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2"/>
  <workbookPr filterPrivacy="1" defaultThemeVersion="124226"/>
  <xr:revisionPtr revIDLastSave="0" documentId="13_ncr:1_{DA792665-2276-7342-AEB8-238E49E51135}" xr6:coauthVersionLast="36" xr6:coauthVersionMax="36" xr10:uidLastSave="{00000000-0000-0000-0000-000000000000}"/>
  <bookViews>
    <workbookView xWindow="9500" yWindow="1180" windowWidth="25600" windowHeight="12140" activeTab="5" xr2:uid="{00000000-000D-0000-FFFF-FFFF00000000}"/>
  </bookViews>
  <sheets>
    <sheet name="Data2" sheetId="5" r:id="rId1"/>
    <sheet name="HPLC" sheetId="2" r:id="rId2"/>
    <sheet name="Auswertung" sheetId="3" r:id="rId3"/>
    <sheet name="C-Bilanz" sheetId="4" r:id="rId4"/>
    <sheet name="Redox bilanz" sheetId="6" r:id="rId5"/>
    <sheet name="MATLAB" sheetId="7" r:id="rId6"/>
  </sheets>
  <externalReferences>
    <externalReference r:id="rId7"/>
  </externalReferences>
  <definedNames>
    <definedName name="CTR" localSheetId="0">Data2!#REF!</definedName>
    <definedName name="CTR_Name" localSheetId="0">Data2!#REF!</definedName>
    <definedName name="DO.PV" localSheetId="0">Data2!#REF!</definedName>
    <definedName name="DO.PV_Name" localSheetId="0">Data2!#REF!</definedName>
    <definedName name="Duration_D" localSheetId="0">Data2!$B$2:$B$2169</definedName>
    <definedName name="Duration_D_Name" localSheetId="0">Data2!$B$1</definedName>
    <definedName name="F.Out" localSheetId="0">Data2!#REF!</definedName>
    <definedName name="F.Out_Name" localSheetId="0">Data2!#REF!</definedName>
    <definedName name="F.PV" localSheetId="0">Data2!#REF!</definedName>
    <definedName name="F.PV_Name" localSheetId="0">Data2!#REF!</definedName>
    <definedName name="FA.PV" localSheetId="0">Data2!$I$2:$I$2169</definedName>
    <definedName name="FA.PV_Name" localSheetId="0">Data2!$I$1</definedName>
    <definedName name="FA.SP" localSheetId="0">Data2!$AA$2:$AA$2169</definedName>
    <definedName name="FA.SP_Name" localSheetId="0">Data2!$AA$1</definedName>
    <definedName name="FAir.PV" localSheetId="0">Data2!$U$2:$U$2169</definedName>
    <definedName name="FAir.PV_Name" localSheetId="0">Data2!$U$1</definedName>
    <definedName name="FB.PV" localSheetId="0">Data2!$K$2:$K$2169</definedName>
    <definedName name="FB.PV_Name" localSheetId="0">Data2!$K$1</definedName>
    <definedName name="FB.SP" localSheetId="0">Data2!$AB$2:$AB$2169</definedName>
    <definedName name="FB.SP_Name" localSheetId="0">Data2!$AB$1</definedName>
    <definedName name="FC.PV" localSheetId="0">Data2!$M$2:$M$2169</definedName>
    <definedName name="FC.PV_Name" localSheetId="0">Data2!$M$1</definedName>
    <definedName name="FC.SP" localSheetId="0">Data2!$AC$2:$AC$2169</definedName>
    <definedName name="FC.SP_Name" localSheetId="0">Data2!$AC$1</definedName>
    <definedName name="FCO2_.PV" localSheetId="0">Data2!$W$2:$W$2169</definedName>
    <definedName name="FCO2_.PV_Name" localSheetId="0">Data2!$W$1</definedName>
    <definedName name="FD.PV" localSheetId="0">Data2!$O$2:$O$2169</definedName>
    <definedName name="FD.PV_Name" localSheetId="0">Data2!$O$1</definedName>
    <definedName name="FD.SP" localSheetId="0">Data2!$AD$2:$AD$2169</definedName>
    <definedName name="FD.SP_Name" localSheetId="0">Data2!$AD$1</definedName>
    <definedName name="FN2_.PV" localSheetId="0">Data2!$X$2:$X$2169</definedName>
    <definedName name="FN2_.PV_Name" localSheetId="0">Data2!$X$1</definedName>
    <definedName name="FO2_.PV" localSheetId="0">Data2!$V$2:$V$2169</definedName>
    <definedName name="FO2_.PV_Name" localSheetId="0">Data2!$V$1</definedName>
    <definedName name="Inoculation_Time" localSheetId="0">Data2!$C$2:$C$2169</definedName>
    <definedName name="Inoculation_Time_Name" localSheetId="0">Data2!$C$1</definedName>
    <definedName name="Level.PV" localSheetId="0">Data2!$S$2:$S$2169</definedName>
    <definedName name="Level.PV_Name" localSheetId="0">Data2!$S$1</definedName>
    <definedName name="N.PV" localSheetId="0">Data2!$H$2:$H$2169</definedName>
    <definedName name="N.PV_Name" localSheetId="0">Data2!$H$1</definedName>
    <definedName name="Offline.A" localSheetId="0">Data2!$AF$2:$AF$2169</definedName>
    <definedName name="Offline.A_Name" localSheetId="0">Data2!$AF$1</definedName>
    <definedName name="Offline.B" localSheetId="0">Data2!$AG$2:$AG$2169</definedName>
    <definedName name="Offline.B_Name" localSheetId="0">Data2!$AG$1</definedName>
    <definedName name="Offline.C" localSheetId="0">Data2!$AH$2:$AH$2169</definedName>
    <definedName name="Offline.C_Name" localSheetId="0">Data2!$AH$1</definedName>
    <definedName name="Offline.D" localSheetId="0">Data2!$AI$2:$AI$2169</definedName>
    <definedName name="Offline.D_Name" localSheetId="0">Data2!$AI$1</definedName>
    <definedName name="OTR" localSheetId="0">Data2!#REF!</definedName>
    <definedName name="OTR_Name" localSheetId="0">Data2!#REF!</definedName>
    <definedName name="pH.Out" localSheetId="0">Data2!#REF!</definedName>
    <definedName name="pH.Out_Name" localSheetId="0">Data2!#REF!</definedName>
    <definedName name="pH.PV" localSheetId="0">Data2!$F$2:$F$2169</definedName>
    <definedName name="pH.PV_Name" localSheetId="0">Data2!$F$1</definedName>
    <definedName name="pH.SP" localSheetId="0">Data2!$Y$2:$Y$2169</definedName>
    <definedName name="pH.SP_Name" localSheetId="0">Data2!$Y$1</definedName>
    <definedName name="_xlnm.Print_Titles" localSheetId="0">Data2!$A:$A,Data2!$1:$1</definedName>
    <definedName name="RD.Out" localSheetId="0">Data2!$R$2:$R$2169</definedName>
    <definedName name="RD.Out_Name" localSheetId="0">Data2!$R$1</definedName>
    <definedName name="RD.PV" localSheetId="0">Data2!$Q$2:$Q$2169</definedName>
    <definedName name="RD.PV_Name" localSheetId="0">Data2!$Q$1</definedName>
    <definedName name="RD.SP" localSheetId="0">Data2!$AE$2:$AE$2169</definedName>
    <definedName name="RD.SP_Name" localSheetId="0">Data2!$AE$1</definedName>
    <definedName name="RQ" localSheetId="0">Data2!#REF!</definedName>
    <definedName name="RQ_Name" localSheetId="0">Data2!#REF!</definedName>
    <definedName name="SetupName" localSheetId="0">'[1]Veillonella 1.Control'!$D$32</definedName>
    <definedName name="solver_adj" localSheetId="3" hidden="1">'C-Bilanz'!$B$13</definedName>
    <definedName name="solver_adj" localSheetId="4" hidden="1">'Redox bilanz'!$B$10</definedName>
    <definedName name="solver_cvg" localSheetId="3" hidden="1">"0.0001"</definedName>
    <definedName name="solver_cvg" localSheetId="4" hidden="1">"0.0001"</definedName>
    <definedName name="solver_drv" localSheetId="3" hidden="1">1</definedName>
    <definedName name="solver_drv" localSheetId="4" hidden="1">1</definedName>
    <definedName name="solver_eng" localSheetId="3" hidden="1">1</definedName>
    <definedName name="solver_eng" localSheetId="4" hidden="1">1</definedName>
    <definedName name="solver_est" localSheetId="3" hidden="1">1</definedName>
    <definedName name="solver_est" localSheetId="4" hidden="1">1</definedName>
    <definedName name="solver_itr" localSheetId="3" hidden="1">2147483647</definedName>
    <definedName name="solver_itr" localSheetId="4" hidden="1">2147483647</definedName>
    <definedName name="solver_lhs1" localSheetId="3" hidden="1">'C-Bilanz'!$B$13</definedName>
    <definedName name="solver_lhs1" localSheetId="4" hidden="1">'Redox bilanz'!$B$10</definedName>
    <definedName name="solver_lhs2" localSheetId="3" hidden="1">'C-Bilanz'!$B$13</definedName>
    <definedName name="solver_lhs2" localSheetId="4" hidden="1">'Redox bilanz'!$B$10</definedName>
    <definedName name="solver_mip" localSheetId="3" hidden="1">2147483647</definedName>
    <definedName name="solver_mip" localSheetId="4" hidden="1">2147483647</definedName>
    <definedName name="solver_mni" localSheetId="3" hidden="1">30</definedName>
    <definedName name="solver_mni" localSheetId="4" hidden="1">30</definedName>
    <definedName name="solver_mrt" localSheetId="3" hidden="1">"0.075"</definedName>
    <definedName name="solver_mrt" localSheetId="4" hidden="1">"0.075"</definedName>
    <definedName name="solver_msl" localSheetId="3" hidden="1">2</definedName>
    <definedName name="solver_msl" localSheetId="4" hidden="1">2</definedName>
    <definedName name="solver_neg" localSheetId="3" hidden="1">1</definedName>
    <definedName name="solver_neg" localSheetId="4" hidden="1">1</definedName>
    <definedName name="solver_nod" localSheetId="3" hidden="1">2147483647</definedName>
    <definedName name="solver_nod" localSheetId="4" hidden="1">2147483647</definedName>
    <definedName name="solver_num" localSheetId="3" hidden="1">2</definedName>
    <definedName name="solver_num" localSheetId="4" hidden="1">2</definedName>
    <definedName name="solver_nwt" localSheetId="3" hidden="1">1</definedName>
    <definedName name="solver_nwt" localSheetId="4" hidden="1">1</definedName>
    <definedName name="solver_opt" localSheetId="3" hidden="1">'C-Bilanz'!$B$23</definedName>
    <definedName name="solver_opt" localSheetId="4" hidden="1">'Redox bilanz'!$B$28</definedName>
    <definedName name="solver_pre" localSheetId="3" hidden="1">"0.000001"</definedName>
    <definedName name="solver_pre" localSheetId="4" hidden="1">"0.000001"</definedName>
    <definedName name="solver_rbv" localSheetId="3" hidden="1">1</definedName>
    <definedName name="solver_rbv" localSheetId="4" hidden="1">1</definedName>
    <definedName name="solver_rel1" localSheetId="3" hidden="1">1</definedName>
    <definedName name="solver_rel1" localSheetId="4" hidden="1">1</definedName>
    <definedName name="solver_rel2" localSheetId="3" hidden="1">3</definedName>
    <definedName name="solver_rel2" localSheetId="4" hidden="1">3</definedName>
    <definedName name="solver_rhs1" localSheetId="3" hidden="1">1</definedName>
    <definedName name="solver_rhs1" localSheetId="4" hidden="1">1</definedName>
    <definedName name="solver_rhs2" localSheetId="3" hidden="1">0</definedName>
    <definedName name="solver_rhs2" localSheetId="4" hidden="1">0</definedName>
    <definedName name="solver_rlx" localSheetId="3" hidden="1">2</definedName>
    <definedName name="solver_rlx" localSheetId="4" hidden="1">2</definedName>
    <definedName name="solver_rsd" localSheetId="3" hidden="1">0</definedName>
    <definedName name="solver_rsd" localSheetId="4" hidden="1">0</definedName>
    <definedName name="solver_scl" localSheetId="3" hidden="1">1</definedName>
    <definedName name="solver_scl" localSheetId="4" hidden="1">1</definedName>
    <definedName name="solver_sho" localSheetId="3" hidden="1">2</definedName>
    <definedName name="solver_sho" localSheetId="4" hidden="1">2</definedName>
    <definedName name="solver_ssz" localSheetId="3" hidden="1">100</definedName>
    <definedName name="solver_ssz" localSheetId="4" hidden="1">100</definedName>
    <definedName name="solver_tim" localSheetId="3" hidden="1">2147483647</definedName>
    <definedName name="solver_tim" localSheetId="4" hidden="1">2147483647</definedName>
    <definedName name="solver_tol" localSheetId="3" hidden="1">0.01</definedName>
    <definedName name="solver_tol" localSheetId="4" hidden="1">0.01</definedName>
    <definedName name="solver_typ" localSheetId="3" hidden="1">3</definedName>
    <definedName name="solver_typ" localSheetId="4" hidden="1">3</definedName>
    <definedName name="solver_val" localSheetId="3" hidden="1">100</definedName>
    <definedName name="solver_val" localSheetId="4" hidden="1">100</definedName>
    <definedName name="solver_ver" localSheetId="3" hidden="1">3</definedName>
    <definedName name="solver_ver" localSheetId="4" hidden="1">3</definedName>
    <definedName name="T.Out" localSheetId="0">Data2!#REF!</definedName>
    <definedName name="T.Out_Name" localSheetId="0">Data2!#REF!</definedName>
    <definedName name="T.PV" localSheetId="0">Data2!$G$2:$G$2169</definedName>
    <definedName name="T.PV_Name" localSheetId="0">Data2!$G$1</definedName>
    <definedName name="T.SP" localSheetId="0">Data2!$Z$2:$Z$2169</definedName>
    <definedName name="T.SP_Name" localSheetId="0">Data2!$Z$1</definedName>
    <definedName name="Timestamp" localSheetId="0">Data2!$A$2:$A$2169</definedName>
    <definedName name="Timestamp_Name" localSheetId="0">Data2!$A$1</definedName>
    <definedName name="Torque.PV" localSheetId="0">Data2!$T$2:$T$2169</definedName>
    <definedName name="Torque.PV_Name" localSheetId="0">Data2!$T$1</definedName>
    <definedName name="V.PV" localSheetId="0">Data2!$E$2:$E$2169</definedName>
    <definedName name="V.PV_Name" localSheetId="0">Data2!$E$1</definedName>
    <definedName name="VA.PV" localSheetId="0">Data2!$J$2:$J$2169</definedName>
    <definedName name="VA.PV_Name" localSheetId="0">Data2!$J$1</definedName>
    <definedName name="VB.PV" localSheetId="0">Data2!$L$2:$L$2169</definedName>
    <definedName name="VB.PV_Name" localSheetId="0">Data2!$L$1</definedName>
    <definedName name="VC.PV" localSheetId="0">Data2!$N$2:$N$2169</definedName>
    <definedName name="VC.PV_Name" localSheetId="0">Data2!$N$1</definedName>
    <definedName name="VD.PV" localSheetId="0">Data2!$P$2:$P$2169</definedName>
    <definedName name="VD.PV_Name" localSheetId="0">Data2!$P$1</definedName>
    <definedName name="XCO2_.Out" localSheetId="0">Data2!#REF!</definedName>
    <definedName name="XCO2_.Out_Name" localSheetId="0">Data2!#REF!</definedName>
    <definedName name="XCO2_.PV" localSheetId="0">Data2!#REF!</definedName>
    <definedName name="XCO2_.PV_Name" localSheetId="0">Data2!#REF!</definedName>
    <definedName name="XO2_.Out" localSheetId="0">Data2!#REF!</definedName>
    <definedName name="XO2_.Out_Name" localSheetId="0">Data2!#REF!</definedName>
    <definedName name="XO2_.PV" localSheetId="0">Data2!#REF!</definedName>
    <definedName name="XO2_.PV_Name" localSheetId="0">Data2!#REF!</definedName>
  </definedNames>
  <calcPr calcId="181029"/>
</workbook>
</file>

<file path=xl/calcChain.xml><?xml version="1.0" encoding="utf-8"?>
<calcChain xmlns="http://schemas.openxmlformats.org/spreadsheetml/2006/main">
  <c r="C20" i="4" l="1"/>
  <c r="C19" i="6"/>
  <c r="C24" i="6"/>
  <c r="C9" i="3"/>
  <c r="F9" i="3"/>
  <c r="E16" i="4"/>
  <c r="E20" i="4"/>
  <c r="E19" i="6"/>
  <c r="E24" i="6"/>
  <c r="G9" i="3"/>
  <c r="F16" i="4"/>
  <c r="F20" i="4"/>
  <c r="F19" i="6"/>
  <c r="F24" i="6"/>
  <c r="H9" i="3"/>
  <c r="G16" i="4"/>
  <c r="G20" i="4"/>
  <c r="G19" i="6"/>
  <c r="G24" i="6"/>
  <c r="I2" i="3"/>
  <c r="D16" i="4"/>
  <c r="D20" i="4"/>
  <c r="D19" i="6"/>
  <c r="D24" i="6"/>
  <c r="B28" i="6"/>
  <c r="F25" i="6"/>
  <c r="G25" i="6"/>
  <c r="E25" i="6"/>
  <c r="F21" i="4"/>
  <c r="G21" i="4"/>
  <c r="E21" i="4"/>
  <c r="F20" i="6"/>
  <c r="G20" i="6"/>
  <c r="E20" i="6"/>
  <c r="D14" i="6"/>
  <c r="E14" i="6"/>
  <c r="F14" i="6"/>
  <c r="G14" i="6"/>
  <c r="C14" i="6"/>
  <c r="B23" i="4"/>
  <c r="D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/>
  <c r="D462" i="5"/>
  <c r="D463" i="5"/>
  <c r="D464" i="5"/>
  <c r="D465" i="5"/>
  <c r="D466" i="5"/>
  <c r="D467" i="5"/>
  <c r="D468" i="5"/>
  <c r="D469" i="5"/>
  <c r="D470" i="5"/>
  <c r="D471" i="5"/>
  <c r="D472" i="5"/>
  <c r="D473" i="5"/>
  <c r="D474" i="5"/>
  <c r="D475" i="5"/>
  <c r="D476" i="5"/>
  <c r="D477" i="5"/>
  <c r="D478" i="5"/>
  <c r="D479" i="5"/>
  <c r="D480" i="5"/>
  <c r="D481" i="5"/>
  <c r="D482" i="5"/>
  <c r="D483" i="5"/>
  <c r="D484" i="5"/>
  <c r="D485" i="5"/>
  <c r="D486" i="5"/>
  <c r="D487" i="5"/>
  <c r="D488" i="5"/>
  <c r="D489" i="5"/>
  <c r="D490" i="5"/>
  <c r="D491" i="5"/>
  <c r="D492" i="5"/>
  <c r="D493" i="5"/>
  <c r="D494" i="5"/>
  <c r="D495" i="5"/>
  <c r="D496" i="5"/>
  <c r="D497" i="5"/>
  <c r="D498" i="5"/>
  <c r="D499" i="5"/>
  <c r="D500" i="5"/>
  <c r="D501" i="5"/>
  <c r="D502" i="5"/>
  <c r="D503" i="5"/>
  <c r="D504" i="5"/>
  <c r="D505" i="5"/>
  <c r="D506" i="5"/>
  <c r="D507" i="5"/>
  <c r="D508" i="5"/>
  <c r="D509" i="5"/>
  <c r="D510" i="5"/>
  <c r="D511" i="5"/>
  <c r="D512" i="5"/>
  <c r="D513" i="5"/>
  <c r="D514" i="5"/>
  <c r="D515" i="5"/>
  <c r="D516" i="5"/>
  <c r="D517" i="5"/>
  <c r="D518" i="5"/>
  <c r="D519" i="5"/>
  <c r="D520" i="5"/>
  <c r="D521" i="5"/>
  <c r="D522" i="5"/>
  <c r="D523" i="5"/>
  <c r="D524" i="5"/>
  <c r="D525" i="5"/>
  <c r="D526" i="5"/>
  <c r="D527" i="5"/>
  <c r="D528" i="5"/>
  <c r="D529" i="5"/>
  <c r="D530" i="5"/>
  <c r="D531" i="5"/>
  <c r="D532" i="5"/>
  <c r="D533" i="5"/>
  <c r="D534" i="5"/>
  <c r="D535" i="5"/>
  <c r="D536" i="5"/>
  <c r="D537" i="5"/>
  <c r="D538" i="5"/>
  <c r="D539" i="5"/>
  <c r="D540" i="5"/>
  <c r="D541" i="5"/>
  <c r="D542" i="5"/>
  <c r="D543" i="5"/>
  <c r="D544" i="5"/>
  <c r="D545" i="5"/>
  <c r="D546" i="5"/>
  <c r="D547" i="5"/>
  <c r="D548" i="5"/>
  <c r="D549" i="5"/>
  <c r="D550" i="5"/>
  <c r="D551" i="5"/>
  <c r="D552" i="5"/>
  <c r="D553" i="5"/>
  <c r="D554" i="5"/>
  <c r="D555" i="5"/>
  <c r="D556" i="5"/>
  <c r="D557" i="5"/>
  <c r="D558" i="5"/>
  <c r="D559" i="5"/>
  <c r="D560" i="5"/>
  <c r="D561" i="5"/>
  <c r="D562" i="5"/>
  <c r="D563" i="5"/>
  <c r="D564" i="5"/>
  <c r="D565" i="5"/>
  <c r="D566" i="5"/>
  <c r="D567" i="5"/>
  <c r="D568" i="5"/>
  <c r="D569" i="5"/>
  <c r="D570" i="5"/>
  <c r="D571" i="5"/>
  <c r="D572" i="5"/>
  <c r="D573" i="5"/>
  <c r="D574" i="5"/>
  <c r="D575" i="5"/>
  <c r="D576" i="5"/>
  <c r="D577" i="5"/>
  <c r="D578" i="5"/>
  <c r="D579" i="5"/>
  <c r="D580" i="5"/>
  <c r="D581" i="5"/>
  <c r="D582" i="5"/>
  <c r="D583" i="5"/>
  <c r="D584" i="5"/>
  <c r="D585" i="5"/>
  <c r="D586" i="5"/>
  <c r="D587" i="5"/>
  <c r="D588" i="5"/>
  <c r="D589" i="5"/>
  <c r="D590" i="5"/>
  <c r="D591" i="5"/>
  <c r="D592" i="5"/>
  <c r="D593" i="5"/>
  <c r="D594" i="5"/>
  <c r="D595" i="5"/>
  <c r="D596" i="5"/>
  <c r="D597" i="5"/>
  <c r="D598" i="5"/>
  <c r="D599" i="5"/>
  <c r="D600" i="5"/>
  <c r="D601" i="5"/>
  <c r="D602" i="5"/>
  <c r="D603" i="5"/>
  <c r="D604" i="5"/>
  <c r="D605" i="5"/>
  <c r="D606" i="5"/>
  <c r="D607" i="5"/>
  <c r="D608" i="5"/>
  <c r="D609" i="5"/>
  <c r="D610" i="5"/>
  <c r="D611" i="5"/>
  <c r="D612" i="5"/>
  <c r="D613" i="5"/>
  <c r="D614" i="5"/>
  <c r="D615" i="5"/>
  <c r="D616" i="5"/>
  <c r="D617" i="5"/>
  <c r="D618" i="5"/>
  <c r="D619" i="5"/>
  <c r="D620" i="5"/>
  <c r="D621" i="5"/>
  <c r="D622" i="5"/>
  <c r="D623" i="5"/>
  <c r="D624" i="5"/>
  <c r="D625" i="5"/>
  <c r="D626" i="5"/>
  <c r="D627" i="5"/>
  <c r="D628" i="5"/>
  <c r="D629" i="5"/>
  <c r="D630" i="5"/>
  <c r="D631" i="5"/>
  <c r="D632" i="5"/>
  <c r="D633" i="5"/>
  <c r="D634" i="5"/>
  <c r="D635" i="5"/>
  <c r="D636" i="5"/>
  <c r="D637" i="5"/>
  <c r="D638" i="5"/>
  <c r="D639" i="5"/>
  <c r="D640" i="5"/>
  <c r="D641" i="5"/>
  <c r="D642" i="5"/>
  <c r="D643" i="5"/>
  <c r="D644" i="5"/>
  <c r="D645" i="5"/>
  <c r="D646" i="5"/>
  <c r="D647" i="5"/>
  <c r="D648" i="5"/>
  <c r="D649" i="5"/>
  <c r="D650" i="5"/>
  <c r="D651" i="5"/>
  <c r="D652" i="5"/>
  <c r="D653" i="5"/>
  <c r="D654" i="5"/>
  <c r="D655" i="5"/>
  <c r="D656" i="5"/>
  <c r="D657" i="5"/>
  <c r="D658" i="5"/>
  <c r="D659" i="5"/>
  <c r="D660" i="5"/>
  <c r="D661" i="5"/>
  <c r="D662" i="5"/>
  <c r="D663" i="5"/>
  <c r="D664" i="5"/>
  <c r="D665" i="5"/>
  <c r="D666" i="5"/>
  <c r="D667" i="5"/>
  <c r="D668" i="5"/>
  <c r="D669" i="5"/>
  <c r="D670" i="5"/>
  <c r="D671" i="5"/>
  <c r="D672" i="5"/>
  <c r="D673" i="5"/>
  <c r="D674" i="5"/>
  <c r="D675" i="5"/>
  <c r="D676" i="5"/>
  <c r="D677" i="5"/>
  <c r="D678" i="5"/>
  <c r="D679" i="5"/>
  <c r="D680" i="5"/>
  <c r="D681" i="5"/>
  <c r="D682" i="5"/>
  <c r="D683" i="5"/>
  <c r="D684" i="5"/>
  <c r="D685" i="5"/>
  <c r="D686" i="5"/>
  <c r="D687" i="5"/>
  <c r="D688" i="5"/>
  <c r="D689" i="5"/>
  <c r="D690" i="5"/>
  <c r="D691" i="5"/>
  <c r="D692" i="5"/>
  <c r="D693" i="5"/>
  <c r="D694" i="5"/>
  <c r="D695" i="5"/>
  <c r="D696" i="5"/>
  <c r="D697" i="5"/>
  <c r="D698" i="5"/>
  <c r="D699" i="5"/>
  <c r="D700" i="5"/>
  <c r="D701" i="5"/>
  <c r="D702" i="5"/>
  <c r="D703" i="5"/>
  <c r="D704" i="5"/>
  <c r="D705" i="5"/>
  <c r="D706" i="5"/>
  <c r="D707" i="5"/>
  <c r="D708" i="5"/>
  <c r="D709" i="5"/>
  <c r="D710" i="5"/>
  <c r="D711" i="5"/>
  <c r="D712" i="5"/>
  <c r="D713" i="5"/>
  <c r="D714" i="5"/>
  <c r="D715" i="5"/>
  <c r="D716" i="5"/>
  <c r="D717" i="5"/>
  <c r="D718" i="5"/>
  <c r="D719" i="5"/>
  <c r="D720" i="5"/>
  <c r="D721" i="5"/>
  <c r="D722" i="5"/>
  <c r="D723" i="5"/>
  <c r="D724" i="5"/>
  <c r="D725" i="5"/>
  <c r="D726" i="5"/>
  <c r="D727" i="5"/>
  <c r="D728" i="5"/>
  <c r="D729" i="5"/>
  <c r="D730" i="5"/>
  <c r="D731" i="5"/>
  <c r="D732" i="5"/>
  <c r="D733" i="5"/>
  <c r="D734" i="5"/>
  <c r="D735" i="5"/>
  <c r="D736" i="5"/>
  <c r="D737" i="5"/>
  <c r="D738" i="5"/>
  <c r="D739" i="5"/>
  <c r="D740" i="5"/>
  <c r="D741" i="5"/>
  <c r="D742" i="5"/>
  <c r="D743" i="5"/>
  <c r="D744" i="5"/>
  <c r="D745" i="5"/>
  <c r="D746" i="5"/>
  <c r="D747" i="5"/>
  <c r="D748" i="5"/>
  <c r="D749" i="5"/>
  <c r="D750" i="5"/>
  <c r="D751" i="5"/>
  <c r="D752" i="5"/>
  <c r="D753" i="5"/>
  <c r="D754" i="5"/>
  <c r="D755" i="5"/>
  <c r="D756" i="5"/>
  <c r="D757" i="5"/>
  <c r="D758" i="5"/>
  <c r="D759" i="5"/>
  <c r="D760" i="5"/>
  <c r="D761" i="5"/>
  <c r="D762" i="5"/>
  <c r="D763" i="5"/>
  <c r="D764" i="5"/>
  <c r="D765" i="5"/>
  <c r="D766" i="5"/>
  <c r="D767" i="5"/>
  <c r="D768" i="5"/>
  <c r="D769" i="5"/>
  <c r="D770" i="5"/>
  <c r="D771" i="5"/>
  <c r="D772" i="5"/>
  <c r="D773" i="5"/>
  <c r="D774" i="5"/>
  <c r="D775" i="5"/>
  <c r="D776" i="5"/>
  <c r="D777" i="5"/>
  <c r="D778" i="5"/>
  <c r="D779" i="5"/>
  <c r="D780" i="5"/>
  <c r="D781" i="5"/>
  <c r="D782" i="5"/>
  <c r="D783" i="5"/>
  <c r="D784" i="5"/>
  <c r="D785" i="5"/>
  <c r="D786" i="5"/>
  <c r="D787" i="5"/>
  <c r="D788" i="5"/>
  <c r="D789" i="5"/>
  <c r="D790" i="5"/>
  <c r="D791" i="5"/>
  <c r="D792" i="5"/>
  <c r="D793" i="5"/>
  <c r="D794" i="5"/>
  <c r="D795" i="5"/>
  <c r="D796" i="5"/>
  <c r="D797" i="5"/>
  <c r="D798" i="5"/>
  <c r="D799" i="5"/>
  <c r="D800" i="5"/>
  <c r="D801" i="5"/>
  <c r="D802" i="5"/>
  <c r="D803" i="5"/>
  <c r="D804" i="5"/>
  <c r="D805" i="5"/>
  <c r="D806" i="5"/>
  <c r="D807" i="5"/>
  <c r="D808" i="5"/>
  <c r="D809" i="5"/>
  <c r="D810" i="5"/>
  <c r="D811" i="5"/>
  <c r="D812" i="5"/>
  <c r="D813" i="5"/>
  <c r="D814" i="5"/>
  <c r="D815" i="5"/>
  <c r="D816" i="5"/>
  <c r="D817" i="5"/>
  <c r="D818" i="5"/>
  <c r="D819" i="5"/>
  <c r="D820" i="5"/>
  <c r="D821" i="5"/>
  <c r="D822" i="5"/>
  <c r="D823" i="5"/>
  <c r="D824" i="5"/>
  <c r="D825" i="5"/>
  <c r="D826" i="5"/>
  <c r="D827" i="5"/>
  <c r="D828" i="5"/>
  <c r="D829" i="5"/>
  <c r="D830" i="5"/>
  <c r="D831" i="5"/>
  <c r="D832" i="5"/>
  <c r="D833" i="5"/>
  <c r="D834" i="5"/>
  <c r="D835" i="5"/>
  <c r="D836" i="5"/>
  <c r="D837" i="5"/>
  <c r="D838" i="5"/>
  <c r="D839" i="5"/>
  <c r="D840" i="5"/>
  <c r="D841" i="5"/>
  <c r="D842" i="5"/>
  <c r="D843" i="5"/>
  <c r="D844" i="5"/>
  <c r="D845" i="5"/>
  <c r="D846" i="5"/>
  <c r="D847" i="5"/>
  <c r="D848" i="5"/>
  <c r="D849" i="5"/>
  <c r="D850" i="5"/>
  <c r="D851" i="5"/>
  <c r="D852" i="5"/>
  <c r="D853" i="5"/>
  <c r="D854" i="5"/>
  <c r="D855" i="5"/>
  <c r="D856" i="5"/>
  <c r="D857" i="5"/>
  <c r="D858" i="5"/>
  <c r="D859" i="5"/>
  <c r="D860" i="5"/>
  <c r="D861" i="5"/>
  <c r="D862" i="5"/>
  <c r="D863" i="5"/>
  <c r="D864" i="5"/>
  <c r="D865" i="5"/>
  <c r="D866" i="5"/>
  <c r="D867" i="5"/>
  <c r="D868" i="5"/>
  <c r="D869" i="5"/>
  <c r="D870" i="5"/>
  <c r="D871" i="5"/>
  <c r="D872" i="5"/>
  <c r="D873" i="5"/>
  <c r="D874" i="5"/>
  <c r="D875" i="5"/>
  <c r="D876" i="5"/>
  <c r="D877" i="5"/>
  <c r="D878" i="5"/>
  <c r="D879" i="5"/>
  <c r="D880" i="5"/>
  <c r="D881" i="5"/>
  <c r="D882" i="5"/>
  <c r="D883" i="5"/>
  <c r="D884" i="5"/>
  <c r="D885" i="5"/>
  <c r="D886" i="5"/>
  <c r="D887" i="5"/>
  <c r="D888" i="5"/>
  <c r="D889" i="5"/>
  <c r="D890" i="5"/>
  <c r="D891" i="5"/>
  <c r="D892" i="5"/>
  <c r="D893" i="5"/>
  <c r="D894" i="5"/>
  <c r="D895" i="5"/>
  <c r="D896" i="5"/>
  <c r="D897" i="5"/>
  <c r="D898" i="5"/>
  <c r="D899" i="5"/>
  <c r="D900" i="5"/>
  <c r="D901" i="5"/>
  <c r="D902" i="5"/>
  <c r="D903" i="5"/>
  <c r="D904" i="5"/>
  <c r="D905" i="5"/>
  <c r="D906" i="5"/>
  <c r="D907" i="5"/>
  <c r="D908" i="5"/>
  <c r="D909" i="5"/>
  <c r="D910" i="5"/>
  <c r="D911" i="5"/>
  <c r="D912" i="5"/>
  <c r="D913" i="5"/>
  <c r="D914" i="5"/>
  <c r="D915" i="5"/>
  <c r="D916" i="5"/>
  <c r="D917" i="5"/>
  <c r="D918" i="5"/>
  <c r="D919" i="5"/>
  <c r="D920" i="5"/>
  <c r="D921" i="5"/>
  <c r="D922" i="5"/>
  <c r="D923" i="5"/>
  <c r="D924" i="5"/>
  <c r="D925" i="5"/>
  <c r="D926" i="5"/>
  <c r="D927" i="5"/>
  <c r="D928" i="5"/>
  <c r="D929" i="5"/>
  <c r="D930" i="5"/>
  <c r="D931" i="5"/>
  <c r="D932" i="5"/>
  <c r="D933" i="5"/>
  <c r="D934" i="5"/>
  <c r="D935" i="5"/>
  <c r="D936" i="5"/>
  <c r="D937" i="5"/>
  <c r="D938" i="5"/>
  <c r="D939" i="5"/>
  <c r="D940" i="5"/>
  <c r="D941" i="5"/>
  <c r="D942" i="5"/>
  <c r="D943" i="5"/>
  <c r="D944" i="5"/>
  <c r="D945" i="5"/>
  <c r="D946" i="5"/>
  <c r="D947" i="5"/>
  <c r="D948" i="5"/>
  <c r="D949" i="5"/>
  <c r="D950" i="5"/>
  <c r="D951" i="5"/>
  <c r="D952" i="5"/>
  <c r="D953" i="5"/>
  <c r="D954" i="5"/>
  <c r="D955" i="5"/>
  <c r="D956" i="5"/>
  <c r="D957" i="5"/>
  <c r="D958" i="5"/>
  <c r="D959" i="5"/>
  <c r="D960" i="5"/>
  <c r="D961" i="5"/>
  <c r="D962" i="5"/>
  <c r="D963" i="5"/>
  <c r="D964" i="5"/>
  <c r="D965" i="5"/>
  <c r="D966" i="5"/>
  <c r="D967" i="5"/>
  <c r="D968" i="5"/>
  <c r="D969" i="5"/>
  <c r="D970" i="5"/>
  <c r="D971" i="5"/>
  <c r="D972" i="5"/>
  <c r="D973" i="5"/>
  <c r="D974" i="5"/>
  <c r="D975" i="5"/>
  <c r="D976" i="5"/>
  <c r="D977" i="5"/>
  <c r="D978" i="5"/>
  <c r="D979" i="5"/>
  <c r="D980" i="5"/>
  <c r="D981" i="5"/>
  <c r="D982" i="5"/>
  <c r="D983" i="5"/>
  <c r="D984" i="5"/>
  <c r="D985" i="5"/>
  <c r="D986" i="5"/>
  <c r="D987" i="5"/>
  <c r="D988" i="5"/>
  <c r="D989" i="5"/>
  <c r="D990" i="5"/>
  <c r="D991" i="5"/>
  <c r="D992" i="5"/>
  <c r="D993" i="5"/>
  <c r="D994" i="5"/>
  <c r="D995" i="5"/>
  <c r="D996" i="5"/>
  <c r="D997" i="5"/>
  <c r="D998" i="5"/>
  <c r="D999" i="5"/>
  <c r="D1000" i="5"/>
  <c r="D1001" i="5"/>
  <c r="D1002" i="5"/>
  <c r="D1003" i="5"/>
  <c r="D1004" i="5"/>
  <c r="D1005" i="5"/>
  <c r="D1006" i="5"/>
  <c r="D1007" i="5"/>
  <c r="D1008" i="5"/>
  <c r="D1009" i="5"/>
  <c r="D1010" i="5"/>
  <c r="D1011" i="5"/>
  <c r="D1012" i="5"/>
  <c r="D1013" i="5"/>
  <c r="D1014" i="5"/>
  <c r="D1015" i="5"/>
  <c r="D1016" i="5"/>
  <c r="D1017" i="5"/>
  <c r="D1018" i="5"/>
  <c r="D1019" i="5"/>
  <c r="D1020" i="5"/>
  <c r="D1021" i="5"/>
  <c r="D1022" i="5"/>
  <c r="D1023" i="5"/>
  <c r="D1024" i="5"/>
  <c r="D1025" i="5"/>
  <c r="D1026" i="5"/>
  <c r="D1027" i="5"/>
  <c r="D1028" i="5"/>
  <c r="D1029" i="5"/>
  <c r="D1030" i="5"/>
  <c r="D1031" i="5"/>
  <c r="D1032" i="5"/>
  <c r="D1033" i="5"/>
  <c r="D1034" i="5"/>
  <c r="D1035" i="5"/>
  <c r="D1036" i="5"/>
  <c r="D1037" i="5"/>
  <c r="D1038" i="5"/>
  <c r="D1039" i="5"/>
  <c r="D1040" i="5"/>
  <c r="D1041" i="5"/>
  <c r="D1042" i="5"/>
  <c r="D1043" i="5"/>
  <c r="D1044" i="5"/>
  <c r="D1045" i="5"/>
  <c r="D1046" i="5"/>
  <c r="D1047" i="5"/>
  <c r="D1048" i="5"/>
  <c r="D1049" i="5"/>
  <c r="D1050" i="5"/>
  <c r="D1051" i="5"/>
  <c r="D1052" i="5"/>
  <c r="D1053" i="5"/>
  <c r="D1054" i="5"/>
  <c r="D1055" i="5"/>
  <c r="D1056" i="5"/>
  <c r="D1057" i="5"/>
  <c r="D1058" i="5"/>
  <c r="D1059" i="5"/>
  <c r="D1060" i="5"/>
  <c r="D1061" i="5"/>
  <c r="D1062" i="5"/>
  <c r="D1063" i="5"/>
  <c r="D1064" i="5"/>
  <c r="D1065" i="5"/>
  <c r="D1066" i="5"/>
  <c r="D1067" i="5"/>
  <c r="D1068" i="5"/>
  <c r="D1069" i="5"/>
  <c r="D1070" i="5"/>
  <c r="D1071" i="5"/>
  <c r="D1072" i="5"/>
  <c r="D1073" i="5"/>
  <c r="D1074" i="5"/>
  <c r="D1075" i="5"/>
  <c r="D1076" i="5"/>
  <c r="D1077" i="5"/>
  <c r="D1078" i="5"/>
  <c r="D1079" i="5"/>
  <c r="D1080" i="5"/>
  <c r="D1081" i="5"/>
  <c r="D1082" i="5"/>
  <c r="D1083" i="5"/>
  <c r="D1084" i="5"/>
  <c r="D1085" i="5"/>
  <c r="D1086" i="5"/>
  <c r="D1087" i="5"/>
  <c r="D1088" i="5"/>
  <c r="D1089" i="5"/>
  <c r="D1090" i="5"/>
  <c r="D1091" i="5"/>
  <c r="D1092" i="5"/>
  <c r="D1093" i="5"/>
  <c r="D1094" i="5"/>
  <c r="D1095" i="5"/>
  <c r="D1096" i="5"/>
  <c r="D1097" i="5"/>
  <c r="D1098" i="5"/>
  <c r="D1099" i="5"/>
  <c r="D1100" i="5"/>
  <c r="D1101" i="5"/>
  <c r="D1102" i="5"/>
  <c r="D1103" i="5"/>
  <c r="D1104" i="5"/>
  <c r="D1105" i="5"/>
  <c r="D1106" i="5"/>
  <c r="D1107" i="5"/>
  <c r="D1108" i="5"/>
  <c r="D1109" i="5"/>
  <c r="D1110" i="5"/>
  <c r="D1111" i="5"/>
  <c r="D1112" i="5"/>
  <c r="D1113" i="5"/>
  <c r="D1114" i="5"/>
  <c r="D1115" i="5"/>
  <c r="D1116" i="5"/>
  <c r="D1117" i="5"/>
  <c r="D1118" i="5"/>
  <c r="D1119" i="5"/>
  <c r="D1120" i="5"/>
  <c r="D1121" i="5"/>
  <c r="D1122" i="5"/>
  <c r="D1123" i="5"/>
  <c r="D1124" i="5"/>
  <c r="D1125" i="5"/>
  <c r="D1126" i="5"/>
  <c r="D1127" i="5"/>
  <c r="D1128" i="5"/>
  <c r="D1129" i="5"/>
  <c r="D1130" i="5"/>
  <c r="D1131" i="5"/>
  <c r="D1132" i="5"/>
  <c r="D1133" i="5"/>
  <c r="D1134" i="5"/>
  <c r="D1135" i="5"/>
  <c r="D1136" i="5"/>
  <c r="D1137" i="5"/>
  <c r="D1138" i="5"/>
  <c r="D1139" i="5"/>
  <c r="D1140" i="5"/>
  <c r="D1141" i="5"/>
  <c r="D1142" i="5"/>
  <c r="D1143" i="5"/>
  <c r="D1144" i="5"/>
  <c r="D1145" i="5"/>
  <c r="D1146" i="5"/>
  <c r="D1147" i="5"/>
  <c r="D1148" i="5"/>
  <c r="D1149" i="5"/>
  <c r="D1150" i="5"/>
  <c r="D1151" i="5"/>
  <c r="D1152" i="5"/>
  <c r="D1153" i="5"/>
  <c r="D1154" i="5"/>
  <c r="D1155" i="5"/>
  <c r="D1156" i="5"/>
  <c r="D1157" i="5"/>
  <c r="D1158" i="5"/>
  <c r="D1159" i="5"/>
  <c r="D1160" i="5"/>
  <c r="D1161" i="5"/>
  <c r="D1162" i="5"/>
  <c r="D1163" i="5"/>
  <c r="D1164" i="5"/>
  <c r="D1165" i="5"/>
  <c r="D1166" i="5"/>
  <c r="D1167" i="5"/>
  <c r="D1168" i="5"/>
  <c r="D1169" i="5"/>
  <c r="D1170" i="5"/>
  <c r="D1171" i="5"/>
  <c r="D1172" i="5"/>
  <c r="D1173" i="5"/>
  <c r="D1174" i="5"/>
  <c r="D1175" i="5"/>
  <c r="D1176" i="5"/>
  <c r="D1177" i="5"/>
  <c r="D1178" i="5"/>
  <c r="D1179" i="5"/>
  <c r="D1180" i="5"/>
  <c r="D1181" i="5"/>
  <c r="D1182" i="5"/>
  <c r="D1183" i="5"/>
  <c r="D1184" i="5"/>
  <c r="D1185" i="5"/>
  <c r="D1186" i="5"/>
  <c r="D1187" i="5"/>
  <c r="D1188" i="5"/>
  <c r="D1189" i="5"/>
  <c r="D1190" i="5"/>
  <c r="D1191" i="5"/>
  <c r="D1192" i="5"/>
  <c r="D1193" i="5"/>
  <c r="D1194" i="5"/>
  <c r="D1195" i="5"/>
  <c r="D1196" i="5"/>
  <c r="D1197" i="5"/>
  <c r="D1198" i="5"/>
  <c r="D1199" i="5"/>
  <c r="D1200" i="5"/>
  <c r="D1201" i="5"/>
  <c r="D1202" i="5"/>
  <c r="D1203" i="5"/>
  <c r="D1204" i="5"/>
  <c r="D1205" i="5"/>
  <c r="D1206" i="5"/>
  <c r="D1207" i="5"/>
  <c r="D1208" i="5"/>
  <c r="D1209" i="5"/>
  <c r="D1210" i="5"/>
  <c r="D1211" i="5"/>
  <c r="D1212" i="5"/>
  <c r="D1213" i="5"/>
  <c r="D1214" i="5"/>
  <c r="D1215" i="5"/>
  <c r="D1216" i="5"/>
  <c r="D1217" i="5"/>
  <c r="D1218" i="5"/>
  <c r="D1219" i="5"/>
  <c r="D1220" i="5"/>
  <c r="D1221" i="5"/>
  <c r="D1222" i="5"/>
  <c r="D1223" i="5"/>
  <c r="D1224" i="5"/>
  <c r="D1225" i="5"/>
  <c r="D1226" i="5"/>
  <c r="D1227" i="5"/>
  <c r="D1228" i="5"/>
  <c r="D1229" i="5"/>
  <c r="D1230" i="5"/>
  <c r="D1231" i="5"/>
  <c r="D1232" i="5"/>
  <c r="D1233" i="5"/>
  <c r="D1234" i="5"/>
  <c r="D1235" i="5"/>
  <c r="D1236" i="5"/>
  <c r="D1237" i="5"/>
  <c r="D1238" i="5"/>
  <c r="D1239" i="5"/>
  <c r="D1240" i="5"/>
  <c r="D1241" i="5"/>
  <c r="D1242" i="5"/>
  <c r="D1243" i="5"/>
  <c r="D1244" i="5"/>
  <c r="D1245" i="5"/>
  <c r="D1246" i="5"/>
  <c r="D1247" i="5"/>
  <c r="D1248" i="5"/>
  <c r="D1249" i="5"/>
  <c r="D1250" i="5"/>
  <c r="D1251" i="5"/>
  <c r="D1252" i="5"/>
  <c r="D1253" i="5"/>
  <c r="D1254" i="5"/>
  <c r="D1255" i="5"/>
  <c r="D1256" i="5"/>
  <c r="D1257" i="5"/>
  <c r="D1258" i="5"/>
  <c r="D1259" i="5"/>
  <c r="D1260" i="5"/>
  <c r="D1261" i="5"/>
  <c r="D1262" i="5"/>
  <c r="D1263" i="5"/>
  <c r="D1264" i="5"/>
  <c r="D1265" i="5"/>
  <c r="D1266" i="5"/>
  <c r="D1267" i="5"/>
  <c r="D1268" i="5"/>
  <c r="D1269" i="5"/>
  <c r="D1270" i="5"/>
  <c r="D1271" i="5"/>
  <c r="D1272" i="5"/>
  <c r="D1273" i="5"/>
  <c r="D1274" i="5"/>
  <c r="D1275" i="5"/>
  <c r="D1276" i="5"/>
  <c r="D1277" i="5"/>
  <c r="D1278" i="5"/>
  <c r="D1279" i="5"/>
  <c r="D1280" i="5"/>
  <c r="D1281" i="5"/>
  <c r="D1282" i="5"/>
  <c r="D1283" i="5"/>
  <c r="D1284" i="5"/>
  <c r="D1285" i="5"/>
  <c r="D1286" i="5"/>
  <c r="D1287" i="5"/>
  <c r="D1288" i="5"/>
  <c r="D1289" i="5"/>
  <c r="D1290" i="5"/>
  <c r="D1291" i="5"/>
  <c r="D1292" i="5"/>
  <c r="D1293" i="5"/>
  <c r="D1294" i="5"/>
  <c r="D1295" i="5"/>
  <c r="D1296" i="5"/>
  <c r="D1297" i="5"/>
  <c r="D1298" i="5"/>
  <c r="D1299" i="5"/>
  <c r="D1300" i="5"/>
  <c r="D1301" i="5"/>
  <c r="D1302" i="5"/>
  <c r="D1303" i="5"/>
  <c r="D1304" i="5"/>
  <c r="D1305" i="5"/>
  <c r="D1306" i="5"/>
  <c r="D1307" i="5"/>
  <c r="D1308" i="5"/>
  <c r="D1309" i="5"/>
  <c r="D1310" i="5"/>
  <c r="D1311" i="5"/>
  <c r="D1312" i="5"/>
  <c r="D1313" i="5"/>
  <c r="D1314" i="5"/>
  <c r="D1315" i="5"/>
  <c r="D1316" i="5"/>
  <c r="D1317" i="5"/>
  <c r="D1318" i="5"/>
  <c r="D1319" i="5"/>
  <c r="D1320" i="5"/>
  <c r="D1321" i="5"/>
  <c r="D1322" i="5"/>
  <c r="D1323" i="5"/>
  <c r="D1324" i="5"/>
  <c r="D1325" i="5"/>
  <c r="D1326" i="5"/>
  <c r="D1327" i="5"/>
  <c r="D1328" i="5"/>
  <c r="D1329" i="5"/>
  <c r="D1330" i="5"/>
  <c r="D1331" i="5"/>
  <c r="D1332" i="5"/>
  <c r="D1333" i="5"/>
  <c r="D1334" i="5"/>
  <c r="D1335" i="5"/>
  <c r="D1336" i="5"/>
  <c r="D1337" i="5"/>
  <c r="D1338" i="5"/>
  <c r="D1339" i="5"/>
  <c r="D1340" i="5"/>
  <c r="D1341" i="5"/>
  <c r="D1342" i="5"/>
  <c r="D1343" i="5"/>
  <c r="D1344" i="5"/>
  <c r="D1345" i="5"/>
  <c r="D1346" i="5"/>
  <c r="D1347" i="5"/>
  <c r="D1348" i="5"/>
  <c r="D1349" i="5"/>
  <c r="D1350" i="5"/>
  <c r="D1351" i="5"/>
  <c r="D1352" i="5"/>
  <c r="D1353" i="5"/>
  <c r="D1354" i="5"/>
  <c r="D1355" i="5"/>
  <c r="D1356" i="5"/>
  <c r="D1357" i="5"/>
  <c r="D1358" i="5"/>
  <c r="D1359" i="5"/>
  <c r="D1360" i="5"/>
  <c r="D1361" i="5"/>
  <c r="D1362" i="5"/>
  <c r="D1363" i="5"/>
  <c r="D1364" i="5"/>
  <c r="D1365" i="5"/>
  <c r="D1366" i="5"/>
  <c r="D1367" i="5"/>
  <c r="D1368" i="5"/>
  <c r="D1369" i="5"/>
  <c r="D1370" i="5"/>
  <c r="D1371" i="5"/>
  <c r="D1372" i="5"/>
  <c r="D1373" i="5"/>
  <c r="D1374" i="5"/>
  <c r="D1375" i="5"/>
  <c r="D1376" i="5"/>
  <c r="D1377" i="5"/>
  <c r="D1378" i="5"/>
  <c r="D1379" i="5"/>
  <c r="D1380" i="5"/>
  <c r="D1381" i="5"/>
  <c r="D1382" i="5"/>
  <c r="D1383" i="5"/>
  <c r="D1384" i="5"/>
  <c r="D1385" i="5"/>
  <c r="D1386" i="5"/>
  <c r="D1387" i="5"/>
  <c r="D1388" i="5"/>
  <c r="D1389" i="5"/>
  <c r="D1390" i="5"/>
  <c r="D1391" i="5"/>
  <c r="D1392" i="5"/>
  <c r="D1393" i="5"/>
  <c r="D1394" i="5"/>
  <c r="D1395" i="5"/>
  <c r="D1396" i="5"/>
  <c r="D1397" i="5"/>
  <c r="D1398" i="5"/>
  <c r="D1399" i="5"/>
  <c r="D1400" i="5"/>
  <c r="D1401" i="5"/>
  <c r="D1402" i="5"/>
  <c r="D1403" i="5"/>
  <c r="D1404" i="5"/>
  <c r="D1405" i="5"/>
  <c r="D1406" i="5"/>
  <c r="D1407" i="5"/>
  <c r="D1408" i="5"/>
  <c r="D1409" i="5"/>
  <c r="D1410" i="5"/>
  <c r="D1411" i="5"/>
  <c r="D1412" i="5"/>
  <c r="D1413" i="5"/>
  <c r="D1414" i="5"/>
  <c r="D1415" i="5"/>
  <c r="D1416" i="5"/>
  <c r="D1417" i="5"/>
  <c r="D1418" i="5"/>
  <c r="D1419" i="5"/>
  <c r="D1420" i="5"/>
  <c r="D1421" i="5"/>
  <c r="D1422" i="5"/>
  <c r="D1423" i="5"/>
  <c r="D1424" i="5"/>
  <c r="D1425" i="5"/>
  <c r="D1426" i="5"/>
  <c r="D1427" i="5"/>
  <c r="D1428" i="5"/>
  <c r="D1429" i="5"/>
  <c r="D1430" i="5"/>
  <c r="D1431" i="5"/>
  <c r="D1432" i="5"/>
  <c r="D1433" i="5"/>
  <c r="D1434" i="5"/>
  <c r="D1435" i="5"/>
  <c r="D1436" i="5"/>
  <c r="D1437" i="5"/>
  <c r="D1438" i="5"/>
  <c r="D1439" i="5"/>
  <c r="D1440" i="5"/>
  <c r="D1441" i="5"/>
  <c r="D1442" i="5"/>
  <c r="D1443" i="5"/>
  <c r="D1444" i="5"/>
  <c r="D1445" i="5"/>
  <c r="D1446" i="5"/>
  <c r="D1447" i="5"/>
  <c r="D1448" i="5"/>
  <c r="D1449" i="5"/>
  <c r="D1450" i="5"/>
  <c r="D1451" i="5"/>
  <c r="D1452" i="5"/>
  <c r="D1453" i="5"/>
  <c r="D1454" i="5"/>
  <c r="D1455" i="5"/>
  <c r="D1456" i="5"/>
  <c r="D1457" i="5"/>
  <c r="D1458" i="5"/>
  <c r="D1459" i="5"/>
  <c r="D1460" i="5"/>
  <c r="D1461" i="5"/>
  <c r="D1462" i="5"/>
  <c r="D1463" i="5"/>
  <c r="D1464" i="5"/>
  <c r="D1465" i="5"/>
  <c r="D1466" i="5"/>
  <c r="D1467" i="5"/>
  <c r="D1468" i="5"/>
  <c r="D1469" i="5"/>
  <c r="D1470" i="5"/>
  <c r="D1471" i="5"/>
  <c r="D1472" i="5"/>
  <c r="D1473" i="5"/>
  <c r="D1474" i="5"/>
  <c r="D1475" i="5"/>
  <c r="D1476" i="5"/>
  <c r="D1477" i="5"/>
  <c r="D1478" i="5"/>
  <c r="D1479" i="5"/>
  <c r="D1480" i="5"/>
  <c r="D1481" i="5"/>
  <c r="D1482" i="5"/>
  <c r="D1483" i="5"/>
  <c r="D1484" i="5"/>
  <c r="D1485" i="5"/>
  <c r="D1486" i="5"/>
  <c r="D1487" i="5"/>
  <c r="D1488" i="5"/>
  <c r="D1489" i="5"/>
  <c r="D1490" i="5"/>
  <c r="D1491" i="5"/>
  <c r="D1492" i="5"/>
  <c r="D1493" i="5"/>
  <c r="D1494" i="5"/>
  <c r="D1495" i="5"/>
  <c r="D1496" i="5"/>
  <c r="D1497" i="5"/>
  <c r="D1498" i="5"/>
  <c r="D1499" i="5"/>
  <c r="D1500" i="5"/>
  <c r="D1501" i="5"/>
  <c r="D1502" i="5"/>
  <c r="D1503" i="5"/>
  <c r="D1504" i="5"/>
  <c r="D1505" i="5"/>
  <c r="D1506" i="5"/>
  <c r="D1507" i="5"/>
  <c r="D1508" i="5"/>
  <c r="D1509" i="5"/>
  <c r="D1510" i="5"/>
  <c r="D1511" i="5"/>
  <c r="D1512" i="5"/>
  <c r="D1513" i="5"/>
  <c r="D1514" i="5"/>
  <c r="D1515" i="5"/>
  <c r="D1516" i="5"/>
  <c r="D1517" i="5"/>
  <c r="D1518" i="5"/>
  <c r="D1519" i="5"/>
  <c r="D1520" i="5"/>
  <c r="D1521" i="5"/>
  <c r="D1522" i="5"/>
  <c r="D1523" i="5"/>
  <c r="D1524" i="5"/>
  <c r="D1525" i="5"/>
  <c r="D1526" i="5"/>
  <c r="D1527" i="5"/>
  <c r="D1528" i="5"/>
  <c r="D1529" i="5"/>
  <c r="D1530" i="5"/>
  <c r="D1531" i="5"/>
  <c r="D1532" i="5"/>
  <c r="D1533" i="5"/>
  <c r="D1534" i="5"/>
  <c r="D1535" i="5"/>
  <c r="D1536" i="5"/>
  <c r="D1537" i="5"/>
  <c r="D1538" i="5"/>
  <c r="D1539" i="5"/>
  <c r="D1540" i="5"/>
  <c r="D1541" i="5"/>
  <c r="D1542" i="5"/>
  <c r="D1543" i="5"/>
  <c r="D1544" i="5"/>
  <c r="D1545" i="5"/>
  <c r="D1546" i="5"/>
  <c r="D1547" i="5"/>
  <c r="D1548" i="5"/>
  <c r="D1549" i="5"/>
  <c r="D1550" i="5"/>
  <c r="D1551" i="5"/>
  <c r="D1552" i="5"/>
  <c r="D1553" i="5"/>
  <c r="D1554" i="5"/>
  <c r="D1555" i="5"/>
  <c r="D1556" i="5"/>
  <c r="D1557" i="5"/>
  <c r="D1558" i="5"/>
  <c r="D1559" i="5"/>
  <c r="D1560" i="5"/>
  <c r="D1561" i="5"/>
  <c r="D1562" i="5"/>
  <c r="D1563" i="5"/>
  <c r="D1564" i="5"/>
  <c r="D1565" i="5"/>
  <c r="D1566" i="5"/>
  <c r="D1567" i="5"/>
  <c r="D1568" i="5"/>
  <c r="D1569" i="5"/>
  <c r="D1570" i="5"/>
  <c r="D1571" i="5"/>
  <c r="D1572" i="5"/>
  <c r="D1573" i="5"/>
  <c r="D1574" i="5"/>
  <c r="D1575" i="5"/>
  <c r="D1576" i="5"/>
  <c r="D1577" i="5"/>
  <c r="D1578" i="5"/>
  <c r="D1579" i="5"/>
  <c r="D1580" i="5"/>
  <c r="D1581" i="5"/>
  <c r="D1582" i="5"/>
  <c r="D1583" i="5"/>
  <c r="D1584" i="5"/>
  <c r="D1585" i="5"/>
  <c r="D1586" i="5"/>
  <c r="D1587" i="5"/>
  <c r="D1588" i="5"/>
  <c r="D1589" i="5"/>
  <c r="D1590" i="5"/>
  <c r="D1591" i="5"/>
  <c r="D1592" i="5"/>
  <c r="D1593" i="5"/>
  <c r="D1594" i="5"/>
  <c r="D1595" i="5"/>
  <c r="D1596" i="5"/>
  <c r="D1597" i="5"/>
  <c r="D1598" i="5"/>
  <c r="D1599" i="5"/>
  <c r="D1600" i="5"/>
  <c r="D1601" i="5"/>
  <c r="D1602" i="5"/>
  <c r="D1603" i="5"/>
  <c r="D1604" i="5"/>
  <c r="D1605" i="5"/>
  <c r="D1606" i="5"/>
  <c r="D1607" i="5"/>
  <c r="D1608" i="5"/>
  <c r="D1609" i="5"/>
  <c r="D1610" i="5"/>
  <c r="D1611" i="5"/>
  <c r="D1612" i="5"/>
  <c r="D1613" i="5"/>
  <c r="D1614" i="5"/>
  <c r="D1615" i="5"/>
  <c r="D1616" i="5"/>
  <c r="D1617" i="5"/>
  <c r="D1618" i="5"/>
  <c r="D1619" i="5"/>
  <c r="D1620" i="5"/>
  <c r="D1621" i="5"/>
  <c r="D1622" i="5"/>
  <c r="D1623" i="5"/>
  <c r="D1624" i="5"/>
  <c r="D1625" i="5"/>
  <c r="D1626" i="5"/>
  <c r="D1627" i="5"/>
  <c r="D1628" i="5"/>
  <c r="D1629" i="5"/>
  <c r="D1630" i="5"/>
  <c r="D1631" i="5"/>
  <c r="D1632" i="5"/>
  <c r="D1633" i="5"/>
  <c r="D1634" i="5"/>
  <c r="D1635" i="5"/>
  <c r="D1636" i="5"/>
  <c r="D1637" i="5"/>
  <c r="D1638" i="5"/>
  <c r="D1639" i="5"/>
  <c r="D1640" i="5"/>
  <c r="D1641" i="5"/>
  <c r="D1642" i="5"/>
  <c r="D1643" i="5"/>
  <c r="D1644" i="5"/>
  <c r="D1645" i="5"/>
  <c r="D1646" i="5"/>
  <c r="D1647" i="5"/>
  <c r="D1648" i="5"/>
  <c r="D1649" i="5"/>
  <c r="D1650" i="5"/>
  <c r="D1651" i="5"/>
  <c r="D1652" i="5"/>
  <c r="D1653" i="5"/>
  <c r="D1654" i="5"/>
  <c r="D1655" i="5"/>
  <c r="D1656" i="5"/>
  <c r="D1657" i="5"/>
  <c r="D1658" i="5"/>
  <c r="D1659" i="5"/>
  <c r="D1660" i="5"/>
  <c r="D1661" i="5"/>
  <c r="D1662" i="5"/>
  <c r="D1663" i="5"/>
  <c r="D1664" i="5"/>
  <c r="D1665" i="5"/>
  <c r="D1666" i="5"/>
  <c r="D1667" i="5"/>
  <c r="D1668" i="5"/>
  <c r="D1669" i="5"/>
  <c r="D1670" i="5"/>
  <c r="D1671" i="5"/>
  <c r="D1672" i="5"/>
  <c r="D1673" i="5"/>
  <c r="D1674" i="5"/>
  <c r="D1675" i="5"/>
  <c r="D1676" i="5"/>
  <c r="D1677" i="5"/>
  <c r="D1678" i="5"/>
  <c r="D1679" i="5"/>
  <c r="D1680" i="5"/>
  <c r="D1681" i="5"/>
  <c r="D1682" i="5"/>
  <c r="D1683" i="5"/>
  <c r="D1684" i="5"/>
  <c r="D1685" i="5"/>
  <c r="D1686" i="5"/>
  <c r="D1687" i="5"/>
  <c r="D1688" i="5"/>
  <c r="D1689" i="5"/>
  <c r="D1690" i="5"/>
  <c r="D1691" i="5"/>
  <c r="D1692" i="5"/>
  <c r="D1693" i="5"/>
  <c r="D1694" i="5"/>
  <c r="D1695" i="5"/>
  <c r="D1696" i="5"/>
  <c r="D1697" i="5"/>
  <c r="D1698" i="5"/>
  <c r="D1699" i="5"/>
  <c r="D1700" i="5"/>
  <c r="D1701" i="5"/>
  <c r="D1702" i="5"/>
  <c r="D1703" i="5"/>
  <c r="D1704" i="5"/>
  <c r="D1705" i="5"/>
  <c r="D1706" i="5"/>
  <c r="D1707" i="5"/>
  <c r="D1708" i="5"/>
  <c r="D1709" i="5"/>
  <c r="D1710" i="5"/>
  <c r="D1711" i="5"/>
  <c r="D1712" i="5"/>
  <c r="D1713" i="5"/>
  <c r="D1714" i="5"/>
  <c r="D1715" i="5"/>
  <c r="D1716" i="5"/>
  <c r="D1717" i="5"/>
  <c r="D1718" i="5"/>
  <c r="D1719" i="5"/>
  <c r="D1720" i="5"/>
  <c r="D1721" i="5"/>
  <c r="D1722" i="5"/>
  <c r="D1723" i="5"/>
  <c r="D1724" i="5"/>
  <c r="D1725" i="5"/>
  <c r="D1726" i="5"/>
  <c r="D1727" i="5"/>
  <c r="D1728" i="5"/>
  <c r="D1729" i="5"/>
  <c r="D1730" i="5"/>
  <c r="D1731" i="5"/>
  <c r="D1732" i="5"/>
  <c r="D1733" i="5"/>
  <c r="D1734" i="5"/>
  <c r="D1735" i="5"/>
  <c r="D1736" i="5"/>
  <c r="D1737" i="5"/>
  <c r="D1738" i="5"/>
  <c r="D1739" i="5"/>
  <c r="D1740" i="5"/>
  <c r="D1741" i="5"/>
  <c r="D1742" i="5"/>
  <c r="D1743" i="5"/>
  <c r="D1744" i="5"/>
  <c r="D1745" i="5"/>
  <c r="D1746" i="5"/>
  <c r="D1747" i="5"/>
  <c r="D1748" i="5"/>
  <c r="D1749" i="5"/>
  <c r="D1750" i="5"/>
  <c r="D1751" i="5"/>
  <c r="D1752" i="5"/>
  <c r="D1753" i="5"/>
  <c r="D1754" i="5"/>
  <c r="D1755" i="5"/>
  <c r="D1756" i="5"/>
  <c r="D1757" i="5"/>
  <c r="D1758" i="5"/>
  <c r="D1759" i="5"/>
  <c r="D1760" i="5"/>
  <c r="D1761" i="5"/>
  <c r="D1762" i="5"/>
  <c r="D1763" i="5"/>
  <c r="D1764" i="5"/>
  <c r="D1765" i="5"/>
  <c r="D1766" i="5"/>
  <c r="D1767" i="5"/>
  <c r="D1768" i="5"/>
  <c r="D1769" i="5"/>
  <c r="D1770" i="5"/>
  <c r="D1771" i="5"/>
  <c r="D1772" i="5"/>
  <c r="D1773" i="5"/>
  <c r="D1774" i="5"/>
  <c r="D1775" i="5"/>
  <c r="D1776" i="5"/>
  <c r="D1777" i="5"/>
  <c r="D1778" i="5"/>
  <c r="D1779" i="5"/>
  <c r="D1780" i="5"/>
  <c r="D1781" i="5"/>
  <c r="D1782" i="5"/>
  <c r="D1783" i="5"/>
  <c r="D1784" i="5"/>
  <c r="D1785" i="5"/>
  <c r="D1786" i="5"/>
  <c r="D1787" i="5"/>
  <c r="D1788" i="5"/>
  <c r="D1789" i="5"/>
  <c r="D1790" i="5"/>
  <c r="D1791" i="5"/>
  <c r="D1792" i="5"/>
  <c r="D1793" i="5"/>
  <c r="D1794" i="5"/>
  <c r="D1795" i="5"/>
  <c r="D1796" i="5"/>
  <c r="D1797" i="5"/>
  <c r="D1798" i="5"/>
  <c r="D1799" i="5"/>
  <c r="D1800" i="5"/>
  <c r="D1801" i="5"/>
  <c r="D1802" i="5"/>
  <c r="D1803" i="5"/>
  <c r="D1804" i="5"/>
  <c r="D1805" i="5"/>
  <c r="D1806" i="5"/>
  <c r="D1807" i="5"/>
  <c r="D1808" i="5"/>
  <c r="D1809" i="5"/>
  <c r="D1810" i="5"/>
  <c r="D1811" i="5"/>
  <c r="D1812" i="5"/>
  <c r="D1813" i="5"/>
  <c r="D1814" i="5"/>
  <c r="D1815" i="5"/>
  <c r="D1816" i="5"/>
  <c r="D1817" i="5"/>
  <c r="D1818" i="5"/>
  <c r="D1819" i="5"/>
  <c r="D1820" i="5"/>
  <c r="D1821" i="5"/>
  <c r="D1822" i="5"/>
  <c r="D1823" i="5"/>
  <c r="D1824" i="5"/>
  <c r="D1825" i="5"/>
  <c r="D1826" i="5"/>
  <c r="D1827" i="5"/>
  <c r="D1828" i="5"/>
  <c r="D1829" i="5"/>
  <c r="D1830" i="5"/>
  <c r="D1831" i="5"/>
  <c r="D1832" i="5"/>
  <c r="D1833" i="5"/>
  <c r="D1834" i="5"/>
  <c r="D1835" i="5"/>
  <c r="D1836" i="5"/>
  <c r="D1837" i="5"/>
  <c r="D1838" i="5"/>
  <c r="D1839" i="5"/>
  <c r="D1840" i="5"/>
  <c r="D1841" i="5"/>
  <c r="D1842" i="5"/>
  <c r="D1843" i="5"/>
  <c r="D1844" i="5"/>
  <c r="D1845" i="5"/>
  <c r="D1846" i="5"/>
  <c r="D1847" i="5"/>
  <c r="D1848" i="5"/>
  <c r="D1849" i="5"/>
  <c r="D1850" i="5"/>
  <c r="D1851" i="5"/>
  <c r="D1852" i="5"/>
  <c r="D1853" i="5"/>
  <c r="D1854" i="5"/>
  <c r="D1855" i="5"/>
  <c r="D1856" i="5"/>
  <c r="D1857" i="5"/>
  <c r="D1858" i="5"/>
  <c r="D1859" i="5"/>
  <c r="D1860" i="5"/>
  <c r="D1861" i="5"/>
  <c r="D1862" i="5"/>
  <c r="D1863" i="5"/>
  <c r="D1864" i="5"/>
  <c r="D1865" i="5"/>
  <c r="D1866" i="5"/>
  <c r="D1867" i="5"/>
  <c r="D1868" i="5"/>
  <c r="D1869" i="5"/>
  <c r="D1870" i="5"/>
  <c r="D1871" i="5"/>
  <c r="D1872" i="5"/>
  <c r="D1873" i="5"/>
  <c r="D1874" i="5"/>
  <c r="D1875" i="5"/>
  <c r="D1876" i="5"/>
  <c r="D1877" i="5"/>
  <c r="D1878" i="5"/>
  <c r="D1879" i="5"/>
  <c r="D1880" i="5"/>
  <c r="D1881" i="5"/>
  <c r="D1882" i="5"/>
  <c r="D1883" i="5"/>
  <c r="D1884" i="5"/>
  <c r="D1885" i="5"/>
  <c r="D1886" i="5"/>
  <c r="D1887" i="5"/>
  <c r="D1888" i="5"/>
  <c r="D1889" i="5"/>
  <c r="D1890" i="5"/>
  <c r="D1891" i="5"/>
  <c r="D1892" i="5"/>
  <c r="D1893" i="5"/>
  <c r="D1894" i="5"/>
  <c r="D1895" i="5"/>
  <c r="D1896" i="5"/>
  <c r="D1897" i="5"/>
  <c r="D1898" i="5"/>
  <c r="D1899" i="5"/>
  <c r="D1900" i="5"/>
  <c r="D1901" i="5"/>
  <c r="D1902" i="5"/>
  <c r="D1903" i="5"/>
  <c r="D1904" i="5"/>
  <c r="D1905" i="5"/>
  <c r="D1906" i="5"/>
  <c r="D1907" i="5"/>
  <c r="D1908" i="5"/>
  <c r="D1909" i="5"/>
  <c r="D1910" i="5"/>
  <c r="D1911" i="5"/>
  <c r="D1912" i="5"/>
  <c r="D1913" i="5"/>
  <c r="D1914" i="5"/>
  <c r="D1915" i="5"/>
  <c r="D1916" i="5"/>
  <c r="D1917" i="5"/>
  <c r="D1918" i="5"/>
  <c r="D1919" i="5"/>
  <c r="D1920" i="5"/>
  <c r="D1921" i="5"/>
  <c r="D1922" i="5"/>
  <c r="D1923" i="5"/>
  <c r="D1924" i="5"/>
  <c r="D1925" i="5"/>
  <c r="D1926" i="5"/>
  <c r="D1927" i="5"/>
  <c r="D1928" i="5"/>
  <c r="D1929" i="5"/>
  <c r="D1930" i="5"/>
  <c r="D1931" i="5"/>
  <c r="D1932" i="5"/>
  <c r="D1933" i="5"/>
  <c r="D1934" i="5"/>
  <c r="D1935" i="5"/>
  <c r="D1936" i="5"/>
  <c r="D1937" i="5"/>
  <c r="D1938" i="5"/>
  <c r="D1939" i="5"/>
  <c r="D1940" i="5"/>
  <c r="D1941" i="5"/>
  <c r="D1942" i="5"/>
  <c r="D1943" i="5"/>
  <c r="D1944" i="5"/>
  <c r="D1945" i="5"/>
  <c r="D1946" i="5"/>
  <c r="D1947" i="5"/>
  <c r="D1948" i="5"/>
  <c r="D1949" i="5"/>
  <c r="D1950" i="5"/>
  <c r="D1951" i="5"/>
  <c r="D1952" i="5"/>
  <c r="D1953" i="5"/>
  <c r="D1954" i="5"/>
  <c r="D1955" i="5"/>
  <c r="D1956" i="5"/>
  <c r="D1957" i="5"/>
  <c r="D1958" i="5"/>
  <c r="D1959" i="5"/>
  <c r="D1960" i="5"/>
  <c r="D1961" i="5"/>
  <c r="D1962" i="5"/>
  <c r="D1963" i="5"/>
  <c r="D1964" i="5"/>
  <c r="D1965" i="5"/>
  <c r="D1966" i="5"/>
  <c r="D1967" i="5"/>
  <c r="D1968" i="5"/>
  <c r="D1969" i="5"/>
  <c r="D1970" i="5"/>
  <c r="D1971" i="5"/>
  <c r="D1972" i="5"/>
  <c r="D1973" i="5"/>
  <c r="D1974" i="5"/>
  <c r="D1975" i="5"/>
  <c r="D1976" i="5"/>
  <c r="D1977" i="5"/>
  <c r="D1978" i="5"/>
  <c r="D1979" i="5"/>
  <c r="D1980" i="5"/>
  <c r="D1981" i="5"/>
  <c r="D1982" i="5"/>
  <c r="D1983" i="5"/>
  <c r="D1984" i="5"/>
  <c r="D1985" i="5"/>
  <c r="D1986" i="5"/>
  <c r="D1987" i="5"/>
  <c r="D1988" i="5"/>
  <c r="D1989" i="5"/>
  <c r="D1990" i="5"/>
  <c r="D1991" i="5"/>
  <c r="D1992" i="5"/>
  <c r="D1993" i="5"/>
  <c r="D1994" i="5"/>
  <c r="D1995" i="5"/>
  <c r="D1996" i="5"/>
  <c r="D1997" i="5"/>
  <c r="D1998" i="5"/>
  <c r="D1999" i="5"/>
  <c r="D2000" i="5"/>
  <c r="D2001" i="5"/>
  <c r="D2002" i="5"/>
  <c r="D2003" i="5"/>
  <c r="D2004" i="5"/>
  <c r="D2005" i="5"/>
  <c r="D2006" i="5"/>
  <c r="D2007" i="5"/>
  <c r="D2008" i="5"/>
  <c r="D2009" i="5"/>
  <c r="D2010" i="5"/>
  <c r="D2011" i="5"/>
  <c r="D2012" i="5"/>
  <c r="D2013" i="5"/>
  <c r="D2014" i="5"/>
  <c r="D2015" i="5"/>
  <c r="D2016" i="5"/>
  <c r="D2017" i="5"/>
  <c r="D2018" i="5"/>
  <c r="D2019" i="5"/>
  <c r="D2020" i="5"/>
  <c r="D2021" i="5"/>
  <c r="D2022" i="5"/>
  <c r="D2023" i="5"/>
  <c r="D2024" i="5"/>
  <c r="D2025" i="5"/>
  <c r="D2026" i="5"/>
  <c r="D2027" i="5"/>
  <c r="D2028" i="5"/>
  <c r="D2029" i="5"/>
  <c r="D2030" i="5"/>
  <c r="D2031" i="5"/>
  <c r="D2032" i="5"/>
  <c r="D2033" i="5"/>
  <c r="D2034" i="5"/>
  <c r="D2035" i="5"/>
  <c r="D2036" i="5"/>
  <c r="D2037" i="5"/>
  <c r="D2038" i="5"/>
  <c r="D2039" i="5"/>
  <c r="D2040" i="5"/>
  <c r="D2041" i="5"/>
  <c r="D2042" i="5"/>
  <c r="D2043" i="5"/>
  <c r="D2044" i="5"/>
  <c r="D2045" i="5"/>
  <c r="D2046" i="5"/>
  <c r="D2047" i="5"/>
  <c r="D2048" i="5"/>
  <c r="D2049" i="5"/>
  <c r="D2050" i="5"/>
  <c r="D2051" i="5"/>
  <c r="D2052" i="5"/>
  <c r="D2053" i="5"/>
  <c r="D2054" i="5"/>
  <c r="D2055" i="5"/>
  <c r="D2056" i="5"/>
  <c r="D2057" i="5"/>
  <c r="D2058" i="5"/>
  <c r="D2059" i="5"/>
  <c r="D2060" i="5"/>
  <c r="D2061" i="5"/>
  <c r="D2062" i="5"/>
  <c r="D2063" i="5"/>
  <c r="D2064" i="5"/>
  <c r="D2065" i="5"/>
  <c r="D2066" i="5"/>
  <c r="D2067" i="5"/>
  <c r="D2068" i="5"/>
  <c r="D2069" i="5"/>
  <c r="D2070" i="5"/>
  <c r="D2071" i="5"/>
  <c r="D2072" i="5"/>
  <c r="D2073" i="5"/>
  <c r="D2074" i="5"/>
  <c r="D2075" i="5"/>
  <c r="D2076" i="5"/>
  <c r="D2077" i="5"/>
  <c r="D2078" i="5"/>
  <c r="D2079" i="5"/>
  <c r="D2080" i="5"/>
  <c r="D2081" i="5"/>
  <c r="D2082" i="5"/>
  <c r="D2083" i="5"/>
  <c r="D2084" i="5"/>
  <c r="D2085" i="5"/>
  <c r="D2086" i="5"/>
  <c r="D2087" i="5"/>
  <c r="D2088" i="5"/>
  <c r="D2089" i="5"/>
  <c r="D2090" i="5"/>
  <c r="D2091" i="5"/>
  <c r="D2092" i="5"/>
  <c r="D2093" i="5"/>
  <c r="D2094" i="5"/>
  <c r="D2095" i="5"/>
  <c r="D2096" i="5"/>
  <c r="D2097" i="5"/>
  <c r="D2098" i="5"/>
  <c r="D2099" i="5"/>
  <c r="D2100" i="5"/>
  <c r="D2101" i="5"/>
  <c r="D2102" i="5"/>
  <c r="D2103" i="5"/>
  <c r="D2104" i="5"/>
  <c r="D2105" i="5"/>
  <c r="D2106" i="5"/>
  <c r="D2107" i="5"/>
  <c r="D2108" i="5"/>
  <c r="D2109" i="5"/>
  <c r="D2110" i="5"/>
  <c r="D2111" i="5"/>
  <c r="D2112" i="5"/>
  <c r="D2113" i="5"/>
  <c r="D2114" i="5"/>
  <c r="D2115" i="5"/>
  <c r="D2116" i="5"/>
  <c r="D2117" i="5"/>
  <c r="D2118" i="5"/>
  <c r="D2119" i="5"/>
  <c r="D2120" i="5"/>
  <c r="D2121" i="5"/>
  <c r="D2122" i="5"/>
  <c r="D2123" i="5"/>
  <c r="D2124" i="5"/>
  <c r="D2125" i="5"/>
  <c r="D2126" i="5"/>
  <c r="D2127" i="5"/>
  <c r="D2128" i="5"/>
  <c r="D2129" i="5"/>
  <c r="D2130" i="5"/>
  <c r="D2131" i="5"/>
  <c r="D2132" i="5"/>
  <c r="D2133" i="5"/>
  <c r="D2134" i="5"/>
  <c r="D2135" i="5"/>
  <c r="D2136" i="5"/>
  <c r="D2137" i="5"/>
  <c r="D2138" i="5"/>
  <c r="D2139" i="5"/>
  <c r="D2140" i="5"/>
  <c r="D2141" i="5"/>
  <c r="D2142" i="5"/>
  <c r="D2143" i="5"/>
  <c r="D2144" i="5"/>
  <c r="D2145" i="5"/>
  <c r="D2146" i="5"/>
  <c r="D2147" i="5"/>
  <c r="D2148" i="5"/>
  <c r="D2149" i="5"/>
  <c r="D2150" i="5"/>
  <c r="D2151" i="5"/>
  <c r="D2152" i="5"/>
  <c r="D2153" i="5"/>
  <c r="D2154" i="5"/>
  <c r="D2155" i="5"/>
  <c r="D2156" i="5"/>
  <c r="D2157" i="5"/>
  <c r="D2158" i="5"/>
  <c r="D2159" i="5"/>
  <c r="D2160" i="5"/>
  <c r="D2161" i="5"/>
  <c r="D2162" i="5"/>
  <c r="D2163" i="5"/>
  <c r="D2164" i="5"/>
  <c r="D2165" i="5"/>
  <c r="D2166" i="5"/>
  <c r="D2167" i="5"/>
  <c r="H5" i="3"/>
  <c r="H2" i="3"/>
  <c r="B19" i="3"/>
  <c r="I5" i="3"/>
  <c r="B16" i="3"/>
  <c r="I3" i="3"/>
  <c r="I4" i="3"/>
  <c r="I6" i="3"/>
  <c r="I7" i="3"/>
  <c r="I8" i="3"/>
  <c r="I9" i="3"/>
  <c r="H3" i="3"/>
  <c r="H4" i="3"/>
  <c r="H6" i="3"/>
  <c r="H7" i="3"/>
  <c r="H8" i="3"/>
  <c r="G3" i="3"/>
  <c r="K3" i="3"/>
  <c r="G4" i="3"/>
  <c r="K4" i="3"/>
  <c r="G5" i="3"/>
  <c r="G6" i="3"/>
  <c r="K6" i="3"/>
  <c r="G7" i="3"/>
  <c r="K7" i="3"/>
  <c r="G8" i="3"/>
  <c r="K8" i="3"/>
  <c r="G2" i="3"/>
  <c r="K2" i="3"/>
  <c r="K9" i="3"/>
  <c r="K5" i="3"/>
  <c r="B20" i="3"/>
  <c r="J6" i="3"/>
  <c r="J9" i="3"/>
  <c r="J5" i="3"/>
  <c r="J8" i="3"/>
  <c r="J4" i="3"/>
  <c r="J7" i="3"/>
  <c r="J3" i="3"/>
  <c r="D3" i="3"/>
  <c r="D2" i="3"/>
  <c r="B9" i="3"/>
  <c r="C8" i="3"/>
  <c r="B8" i="3"/>
  <c r="D8" i="3"/>
  <c r="C7" i="3"/>
  <c r="B7" i="3"/>
  <c r="C6" i="3"/>
  <c r="B6" i="3"/>
  <c r="D6" i="3"/>
  <c r="C5" i="3"/>
  <c r="B5" i="3"/>
  <c r="C4" i="3"/>
  <c r="B4" i="3"/>
  <c r="D4" i="3"/>
  <c r="J12" i="3"/>
  <c r="J11" i="3"/>
  <c r="D5" i="3"/>
  <c r="D7" i="3"/>
  <c r="D9" i="3"/>
  <c r="F2" i="3"/>
  <c r="E5" i="3"/>
  <c r="E3" i="3"/>
  <c r="E2" i="3"/>
  <c r="E4" i="3"/>
  <c r="E6" i="3"/>
  <c r="E7" i="3"/>
  <c r="E8" i="3"/>
  <c r="E9" i="3"/>
  <c r="F3" i="3"/>
  <c r="F4" i="3"/>
  <c r="F5" i="3"/>
  <c r="F6" i="3"/>
  <c r="F7" i="3"/>
  <c r="F8" i="3"/>
  <c r="B21" i="3"/>
  <c r="B24" i="3"/>
</calcChain>
</file>

<file path=xl/sharedStrings.xml><?xml version="1.0" encoding="utf-8"?>
<sst xmlns="http://schemas.openxmlformats.org/spreadsheetml/2006/main" count="212" uniqueCount="134">
  <si>
    <t>t,h</t>
  </si>
  <si>
    <t>OD1</t>
  </si>
  <si>
    <t>OD2</t>
  </si>
  <si>
    <t>OD</t>
  </si>
  <si>
    <t>Lac</t>
  </si>
  <si>
    <t>Lactate</t>
  </si>
  <si>
    <t>Y X/S</t>
  </si>
  <si>
    <t>g g-1</t>
  </si>
  <si>
    <t>q S</t>
  </si>
  <si>
    <t>g g-1 h-1</t>
  </si>
  <si>
    <t>q P</t>
  </si>
  <si>
    <t>M(Glc)</t>
  </si>
  <si>
    <t>M(Lac)</t>
  </si>
  <si>
    <t>M(Xyl)</t>
  </si>
  <si>
    <t>h</t>
  </si>
  <si>
    <t>%</t>
  </si>
  <si>
    <t>M(Kohlenstoff)</t>
  </si>
  <si>
    <t>g mol-1</t>
  </si>
  <si>
    <t>-</t>
  </si>
  <si>
    <t>Biomass</t>
  </si>
  <si>
    <t>µ</t>
  </si>
  <si>
    <t>g L-1 h-1</t>
  </si>
  <si>
    <t>CDW, g L-1</t>
  </si>
  <si>
    <t>ln(OD/OD 0)</t>
  </si>
  <si>
    <t>Td</t>
  </si>
  <si>
    <t>Report</t>
  </si>
  <si>
    <t>Channel</t>
  </si>
  <si>
    <t># Records</t>
  </si>
  <si>
    <t>ESTD concentration</t>
  </si>
  <si>
    <t>S 2500</t>
  </si>
  <si>
    <t>Date</t>
  </si>
  <si>
    <t>Time</t>
  </si>
  <si>
    <t>Sample Id</t>
  </si>
  <si>
    <t>File Name</t>
  </si>
  <si>
    <t>Method Name</t>
  </si>
  <si>
    <t>User Name</t>
  </si>
  <si>
    <t>Vial</t>
  </si>
  <si>
    <t>Volume</t>
  </si>
  <si>
    <t>Autosampler Program</t>
  </si>
  <si>
    <t>Pyruvate</t>
  </si>
  <si>
    <t>Succinate</t>
  </si>
  <si>
    <t>Acetate</t>
  </si>
  <si>
    <t>Propionate</t>
  </si>
  <si>
    <t>R2 10 dilution Sample 000</t>
  </si>
  <si>
    <t>C:\HPLC\Wael\Data Wael\Alan -Biochem\Veillonella-1\R2 10 dilution Sample 000.dat</t>
  </si>
  <si>
    <t>C:\HPLC\Ludwig\Methoden\Tyll_Knauer_UV.met</t>
  </si>
  <si>
    <t>System</t>
  </si>
  <si>
    <t>'No Vial'</t>
  </si>
  <si>
    <t>(None)</t>
  </si>
  <si>
    <t>R2 10 dilution Sample 001</t>
  </si>
  <si>
    <t>C:\HPLC\Wael\Data Wael\Alan -Biochem\Veillonella-1\R2 10 dilution Sample 001.dat</t>
  </si>
  <si>
    <t>R2 10 dilution Sample 002</t>
  </si>
  <si>
    <t>C:\HPLC\Wael\Data Wael\Alan -Biochem\Veillonella-1\R2 10 dilution Sample 002.dat</t>
  </si>
  <si>
    <t>R2 10 dilution Sample 005</t>
  </si>
  <si>
    <t>C:\HPLC\Wael\Data Wael\Alan -Biochem\Veillonella-1\R2 10 dilution Sample 005.dat</t>
  </si>
  <si>
    <t>R2 10 dilution Sample 006</t>
  </si>
  <si>
    <t>C:\HPLC\Wael\Data Wael\Alan -Biochem\Veillonella-1\R2 10 dilution Sample 006.dat</t>
  </si>
  <si>
    <t>R2 10 dilution Sample 008</t>
  </si>
  <si>
    <t>C:\HPLC\Wael\Data Wael\Alan -Biochem\Veillonella-1\R2 10 dilution Sample 008.dat</t>
  </si>
  <si>
    <t>R2 10 dilution Sample 009</t>
  </si>
  <si>
    <t>C:\HPLC\Wael\Data Wael\Alan -Biochem\Veillonella-1\R2 10 dilution Sample 009.dat</t>
  </si>
  <si>
    <t>R2 10 dilution Sample 010</t>
  </si>
  <si>
    <t>C:\HPLC\Wael\Data Wael\Alan -Biochem\Veillonella-1\R2 10 dilution Sample 010.dat</t>
  </si>
  <si>
    <t>Acetat</t>
  </si>
  <si>
    <t>Propionat</t>
  </si>
  <si>
    <t>DF</t>
  </si>
  <si>
    <t>Ratio Prop/Acet</t>
  </si>
  <si>
    <t>Q P Prop</t>
  </si>
  <si>
    <t>Q P Acet</t>
  </si>
  <si>
    <t>Q S Lact</t>
  </si>
  <si>
    <t>Mass balance, %</t>
  </si>
  <si>
    <t>Timestamp</t>
  </si>
  <si>
    <t>Duration</t>
  </si>
  <si>
    <t>Inoculation Time []</t>
  </si>
  <si>
    <t>V2.PV [mL]</t>
  </si>
  <si>
    <t>pH2.PV [pH]</t>
  </si>
  <si>
    <t>T2.PV [°C]</t>
  </si>
  <si>
    <t>N2.PV [rpm]</t>
  </si>
  <si>
    <t>FA2.PV [mL/h]</t>
  </si>
  <si>
    <t>VA2.PV [mL]</t>
  </si>
  <si>
    <t>FB2.PV [mL/h]</t>
  </si>
  <si>
    <t>VB2.PV [mL]</t>
  </si>
  <si>
    <t>FC2.PV [mL/h]</t>
  </si>
  <si>
    <t>VC2.PV [mL]</t>
  </si>
  <si>
    <t>FD2.PV [mL/h]</t>
  </si>
  <si>
    <t>VD2.PV [mL]</t>
  </si>
  <si>
    <t>RD2.PV [mV]</t>
  </si>
  <si>
    <t>RD2.Out []</t>
  </si>
  <si>
    <t>Level2.PV [µS]</t>
  </si>
  <si>
    <t>Torque2.PV [mNm]</t>
  </si>
  <si>
    <t>FAir2.PV [sL/h]</t>
  </si>
  <si>
    <t>FO2 2.PV [sL/h]</t>
  </si>
  <si>
    <t>FCO2 2.PV [sL/h]</t>
  </si>
  <si>
    <t>FN2 2.PV [sL/h]</t>
  </si>
  <si>
    <t>pH2.SP [pH]</t>
  </si>
  <si>
    <t>T2.SP [°C]</t>
  </si>
  <si>
    <t>FA2.SP [mL/h]</t>
  </si>
  <si>
    <t>FB2.SP [mL/h]</t>
  </si>
  <si>
    <t>FC2.SP [mL/h]</t>
  </si>
  <si>
    <t>FD2.SP [mL/h]</t>
  </si>
  <si>
    <t>RD2.SP [mV]</t>
  </si>
  <si>
    <t>Offline2.A []</t>
  </si>
  <si>
    <t>Offline2.B []</t>
  </si>
  <si>
    <t>Offline2.C []</t>
  </si>
  <si>
    <t>Offline2.D []</t>
  </si>
  <si>
    <t>Time, h</t>
  </si>
  <si>
    <t>No C</t>
  </si>
  <si>
    <t>M(YE)</t>
  </si>
  <si>
    <t>M(CDW)</t>
  </si>
  <si>
    <t>M(Acet)</t>
  </si>
  <si>
    <t>M(Prop)</t>
  </si>
  <si>
    <t>Anteil YE</t>
  </si>
  <si>
    <t>g/L</t>
  </si>
  <si>
    <t>Fermentation</t>
  </si>
  <si>
    <t>Glucose</t>
  </si>
  <si>
    <t>YE</t>
  </si>
  <si>
    <t>mMol</t>
  </si>
  <si>
    <t>Carbon recovery</t>
  </si>
  <si>
    <t>Molecule</t>
  </si>
  <si>
    <t>Red degree</t>
  </si>
  <si>
    <t>Red degree/C</t>
  </si>
  <si>
    <t>Glc</t>
  </si>
  <si>
    <t>Xyl</t>
  </si>
  <si>
    <t>Biom</t>
  </si>
  <si>
    <t>Acet</t>
  </si>
  <si>
    <t>Redox</t>
  </si>
  <si>
    <t>Carbon distribution</t>
  </si>
  <si>
    <t>Dsitribution Carbon</t>
  </si>
  <si>
    <t>Red equivalents</t>
  </si>
  <si>
    <t>Red energy distribution</t>
  </si>
  <si>
    <t>BM</t>
  </si>
  <si>
    <t>time</t>
  </si>
  <si>
    <t>Ace</t>
  </si>
  <si>
    <t>Pro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</si>
</sst>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\.mm\.yy\ \ hh:mm:ss"/>
    <numFmt numFmtId="165" formatCode="#0.0"/>
    <numFmt numFmtId="166" formatCode="#0.00"/>
    <numFmt numFmtId="167" formatCode="#0.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C0C0C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14" fontId="0" fillId="0" borderId="0" xfId="0" applyNumberFormat="1"/>
    <xf numFmtId="21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1" xfId="0" applyFill="1" applyBorder="1"/>
    <xf numFmtId="0" fontId="0" fillId="5" borderId="0" xfId="0" applyFill="1"/>
    <xf numFmtId="0" fontId="0" fillId="6" borderId="0" xfId="0" applyFill="1" applyAlignment="1"/>
    <xf numFmtId="0" fontId="0" fillId="0" borderId="0" xfId="0" applyFont="1"/>
    <xf numFmtId="0" fontId="0" fillId="7" borderId="0" xfId="0" applyFill="1"/>
    <xf numFmtId="0" fontId="0" fillId="8" borderId="0" xfId="0" applyFill="1"/>
    <xf numFmtId="164" fontId="1" fillId="9" borderId="0" xfId="0" applyNumberFormat="1" applyFont="1" applyFill="1"/>
    <xf numFmtId="46" fontId="1" fillId="9" borderId="0" xfId="0" applyNumberFormat="1" applyFont="1" applyFill="1"/>
    <xf numFmtId="165" fontId="1" fillId="9" borderId="0" xfId="0" applyNumberFormat="1" applyFont="1" applyFill="1"/>
    <xf numFmtId="166" fontId="1" fillId="9" borderId="0" xfId="0" applyNumberFormat="1" applyFont="1" applyFill="1"/>
    <xf numFmtId="167" fontId="1" fillId="9" borderId="0" xfId="0" applyNumberFormat="1" applyFont="1" applyFill="1"/>
    <xf numFmtId="0" fontId="1" fillId="9" borderId="0" xfId="0" applyFont="1" applyFill="1"/>
    <xf numFmtId="164" fontId="0" fillId="0" borderId="0" xfId="0" applyNumberFormat="1"/>
    <xf numFmtId="46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0" fillId="0" borderId="0" xfId="0" applyNumberFormat="1"/>
    <xf numFmtId="0" fontId="0" fillId="0" borderId="0" xfId="0" applyFill="1" applyBorder="1"/>
    <xf numFmtId="0" fontId="0" fillId="0" borderId="0" xfId="0" quotePrefix="1" applyFill="1" applyBorder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scatterChart>
        <c:scatterStyle val="lineMarker"/>
        <c:varyColors val="0"/>
        <c:ser>
          <c:idx val="1"/>
          <c:order val="1"/>
          <c:tx>
            <c:v>Acetat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Auswertung!$A$2:$A$9</c:f>
              <c:numCache>
                <c:formatCode>General</c:formatCode>
                <c:ptCount val="8"/>
                <c:pt idx="0">
                  <c:v>0</c:v>
                </c:pt>
                <c:pt idx="1">
                  <c:v>5.55</c:v>
                </c:pt>
                <c:pt idx="2">
                  <c:v>9.6000000000000014</c:v>
                </c:pt>
                <c:pt idx="3">
                  <c:v>13.533333333333335</c:v>
                </c:pt>
                <c:pt idx="4">
                  <c:v>17.533333333333335</c:v>
                </c:pt>
                <c:pt idx="5">
                  <c:v>21.533333333333335</c:v>
                </c:pt>
                <c:pt idx="6">
                  <c:v>29.866666666666667</c:v>
                </c:pt>
                <c:pt idx="7">
                  <c:v>36.033333333333331</c:v>
                </c:pt>
              </c:numCache>
            </c:numRef>
          </c:xVal>
          <c:yVal>
            <c:numRef>
              <c:f>Auswertung!$G$2:$G$9</c:f>
              <c:numCache>
                <c:formatCode>General</c:formatCode>
                <c:ptCount val="8"/>
                <c:pt idx="0">
                  <c:v>0</c:v>
                </c:pt>
                <c:pt idx="1">
                  <c:v>0.97</c:v>
                </c:pt>
                <c:pt idx="2">
                  <c:v>1.7799999999999998</c:v>
                </c:pt>
                <c:pt idx="3">
                  <c:v>2.31</c:v>
                </c:pt>
                <c:pt idx="4">
                  <c:v>2.25</c:v>
                </c:pt>
                <c:pt idx="5">
                  <c:v>2.23</c:v>
                </c:pt>
                <c:pt idx="6">
                  <c:v>2.3200000000000003</c:v>
                </c:pt>
                <c:pt idx="7">
                  <c:v>2.4500000000000002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59-184A-9D63-2BBD44534C26}"/>
            </c:ext>
          </c:extLst>
        </c:ser>
        <c:ser>
          <c:idx val="2"/>
          <c:order val="2"/>
          <c:tx>
            <c:v>Lactate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Auswertung!$A$2:$A$9</c:f>
              <c:numCache>
                <c:formatCode>General</c:formatCode>
                <c:ptCount val="8"/>
                <c:pt idx="0">
                  <c:v>0</c:v>
                </c:pt>
                <c:pt idx="1">
                  <c:v>5.55</c:v>
                </c:pt>
                <c:pt idx="2">
                  <c:v>9.6000000000000014</c:v>
                </c:pt>
                <c:pt idx="3">
                  <c:v>13.533333333333335</c:v>
                </c:pt>
                <c:pt idx="4">
                  <c:v>17.533333333333335</c:v>
                </c:pt>
                <c:pt idx="5">
                  <c:v>21.533333333333335</c:v>
                </c:pt>
                <c:pt idx="6">
                  <c:v>29.866666666666667</c:v>
                </c:pt>
                <c:pt idx="7">
                  <c:v>36.033333333333331</c:v>
                </c:pt>
              </c:numCache>
            </c:numRef>
          </c:xVal>
          <c:yVal>
            <c:numRef>
              <c:f>Auswertung!$I$2:$I$9</c:f>
              <c:numCache>
                <c:formatCode>General</c:formatCode>
                <c:ptCount val="8"/>
                <c:pt idx="0">
                  <c:v>9.6199999999999992</c:v>
                </c:pt>
                <c:pt idx="1">
                  <c:v>7.8100000000000005</c:v>
                </c:pt>
                <c:pt idx="2">
                  <c:v>4.09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59-184A-9D63-2BBD44534C26}"/>
            </c:ext>
          </c:extLst>
        </c:ser>
        <c:ser>
          <c:idx val="3"/>
          <c:order val="3"/>
          <c:tx>
            <c:v>Propionate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Auswertung!$A$2:$A$9</c:f>
              <c:numCache>
                <c:formatCode>General</c:formatCode>
                <c:ptCount val="8"/>
                <c:pt idx="0">
                  <c:v>0</c:v>
                </c:pt>
                <c:pt idx="1">
                  <c:v>5.55</c:v>
                </c:pt>
                <c:pt idx="2">
                  <c:v>9.6000000000000014</c:v>
                </c:pt>
                <c:pt idx="3">
                  <c:v>13.533333333333335</c:v>
                </c:pt>
                <c:pt idx="4">
                  <c:v>17.533333333333335</c:v>
                </c:pt>
                <c:pt idx="5">
                  <c:v>21.533333333333335</c:v>
                </c:pt>
                <c:pt idx="6">
                  <c:v>29.866666666666667</c:v>
                </c:pt>
                <c:pt idx="7">
                  <c:v>36.033333333333331</c:v>
                </c:pt>
              </c:numCache>
            </c:numRef>
          </c:xVal>
          <c:yVal>
            <c:numRef>
              <c:f>Auswertung!$H$2:$H$9</c:f>
              <c:numCache>
                <c:formatCode>General</c:formatCode>
                <c:ptCount val="8"/>
                <c:pt idx="0">
                  <c:v>0</c:v>
                </c:pt>
                <c:pt idx="1">
                  <c:v>2.4500000000000002</c:v>
                </c:pt>
                <c:pt idx="2">
                  <c:v>4.34</c:v>
                </c:pt>
                <c:pt idx="3">
                  <c:v>5.7899999999999991</c:v>
                </c:pt>
                <c:pt idx="4">
                  <c:v>6.1</c:v>
                </c:pt>
                <c:pt idx="5">
                  <c:v>6.57</c:v>
                </c:pt>
                <c:pt idx="6">
                  <c:v>7.02</c:v>
                </c:pt>
                <c:pt idx="7">
                  <c:v>7.22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E59-184A-9D63-2BBD44534C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8841128"/>
        <c:axId val="248840736"/>
      </c:scatterChart>
      <c:scatterChart>
        <c:scatterStyle val="lineMarker"/>
        <c:varyColors val="0"/>
        <c:ser>
          <c:idx val="0"/>
          <c:order val="0"/>
          <c:tx>
            <c:v>OD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Auswertung!$A$2:$A$9</c:f>
              <c:numCache>
                <c:formatCode>General</c:formatCode>
                <c:ptCount val="8"/>
                <c:pt idx="0">
                  <c:v>0</c:v>
                </c:pt>
                <c:pt idx="1">
                  <c:v>5.55</c:v>
                </c:pt>
                <c:pt idx="2">
                  <c:v>9.6000000000000014</c:v>
                </c:pt>
                <c:pt idx="3">
                  <c:v>13.533333333333335</c:v>
                </c:pt>
                <c:pt idx="4">
                  <c:v>17.533333333333335</c:v>
                </c:pt>
                <c:pt idx="5">
                  <c:v>21.533333333333335</c:v>
                </c:pt>
                <c:pt idx="6">
                  <c:v>29.866666666666667</c:v>
                </c:pt>
                <c:pt idx="7">
                  <c:v>36.033333333333331</c:v>
                </c:pt>
              </c:numCache>
            </c:numRef>
          </c:xVal>
          <c:yVal>
            <c:numRef>
              <c:f>Auswertung!$D$2:$D$9</c:f>
              <c:numCache>
                <c:formatCode>General</c:formatCode>
                <c:ptCount val="8"/>
                <c:pt idx="0">
                  <c:v>9.1999999999999998E-2</c:v>
                </c:pt>
                <c:pt idx="1">
                  <c:v>0.48649999999999999</c:v>
                </c:pt>
                <c:pt idx="2">
                  <c:v>1.0880000000000001</c:v>
                </c:pt>
                <c:pt idx="3">
                  <c:v>1.5350000000000001</c:v>
                </c:pt>
                <c:pt idx="4">
                  <c:v>1.36</c:v>
                </c:pt>
                <c:pt idx="5">
                  <c:v>1.2549999999999999</c:v>
                </c:pt>
                <c:pt idx="6">
                  <c:v>1.1100000000000001</c:v>
                </c:pt>
                <c:pt idx="7">
                  <c:v>1.07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E59-184A-9D63-2BBD44534C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8842304"/>
        <c:axId val="248841912"/>
      </c:scatterChart>
      <c:valAx>
        <c:axId val="248841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alpha val="48000"/>
                </a:schemeClr>
              </a:solidFill>
              <a:prstDash val="sys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t, 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840736"/>
        <c:crosses val="autoZero"/>
        <c:crossBetween val="midCat"/>
      </c:valAx>
      <c:valAx>
        <c:axId val="24884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alpha val="48000"/>
                </a:schemeClr>
              </a:solidFill>
              <a:prstDash val="sys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Conc., g L-1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841128"/>
        <c:crosses val="autoZero"/>
        <c:crossBetween val="midCat"/>
      </c:valAx>
      <c:valAx>
        <c:axId val="24884191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OD600, -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842304"/>
        <c:crosses val="max"/>
        <c:crossBetween val="midCat"/>
        <c:majorUnit val="0.4"/>
      </c:valAx>
      <c:valAx>
        <c:axId val="2488423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4884191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Redox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Data2!$D$2:$D$2167</c:f>
              <c:numCache>
                <c:formatCode>General</c:formatCode>
                <c:ptCount val="2166"/>
                <c:pt idx="0">
                  <c:v>8.0555555555555554E-3</c:v>
                </c:pt>
                <c:pt idx="1">
                  <c:v>2.4722222222222222E-2</c:v>
                </c:pt>
                <c:pt idx="2">
                  <c:v>4.1388888888888892E-2</c:v>
                </c:pt>
                <c:pt idx="3">
                  <c:v>5.8055555555555555E-2</c:v>
                </c:pt>
                <c:pt idx="4">
                  <c:v>7.4722222222222218E-2</c:v>
                </c:pt>
                <c:pt idx="5">
                  <c:v>9.1388888888888881E-2</c:v>
                </c:pt>
                <c:pt idx="6">
                  <c:v>0.10805555555555554</c:v>
                </c:pt>
                <c:pt idx="7">
                  <c:v>0.12472222222222221</c:v>
                </c:pt>
                <c:pt idx="8">
                  <c:v>0.14138888888888887</c:v>
                </c:pt>
                <c:pt idx="9">
                  <c:v>0.15805555555555553</c:v>
                </c:pt>
                <c:pt idx="10">
                  <c:v>0.1747222222222222</c:v>
                </c:pt>
                <c:pt idx="11">
                  <c:v>0.19138888888888886</c:v>
                </c:pt>
                <c:pt idx="12">
                  <c:v>0.20805555555555552</c:v>
                </c:pt>
                <c:pt idx="13">
                  <c:v>0.22472222222222218</c:v>
                </c:pt>
                <c:pt idx="14">
                  <c:v>0.24138888888888885</c:v>
                </c:pt>
                <c:pt idx="15">
                  <c:v>0.25805555555555554</c:v>
                </c:pt>
                <c:pt idx="16">
                  <c:v>0.2747222222222222</c:v>
                </c:pt>
                <c:pt idx="17">
                  <c:v>0.29138888888888886</c:v>
                </c:pt>
                <c:pt idx="18">
                  <c:v>0.30805555555555553</c:v>
                </c:pt>
                <c:pt idx="19">
                  <c:v>0.32472222222222219</c:v>
                </c:pt>
                <c:pt idx="20">
                  <c:v>0.34138888888888885</c:v>
                </c:pt>
                <c:pt idx="21">
                  <c:v>0.35805555555555552</c:v>
                </c:pt>
                <c:pt idx="22">
                  <c:v>0.37472222222222218</c:v>
                </c:pt>
                <c:pt idx="23">
                  <c:v>0.39138888888888884</c:v>
                </c:pt>
                <c:pt idx="24">
                  <c:v>0.4080555555555555</c:v>
                </c:pt>
                <c:pt idx="25">
                  <c:v>0.42472222222222217</c:v>
                </c:pt>
                <c:pt idx="26">
                  <c:v>0.44138888888888883</c:v>
                </c:pt>
                <c:pt idx="27">
                  <c:v>0.45805555555555549</c:v>
                </c:pt>
                <c:pt idx="28">
                  <c:v>0.47472222222222216</c:v>
                </c:pt>
                <c:pt idx="29">
                  <c:v>0.49138888888888882</c:v>
                </c:pt>
                <c:pt idx="30">
                  <c:v>0.50805555555555548</c:v>
                </c:pt>
                <c:pt idx="31">
                  <c:v>0.5247222222222222</c:v>
                </c:pt>
                <c:pt idx="32">
                  <c:v>0.54138888888888892</c:v>
                </c:pt>
                <c:pt idx="33">
                  <c:v>0.55805555555555564</c:v>
                </c:pt>
                <c:pt idx="34">
                  <c:v>0.57472222222222236</c:v>
                </c:pt>
                <c:pt idx="35">
                  <c:v>0.59138888888888907</c:v>
                </c:pt>
                <c:pt idx="36">
                  <c:v>0.60805555555555579</c:v>
                </c:pt>
                <c:pt idx="37">
                  <c:v>0.62472222222222251</c:v>
                </c:pt>
                <c:pt idx="38">
                  <c:v>0.64138888888888923</c:v>
                </c:pt>
                <c:pt idx="39">
                  <c:v>0.65805555555555595</c:v>
                </c:pt>
                <c:pt idx="40">
                  <c:v>0.67472222222222267</c:v>
                </c:pt>
                <c:pt idx="41">
                  <c:v>0.69138888888888939</c:v>
                </c:pt>
                <c:pt idx="42">
                  <c:v>0.7080555555555561</c:v>
                </c:pt>
                <c:pt idx="43">
                  <c:v>0.72472222222222282</c:v>
                </c:pt>
                <c:pt idx="44">
                  <c:v>0.74138888888888954</c:v>
                </c:pt>
                <c:pt idx="45">
                  <c:v>0.75805555555555626</c:v>
                </c:pt>
                <c:pt idx="46">
                  <c:v>0.77472222222222298</c:v>
                </c:pt>
                <c:pt idx="47">
                  <c:v>0.7913888888888897</c:v>
                </c:pt>
                <c:pt idx="48">
                  <c:v>0.80805555555555642</c:v>
                </c:pt>
                <c:pt idx="49">
                  <c:v>0.82472222222222313</c:v>
                </c:pt>
                <c:pt idx="50">
                  <c:v>0.84138888888888985</c:v>
                </c:pt>
                <c:pt idx="51">
                  <c:v>0.85805555555555657</c:v>
                </c:pt>
                <c:pt idx="52">
                  <c:v>0.87472222222222329</c:v>
                </c:pt>
                <c:pt idx="53">
                  <c:v>0.89138888888889001</c:v>
                </c:pt>
                <c:pt idx="54">
                  <c:v>0.90805555555555673</c:v>
                </c:pt>
                <c:pt idx="55">
                  <c:v>0.92472222222222344</c:v>
                </c:pt>
                <c:pt idx="56">
                  <c:v>0.94138888888889016</c:v>
                </c:pt>
                <c:pt idx="57">
                  <c:v>0.95805555555555688</c:v>
                </c:pt>
                <c:pt idx="58">
                  <c:v>0.9747222222222236</c:v>
                </c:pt>
                <c:pt idx="59">
                  <c:v>0.99138888888889032</c:v>
                </c:pt>
                <c:pt idx="60">
                  <c:v>1.008055555555557</c:v>
                </c:pt>
                <c:pt idx="61">
                  <c:v>1.0247222222222236</c:v>
                </c:pt>
                <c:pt idx="62">
                  <c:v>1.0413888888888903</c:v>
                </c:pt>
                <c:pt idx="63">
                  <c:v>1.0580555555555569</c:v>
                </c:pt>
                <c:pt idx="64">
                  <c:v>1.0747222222222235</c:v>
                </c:pt>
                <c:pt idx="65">
                  <c:v>1.0913888888888901</c:v>
                </c:pt>
                <c:pt idx="66">
                  <c:v>1.1080555555555567</c:v>
                </c:pt>
                <c:pt idx="67">
                  <c:v>1.1247222222222233</c:v>
                </c:pt>
                <c:pt idx="68">
                  <c:v>1.1413888888888899</c:v>
                </c:pt>
                <c:pt idx="69">
                  <c:v>1.1580555555555565</c:v>
                </c:pt>
                <c:pt idx="70">
                  <c:v>1.1747222222222231</c:v>
                </c:pt>
                <c:pt idx="71">
                  <c:v>1.1913888888888897</c:v>
                </c:pt>
                <c:pt idx="72">
                  <c:v>1.2080555555555563</c:v>
                </c:pt>
                <c:pt idx="73">
                  <c:v>1.2247222222222229</c:v>
                </c:pt>
                <c:pt idx="74">
                  <c:v>1.2413888888888895</c:v>
                </c:pt>
                <c:pt idx="75">
                  <c:v>1.2580555555555561</c:v>
                </c:pt>
                <c:pt idx="76">
                  <c:v>1.2747222222222228</c:v>
                </c:pt>
                <c:pt idx="77">
                  <c:v>1.2913888888888894</c:v>
                </c:pt>
                <c:pt idx="78">
                  <c:v>1.308055555555556</c:v>
                </c:pt>
                <c:pt idx="79">
                  <c:v>1.3247222222222226</c:v>
                </c:pt>
                <c:pt idx="80">
                  <c:v>1.3413888888888892</c:v>
                </c:pt>
                <c:pt idx="81">
                  <c:v>1.3580555555555558</c:v>
                </c:pt>
                <c:pt idx="82">
                  <c:v>1.3747222222222224</c:v>
                </c:pt>
                <c:pt idx="83">
                  <c:v>1.391388888888889</c:v>
                </c:pt>
                <c:pt idx="84">
                  <c:v>1.4080555555555556</c:v>
                </c:pt>
                <c:pt idx="85">
                  <c:v>1.4247222222222222</c:v>
                </c:pt>
                <c:pt idx="86">
                  <c:v>1.4413888888888888</c:v>
                </c:pt>
                <c:pt idx="87">
                  <c:v>1.4580555555555554</c:v>
                </c:pt>
                <c:pt idx="88">
                  <c:v>1.474722222222222</c:v>
                </c:pt>
                <c:pt idx="89">
                  <c:v>1.4913888888888887</c:v>
                </c:pt>
                <c:pt idx="90">
                  <c:v>1.5080555555555553</c:v>
                </c:pt>
                <c:pt idx="91">
                  <c:v>1.5247222222222219</c:v>
                </c:pt>
                <c:pt idx="92">
                  <c:v>1.5413888888888885</c:v>
                </c:pt>
                <c:pt idx="93">
                  <c:v>1.5580555555555551</c:v>
                </c:pt>
                <c:pt idx="94">
                  <c:v>1.5747222222222217</c:v>
                </c:pt>
                <c:pt idx="95">
                  <c:v>1.5913888888888883</c:v>
                </c:pt>
                <c:pt idx="96">
                  <c:v>1.6080555555555549</c:v>
                </c:pt>
                <c:pt idx="97">
                  <c:v>1.6247222222222215</c:v>
                </c:pt>
                <c:pt idx="98">
                  <c:v>1.6413888888888881</c:v>
                </c:pt>
                <c:pt idx="99">
                  <c:v>1.6580555555555547</c:v>
                </c:pt>
                <c:pt idx="100">
                  <c:v>1.6747222222222213</c:v>
                </c:pt>
                <c:pt idx="101">
                  <c:v>1.6913888888888879</c:v>
                </c:pt>
                <c:pt idx="102">
                  <c:v>1.7080555555555545</c:v>
                </c:pt>
                <c:pt idx="103">
                  <c:v>1.7247222222222212</c:v>
                </c:pt>
                <c:pt idx="104">
                  <c:v>1.7413888888888878</c:v>
                </c:pt>
                <c:pt idx="105">
                  <c:v>1.7580555555555544</c:v>
                </c:pt>
                <c:pt idx="106">
                  <c:v>1.774722222222221</c:v>
                </c:pt>
                <c:pt idx="107">
                  <c:v>1.7913888888888876</c:v>
                </c:pt>
                <c:pt idx="108">
                  <c:v>1.8080555555555542</c:v>
                </c:pt>
                <c:pt idx="109">
                  <c:v>1.8247222222222208</c:v>
                </c:pt>
                <c:pt idx="110">
                  <c:v>1.8413888888888874</c:v>
                </c:pt>
                <c:pt idx="111">
                  <c:v>1.858055555555554</c:v>
                </c:pt>
                <c:pt idx="112">
                  <c:v>1.8747222222222206</c:v>
                </c:pt>
                <c:pt idx="113">
                  <c:v>1.8913888888888872</c:v>
                </c:pt>
                <c:pt idx="114">
                  <c:v>1.9080555555555538</c:v>
                </c:pt>
                <c:pt idx="115">
                  <c:v>1.9247222222222204</c:v>
                </c:pt>
                <c:pt idx="116">
                  <c:v>1.9413888888888871</c:v>
                </c:pt>
                <c:pt idx="117">
                  <c:v>1.9580555555555537</c:v>
                </c:pt>
                <c:pt idx="118">
                  <c:v>1.9747222222222203</c:v>
                </c:pt>
                <c:pt idx="119">
                  <c:v>1.9913888888888869</c:v>
                </c:pt>
                <c:pt idx="120">
                  <c:v>2.0080555555555537</c:v>
                </c:pt>
                <c:pt idx="121">
                  <c:v>2.0247222222222203</c:v>
                </c:pt>
                <c:pt idx="122">
                  <c:v>2.0413888888888869</c:v>
                </c:pt>
                <c:pt idx="123">
                  <c:v>2.0580555555555535</c:v>
                </c:pt>
                <c:pt idx="124">
                  <c:v>2.0747222222222201</c:v>
                </c:pt>
                <c:pt idx="125">
                  <c:v>2.0913888888888867</c:v>
                </c:pt>
                <c:pt idx="126">
                  <c:v>2.1080555555555534</c:v>
                </c:pt>
                <c:pt idx="127">
                  <c:v>2.12472222222222</c:v>
                </c:pt>
                <c:pt idx="128">
                  <c:v>2.1413888888888866</c:v>
                </c:pt>
                <c:pt idx="129">
                  <c:v>2.1580555555555532</c:v>
                </c:pt>
                <c:pt idx="130">
                  <c:v>2.1747222222222198</c:v>
                </c:pt>
                <c:pt idx="131">
                  <c:v>2.1913888888888864</c:v>
                </c:pt>
                <c:pt idx="132">
                  <c:v>2.208055555555553</c:v>
                </c:pt>
                <c:pt idx="133">
                  <c:v>2.2247222222222196</c:v>
                </c:pt>
                <c:pt idx="134">
                  <c:v>2.2413888888888862</c:v>
                </c:pt>
                <c:pt idx="135">
                  <c:v>2.2580555555555528</c:v>
                </c:pt>
                <c:pt idx="136">
                  <c:v>2.2747222222222194</c:v>
                </c:pt>
                <c:pt idx="137">
                  <c:v>2.291388888888886</c:v>
                </c:pt>
                <c:pt idx="138">
                  <c:v>2.3080555555555526</c:v>
                </c:pt>
                <c:pt idx="139">
                  <c:v>2.3247222222222192</c:v>
                </c:pt>
                <c:pt idx="140">
                  <c:v>2.3413888888888859</c:v>
                </c:pt>
                <c:pt idx="141">
                  <c:v>2.3580555555555525</c:v>
                </c:pt>
                <c:pt idx="142">
                  <c:v>2.3747222222222191</c:v>
                </c:pt>
                <c:pt idx="143">
                  <c:v>2.3913888888888857</c:v>
                </c:pt>
                <c:pt idx="144">
                  <c:v>2.4080555555555523</c:v>
                </c:pt>
                <c:pt idx="145">
                  <c:v>2.4247222222222189</c:v>
                </c:pt>
                <c:pt idx="146">
                  <c:v>2.4413888888888855</c:v>
                </c:pt>
                <c:pt idx="147">
                  <c:v>2.4580555555555521</c:v>
                </c:pt>
                <c:pt idx="148">
                  <c:v>2.4747222222222187</c:v>
                </c:pt>
                <c:pt idx="149">
                  <c:v>2.4913888888888853</c:v>
                </c:pt>
                <c:pt idx="150">
                  <c:v>2.5080555555555519</c:v>
                </c:pt>
                <c:pt idx="151">
                  <c:v>2.5247222222222185</c:v>
                </c:pt>
                <c:pt idx="152">
                  <c:v>2.5413888888888851</c:v>
                </c:pt>
                <c:pt idx="153">
                  <c:v>2.5580555555555518</c:v>
                </c:pt>
                <c:pt idx="154">
                  <c:v>2.5747222222222184</c:v>
                </c:pt>
                <c:pt idx="155">
                  <c:v>2.591388888888885</c:v>
                </c:pt>
                <c:pt idx="156">
                  <c:v>2.6080555555555516</c:v>
                </c:pt>
                <c:pt idx="157">
                  <c:v>2.6247222222222182</c:v>
                </c:pt>
                <c:pt idx="158">
                  <c:v>2.6413888888888848</c:v>
                </c:pt>
                <c:pt idx="159">
                  <c:v>2.6580555555555514</c:v>
                </c:pt>
                <c:pt idx="160">
                  <c:v>2.674722222222218</c:v>
                </c:pt>
                <c:pt idx="161">
                  <c:v>2.6913888888888846</c:v>
                </c:pt>
                <c:pt idx="162">
                  <c:v>2.7080555555555512</c:v>
                </c:pt>
                <c:pt idx="163">
                  <c:v>2.7247222222222178</c:v>
                </c:pt>
                <c:pt idx="164">
                  <c:v>2.7413888888888844</c:v>
                </c:pt>
                <c:pt idx="165">
                  <c:v>2.758055555555551</c:v>
                </c:pt>
                <c:pt idx="166">
                  <c:v>2.7747222222222176</c:v>
                </c:pt>
                <c:pt idx="167">
                  <c:v>2.7913888888888843</c:v>
                </c:pt>
                <c:pt idx="168">
                  <c:v>2.8080555555555509</c:v>
                </c:pt>
                <c:pt idx="169">
                  <c:v>2.8247222222222175</c:v>
                </c:pt>
                <c:pt idx="170">
                  <c:v>2.8413888888888841</c:v>
                </c:pt>
                <c:pt idx="171">
                  <c:v>2.8580555555555507</c:v>
                </c:pt>
                <c:pt idx="172">
                  <c:v>2.8747222222222173</c:v>
                </c:pt>
                <c:pt idx="173">
                  <c:v>2.8913888888888839</c:v>
                </c:pt>
                <c:pt idx="174">
                  <c:v>2.9080555555555505</c:v>
                </c:pt>
                <c:pt idx="175">
                  <c:v>2.9247222222222171</c:v>
                </c:pt>
                <c:pt idx="176">
                  <c:v>2.9413888888888837</c:v>
                </c:pt>
                <c:pt idx="177">
                  <c:v>2.9580555555555503</c:v>
                </c:pt>
                <c:pt idx="178">
                  <c:v>2.9747222222222169</c:v>
                </c:pt>
                <c:pt idx="179">
                  <c:v>2.9913888888888835</c:v>
                </c:pt>
                <c:pt idx="180">
                  <c:v>3.0080555555555502</c:v>
                </c:pt>
                <c:pt idx="181">
                  <c:v>3.0247222222222168</c:v>
                </c:pt>
                <c:pt idx="182">
                  <c:v>3.0413888888888834</c:v>
                </c:pt>
                <c:pt idx="183">
                  <c:v>3.05805555555555</c:v>
                </c:pt>
                <c:pt idx="184">
                  <c:v>3.0747222222222166</c:v>
                </c:pt>
                <c:pt idx="185">
                  <c:v>3.0913888888888832</c:v>
                </c:pt>
                <c:pt idx="186">
                  <c:v>3.1080555555555498</c:v>
                </c:pt>
                <c:pt idx="187">
                  <c:v>3.1247222222222164</c:v>
                </c:pt>
                <c:pt idx="188">
                  <c:v>3.141388888888883</c:v>
                </c:pt>
                <c:pt idx="189">
                  <c:v>3.1580555555555496</c:v>
                </c:pt>
                <c:pt idx="190">
                  <c:v>3.1747222222222162</c:v>
                </c:pt>
                <c:pt idx="191">
                  <c:v>3.1913888888888828</c:v>
                </c:pt>
                <c:pt idx="192">
                  <c:v>3.2080555555555494</c:v>
                </c:pt>
                <c:pt idx="193">
                  <c:v>3.2247222222222161</c:v>
                </c:pt>
                <c:pt idx="194">
                  <c:v>3.2413888888888827</c:v>
                </c:pt>
                <c:pt idx="195">
                  <c:v>3.2580555555555493</c:v>
                </c:pt>
                <c:pt idx="196">
                  <c:v>3.2747222222222159</c:v>
                </c:pt>
                <c:pt idx="197">
                  <c:v>3.2913888888888825</c:v>
                </c:pt>
                <c:pt idx="198">
                  <c:v>3.3080555555555491</c:v>
                </c:pt>
                <c:pt idx="199">
                  <c:v>3.3247222222222157</c:v>
                </c:pt>
                <c:pt idx="200">
                  <c:v>3.3413888888888823</c:v>
                </c:pt>
                <c:pt idx="201">
                  <c:v>3.3580555555555489</c:v>
                </c:pt>
                <c:pt idx="202">
                  <c:v>3.3747222222222155</c:v>
                </c:pt>
                <c:pt idx="203">
                  <c:v>3.3913888888888821</c:v>
                </c:pt>
                <c:pt idx="204">
                  <c:v>3.4080555555555487</c:v>
                </c:pt>
                <c:pt idx="205">
                  <c:v>3.4247222222222153</c:v>
                </c:pt>
                <c:pt idx="206">
                  <c:v>3.4413888888888819</c:v>
                </c:pt>
                <c:pt idx="207">
                  <c:v>3.4580555555555486</c:v>
                </c:pt>
                <c:pt idx="208">
                  <c:v>3.4747222222222152</c:v>
                </c:pt>
                <c:pt idx="209">
                  <c:v>3.4913888888888818</c:v>
                </c:pt>
                <c:pt idx="210">
                  <c:v>3.5080555555555484</c:v>
                </c:pt>
                <c:pt idx="211">
                  <c:v>3.524722222222215</c:v>
                </c:pt>
                <c:pt idx="212">
                  <c:v>3.5413888888888816</c:v>
                </c:pt>
                <c:pt idx="213">
                  <c:v>3.5580555555555482</c:v>
                </c:pt>
                <c:pt idx="214">
                  <c:v>3.5747222222222148</c:v>
                </c:pt>
                <c:pt idx="215">
                  <c:v>3.5913888888888814</c:v>
                </c:pt>
                <c:pt idx="216">
                  <c:v>3.608055555555548</c:v>
                </c:pt>
                <c:pt idx="217">
                  <c:v>3.6247222222222146</c:v>
                </c:pt>
                <c:pt idx="218">
                  <c:v>3.6413888888888812</c:v>
                </c:pt>
                <c:pt idx="219">
                  <c:v>3.6580555555555478</c:v>
                </c:pt>
                <c:pt idx="220">
                  <c:v>3.6747222222222145</c:v>
                </c:pt>
                <c:pt idx="221">
                  <c:v>3.6913888888888811</c:v>
                </c:pt>
                <c:pt idx="222">
                  <c:v>3.7080555555555477</c:v>
                </c:pt>
                <c:pt idx="223">
                  <c:v>3.7247222222222143</c:v>
                </c:pt>
                <c:pt idx="224">
                  <c:v>3.7413888888888809</c:v>
                </c:pt>
                <c:pt idx="225">
                  <c:v>3.7580555555555475</c:v>
                </c:pt>
                <c:pt idx="226">
                  <c:v>3.7747222222222141</c:v>
                </c:pt>
                <c:pt idx="227">
                  <c:v>3.7913888888888807</c:v>
                </c:pt>
                <c:pt idx="228">
                  <c:v>3.8080555555555473</c:v>
                </c:pt>
                <c:pt idx="229">
                  <c:v>3.8247222222222139</c:v>
                </c:pt>
                <c:pt idx="230">
                  <c:v>3.8413888888888805</c:v>
                </c:pt>
                <c:pt idx="231">
                  <c:v>3.8580555555555471</c:v>
                </c:pt>
                <c:pt idx="232">
                  <c:v>3.8747222222222137</c:v>
                </c:pt>
                <c:pt idx="233">
                  <c:v>3.8913888888888803</c:v>
                </c:pt>
                <c:pt idx="234">
                  <c:v>3.908055555555547</c:v>
                </c:pt>
                <c:pt idx="235">
                  <c:v>3.9247222222222136</c:v>
                </c:pt>
                <c:pt idx="236">
                  <c:v>3.9413888888888802</c:v>
                </c:pt>
                <c:pt idx="237">
                  <c:v>3.9580555555555468</c:v>
                </c:pt>
                <c:pt idx="238">
                  <c:v>3.9747222222222134</c:v>
                </c:pt>
                <c:pt idx="239">
                  <c:v>3.99138888888888</c:v>
                </c:pt>
                <c:pt idx="240">
                  <c:v>4.008055555555547</c:v>
                </c:pt>
                <c:pt idx="241">
                  <c:v>4.0247222222222137</c:v>
                </c:pt>
                <c:pt idx="242">
                  <c:v>4.0413888888888803</c:v>
                </c:pt>
                <c:pt idx="243">
                  <c:v>4.0580555555555469</c:v>
                </c:pt>
                <c:pt idx="244">
                  <c:v>4.0747222222222135</c:v>
                </c:pt>
                <c:pt idx="245">
                  <c:v>4.0913888888888801</c:v>
                </c:pt>
                <c:pt idx="246">
                  <c:v>4.1080555555555467</c:v>
                </c:pt>
                <c:pt idx="247">
                  <c:v>4.1247222222222133</c:v>
                </c:pt>
                <c:pt idx="248">
                  <c:v>4.1413888888888799</c:v>
                </c:pt>
                <c:pt idx="249">
                  <c:v>4.1580555555555465</c:v>
                </c:pt>
                <c:pt idx="250">
                  <c:v>4.1747222222222131</c:v>
                </c:pt>
                <c:pt idx="251">
                  <c:v>4.1913888888888797</c:v>
                </c:pt>
                <c:pt idx="252">
                  <c:v>4.2080555555555463</c:v>
                </c:pt>
                <c:pt idx="253">
                  <c:v>4.2247222222222129</c:v>
                </c:pt>
                <c:pt idx="254">
                  <c:v>4.2413888888888795</c:v>
                </c:pt>
                <c:pt idx="255">
                  <c:v>4.2580555555555462</c:v>
                </c:pt>
                <c:pt idx="256">
                  <c:v>4.2747222222222128</c:v>
                </c:pt>
                <c:pt idx="257">
                  <c:v>4.2913888888888794</c:v>
                </c:pt>
                <c:pt idx="258">
                  <c:v>4.308055555555546</c:v>
                </c:pt>
                <c:pt idx="259">
                  <c:v>4.3247222222222126</c:v>
                </c:pt>
                <c:pt idx="260">
                  <c:v>4.3413888888888792</c:v>
                </c:pt>
                <c:pt idx="261">
                  <c:v>4.3580555555555458</c:v>
                </c:pt>
                <c:pt idx="262">
                  <c:v>4.3747222222222124</c:v>
                </c:pt>
                <c:pt idx="263">
                  <c:v>4.391388888888879</c:v>
                </c:pt>
                <c:pt idx="264">
                  <c:v>4.4080555555555456</c:v>
                </c:pt>
                <c:pt idx="265">
                  <c:v>4.4247222222222122</c:v>
                </c:pt>
                <c:pt idx="266">
                  <c:v>4.4413888888888788</c:v>
                </c:pt>
                <c:pt idx="267">
                  <c:v>4.4580555555555454</c:v>
                </c:pt>
                <c:pt idx="268">
                  <c:v>4.4747222222222121</c:v>
                </c:pt>
                <c:pt idx="269">
                  <c:v>4.4913888888888787</c:v>
                </c:pt>
                <c:pt idx="270">
                  <c:v>4.5080555555555453</c:v>
                </c:pt>
                <c:pt idx="271">
                  <c:v>4.5247222222222119</c:v>
                </c:pt>
                <c:pt idx="272">
                  <c:v>4.5413888888888785</c:v>
                </c:pt>
                <c:pt idx="273">
                  <c:v>4.5580555555555451</c:v>
                </c:pt>
                <c:pt idx="274">
                  <c:v>4.5747222222222117</c:v>
                </c:pt>
                <c:pt idx="275">
                  <c:v>4.5913888888888783</c:v>
                </c:pt>
                <c:pt idx="276">
                  <c:v>4.6080555555555449</c:v>
                </c:pt>
                <c:pt idx="277">
                  <c:v>4.6247222222222115</c:v>
                </c:pt>
                <c:pt idx="278">
                  <c:v>4.6413888888888781</c:v>
                </c:pt>
                <c:pt idx="279">
                  <c:v>4.6580555555555447</c:v>
                </c:pt>
                <c:pt idx="280">
                  <c:v>4.6747222222222113</c:v>
                </c:pt>
                <c:pt idx="281">
                  <c:v>4.691388888888878</c:v>
                </c:pt>
                <c:pt idx="282">
                  <c:v>4.7080555555555446</c:v>
                </c:pt>
                <c:pt idx="283">
                  <c:v>4.7247222222222112</c:v>
                </c:pt>
                <c:pt idx="284">
                  <c:v>4.7413888888888778</c:v>
                </c:pt>
                <c:pt idx="285">
                  <c:v>4.7580555555555444</c:v>
                </c:pt>
                <c:pt idx="286">
                  <c:v>4.774722222222211</c:v>
                </c:pt>
                <c:pt idx="287">
                  <c:v>4.7913888888888776</c:v>
                </c:pt>
                <c:pt idx="288">
                  <c:v>4.8080555555555442</c:v>
                </c:pt>
                <c:pt idx="289">
                  <c:v>4.8247222222222108</c:v>
                </c:pt>
                <c:pt idx="290">
                  <c:v>4.8413888888888774</c:v>
                </c:pt>
                <c:pt idx="291">
                  <c:v>4.858055555555544</c:v>
                </c:pt>
                <c:pt idx="292">
                  <c:v>4.8747222222222106</c:v>
                </c:pt>
                <c:pt idx="293">
                  <c:v>4.8913888888888772</c:v>
                </c:pt>
                <c:pt idx="294">
                  <c:v>4.9080555555555438</c:v>
                </c:pt>
                <c:pt idx="295">
                  <c:v>4.9247222222222105</c:v>
                </c:pt>
                <c:pt idx="296">
                  <c:v>4.9413888888888771</c:v>
                </c:pt>
                <c:pt idx="297">
                  <c:v>4.9580555555555437</c:v>
                </c:pt>
                <c:pt idx="298">
                  <c:v>4.9747222222222103</c:v>
                </c:pt>
                <c:pt idx="299">
                  <c:v>4.9913888888888769</c:v>
                </c:pt>
                <c:pt idx="300">
                  <c:v>5.0080555555555435</c:v>
                </c:pt>
                <c:pt idx="301">
                  <c:v>5.0247222222222101</c:v>
                </c:pt>
                <c:pt idx="302">
                  <c:v>5.0413888888888767</c:v>
                </c:pt>
                <c:pt idx="303">
                  <c:v>5.0580555555555433</c:v>
                </c:pt>
                <c:pt idx="304">
                  <c:v>5.0747222222222099</c:v>
                </c:pt>
                <c:pt idx="305">
                  <c:v>5.0913888888888765</c:v>
                </c:pt>
                <c:pt idx="306">
                  <c:v>5.1080555555555431</c:v>
                </c:pt>
                <c:pt idx="307">
                  <c:v>5.1247222222222097</c:v>
                </c:pt>
                <c:pt idx="308">
                  <c:v>5.1413888888888764</c:v>
                </c:pt>
                <c:pt idx="309">
                  <c:v>5.158055555555543</c:v>
                </c:pt>
                <c:pt idx="310">
                  <c:v>5.1747222222222096</c:v>
                </c:pt>
                <c:pt idx="311">
                  <c:v>5.1913888888888762</c:v>
                </c:pt>
                <c:pt idx="312">
                  <c:v>5.2080555555555428</c:v>
                </c:pt>
                <c:pt idx="313">
                  <c:v>5.2247222222222094</c:v>
                </c:pt>
                <c:pt idx="314">
                  <c:v>5.241388888888876</c:v>
                </c:pt>
                <c:pt idx="315">
                  <c:v>5.2580555555555426</c:v>
                </c:pt>
                <c:pt idx="316">
                  <c:v>5.2747222222222092</c:v>
                </c:pt>
                <c:pt idx="317">
                  <c:v>5.2913888888888758</c:v>
                </c:pt>
                <c:pt idx="318">
                  <c:v>5.3080555555555424</c:v>
                </c:pt>
                <c:pt idx="319">
                  <c:v>5.324722222222209</c:v>
                </c:pt>
                <c:pt idx="320">
                  <c:v>5.3413888888888756</c:v>
                </c:pt>
                <c:pt idx="321">
                  <c:v>5.3580555555555422</c:v>
                </c:pt>
                <c:pt idx="322">
                  <c:v>5.3747222222222089</c:v>
                </c:pt>
                <c:pt idx="323">
                  <c:v>5.3913888888888755</c:v>
                </c:pt>
                <c:pt idx="324">
                  <c:v>5.4080555555555421</c:v>
                </c:pt>
                <c:pt idx="325">
                  <c:v>5.4247222222222087</c:v>
                </c:pt>
                <c:pt idx="326">
                  <c:v>5.4413888888888753</c:v>
                </c:pt>
                <c:pt idx="327">
                  <c:v>5.4580555555555419</c:v>
                </c:pt>
                <c:pt idx="328">
                  <c:v>5.4747222222222085</c:v>
                </c:pt>
                <c:pt idx="329">
                  <c:v>5.4913888888888751</c:v>
                </c:pt>
                <c:pt idx="330">
                  <c:v>5.5080555555555417</c:v>
                </c:pt>
                <c:pt idx="331">
                  <c:v>5.5247222222222083</c:v>
                </c:pt>
                <c:pt idx="332">
                  <c:v>5.5413888888888749</c:v>
                </c:pt>
                <c:pt idx="333">
                  <c:v>5.5580555555555415</c:v>
                </c:pt>
                <c:pt idx="334">
                  <c:v>5.5747222222222081</c:v>
                </c:pt>
                <c:pt idx="335">
                  <c:v>5.5913888888888748</c:v>
                </c:pt>
                <c:pt idx="336">
                  <c:v>5.6080555555555414</c:v>
                </c:pt>
                <c:pt idx="337">
                  <c:v>5.624722222222208</c:v>
                </c:pt>
                <c:pt idx="338">
                  <c:v>5.6413888888888746</c:v>
                </c:pt>
                <c:pt idx="339">
                  <c:v>5.6580555555555412</c:v>
                </c:pt>
                <c:pt idx="340">
                  <c:v>5.6747222222222078</c:v>
                </c:pt>
                <c:pt idx="341">
                  <c:v>5.6913888888888744</c:v>
                </c:pt>
                <c:pt idx="342">
                  <c:v>5.708055555555541</c:v>
                </c:pt>
                <c:pt idx="343">
                  <c:v>5.7247222222222076</c:v>
                </c:pt>
                <c:pt idx="344">
                  <c:v>5.7413888888888742</c:v>
                </c:pt>
                <c:pt idx="345">
                  <c:v>5.7580555555555408</c:v>
                </c:pt>
                <c:pt idx="346">
                  <c:v>5.7747222222222074</c:v>
                </c:pt>
                <c:pt idx="347">
                  <c:v>5.791388888888874</c:v>
                </c:pt>
                <c:pt idx="348">
                  <c:v>5.8080555555555406</c:v>
                </c:pt>
                <c:pt idx="349">
                  <c:v>5.8247222222222073</c:v>
                </c:pt>
                <c:pt idx="350">
                  <c:v>5.8413888888888739</c:v>
                </c:pt>
                <c:pt idx="351">
                  <c:v>5.8580555555555405</c:v>
                </c:pt>
                <c:pt idx="352">
                  <c:v>5.8747222222222071</c:v>
                </c:pt>
                <c:pt idx="353">
                  <c:v>5.8913888888888737</c:v>
                </c:pt>
                <c:pt idx="354">
                  <c:v>5.9080555555555403</c:v>
                </c:pt>
                <c:pt idx="355">
                  <c:v>5.9247222222222069</c:v>
                </c:pt>
                <c:pt idx="356">
                  <c:v>5.9413888888888735</c:v>
                </c:pt>
                <c:pt idx="357">
                  <c:v>5.9580555555555401</c:v>
                </c:pt>
                <c:pt idx="358">
                  <c:v>5.9747222222222067</c:v>
                </c:pt>
                <c:pt idx="359">
                  <c:v>5.9913888888888733</c:v>
                </c:pt>
                <c:pt idx="360">
                  <c:v>6.0080555555555399</c:v>
                </c:pt>
                <c:pt idx="361">
                  <c:v>6.0247222222222065</c:v>
                </c:pt>
                <c:pt idx="362">
                  <c:v>6.0413888888888732</c:v>
                </c:pt>
                <c:pt idx="363">
                  <c:v>6.0580555555555398</c:v>
                </c:pt>
                <c:pt idx="364">
                  <c:v>6.0747222222222064</c:v>
                </c:pt>
                <c:pt idx="365">
                  <c:v>6.091388888888873</c:v>
                </c:pt>
                <c:pt idx="366">
                  <c:v>6.1080555555555396</c:v>
                </c:pt>
                <c:pt idx="367">
                  <c:v>6.1247222222222062</c:v>
                </c:pt>
                <c:pt idx="368">
                  <c:v>6.1413888888888728</c:v>
                </c:pt>
                <c:pt idx="369">
                  <c:v>6.1580555555555394</c:v>
                </c:pt>
                <c:pt idx="370">
                  <c:v>6.174722222222206</c:v>
                </c:pt>
                <c:pt idx="371">
                  <c:v>6.1913888888888726</c:v>
                </c:pt>
                <c:pt idx="372">
                  <c:v>6.2080555555555392</c:v>
                </c:pt>
                <c:pt idx="373">
                  <c:v>6.2247222222222058</c:v>
                </c:pt>
                <c:pt idx="374">
                  <c:v>6.2413888888888724</c:v>
                </c:pt>
                <c:pt idx="375">
                  <c:v>6.2580555555555391</c:v>
                </c:pt>
                <c:pt idx="376">
                  <c:v>6.2747222222222057</c:v>
                </c:pt>
                <c:pt idx="377">
                  <c:v>6.2913888888888723</c:v>
                </c:pt>
                <c:pt idx="378">
                  <c:v>6.3080555555555389</c:v>
                </c:pt>
                <c:pt idx="379">
                  <c:v>6.3247222222222055</c:v>
                </c:pt>
                <c:pt idx="380">
                  <c:v>6.3413888888888721</c:v>
                </c:pt>
                <c:pt idx="381">
                  <c:v>6.3580555555555387</c:v>
                </c:pt>
                <c:pt idx="382">
                  <c:v>6.3747222222222053</c:v>
                </c:pt>
                <c:pt idx="383">
                  <c:v>6.3913888888888719</c:v>
                </c:pt>
                <c:pt idx="384">
                  <c:v>6.4080555555555385</c:v>
                </c:pt>
                <c:pt idx="385">
                  <c:v>6.4247222222222051</c:v>
                </c:pt>
                <c:pt idx="386">
                  <c:v>6.4413888888888717</c:v>
                </c:pt>
                <c:pt idx="387">
                  <c:v>6.4580555555555383</c:v>
                </c:pt>
                <c:pt idx="388">
                  <c:v>6.4747222222222049</c:v>
                </c:pt>
                <c:pt idx="389">
                  <c:v>6.4913888888888716</c:v>
                </c:pt>
                <c:pt idx="390">
                  <c:v>6.5080555555555382</c:v>
                </c:pt>
                <c:pt idx="391">
                  <c:v>6.5247222222222048</c:v>
                </c:pt>
                <c:pt idx="392">
                  <c:v>6.5413888888888714</c:v>
                </c:pt>
                <c:pt idx="393">
                  <c:v>6.558055555555538</c:v>
                </c:pt>
                <c:pt idx="394">
                  <c:v>6.5747222222222046</c:v>
                </c:pt>
                <c:pt idx="395">
                  <c:v>6.5913888888888712</c:v>
                </c:pt>
                <c:pt idx="396">
                  <c:v>6.6080555555555378</c:v>
                </c:pt>
                <c:pt idx="397">
                  <c:v>6.6247222222222044</c:v>
                </c:pt>
                <c:pt idx="398">
                  <c:v>6.641388888888871</c:v>
                </c:pt>
                <c:pt idx="399">
                  <c:v>6.6580555555555376</c:v>
                </c:pt>
                <c:pt idx="400">
                  <c:v>6.6747222222222042</c:v>
                </c:pt>
                <c:pt idx="401">
                  <c:v>6.6913888888888708</c:v>
                </c:pt>
                <c:pt idx="402">
                  <c:v>6.7080555555555375</c:v>
                </c:pt>
                <c:pt idx="403">
                  <c:v>6.7247222222222041</c:v>
                </c:pt>
                <c:pt idx="404">
                  <c:v>6.7413888888888707</c:v>
                </c:pt>
                <c:pt idx="405">
                  <c:v>6.7580555555555373</c:v>
                </c:pt>
                <c:pt idx="406">
                  <c:v>6.7747222222222039</c:v>
                </c:pt>
                <c:pt idx="407">
                  <c:v>6.7913888888888705</c:v>
                </c:pt>
                <c:pt idx="408">
                  <c:v>6.8080555555555371</c:v>
                </c:pt>
                <c:pt idx="409">
                  <c:v>6.8247222222222037</c:v>
                </c:pt>
                <c:pt idx="410">
                  <c:v>6.8413888888888703</c:v>
                </c:pt>
                <c:pt idx="411">
                  <c:v>6.8580555555555369</c:v>
                </c:pt>
                <c:pt idx="412">
                  <c:v>6.8747222222222035</c:v>
                </c:pt>
                <c:pt idx="413">
                  <c:v>6.8913888888888701</c:v>
                </c:pt>
                <c:pt idx="414">
                  <c:v>6.9080555555555367</c:v>
                </c:pt>
                <c:pt idx="415">
                  <c:v>6.9247222222222033</c:v>
                </c:pt>
                <c:pt idx="416">
                  <c:v>6.94138888888887</c:v>
                </c:pt>
                <c:pt idx="417">
                  <c:v>6.9580555555555366</c:v>
                </c:pt>
                <c:pt idx="418">
                  <c:v>6.9747222222222032</c:v>
                </c:pt>
                <c:pt idx="419">
                  <c:v>6.9913888888888698</c:v>
                </c:pt>
                <c:pt idx="420">
                  <c:v>7.0080555555555364</c:v>
                </c:pt>
                <c:pt idx="421">
                  <c:v>7.024722222222203</c:v>
                </c:pt>
                <c:pt idx="422">
                  <c:v>7.0413888888888696</c:v>
                </c:pt>
                <c:pt idx="423">
                  <c:v>7.0580555555555362</c:v>
                </c:pt>
                <c:pt idx="424">
                  <c:v>7.0747222222222028</c:v>
                </c:pt>
                <c:pt idx="425">
                  <c:v>7.0913888888888694</c:v>
                </c:pt>
                <c:pt idx="426">
                  <c:v>7.108055555555536</c:v>
                </c:pt>
                <c:pt idx="427">
                  <c:v>7.1247222222222026</c:v>
                </c:pt>
                <c:pt idx="428">
                  <c:v>7.1413888888888692</c:v>
                </c:pt>
                <c:pt idx="429">
                  <c:v>7.1580555555555359</c:v>
                </c:pt>
                <c:pt idx="430">
                  <c:v>7.1747222222222025</c:v>
                </c:pt>
                <c:pt idx="431">
                  <c:v>7.1913888888888691</c:v>
                </c:pt>
                <c:pt idx="432">
                  <c:v>7.2080555555555357</c:v>
                </c:pt>
                <c:pt idx="433">
                  <c:v>7.2247222222222023</c:v>
                </c:pt>
                <c:pt idx="434">
                  <c:v>7.2413888888888689</c:v>
                </c:pt>
                <c:pt idx="435">
                  <c:v>7.2580555555555355</c:v>
                </c:pt>
                <c:pt idx="436">
                  <c:v>7.2747222222222021</c:v>
                </c:pt>
                <c:pt idx="437">
                  <c:v>7.2913888888888687</c:v>
                </c:pt>
                <c:pt idx="438">
                  <c:v>7.3080555555555353</c:v>
                </c:pt>
                <c:pt idx="439">
                  <c:v>7.3247222222222019</c:v>
                </c:pt>
                <c:pt idx="440">
                  <c:v>7.3413888888888685</c:v>
                </c:pt>
                <c:pt idx="441">
                  <c:v>7.3580555555555351</c:v>
                </c:pt>
                <c:pt idx="442">
                  <c:v>7.3747222222222018</c:v>
                </c:pt>
                <c:pt idx="443">
                  <c:v>7.3913888888888684</c:v>
                </c:pt>
                <c:pt idx="444">
                  <c:v>7.408055555555535</c:v>
                </c:pt>
                <c:pt idx="445">
                  <c:v>7.4247222222222016</c:v>
                </c:pt>
                <c:pt idx="446">
                  <c:v>7.4413888888888682</c:v>
                </c:pt>
                <c:pt idx="447">
                  <c:v>7.4580555555555348</c:v>
                </c:pt>
                <c:pt idx="448">
                  <c:v>7.4747222222222014</c:v>
                </c:pt>
                <c:pt idx="449">
                  <c:v>7.491388888888868</c:v>
                </c:pt>
                <c:pt idx="450">
                  <c:v>7.5080555555555346</c:v>
                </c:pt>
                <c:pt idx="451">
                  <c:v>7.5247222222222012</c:v>
                </c:pt>
                <c:pt idx="452">
                  <c:v>7.5413888888888678</c:v>
                </c:pt>
                <c:pt idx="453">
                  <c:v>7.5580555555555344</c:v>
                </c:pt>
                <c:pt idx="454">
                  <c:v>7.574722222222201</c:v>
                </c:pt>
                <c:pt idx="455">
                  <c:v>7.5913888888888676</c:v>
                </c:pt>
                <c:pt idx="456">
                  <c:v>7.6080555555555343</c:v>
                </c:pt>
                <c:pt idx="457">
                  <c:v>7.6247222222222009</c:v>
                </c:pt>
                <c:pt idx="458">
                  <c:v>7.6413888888888675</c:v>
                </c:pt>
                <c:pt idx="459">
                  <c:v>7.6580555555555341</c:v>
                </c:pt>
                <c:pt idx="460">
                  <c:v>7.6747222222222007</c:v>
                </c:pt>
                <c:pt idx="461">
                  <c:v>7.6913888888888673</c:v>
                </c:pt>
                <c:pt idx="462">
                  <c:v>7.7080555555555339</c:v>
                </c:pt>
                <c:pt idx="463">
                  <c:v>7.7247222222222005</c:v>
                </c:pt>
                <c:pt idx="464">
                  <c:v>7.7413888888888671</c:v>
                </c:pt>
                <c:pt idx="465">
                  <c:v>7.7580555555555337</c:v>
                </c:pt>
                <c:pt idx="466">
                  <c:v>7.7747222222222003</c:v>
                </c:pt>
                <c:pt idx="467">
                  <c:v>7.7913888888888669</c:v>
                </c:pt>
                <c:pt idx="468">
                  <c:v>7.8080555555555335</c:v>
                </c:pt>
                <c:pt idx="469">
                  <c:v>7.8247222222222002</c:v>
                </c:pt>
                <c:pt idx="470">
                  <c:v>7.8413888888888668</c:v>
                </c:pt>
                <c:pt idx="471">
                  <c:v>7.8580555555555334</c:v>
                </c:pt>
                <c:pt idx="472">
                  <c:v>7.8747222222222</c:v>
                </c:pt>
                <c:pt idx="473">
                  <c:v>7.8913888888888666</c:v>
                </c:pt>
                <c:pt idx="474">
                  <c:v>7.9080555555555332</c:v>
                </c:pt>
                <c:pt idx="475">
                  <c:v>7.9247222222221998</c:v>
                </c:pt>
                <c:pt idx="476">
                  <c:v>7.9413888888888664</c:v>
                </c:pt>
                <c:pt idx="477">
                  <c:v>7.958055555555533</c:v>
                </c:pt>
                <c:pt idx="478">
                  <c:v>7.9747222222221996</c:v>
                </c:pt>
                <c:pt idx="479">
                  <c:v>7.9913888888888662</c:v>
                </c:pt>
                <c:pt idx="480">
                  <c:v>8.0080555555555328</c:v>
                </c:pt>
                <c:pt idx="481">
                  <c:v>8.0247222222222003</c:v>
                </c:pt>
                <c:pt idx="482">
                  <c:v>8.0413888888888678</c:v>
                </c:pt>
                <c:pt idx="483">
                  <c:v>8.0580555555555353</c:v>
                </c:pt>
                <c:pt idx="484">
                  <c:v>8.0747222222222028</c:v>
                </c:pt>
                <c:pt idx="485">
                  <c:v>8.0913888888888703</c:v>
                </c:pt>
                <c:pt idx="486">
                  <c:v>8.1080555555555378</c:v>
                </c:pt>
                <c:pt idx="487">
                  <c:v>8.1247222222222053</c:v>
                </c:pt>
                <c:pt idx="488">
                  <c:v>8.1413888888888728</c:v>
                </c:pt>
                <c:pt idx="489">
                  <c:v>8.1580555555555403</c:v>
                </c:pt>
                <c:pt idx="490">
                  <c:v>8.1747222222222078</c:v>
                </c:pt>
                <c:pt idx="491">
                  <c:v>8.1913888888888753</c:v>
                </c:pt>
                <c:pt idx="492">
                  <c:v>8.2080555555555428</c:v>
                </c:pt>
                <c:pt idx="493">
                  <c:v>8.2247222222222103</c:v>
                </c:pt>
                <c:pt idx="494">
                  <c:v>8.2413888888888778</c:v>
                </c:pt>
                <c:pt idx="495">
                  <c:v>8.2580555555555453</c:v>
                </c:pt>
                <c:pt idx="496">
                  <c:v>8.2747222222222128</c:v>
                </c:pt>
                <c:pt idx="497">
                  <c:v>8.2913888888888803</c:v>
                </c:pt>
                <c:pt idx="498">
                  <c:v>8.3080555555555478</c:v>
                </c:pt>
                <c:pt idx="499">
                  <c:v>8.3247222222222153</c:v>
                </c:pt>
                <c:pt idx="500">
                  <c:v>8.3413888888888827</c:v>
                </c:pt>
                <c:pt idx="501">
                  <c:v>8.3580555555555502</c:v>
                </c:pt>
                <c:pt idx="502">
                  <c:v>8.3747222222222177</c:v>
                </c:pt>
                <c:pt idx="503">
                  <c:v>8.3913888888888852</c:v>
                </c:pt>
                <c:pt idx="504">
                  <c:v>8.4080555555555527</c:v>
                </c:pt>
                <c:pt idx="505">
                  <c:v>8.4247222222222202</c:v>
                </c:pt>
                <c:pt idx="506">
                  <c:v>8.4413888888888877</c:v>
                </c:pt>
                <c:pt idx="507">
                  <c:v>8.4580555555555552</c:v>
                </c:pt>
                <c:pt idx="508">
                  <c:v>8.4747222222222227</c:v>
                </c:pt>
                <c:pt idx="509">
                  <c:v>8.4913888888888902</c:v>
                </c:pt>
                <c:pt idx="510">
                  <c:v>8.5080555555555577</c:v>
                </c:pt>
                <c:pt idx="511">
                  <c:v>8.5247222222222252</c:v>
                </c:pt>
                <c:pt idx="512">
                  <c:v>8.5413888888888927</c:v>
                </c:pt>
                <c:pt idx="513">
                  <c:v>8.5580555555555602</c:v>
                </c:pt>
                <c:pt idx="514">
                  <c:v>8.5747222222222277</c:v>
                </c:pt>
                <c:pt idx="515">
                  <c:v>8.5913888888888952</c:v>
                </c:pt>
                <c:pt idx="516">
                  <c:v>8.6080555555555627</c:v>
                </c:pt>
                <c:pt idx="517">
                  <c:v>8.6247222222222302</c:v>
                </c:pt>
                <c:pt idx="518">
                  <c:v>8.6413888888888977</c:v>
                </c:pt>
                <c:pt idx="519">
                  <c:v>8.6580555555555652</c:v>
                </c:pt>
                <c:pt idx="520">
                  <c:v>8.6747222222222327</c:v>
                </c:pt>
                <c:pt idx="521">
                  <c:v>8.6913888888889002</c:v>
                </c:pt>
                <c:pt idx="522">
                  <c:v>8.7080555555555677</c:v>
                </c:pt>
                <c:pt idx="523">
                  <c:v>8.7247222222222351</c:v>
                </c:pt>
                <c:pt idx="524">
                  <c:v>8.7413888888889026</c:v>
                </c:pt>
                <c:pt idx="525">
                  <c:v>8.7580555555555701</c:v>
                </c:pt>
                <c:pt idx="526">
                  <c:v>8.7747222222222376</c:v>
                </c:pt>
                <c:pt idx="527">
                  <c:v>8.7913888888889051</c:v>
                </c:pt>
                <c:pt idx="528">
                  <c:v>8.8080555555555726</c:v>
                </c:pt>
                <c:pt idx="529">
                  <c:v>8.8247222222222401</c:v>
                </c:pt>
                <c:pt idx="530">
                  <c:v>8.8413888888889076</c:v>
                </c:pt>
                <c:pt idx="531">
                  <c:v>8.8580555555555751</c:v>
                </c:pt>
                <c:pt idx="532">
                  <c:v>8.8747222222222426</c:v>
                </c:pt>
                <c:pt idx="533">
                  <c:v>8.8913888888889101</c:v>
                </c:pt>
                <c:pt idx="534">
                  <c:v>8.9080555555555776</c:v>
                </c:pt>
                <c:pt idx="535">
                  <c:v>8.9247222222222451</c:v>
                </c:pt>
                <c:pt idx="536">
                  <c:v>8.9413888888889126</c:v>
                </c:pt>
                <c:pt idx="537">
                  <c:v>8.9580555555555801</c:v>
                </c:pt>
                <c:pt idx="538">
                  <c:v>8.9747222222222476</c:v>
                </c:pt>
                <c:pt idx="539">
                  <c:v>8.9913888888889151</c:v>
                </c:pt>
                <c:pt idx="540">
                  <c:v>9.0080555555555826</c:v>
                </c:pt>
                <c:pt idx="541">
                  <c:v>9.0247222222222501</c:v>
                </c:pt>
                <c:pt idx="542">
                  <c:v>9.0413888888889176</c:v>
                </c:pt>
                <c:pt idx="543">
                  <c:v>9.0580555555555851</c:v>
                </c:pt>
                <c:pt idx="544">
                  <c:v>9.0747222222222526</c:v>
                </c:pt>
                <c:pt idx="545">
                  <c:v>9.0913888888889201</c:v>
                </c:pt>
                <c:pt idx="546">
                  <c:v>9.1080555555555875</c:v>
                </c:pt>
                <c:pt idx="547">
                  <c:v>9.124722222222255</c:v>
                </c:pt>
                <c:pt idx="548">
                  <c:v>9.1413888888889225</c:v>
                </c:pt>
                <c:pt idx="549">
                  <c:v>9.15805555555559</c:v>
                </c:pt>
                <c:pt idx="550">
                  <c:v>9.1747222222222575</c:v>
                </c:pt>
                <c:pt idx="551">
                  <c:v>9.191388888888925</c:v>
                </c:pt>
                <c:pt idx="552">
                  <c:v>9.2080555555555925</c:v>
                </c:pt>
                <c:pt idx="553">
                  <c:v>9.22472222222226</c:v>
                </c:pt>
                <c:pt idx="554">
                  <c:v>9.2413888888889275</c:v>
                </c:pt>
                <c:pt idx="555">
                  <c:v>9.258055555555595</c:v>
                </c:pt>
                <c:pt idx="556">
                  <c:v>9.2747222222222625</c:v>
                </c:pt>
                <c:pt idx="557">
                  <c:v>9.29138888888893</c:v>
                </c:pt>
                <c:pt idx="558">
                  <c:v>9.3080555555555975</c:v>
                </c:pt>
                <c:pt idx="559">
                  <c:v>9.324722222222265</c:v>
                </c:pt>
                <c:pt idx="560">
                  <c:v>9.3413888888889325</c:v>
                </c:pt>
                <c:pt idx="561">
                  <c:v>9.3580555555556</c:v>
                </c:pt>
                <c:pt idx="562">
                  <c:v>9.3747222222222675</c:v>
                </c:pt>
                <c:pt idx="563">
                  <c:v>9.391388888888935</c:v>
                </c:pt>
                <c:pt idx="564">
                  <c:v>9.4080555555556025</c:v>
                </c:pt>
                <c:pt idx="565">
                  <c:v>9.42472222222227</c:v>
                </c:pt>
                <c:pt idx="566">
                  <c:v>9.4413888888889375</c:v>
                </c:pt>
                <c:pt idx="567">
                  <c:v>9.458055555555605</c:v>
                </c:pt>
                <c:pt idx="568">
                  <c:v>9.4747222222222724</c:v>
                </c:pt>
                <c:pt idx="569">
                  <c:v>9.4913888888889399</c:v>
                </c:pt>
                <c:pt idx="570">
                  <c:v>9.5080555555556074</c:v>
                </c:pt>
                <c:pt idx="571">
                  <c:v>9.5247222222222749</c:v>
                </c:pt>
                <c:pt idx="572">
                  <c:v>9.5413888888889424</c:v>
                </c:pt>
                <c:pt idx="573">
                  <c:v>9.5580555555556099</c:v>
                </c:pt>
                <c:pt idx="574">
                  <c:v>9.5747222222222774</c:v>
                </c:pt>
                <c:pt idx="575">
                  <c:v>9.5913888888889449</c:v>
                </c:pt>
                <c:pt idx="576">
                  <c:v>9.6080555555556124</c:v>
                </c:pt>
                <c:pt idx="577">
                  <c:v>9.6247222222222799</c:v>
                </c:pt>
                <c:pt idx="578">
                  <c:v>9.6413888888889474</c:v>
                </c:pt>
                <c:pt idx="579">
                  <c:v>9.6580555555556149</c:v>
                </c:pt>
                <c:pt idx="580">
                  <c:v>9.6747222222222824</c:v>
                </c:pt>
                <c:pt idx="581">
                  <c:v>9.6913888888889499</c:v>
                </c:pt>
                <c:pt idx="582">
                  <c:v>9.7080555555556174</c:v>
                </c:pt>
                <c:pt idx="583">
                  <c:v>9.7247222222222849</c:v>
                </c:pt>
                <c:pt idx="584">
                  <c:v>9.7413888888889524</c:v>
                </c:pt>
                <c:pt idx="585">
                  <c:v>9.7580555555556199</c:v>
                </c:pt>
                <c:pt idx="586">
                  <c:v>9.7747222222222874</c:v>
                </c:pt>
                <c:pt idx="587">
                  <c:v>9.7913888888889549</c:v>
                </c:pt>
                <c:pt idx="588">
                  <c:v>9.8080555555556224</c:v>
                </c:pt>
                <c:pt idx="589">
                  <c:v>9.8247222222222899</c:v>
                </c:pt>
                <c:pt idx="590">
                  <c:v>9.8413888888889574</c:v>
                </c:pt>
                <c:pt idx="591">
                  <c:v>9.8580555555556248</c:v>
                </c:pt>
                <c:pt idx="592">
                  <c:v>9.8747222222222923</c:v>
                </c:pt>
                <c:pt idx="593">
                  <c:v>9.8913888888889598</c:v>
                </c:pt>
                <c:pt idx="594">
                  <c:v>9.9080555555556273</c:v>
                </c:pt>
                <c:pt idx="595">
                  <c:v>9.9247222222222948</c:v>
                </c:pt>
                <c:pt idx="596">
                  <c:v>9.9413888888889623</c:v>
                </c:pt>
                <c:pt idx="597">
                  <c:v>9.9580555555556298</c:v>
                </c:pt>
                <c:pt idx="598">
                  <c:v>9.9747222222222973</c:v>
                </c:pt>
                <c:pt idx="599">
                  <c:v>9.9913888888889648</c:v>
                </c:pt>
                <c:pt idx="600">
                  <c:v>10.008055555555632</c:v>
                </c:pt>
                <c:pt idx="601">
                  <c:v>10.0247222222223</c:v>
                </c:pt>
                <c:pt idx="602">
                  <c:v>10.041388888888967</c:v>
                </c:pt>
                <c:pt idx="603">
                  <c:v>10.058055555555635</c:v>
                </c:pt>
                <c:pt idx="604">
                  <c:v>10.074722222222302</c:v>
                </c:pt>
                <c:pt idx="605">
                  <c:v>10.09138888888897</c:v>
                </c:pt>
                <c:pt idx="606">
                  <c:v>10.108055555555637</c:v>
                </c:pt>
                <c:pt idx="607">
                  <c:v>10.124722222222305</c:v>
                </c:pt>
                <c:pt idx="608">
                  <c:v>10.141388888888972</c:v>
                </c:pt>
                <c:pt idx="609">
                  <c:v>10.15805555555564</c:v>
                </c:pt>
                <c:pt idx="610">
                  <c:v>10.174722222222307</c:v>
                </c:pt>
                <c:pt idx="611">
                  <c:v>10.191388888888975</c:v>
                </c:pt>
                <c:pt idx="612">
                  <c:v>10.208055555555642</c:v>
                </c:pt>
                <c:pt idx="613">
                  <c:v>10.22472222222231</c:v>
                </c:pt>
                <c:pt idx="614">
                  <c:v>10.241388888888977</c:v>
                </c:pt>
                <c:pt idx="615">
                  <c:v>10.258055555555645</c:v>
                </c:pt>
                <c:pt idx="616">
                  <c:v>10.274722222222312</c:v>
                </c:pt>
                <c:pt idx="617">
                  <c:v>10.29138888888898</c:v>
                </c:pt>
                <c:pt idx="618">
                  <c:v>10.308055555555647</c:v>
                </c:pt>
                <c:pt idx="619">
                  <c:v>10.324722222222315</c:v>
                </c:pt>
                <c:pt idx="620">
                  <c:v>10.341388888888982</c:v>
                </c:pt>
                <c:pt idx="621">
                  <c:v>10.35805555555565</c:v>
                </c:pt>
                <c:pt idx="622">
                  <c:v>10.374722222222317</c:v>
                </c:pt>
                <c:pt idx="623">
                  <c:v>10.391388888888985</c:v>
                </c:pt>
                <c:pt idx="624">
                  <c:v>10.408055555555652</c:v>
                </c:pt>
                <c:pt idx="625">
                  <c:v>10.42472222222232</c:v>
                </c:pt>
                <c:pt idx="626">
                  <c:v>10.441388888888987</c:v>
                </c:pt>
                <c:pt idx="627">
                  <c:v>10.458055555555655</c:v>
                </c:pt>
                <c:pt idx="628">
                  <c:v>10.474722222222322</c:v>
                </c:pt>
                <c:pt idx="629">
                  <c:v>10.49138888888899</c:v>
                </c:pt>
                <c:pt idx="630">
                  <c:v>10.508055555555657</c:v>
                </c:pt>
                <c:pt idx="631">
                  <c:v>10.524722222222325</c:v>
                </c:pt>
                <c:pt idx="632">
                  <c:v>10.541388888888992</c:v>
                </c:pt>
                <c:pt idx="633">
                  <c:v>10.55805555555566</c:v>
                </c:pt>
                <c:pt idx="634">
                  <c:v>10.574722222222327</c:v>
                </c:pt>
                <c:pt idx="635">
                  <c:v>10.591388888888995</c:v>
                </c:pt>
                <c:pt idx="636">
                  <c:v>10.608055555555662</c:v>
                </c:pt>
                <c:pt idx="637">
                  <c:v>10.62472222222233</c:v>
                </c:pt>
                <c:pt idx="638">
                  <c:v>10.641388888888997</c:v>
                </c:pt>
                <c:pt idx="639">
                  <c:v>10.658055555555665</c:v>
                </c:pt>
                <c:pt idx="640">
                  <c:v>10.674722222222332</c:v>
                </c:pt>
                <c:pt idx="641">
                  <c:v>10.691388888889</c:v>
                </c:pt>
                <c:pt idx="642">
                  <c:v>10.708055555555667</c:v>
                </c:pt>
                <c:pt idx="643">
                  <c:v>10.724722222222335</c:v>
                </c:pt>
                <c:pt idx="644">
                  <c:v>10.741388888889002</c:v>
                </c:pt>
                <c:pt idx="645">
                  <c:v>10.75805555555567</c:v>
                </c:pt>
                <c:pt idx="646">
                  <c:v>10.774722222222337</c:v>
                </c:pt>
                <c:pt idx="647">
                  <c:v>10.791388888889005</c:v>
                </c:pt>
                <c:pt idx="648">
                  <c:v>10.808055555555672</c:v>
                </c:pt>
                <c:pt idx="649">
                  <c:v>10.82472222222234</c:v>
                </c:pt>
                <c:pt idx="650">
                  <c:v>10.841388888889007</c:v>
                </c:pt>
                <c:pt idx="651">
                  <c:v>10.858055555555675</c:v>
                </c:pt>
                <c:pt idx="652">
                  <c:v>10.874722222222342</c:v>
                </c:pt>
                <c:pt idx="653">
                  <c:v>10.89138888888901</c:v>
                </c:pt>
                <c:pt idx="654">
                  <c:v>10.908055555555677</c:v>
                </c:pt>
                <c:pt idx="655">
                  <c:v>10.924722222222345</c:v>
                </c:pt>
                <c:pt idx="656">
                  <c:v>10.941388888889012</c:v>
                </c:pt>
                <c:pt idx="657">
                  <c:v>10.95805555555568</c:v>
                </c:pt>
                <c:pt idx="658">
                  <c:v>10.974722222222347</c:v>
                </c:pt>
                <c:pt idx="659">
                  <c:v>10.991388888889015</c:v>
                </c:pt>
                <c:pt idx="660">
                  <c:v>11.008055555555682</c:v>
                </c:pt>
                <c:pt idx="661">
                  <c:v>11.02472222222235</c:v>
                </c:pt>
                <c:pt idx="662">
                  <c:v>11.041388888889017</c:v>
                </c:pt>
                <c:pt idx="663">
                  <c:v>11.058055555555685</c:v>
                </c:pt>
                <c:pt idx="664">
                  <c:v>11.074722222222352</c:v>
                </c:pt>
                <c:pt idx="665">
                  <c:v>11.09138888888902</c:v>
                </c:pt>
                <c:pt idx="666">
                  <c:v>11.108055555555687</c:v>
                </c:pt>
                <c:pt idx="667">
                  <c:v>11.124722222222355</c:v>
                </c:pt>
                <c:pt idx="668">
                  <c:v>11.141388888889022</c:v>
                </c:pt>
                <c:pt idx="669">
                  <c:v>11.15805555555569</c:v>
                </c:pt>
                <c:pt idx="670">
                  <c:v>11.174722222222357</c:v>
                </c:pt>
                <c:pt idx="671">
                  <c:v>11.191388888889024</c:v>
                </c:pt>
                <c:pt idx="672">
                  <c:v>11.208055555555692</c:v>
                </c:pt>
                <c:pt idx="673">
                  <c:v>11.224722222222359</c:v>
                </c:pt>
                <c:pt idx="674">
                  <c:v>11.241388888889027</c:v>
                </c:pt>
                <c:pt idx="675">
                  <c:v>11.258055555555694</c:v>
                </c:pt>
                <c:pt idx="676">
                  <c:v>11.274722222222362</c:v>
                </c:pt>
                <c:pt idx="677">
                  <c:v>11.291388888889029</c:v>
                </c:pt>
                <c:pt idx="678">
                  <c:v>11.308055555555697</c:v>
                </c:pt>
                <c:pt idx="679">
                  <c:v>11.324722222222364</c:v>
                </c:pt>
                <c:pt idx="680">
                  <c:v>11.341388888889032</c:v>
                </c:pt>
                <c:pt idx="681">
                  <c:v>11.358055555555699</c:v>
                </c:pt>
                <c:pt idx="682">
                  <c:v>11.374722222222367</c:v>
                </c:pt>
                <c:pt idx="683">
                  <c:v>11.391388888889034</c:v>
                </c:pt>
                <c:pt idx="684">
                  <c:v>11.408055555555702</c:v>
                </c:pt>
                <c:pt idx="685">
                  <c:v>11.424722222222369</c:v>
                </c:pt>
                <c:pt idx="686">
                  <c:v>11.441388888889037</c:v>
                </c:pt>
                <c:pt idx="687">
                  <c:v>11.458055555555704</c:v>
                </c:pt>
                <c:pt idx="688">
                  <c:v>11.474722222222372</c:v>
                </c:pt>
                <c:pt idx="689">
                  <c:v>11.491388888889039</c:v>
                </c:pt>
                <c:pt idx="690">
                  <c:v>11.508055555555707</c:v>
                </c:pt>
                <c:pt idx="691">
                  <c:v>11.524722222222374</c:v>
                </c:pt>
                <c:pt idx="692">
                  <c:v>11.541388888889042</c:v>
                </c:pt>
                <c:pt idx="693">
                  <c:v>11.558055555555709</c:v>
                </c:pt>
                <c:pt idx="694">
                  <c:v>11.574722222222377</c:v>
                </c:pt>
                <c:pt idx="695">
                  <c:v>11.591388888889044</c:v>
                </c:pt>
                <c:pt idx="696">
                  <c:v>11.608055555555712</c:v>
                </c:pt>
                <c:pt idx="697">
                  <c:v>11.624722222222379</c:v>
                </c:pt>
                <c:pt idx="698">
                  <c:v>11.641388888889047</c:v>
                </c:pt>
                <c:pt idx="699">
                  <c:v>11.658055555555714</c:v>
                </c:pt>
                <c:pt idx="700">
                  <c:v>11.674722222222382</c:v>
                </c:pt>
                <c:pt idx="701">
                  <c:v>11.691388888889049</c:v>
                </c:pt>
                <c:pt idx="702">
                  <c:v>11.708055555555717</c:v>
                </c:pt>
                <c:pt idx="703">
                  <c:v>11.724722222222384</c:v>
                </c:pt>
                <c:pt idx="704">
                  <c:v>11.741388888889052</c:v>
                </c:pt>
                <c:pt idx="705">
                  <c:v>11.758055555555719</c:v>
                </c:pt>
                <c:pt idx="706">
                  <c:v>11.774722222222387</c:v>
                </c:pt>
                <c:pt idx="707">
                  <c:v>11.791388888889054</c:v>
                </c:pt>
                <c:pt idx="708">
                  <c:v>11.808055555555722</c:v>
                </c:pt>
                <c:pt idx="709">
                  <c:v>11.824722222222389</c:v>
                </c:pt>
                <c:pt idx="710">
                  <c:v>11.841388888889057</c:v>
                </c:pt>
                <c:pt idx="711">
                  <c:v>11.858055555555724</c:v>
                </c:pt>
                <c:pt idx="712">
                  <c:v>11.874722222222392</c:v>
                </c:pt>
                <c:pt idx="713">
                  <c:v>11.891388888889059</c:v>
                </c:pt>
                <c:pt idx="714">
                  <c:v>11.908055555555727</c:v>
                </c:pt>
                <c:pt idx="715">
                  <c:v>11.924722222222394</c:v>
                </c:pt>
                <c:pt idx="716">
                  <c:v>11.941388888889062</c:v>
                </c:pt>
                <c:pt idx="717">
                  <c:v>11.958055555555729</c:v>
                </c:pt>
                <c:pt idx="718">
                  <c:v>11.974722222222397</c:v>
                </c:pt>
                <c:pt idx="719">
                  <c:v>11.991388888889064</c:v>
                </c:pt>
                <c:pt idx="720">
                  <c:v>12.008055555555732</c:v>
                </c:pt>
                <c:pt idx="721">
                  <c:v>12.024722222222399</c:v>
                </c:pt>
                <c:pt idx="722">
                  <c:v>12.041388888889067</c:v>
                </c:pt>
                <c:pt idx="723">
                  <c:v>12.058055555555734</c:v>
                </c:pt>
                <c:pt idx="724">
                  <c:v>12.074722222222402</c:v>
                </c:pt>
                <c:pt idx="725">
                  <c:v>12.091388888889069</c:v>
                </c:pt>
                <c:pt idx="726">
                  <c:v>12.108055555555737</c:v>
                </c:pt>
                <c:pt idx="727">
                  <c:v>12.124722222222404</c:v>
                </c:pt>
                <c:pt idx="728">
                  <c:v>12.141388888889072</c:v>
                </c:pt>
                <c:pt idx="729">
                  <c:v>12.158055555555739</c:v>
                </c:pt>
                <c:pt idx="730">
                  <c:v>12.174722222222407</c:v>
                </c:pt>
                <c:pt idx="731">
                  <c:v>12.191388888889074</c:v>
                </c:pt>
                <c:pt idx="732">
                  <c:v>12.208055555555742</c:v>
                </c:pt>
                <c:pt idx="733">
                  <c:v>12.224722222222409</c:v>
                </c:pt>
                <c:pt idx="734">
                  <c:v>12.241388888889077</c:v>
                </c:pt>
                <c:pt idx="735">
                  <c:v>12.258055555555744</c:v>
                </c:pt>
                <c:pt idx="736">
                  <c:v>12.274722222222412</c:v>
                </c:pt>
                <c:pt idx="737">
                  <c:v>12.291388888889079</c:v>
                </c:pt>
                <c:pt idx="738">
                  <c:v>12.308055555555747</c:v>
                </c:pt>
                <c:pt idx="739">
                  <c:v>12.324722222222414</c:v>
                </c:pt>
                <c:pt idx="740">
                  <c:v>12.341388888889082</c:v>
                </c:pt>
                <c:pt idx="741">
                  <c:v>12.358055555555749</c:v>
                </c:pt>
                <c:pt idx="742">
                  <c:v>12.374722222222417</c:v>
                </c:pt>
                <c:pt idx="743">
                  <c:v>12.391388888889084</c:v>
                </c:pt>
                <c:pt idx="744">
                  <c:v>12.408055555555752</c:v>
                </c:pt>
                <c:pt idx="745">
                  <c:v>12.424722222222419</c:v>
                </c:pt>
                <c:pt idx="746">
                  <c:v>12.441388888889087</c:v>
                </c:pt>
                <c:pt idx="747">
                  <c:v>12.458055555555754</c:v>
                </c:pt>
                <c:pt idx="748">
                  <c:v>12.474722222222422</c:v>
                </c:pt>
                <c:pt idx="749">
                  <c:v>12.491388888889089</c:v>
                </c:pt>
                <c:pt idx="750">
                  <c:v>12.508055555555757</c:v>
                </c:pt>
                <c:pt idx="751">
                  <c:v>12.524722222222424</c:v>
                </c:pt>
                <c:pt idx="752">
                  <c:v>12.541388888889092</c:v>
                </c:pt>
                <c:pt idx="753">
                  <c:v>12.558055555555759</c:v>
                </c:pt>
                <c:pt idx="754">
                  <c:v>12.574722222222427</c:v>
                </c:pt>
                <c:pt idx="755">
                  <c:v>12.591388888889094</c:v>
                </c:pt>
                <c:pt idx="756">
                  <c:v>12.608055555555762</c:v>
                </c:pt>
                <c:pt idx="757">
                  <c:v>12.624722222222429</c:v>
                </c:pt>
                <c:pt idx="758">
                  <c:v>12.641388888889097</c:v>
                </c:pt>
                <c:pt idx="759">
                  <c:v>12.658055555555764</c:v>
                </c:pt>
                <c:pt idx="760">
                  <c:v>12.674722222222432</c:v>
                </c:pt>
                <c:pt idx="761">
                  <c:v>12.691388888889099</c:v>
                </c:pt>
                <c:pt idx="762">
                  <c:v>12.708055555555767</c:v>
                </c:pt>
                <c:pt idx="763">
                  <c:v>12.724722222222434</c:v>
                </c:pt>
                <c:pt idx="764">
                  <c:v>12.741388888889102</c:v>
                </c:pt>
                <c:pt idx="765">
                  <c:v>12.758055555555769</c:v>
                </c:pt>
                <c:pt idx="766">
                  <c:v>12.774722222222437</c:v>
                </c:pt>
                <c:pt idx="767">
                  <c:v>12.791388888889104</c:v>
                </c:pt>
                <c:pt idx="768">
                  <c:v>12.808055555555772</c:v>
                </c:pt>
                <c:pt idx="769">
                  <c:v>12.824722222222439</c:v>
                </c:pt>
                <c:pt idx="770">
                  <c:v>12.841388888889107</c:v>
                </c:pt>
                <c:pt idx="771">
                  <c:v>12.858055555555774</c:v>
                </c:pt>
                <c:pt idx="772">
                  <c:v>12.874722222222442</c:v>
                </c:pt>
                <c:pt idx="773">
                  <c:v>12.891388888889109</c:v>
                </c:pt>
                <c:pt idx="774">
                  <c:v>12.908055555555777</c:v>
                </c:pt>
                <c:pt idx="775">
                  <c:v>12.924722222222444</c:v>
                </c:pt>
                <c:pt idx="776">
                  <c:v>12.941388888889112</c:v>
                </c:pt>
                <c:pt idx="777">
                  <c:v>12.958055555555779</c:v>
                </c:pt>
                <c:pt idx="778">
                  <c:v>12.974722222222447</c:v>
                </c:pt>
                <c:pt idx="779">
                  <c:v>12.991388888889114</c:v>
                </c:pt>
                <c:pt idx="780">
                  <c:v>13.008055555555782</c:v>
                </c:pt>
                <c:pt idx="781">
                  <c:v>13.024722222222449</c:v>
                </c:pt>
                <c:pt idx="782">
                  <c:v>13.041388888889117</c:v>
                </c:pt>
                <c:pt idx="783">
                  <c:v>13.058055555555784</c:v>
                </c:pt>
                <c:pt idx="784">
                  <c:v>13.074722222222452</c:v>
                </c:pt>
                <c:pt idx="785">
                  <c:v>13.091388888889119</c:v>
                </c:pt>
                <c:pt idx="786">
                  <c:v>13.108055555555786</c:v>
                </c:pt>
                <c:pt idx="787">
                  <c:v>13.124722222222454</c:v>
                </c:pt>
                <c:pt idx="788">
                  <c:v>13.141388888889121</c:v>
                </c:pt>
                <c:pt idx="789">
                  <c:v>13.158055555555789</c:v>
                </c:pt>
                <c:pt idx="790">
                  <c:v>13.174722222222456</c:v>
                </c:pt>
                <c:pt idx="791">
                  <c:v>13.191388888889124</c:v>
                </c:pt>
                <c:pt idx="792">
                  <c:v>13.208055555555791</c:v>
                </c:pt>
                <c:pt idx="793">
                  <c:v>13.224722222222459</c:v>
                </c:pt>
                <c:pt idx="794">
                  <c:v>13.241388888889126</c:v>
                </c:pt>
                <c:pt idx="795">
                  <c:v>13.258055555555794</c:v>
                </c:pt>
                <c:pt idx="796">
                  <c:v>13.274722222222461</c:v>
                </c:pt>
                <c:pt idx="797">
                  <c:v>13.291388888889129</c:v>
                </c:pt>
                <c:pt idx="798">
                  <c:v>13.308055555555796</c:v>
                </c:pt>
                <c:pt idx="799">
                  <c:v>13.324722222222464</c:v>
                </c:pt>
                <c:pt idx="800">
                  <c:v>13.341388888889131</c:v>
                </c:pt>
                <c:pt idx="801">
                  <c:v>13.358055555555799</c:v>
                </c:pt>
                <c:pt idx="802">
                  <c:v>13.374722222222466</c:v>
                </c:pt>
                <c:pt idx="803">
                  <c:v>13.391388888889134</c:v>
                </c:pt>
                <c:pt idx="804">
                  <c:v>13.408055555555801</c:v>
                </c:pt>
                <c:pt idx="805">
                  <c:v>13.424722222222469</c:v>
                </c:pt>
                <c:pt idx="806">
                  <c:v>13.441388888889136</c:v>
                </c:pt>
                <c:pt idx="807">
                  <c:v>13.458055555555804</c:v>
                </c:pt>
                <c:pt idx="808">
                  <c:v>13.474722222222471</c:v>
                </c:pt>
                <c:pt idx="809">
                  <c:v>13.491388888889139</c:v>
                </c:pt>
                <c:pt idx="810">
                  <c:v>13.508055555555806</c:v>
                </c:pt>
                <c:pt idx="811">
                  <c:v>13.524722222222474</c:v>
                </c:pt>
                <c:pt idx="812">
                  <c:v>13.541388888889141</c:v>
                </c:pt>
                <c:pt idx="813">
                  <c:v>13.558055555555809</c:v>
                </c:pt>
                <c:pt idx="814">
                  <c:v>13.574722222222476</c:v>
                </c:pt>
                <c:pt idx="815">
                  <c:v>13.591388888889144</c:v>
                </c:pt>
                <c:pt idx="816">
                  <c:v>13.608055555555811</c:v>
                </c:pt>
                <c:pt idx="817">
                  <c:v>13.624722222222479</c:v>
                </c:pt>
                <c:pt idx="818">
                  <c:v>13.641388888889146</c:v>
                </c:pt>
                <c:pt idx="819">
                  <c:v>13.658055555555814</c:v>
                </c:pt>
                <c:pt idx="820">
                  <c:v>13.674722222222481</c:v>
                </c:pt>
                <c:pt idx="821">
                  <c:v>13.691388888889149</c:v>
                </c:pt>
                <c:pt idx="822">
                  <c:v>13.708055555555816</c:v>
                </c:pt>
                <c:pt idx="823">
                  <c:v>13.724722222222484</c:v>
                </c:pt>
                <c:pt idx="824">
                  <c:v>13.741388888889151</c:v>
                </c:pt>
                <c:pt idx="825">
                  <c:v>13.758055555555819</c:v>
                </c:pt>
                <c:pt idx="826">
                  <c:v>13.774722222222486</c:v>
                </c:pt>
                <c:pt idx="827">
                  <c:v>13.791388888889154</c:v>
                </c:pt>
                <c:pt idx="828">
                  <c:v>13.808055555555821</c:v>
                </c:pt>
                <c:pt idx="829">
                  <c:v>13.824722222222489</c:v>
                </c:pt>
                <c:pt idx="830">
                  <c:v>13.841388888889156</c:v>
                </c:pt>
                <c:pt idx="831">
                  <c:v>13.858055555555824</c:v>
                </c:pt>
                <c:pt idx="832">
                  <c:v>13.874722222222491</c:v>
                </c:pt>
                <c:pt idx="833">
                  <c:v>13.891388888889159</c:v>
                </c:pt>
                <c:pt idx="834">
                  <c:v>13.908055555555826</c:v>
                </c:pt>
                <c:pt idx="835">
                  <c:v>13.924722222222494</c:v>
                </c:pt>
                <c:pt idx="836">
                  <c:v>13.941388888889161</c:v>
                </c:pt>
                <c:pt idx="837">
                  <c:v>13.958055555555829</c:v>
                </c:pt>
                <c:pt idx="838">
                  <c:v>13.974722222222496</c:v>
                </c:pt>
                <c:pt idx="839">
                  <c:v>13.991388888889164</c:v>
                </c:pt>
                <c:pt idx="840">
                  <c:v>14.008055555555831</c:v>
                </c:pt>
                <c:pt idx="841">
                  <c:v>14.024722222222499</c:v>
                </c:pt>
                <c:pt idx="842">
                  <c:v>14.041388888889166</c:v>
                </c:pt>
                <c:pt idx="843">
                  <c:v>14.058055555555834</c:v>
                </c:pt>
                <c:pt idx="844">
                  <c:v>14.074722222222501</c:v>
                </c:pt>
                <c:pt idx="845">
                  <c:v>14.091388888889169</c:v>
                </c:pt>
                <c:pt idx="846">
                  <c:v>14.108055555555836</c:v>
                </c:pt>
                <c:pt idx="847">
                  <c:v>14.124722222222504</c:v>
                </c:pt>
                <c:pt idx="848">
                  <c:v>14.141388888889171</c:v>
                </c:pt>
                <c:pt idx="849">
                  <c:v>14.158055555555839</c:v>
                </c:pt>
                <c:pt idx="850">
                  <c:v>14.174722222222506</c:v>
                </c:pt>
                <c:pt idx="851">
                  <c:v>14.191388888889174</c:v>
                </c:pt>
                <c:pt idx="852">
                  <c:v>14.208055555555841</c:v>
                </c:pt>
                <c:pt idx="853">
                  <c:v>14.224722222222509</c:v>
                </c:pt>
                <c:pt idx="854">
                  <c:v>14.241388888889176</c:v>
                </c:pt>
                <c:pt idx="855">
                  <c:v>14.258055555555844</c:v>
                </c:pt>
                <c:pt idx="856">
                  <c:v>14.274722222222511</c:v>
                </c:pt>
                <c:pt idx="857">
                  <c:v>14.291388888889179</c:v>
                </c:pt>
                <c:pt idx="858">
                  <c:v>14.308055555555846</c:v>
                </c:pt>
                <c:pt idx="859">
                  <c:v>14.324722222222514</c:v>
                </c:pt>
                <c:pt idx="860">
                  <c:v>14.341388888889181</c:v>
                </c:pt>
                <c:pt idx="861">
                  <c:v>14.358055555555849</c:v>
                </c:pt>
                <c:pt idx="862">
                  <c:v>14.374722222222516</c:v>
                </c:pt>
                <c:pt idx="863">
                  <c:v>14.391388888889184</c:v>
                </c:pt>
                <c:pt idx="864">
                  <c:v>14.408055555555851</c:v>
                </c:pt>
                <c:pt idx="865">
                  <c:v>14.424722222222519</c:v>
                </c:pt>
                <c:pt idx="866">
                  <c:v>14.441388888889186</c:v>
                </c:pt>
                <c:pt idx="867">
                  <c:v>14.458055555555854</c:v>
                </c:pt>
                <c:pt idx="868">
                  <c:v>14.474722222222521</c:v>
                </c:pt>
                <c:pt idx="869">
                  <c:v>14.491388888889189</c:v>
                </c:pt>
                <c:pt idx="870">
                  <c:v>14.508055555555856</c:v>
                </c:pt>
                <c:pt idx="871">
                  <c:v>14.524722222222524</c:v>
                </c:pt>
                <c:pt idx="872">
                  <c:v>14.541388888889191</c:v>
                </c:pt>
                <c:pt idx="873">
                  <c:v>14.558055555555859</c:v>
                </c:pt>
                <c:pt idx="874">
                  <c:v>14.574722222222526</c:v>
                </c:pt>
                <c:pt idx="875">
                  <c:v>14.591388888889194</c:v>
                </c:pt>
                <c:pt idx="876">
                  <c:v>14.608055555555861</c:v>
                </c:pt>
                <c:pt idx="877">
                  <c:v>14.624722222222529</c:v>
                </c:pt>
                <c:pt idx="878">
                  <c:v>14.641388888889196</c:v>
                </c:pt>
                <c:pt idx="879">
                  <c:v>14.658055555555864</c:v>
                </c:pt>
                <c:pt idx="880">
                  <c:v>14.674722222222531</c:v>
                </c:pt>
                <c:pt idx="881">
                  <c:v>14.691388888889199</c:v>
                </c:pt>
                <c:pt idx="882">
                  <c:v>14.708055555555866</c:v>
                </c:pt>
                <c:pt idx="883">
                  <c:v>14.724722222222534</c:v>
                </c:pt>
                <c:pt idx="884">
                  <c:v>14.741388888889201</c:v>
                </c:pt>
                <c:pt idx="885">
                  <c:v>14.758055555555869</c:v>
                </c:pt>
                <c:pt idx="886">
                  <c:v>14.774722222222536</c:v>
                </c:pt>
                <c:pt idx="887">
                  <c:v>14.791388888889204</c:v>
                </c:pt>
                <c:pt idx="888">
                  <c:v>14.808055555555871</c:v>
                </c:pt>
                <c:pt idx="889">
                  <c:v>14.824722222222539</c:v>
                </c:pt>
                <c:pt idx="890">
                  <c:v>14.841388888889206</c:v>
                </c:pt>
                <c:pt idx="891">
                  <c:v>14.858055555555874</c:v>
                </c:pt>
                <c:pt idx="892">
                  <c:v>14.874722222222541</c:v>
                </c:pt>
                <c:pt idx="893">
                  <c:v>14.891388888889209</c:v>
                </c:pt>
                <c:pt idx="894">
                  <c:v>14.908055555555876</c:v>
                </c:pt>
                <c:pt idx="895">
                  <c:v>14.924722222222544</c:v>
                </c:pt>
                <c:pt idx="896">
                  <c:v>14.941388888889211</c:v>
                </c:pt>
                <c:pt idx="897">
                  <c:v>14.958055555555879</c:v>
                </c:pt>
                <c:pt idx="898">
                  <c:v>14.974722222222546</c:v>
                </c:pt>
                <c:pt idx="899">
                  <c:v>14.991388888889214</c:v>
                </c:pt>
                <c:pt idx="900">
                  <c:v>15.008055555555881</c:v>
                </c:pt>
                <c:pt idx="901">
                  <c:v>15.024722222222548</c:v>
                </c:pt>
                <c:pt idx="902">
                  <c:v>15.041388888889216</c:v>
                </c:pt>
                <c:pt idx="903">
                  <c:v>15.058055555555883</c:v>
                </c:pt>
                <c:pt idx="904">
                  <c:v>15.074722222222551</c:v>
                </c:pt>
                <c:pt idx="905">
                  <c:v>15.091388888889218</c:v>
                </c:pt>
                <c:pt idx="906">
                  <c:v>15.108055555555886</c:v>
                </c:pt>
                <c:pt idx="907">
                  <c:v>15.124722222222553</c:v>
                </c:pt>
                <c:pt idx="908">
                  <c:v>15.141388888889221</c:v>
                </c:pt>
                <c:pt idx="909">
                  <c:v>15.158055555555888</c:v>
                </c:pt>
                <c:pt idx="910">
                  <c:v>15.174722222222556</c:v>
                </c:pt>
                <c:pt idx="911">
                  <c:v>15.191388888889223</c:v>
                </c:pt>
                <c:pt idx="912">
                  <c:v>15.208055555555891</c:v>
                </c:pt>
                <c:pt idx="913">
                  <c:v>15.224722222222558</c:v>
                </c:pt>
                <c:pt idx="914">
                  <c:v>15.241388888889226</c:v>
                </c:pt>
                <c:pt idx="915">
                  <c:v>15.258055555555893</c:v>
                </c:pt>
                <c:pt idx="916">
                  <c:v>15.274722222222561</c:v>
                </c:pt>
                <c:pt idx="917">
                  <c:v>15.291388888889228</c:v>
                </c:pt>
                <c:pt idx="918">
                  <c:v>15.308055555555896</c:v>
                </c:pt>
                <c:pt idx="919">
                  <c:v>15.324722222222563</c:v>
                </c:pt>
                <c:pt idx="920">
                  <c:v>15.341388888889231</c:v>
                </c:pt>
                <c:pt idx="921">
                  <c:v>15.358055555555898</c:v>
                </c:pt>
                <c:pt idx="922">
                  <c:v>15.374722222222566</c:v>
                </c:pt>
                <c:pt idx="923">
                  <c:v>15.391388888889233</c:v>
                </c:pt>
                <c:pt idx="924">
                  <c:v>15.408055555555901</c:v>
                </c:pt>
                <c:pt idx="925">
                  <c:v>15.424722222222568</c:v>
                </c:pt>
                <c:pt idx="926">
                  <c:v>15.441388888889236</c:v>
                </c:pt>
                <c:pt idx="927">
                  <c:v>15.458055555555903</c:v>
                </c:pt>
                <c:pt idx="928">
                  <c:v>15.474722222222571</c:v>
                </c:pt>
                <c:pt idx="929">
                  <c:v>15.491388888889238</c:v>
                </c:pt>
                <c:pt idx="930">
                  <c:v>15.508055555555906</c:v>
                </c:pt>
                <c:pt idx="931">
                  <c:v>15.524722222222573</c:v>
                </c:pt>
                <c:pt idx="932">
                  <c:v>15.541388888889241</c:v>
                </c:pt>
                <c:pt idx="933">
                  <c:v>15.558055555555908</c:v>
                </c:pt>
                <c:pt idx="934">
                  <c:v>15.574722222222576</c:v>
                </c:pt>
                <c:pt idx="935">
                  <c:v>15.591388888889243</c:v>
                </c:pt>
                <c:pt idx="936">
                  <c:v>15.608055555555911</c:v>
                </c:pt>
                <c:pt idx="937">
                  <c:v>15.624722222222578</c:v>
                </c:pt>
                <c:pt idx="938">
                  <c:v>15.641388888889246</c:v>
                </c:pt>
                <c:pt idx="939">
                  <c:v>15.658055555555913</c:v>
                </c:pt>
                <c:pt idx="940">
                  <c:v>15.674722222222581</c:v>
                </c:pt>
                <c:pt idx="941">
                  <c:v>15.691388888889248</c:v>
                </c:pt>
                <c:pt idx="942">
                  <c:v>15.708055555555916</c:v>
                </c:pt>
                <c:pt idx="943">
                  <c:v>15.724722222222583</c:v>
                </c:pt>
                <c:pt idx="944">
                  <c:v>15.741388888889251</c:v>
                </c:pt>
                <c:pt idx="945">
                  <c:v>15.758055555555918</c:v>
                </c:pt>
                <c:pt idx="946">
                  <c:v>15.774722222222586</c:v>
                </c:pt>
                <c:pt idx="947">
                  <c:v>15.791388888889253</c:v>
                </c:pt>
                <c:pt idx="948">
                  <c:v>15.808055555555921</c:v>
                </c:pt>
                <c:pt idx="949">
                  <c:v>15.824722222222588</c:v>
                </c:pt>
                <c:pt idx="950">
                  <c:v>15.841388888889256</c:v>
                </c:pt>
                <c:pt idx="951">
                  <c:v>15.858055555555923</c:v>
                </c:pt>
                <c:pt idx="952">
                  <c:v>15.874722222222591</c:v>
                </c:pt>
                <c:pt idx="953">
                  <c:v>15.891388888889258</c:v>
                </c:pt>
                <c:pt idx="954">
                  <c:v>15.908055555555926</c:v>
                </c:pt>
                <c:pt idx="955">
                  <c:v>15.924722222222593</c:v>
                </c:pt>
                <c:pt idx="956">
                  <c:v>15.941388888889261</c:v>
                </c:pt>
                <c:pt idx="957">
                  <c:v>15.958055555555928</c:v>
                </c:pt>
                <c:pt idx="958">
                  <c:v>15.974722222222596</c:v>
                </c:pt>
                <c:pt idx="959">
                  <c:v>15.991388888889263</c:v>
                </c:pt>
                <c:pt idx="960">
                  <c:v>16.008055555555931</c:v>
                </c:pt>
                <c:pt idx="961">
                  <c:v>16.024722222222596</c:v>
                </c:pt>
                <c:pt idx="962">
                  <c:v>16.041388888889262</c:v>
                </c:pt>
                <c:pt idx="963">
                  <c:v>16.058055555555928</c:v>
                </c:pt>
                <c:pt idx="964">
                  <c:v>16.074722222222594</c:v>
                </c:pt>
                <c:pt idx="965">
                  <c:v>16.091388888889259</c:v>
                </c:pt>
                <c:pt idx="966">
                  <c:v>16.108055555555925</c:v>
                </c:pt>
                <c:pt idx="967">
                  <c:v>16.124722222222591</c:v>
                </c:pt>
                <c:pt idx="968">
                  <c:v>16.141388888889256</c:v>
                </c:pt>
                <c:pt idx="969">
                  <c:v>16.158055555555922</c:v>
                </c:pt>
                <c:pt idx="970">
                  <c:v>16.174722222222588</c:v>
                </c:pt>
                <c:pt idx="971">
                  <c:v>16.191388888889254</c:v>
                </c:pt>
                <c:pt idx="972">
                  <c:v>16.208055555555919</c:v>
                </c:pt>
                <c:pt idx="973">
                  <c:v>16.224722222222585</c:v>
                </c:pt>
                <c:pt idx="974">
                  <c:v>16.241388888889251</c:v>
                </c:pt>
                <c:pt idx="975">
                  <c:v>16.258055555555917</c:v>
                </c:pt>
                <c:pt idx="976">
                  <c:v>16.274722222222582</c:v>
                </c:pt>
                <c:pt idx="977">
                  <c:v>16.291388888889248</c:v>
                </c:pt>
                <c:pt idx="978">
                  <c:v>16.308055555555914</c:v>
                </c:pt>
                <c:pt idx="979">
                  <c:v>16.324722222222579</c:v>
                </c:pt>
                <c:pt idx="980">
                  <c:v>16.341388888889245</c:v>
                </c:pt>
                <c:pt idx="981">
                  <c:v>16.358055555555911</c:v>
                </c:pt>
                <c:pt idx="982">
                  <c:v>16.374722222222577</c:v>
                </c:pt>
                <c:pt idx="983">
                  <c:v>16.391388888889242</c:v>
                </c:pt>
                <c:pt idx="984">
                  <c:v>16.408055555555908</c:v>
                </c:pt>
                <c:pt idx="985">
                  <c:v>16.424722222222574</c:v>
                </c:pt>
                <c:pt idx="986">
                  <c:v>16.441388888889239</c:v>
                </c:pt>
                <c:pt idx="987">
                  <c:v>16.458055555555905</c:v>
                </c:pt>
                <c:pt idx="988">
                  <c:v>16.474722222222571</c:v>
                </c:pt>
                <c:pt idx="989">
                  <c:v>16.491388888889237</c:v>
                </c:pt>
                <c:pt idx="990">
                  <c:v>16.508055555555902</c:v>
                </c:pt>
                <c:pt idx="991">
                  <c:v>16.524722222222568</c:v>
                </c:pt>
                <c:pt idx="992">
                  <c:v>16.541388888889234</c:v>
                </c:pt>
                <c:pt idx="993">
                  <c:v>16.558055555555899</c:v>
                </c:pt>
                <c:pt idx="994">
                  <c:v>16.574722222222565</c:v>
                </c:pt>
                <c:pt idx="995">
                  <c:v>16.591388888889231</c:v>
                </c:pt>
                <c:pt idx="996">
                  <c:v>16.608055555555897</c:v>
                </c:pt>
                <c:pt idx="997">
                  <c:v>16.624722222222562</c:v>
                </c:pt>
                <c:pt idx="998">
                  <c:v>16.641388888889228</c:v>
                </c:pt>
                <c:pt idx="999">
                  <c:v>16.658055555555894</c:v>
                </c:pt>
                <c:pt idx="1000">
                  <c:v>16.67472222222256</c:v>
                </c:pt>
                <c:pt idx="1001">
                  <c:v>16.691388888889225</c:v>
                </c:pt>
                <c:pt idx="1002">
                  <c:v>16.708055555555891</c:v>
                </c:pt>
                <c:pt idx="1003">
                  <c:v>16.724722222222557</c:v>
                </c:pt>
                <c:pt idx="1004">
                  <c:v>16.741388888889222</c:v>
                </c:pt>
                <c:pt idx="1005">
                  <c:v>16.758055555555888</c:v>
                </c:pt>
                <c:pt idx="1006">
                  <c:v>16.774722222222554</c:v>
                </c:pt>
                <c:pt idx="1007">
                  <c:v>16.79138888888922</c:v>
                </c:pt>
                <c:pt idx="1008">
                  <c:v>16.808055555555885</c:v>
                </c:pt>
                <c:pt idx="1009">
                  <c:v>16.824722222222551</c:v>
                </c:pt>
                <c:pt idx="1010">
                  <c:v>16.841388888889217</c:v>
                </c:pt>
                <c:pt idx="1011">
                  <c:v>16.858055555555882</c:v>
                </c:pt>
                <c:pt idx="1012">
                  <c:v>16.874722222222548</c:v>
                </c:pt>
                <c:pt idx="1013">
                  <c:v>16.891388888889214</c:v>
                </c:pt>
                <c:pt idx="1014">
                  <c:v>16.90805555555588</c:v>
                </c:pt>
                <c:pt idx="1015">
                  <c:v>16.924722222222545</c:v>
                </c:pt>
                <c:pt idx="1016">
                  <c:v>16.941388888889211</c:v>
                </c:pt>
                <c:pt idx="1017">
                  <c:v>16.958055555555877</c:v>
                </c:pt>
                <c:pt idx="1018">
                  <c:v>16.974722222222542</c:v>
                </c:pt>
                <c:pt idx="1019">
                  <c:v>16.991388888889208</c:v>
                </c:pt>
                <c:pt idx="1020">
                  <c:v>17.008055555555874</c:v>
                </c:pt>
                <c:pt idx="1021">
                  <c:v>17.02472222222254</c:v>
                </c:pt>
                <c:pt idx="1022">
                  <c:v>17.041388888889205</c:v>
                </c:pt>
                <c:pt idx="1023">
                  <c:v>17.058055555555871</c:v>
                </c:pt>
                <c:pt idx="1024">
                  <c:v>17.074722222222537</c:v>
                </c:pt>
                <c:pt idx="1025">
                  <c:v>17.091388888889202</c:v>
                </c:pt>
                <c:pt idx="1026">
                  <c:v>17.108055555555868</c:v>
                </c:pt>
                <c:pt idx="1027">
                  <c:v>17.124722222222534</c:v>
                </c:pt>
                <c:pt idx="1028">
                  <c:v>17.1413888888892</c:v>
                </c:pt>
                <c:pt idx="1029">
                  <c:v>17.158055555555865</c:v>
                </c:pt>
                <c:pt idx="1030">
                  <c:v>17.174722222222531</c:v>
                </c:pt>
                <c:pt idx="1031">
                  <c:v>17.191388888889197</c:v>
                </c:pt>
                <c:pt idx="1032">
                  <c:v>17.208055555555863</c:v>
                </c:pt>
                <c:pt idx="1033">
                  <c:v>17.224722222222528</c:v>
                </c:pt>
                <c:pt idx="1034">
                  <c:v>17.241388888889194</c:v>
                </c:pt>
                <c:pt idx="1035">
                  <c:v>17.25805555555586</c:v>
                </c:pt>
                <c:pt idx="1036">
                  <c:v>17.274722222222525</c:v>
                </c:pt>
                <c:pt idx="1037">
                  <c:v>17.291388888889191</c:v>
                </c:pt>
                <c:pt idx="1038">
                  <c:v>17.308055555555857</c:v>
                </c:pt>
                <c:pt idx="1039">
                  <c:v>17.324722222222523</c:v>
                </c:pt>
                <c:pt idx="1040">
                  <c:v>17.341388888889188</c:v>
                </c:pt>
                <c:pt idx="1041">
                  <c:v>17.358055555555854</c:v>
                </c:pt>
                <c:pt idx="1042">
                  <c:v>17.37472222222252</c:v>
                </c:pt>
                <c:pt idx="1043">
                  <c:v>17.391388888889185</c:v>
                </c:pt>
                <c:pt idx="1044">
                  <c:v>17.408055555555851</c:v>
                </c:pt>
                <c:pt idx="1045">
                  <c:v>17.424722222222517</c:v>
                </c:pt>
                <c:pt idx="1046">
                  <c:v>17.441388888889183</c:v>
                </c:pt>
                <c:pt idx="1047">
                  <c:v>17.458055555555848</c:v>
                </c:pt>
                <c:pt idx="1048">
                  <c:v>17.474722222222514</c:v>
                </c:pt>
                <c:pt idx="1049">
                  <c:v>17.49138888888918</c:v>
                </c:pt>
                <c:pt idx="1050">
                  <c:v>17.508055555555845</c:v>
                </c:pt>
                <c:pt idx="1051">
                  <c:v>17.524722222222511</c:v>
                </c:pt>
                <c:pt idx="1052">
                  <c:v>17.541388888889177</c:v>
                </c:pt>
                <c:pt idx="1053">
                  <c:v>17.558055555555843</c:v>
                </c:pt>
                <c:pt idx="1054">
                  <c:v>17.574722222222508</c:v>
                </c:pt>
                <c:pt idx="1055">
                  <c:v>17.591388888889174</c:v>
                </c:pt>
                <c:pt idx="1056">
                  <c:v>17.60805555555584</c:v>
                </c:pt>
                <c:pt idx="1057">
                  <c:v>17.624722222222506</c:v>
                </c:pt>
                <c:pt idx="1058">
                  <c:v>17.641388888889171</c:v>
                </c:pt>
                <c:pt idx="1059">
                  <c:v>17.658055555555837</c:v>
                </c:pt>
                <c:pt idx="1060">
                  <c:v>17.674722222222503</c:v>
                </c:pt>
                <c:pt idx="1061">
                  <c:v>17.691388888889168</c:v>
                </c:pt>
                <c:pt idx="1062">
                  <c:v>17.708055555555834</c:v>
                </c:pt>
                <c:pt idx="1063">
                  <c:v>17.7247222222225</c:v>
                </c:pt>
                <c:pt idx="1064">
                  <c:v>17.741388888889166</c:v>
                </c:pt>
                <c:pt idx="1065">
                  <c:v>17.758055555555831</c:v>
                </c:pt>
                <c:pt idx="1066">
                  <c:v>17.774722222222497</c:v>
                </c:pt>
                <c:pt idx="1067">
                  <c:v>17.791388888889163</c:v>
                </c:pt>
                <c:pt idx="1068">
                  <c:v>17.808055555555828</c:v>
                </c:pt>
                <c:pt idx="1069">
                  <c:v>17.824722222222494</c:v>
                </c:pt>
                <c:pt idx="1070">
                  <c:v>17.84138888888916</c:v>
                </c:pt>
                <c:pt idx="1071">
                  <c:v>17.858055555555826</c:v>
                </c:pt>
                <c:pt idx="1072">
                  <c:v>17.874722222222491</c:v>
                </c:pt>
                <c:pt idx="1073">
                  <c:v>17.891388888889157</c:v>
                </c:pt>
                <c:pt idx="1074">
                  <c:v>17.908055555555823</c:v>
                </c:pt>
                <c:pt idx="1075">
                  <c:v>17.924722222222488</c:v>
                </c:pt>
                <c:pt idx="1076">
                  <c:v>17.941388888889154</c:v>
                </c:pt>
                <c:pt idx="1077">
                  <c:v>17.95805555555582</c:v>
                </c:pt>
                <c:pt idx="1078">
                  <c:v>17.974722222222486</c:v>
                </c:pt>
                <c:pt idx="1079">
                  <c:v>17.991388888889151</c:v>
                </c:pt>
                <c:pt idx="1080">
                  <c:v>18.008055555555817</c:v>
                </c:pt>
                <c:pt idx="1081">
                  <c:v>18.024722222222483</c:v>
                </c:pt>
                <c:pt idx="1082">
                  <c:v>18.041388888889148</c:v>
                </c:pt>
                <c:pt idx="1083">
                  <c:v>18.058055555555814</c:v>
                </c:pt>
                <c:pt idx="1084">
                  <c:v>18.07472222222248</c:v>
                </c:pt>
                <c:pt idx="1085">
                  <c:v>18.091388888889146</c:v>
                </c:pt>
                <c:pt idx="1086">
                  <c:v>18.108055555555811</c:v>
                </c:pt>
                <c:pt idx="1087">
                  <c:v>18.124722222222477</c:v>
                </c:pt>
                <c:pt idx="1088">
                  <c:v>18.141388888889143</c:v>
                </c:pt>
                <c:pt idx="1089">
                  <c:v>18.158055555555809</c:v>
                </c:pt>
                <c:pt idx="1090">
                  <c:v>18.174722222222474</c:v>
                </c:pt>
                <c:pt idx="1091">
                  <c:v>18.19138888888914</c:v>
                </c:pt>
                <c:pt idx="1092">
                  <c:v>18.208055555555806</c:v>
                </c:pt>
                <c:pt idx="1093">
                  <c:v>18.224722222222471</c:v>
                </c:pt>
                <c:pt idx="1094">
                  <c:v>18.241388888889137</c:v>
                </c:pt>
                <c:pt idx="1095">
                  <c:v>18.258055555555803</c:v>
                </c:pt>
                <c:pt idx="1096">
                  <c:v>18.274722222222469</c:v>
                </c:pt>
                <c:pt idx="1097">
                  <c:v>18.291388888889134</c:v>
                </c:pt>
                <c:pt idx="1098">
                  <c:v>18.3080555555558</c:v>
                </c:pt>
                <c:pt idx="1099">
                  <c:v>18.324722222222466</c:v>
                </c:pt>
                <c:pt idx="1100">
                  <c:v>18.341388888889131</c:v>
                </c:pt>
                <c:pt idx="1101">
                  <c:v>18.358055555555797</c:v>
                </c:pt>
                <c:pt idx="1102">
                  <c:v>18.374722222222463</c:v>
                </c:pt>
                <c:pt idx="1103">
                  <c:v>18.391388888889129</c:v>
                </c:pt>
                <c:pt idx="1104">
                  <c:v>18.408055555555794</c:v>
                </c:pt>
                <c:pt idx="1105">
                  <c:v>18.42472222222246</c:v>
                </c:pt>
                <c:pt idx="1106">
                  <c:v>18.441388888889126</c:v>
                </c:pt>
                <c:pt idx="1107">
                  <c:v>18.458055555555791</c:v>
                </c:pt>
                <c:pt idx="1108">
                  <c:v>18.474722222222457</c:v>
                </c:pt>
                <c:pt idx="1109">
                  <c:v>18.491388888889123</c:v>
                </c:pt>
                <c:pt idx="1110">
                  <c:v>18.508055555555789</c:v>
                </c:pt>
                <c:pt idx="1111">
                  <c:v>18.524722222222454</c:v>
                </c:pt>
                <c:pt idx="1112">
                  <c:v>18.54138888888912</c:v>
                </c:pt>
                <c:pt idx="1113">
                  <c:v>18.558055555555786</c:v>
                </c:pt>
                <c:pt idx="1114">
                  <c:v>18.574722222222452</c:v>
                </c:pt>
                <c:pt idx="1115">
                  <c:v>18.591388888889117</c:v>
                </c:pt>
                <c:pt idx="1116">
                  <c:v>18.608055555555783</c:v>
                </c:pt>
                <c:pt idx="1117">
                  <c:v>18.624722222222449</c:v>
                </c:pt>
                <c:pt idx="1118">
                  <c:v>18.641388888889114</c:v>
                </c:pt>
                <c:pt idx="1119">
                  <c:v>18.65805555555578</c:v>
                </c:pt>
                <c:pt idx="1120">
                  <c:v>18.674722222222446</c:v>
                </c:pt>
                <c:pt idx="1121">
                  <c:v>18.691388888889112</c:v>
                </c:pt>
                <c:pt idx="1122">
                  <c:v>18.708055555555777</c:v>
                </c:pt>
                <c:pt idx="1123">
                  <c:v>18.724722222222443</c:v>
                </c:pt>
                <c:pt idx="1124">
                  <c:v>18.741388888889109</c:v>
                </c:pt>
                <c:pt idx="1125">
                  <c:v>18.758055555555774</c:v>
                </c:pt>
                <c:pt idx="1126">
                  <c:v>18.77472222222244</c:v>
                </c:pt>
                <c:pt idx="1127">
                  <c:v>18.791388888889106</c:v>
                </c:pt>
                <c:pt idx="1128">
                  <c:v>18.808055555555772</c:v>
                </c:pt>
                <c:pt idx="1129">
                  <c:v>18.824722222222437</c:v>
                </c:pt>
                <c:pt idx="1130">
                  <c:v>18.841388888889103</c:v>
                </c:pt>
                <c:pt idx="1131">
                  <c:v>18.858055555555769</c:v>
                </c:pt>
                <c:pt idx="1132">
                  <c:v>18.874722222222434</c:v>
                </c:pt>
                <c:pt idx="1133">
                  <c:v>18.8913888888891</c:v>
                </c:pt>
                <c:pt idx="1134">
                  <c:v>18.908055555555766</c:v>
                </c:pt>
                <c:pt idx="1135">
                  <c:v>18.924722222222432</c:v>
                </c:pt>
                <c:pt idx="1136">
                  <c:v>18.941388888889097</c:v>
                </c:pt>
                <c:pt idx="1137">
                  <c:v>18.958055555555763</c:v>
                </c:pt>
                <c:pt idx="1138">
                  <c:v>18.974722222222429</c:v>
                </c:pt>
                <c:pt idx="1139">
                  <c:v>18.991388888889094</c:v>
                </c:pt>
                <c:pt idx="1140">
                  <c:v>19.00805555555576</c:v>
                </c:pt>
                <c:pt idx="1141">
                  <c:v>19.024722222222426</c:v>
                </c:pt>
                <c:pt idx="1142">
                  <c:v>19.041388888889092</c:v>
                </c:pt>
                <c:pt idx="1143">
                  <c:v>19.058055555555757</c:v>
                </c:pt>
                <c:pt idx="1144">
                  <c:v>19.074722222222423</c:v>
                </c:pt>
                <c:pt idx="1145">
                  <c:v>19.091388888889089</c:v>
                </c:pt>
                <c:pt idx="1146">
                  <c:v>19.108055555555755</c:v>
                </c:pt>
                <c:pt idx="1147">
                  <c:v>19.12472222222242</c:v>
                </c:pt>
                <c:pt idx="1148">
                  <c:v>19.141388888889086</c:v>
                </c:pt>
                <c:pt idx="1149">
                  <c:v>19.158055555555752</c:v>
                </c:pt>
                <c:pt idx="1150">
                  <c:v>19.174722222222417</c:v>
                </c:pt>
                <c:pt idx="1151">
                  <c:v>19.191388888889083</c:v>
                </c:pt>
                <c:pt idx="1152">
                  <c:v>19.208055555555749</c:v>
                </c:pt>
                <c:pt idx="1153">
                  <c:v>19.224722222222415</c:v>
                </c:pt>
                <c:pt idx="1154">
                  <c:v>19.24138888888908</c:v>
                </c:pt>
                <c:pt idx="1155">
                  <c:v>19.258055555555746</c:v>
                </c:pt>
                <c:pt idx="1156">
                  <c:v>19.274722222222412</c:v>
                </c:pt>
                <c:pt idx="1157">
                  <c:v>19.291388888889077</c:v>
                </c:pt>
                <c:pt idx="1158">
                  <c:v>19.308055555555743</c:v>
                </c:pt>
                <c:pt idx="1159">
                  <c:v>19.324722222222409</c:v>
                </c:pt>
                <c:pt idx="1160">
                  <c:v>19.341388888889075</c:v>
                </c:pt>
                <c:pt idx="1161">
                  <c:v>19.35805555555574</c:v>
                </c:pt>
                <c:pt idx="1162">
                  <c:v>19.374722222222406</c:v>
                </c:pt>
                <c:pt idx="1163">
                  <c:v>19.391388888889072</c:v>
                </c:pt>
                <c:pt idx="1164">
                  <c:v>19.408055555555737</c:v>
                </c:pt>
                <c:pt idx="1165">
                  <c:v>19.424722222222403</c:v>
                </c:pt>
                <c:pt idx="1166">
                  <c:v>19.441388888889069</c:v>
                </c:pt>
                <c:pt idx="1167">
                  <c:v>19.458055555555735</c:v>
                </c:pt>
                <c:pt idx="1168">
                  <c:v>19.4747222222224</c:v>
                </c:pt>
                <c:pt idx="1169">
                  <c:v>19.491388888889066</c:v>
                </c:pt>
                <c:pt idx="1170">
                  <c:v>19.508055555555732</c:v>
                </c:pt>
                <c:pt idx="1171">
                  <c:v>19.524722222222398</c:v>
                </c:pt>
                <c:pt idx="1172">
                  <c:v>19.541388888889063</c:v>
                </c:pt>
                <c:pt idx="1173">
                  <c:v>19.558055555555729</c:v>
                </c:pt>
                <c:pt idx="1174">
                  <c:v>19.574722222222395</c:v>
                </c:pt>
                <c:pt idx="1175">
                  <c:v>19.59138888888906</c:v>
                </c:pt>
                <c:pt idx="1176">
                  <c:v>19.608055555555726</c:v>
                </c:pt>
                <c:pt idx="1177">
                  <c:v>19.624722222222392</c:v>
                </c:pt>
                <c:pt idx="1178">
                  <c:v>19.641388888889058</c:v>
                </c:pt>
                <c:pt idx="1179">
                  <c:v>19.658055555555723</c:v>
                </c:pt>
                <c:pt idx="1180">
                  <c:v>19.674722222222389</c:v>
                </c:pt>
                <c:pt idx="1181">
                  <c:v>19.691388888889055</c:v>
                </c:pt>
                <c:pt idx="1182">
                  <c:v>19.70805555555572</c:v>
                </c:pt>
                <c:pt idx="1183">
                  <c:v>19.724722222222386</c:v>
                </c:pt>
                <c:pt idx="1184">
                  <c:v>19.741388888889052</c:v>
                </c:pt>
                <c:pt idx="1185">
                  <c:v>19.758055555555718</c:v>
                </c:pt>
                <c:pt idx="1186">
                  <c:v>19.774722222222383</c:v>
                </c:pt>
                <c:pt idx="1187">
                  <c:v>19.791388888889049</c:v>
                </c:pt>
                <c:pt idx="1188">
                  <c:v>19.808055555555715</c:v>
                </c:pt>
                <c:pt idx="1189">
                  <c:v>19.82472222222238</c:v>
                </c:pt>
                <c:pt idx="1190">
                  <c:v>19.841388888889046</c:v>
                </c:pt>
                <c:pt idx="1191">
                  <c:v>19.858055555555712</c:v>
                </c:pt>
                <c:pt idx="1192">
                  <c:v>19.874722222222378</c:v>
                </c:pt>
                <c:pt idx="1193">
                  <c:v>19.891388888889043</c:v>
                </c:pt>
                <c:pt idx="1194">
                  <c:v>19.908055555555709</c:v>
                </c:pt>
                <c:pt idx="1195">
                  <c:v>19.924722222222375</c:v>
                </c:pt>
                <c:pt idx="1196">
                  <c:v>19.94138888888904</c:v>
                </c:pt>
                <c:pt idx="1197">
                  <c:v>19.958055555555706</c:v>
                </c:pt>
                <c:pt idx="1198">
                  <c:v>19.974722222222372</c:v>
                </c:pt>
                <c:pt idx="1199">
                  <c:v>19.991388888889038</c:v>
                </c:pt>
                <c:pt idx="1200">
                  <c:v>20.008055555555703</c:v>
                </c:pt>
                <c:pt idx="1201">
                  <c:v>20.024722222222369</c:v>
                </c:pt>
                <c:pt idx="1202">
                  <c:v>20.041388888889035</c:v>
                </c:pt>
                <c:pt idx="1203">
                  <c:v>20.058055555555701</c:v>
                </c:pt>
                <c:pt idx="1204">
                  <c:v>20.074722222222366</c:v>
                </c:pt>
                <c:pt idx="1205">
                  <c:v>20.091388888889032</c:v>
                </c:pt>
                <c:pt idx="1206">
                  <c:v>20.108055555555698</c:v>
                </c:pt>
                <c:pt idx="1207">
                  <c:v>20.124722222222363</c:v>
                </c:pt>
                <c:pt idx="1208">
                  <c:v>20.141388888889029</c:v>
                </c:pt>
                <c:pt idx="1209">
                  <c:v>20.158055555555695</c:v>
                </c:pt>
                <c:pt idx="1210">
                  <c:v>20.174722222222361</c:v>
                </c:pt>
                <c:pt idx="1211">
                  <c:v>20.191388888889026</c:v>
                </c:pt>
                <c:pt idx="1212">
                  <c:v>20.208055555555692</c:v>
                </c:pt>
                <c:pt idx="1213">
                  <c:v>20.224722222222358</c:v>
                </c:pt>
                <c:pt idx="1214">
                  <c:v>20.241388888889023</c:v>
                </c:pt>
                <c:pt idx="1215">
                  <c:v>20.258055555555689</c:v>
                </c:pt>
                <c:pt idx="1216">
                  <c:v>20.274722222222355</c:v>
                </c:pt>
                <c:pt idx="1217">
                  <c:v>20.291388888889021</c:v>
                </c:pt>
                <c:pt idx="1218">
                  <c:v>20.308055555555686</c:v>
                </c:pt>
                <c:pt idx="1219">
                  <c:v>20.324722222222352</c:v>
                </c:pt>
                <c:pt idx="1220">
                  <c:v>20.341388888889018</c:v>
                </c:pt>
                <c:pt idx="1221">
                  <c:v>20.358055555555683</c:v>
                </c:pt>
                <c:pt idx="1222">
                  <c:v>20.374722222222349</c:v>
                </c:pt>
                <c:pt idx="1223">
                  <c:v>20.391388888889015</c:v>
                </c:pt>
                <c:pt idx="1224">
                  <c:v>20.408055555555681</c:v>
                </c:pt>
                <c:pt idx="1225">
                  <c:v>20.424722222222346</c:v>
                </c:pt>
                <c:pt idx="1226">
                  <c:v>20.441388888889012</c:v>
                </c:pt>
                <c:pt idx="1227">
                  <c:v>20.458055555555678</c:v>
                </c:pt>
                <c:pt idx="1228">
                  <c:v>20.474722222222344</c:v>
                </c:pt>
                <c:pt idx="1229">
                  <c:v>20.491388888889009</c:v>
                </c:pt>
                <c:pt idx="1230">
                  <c:v>20.508055555555675</c:v>
                </c:pt>
                <c:pt idx="1231">
                  <c:v>20.524722222222341</c:v>
                </c:pt>
                <c:pt idx="1232">
                  <c:v>20.541388888889006</c:v>
                </c:pt>
                <c:pt idx="1233">
                  <c:v>20.558055555555672</c:v>
                </c:pt>
                <c:pt idx="1234">
                  <c:v>20.574722222222338</c:v>
                </c:pt>
                <c:pt idx="1235">
                  <c:v>20.591388888889004</c:v>
                </c:pt>
                <c:pt idx="1236">
                  <c:v>20.608055555555669</c:v>
                </c:pt>
                <c:pt idx="1237">
                  <c:v>20.624722222222335</c:v>
                </c:pt>
                <c:pt idx="1238">
                  <c:v>20.641388888889001</c:v>
                </c:pt>
                <c:pt idx="1239">
                  <c:v>20.658055555555666</c:v>
                </c:pt>
                <c:pt idx="1240">
                  <c:v>20.674722222222332</c:v>
                </c:pt>
                <c:pt idx="1241">
                  <c:v>20.691388888888998</c:v>
                </c:pt>
                <c:pt idx="1242">
                  <c:v>20.708055555555664</c:v>
                </c:pt>
                <c:pt idx="1243">
                  <c:v>20.724722222222329</c:v>
                </c:pt>
                <c:pt idx="1244">
                  <c:v>20.741388888888995</c:v>
                </c:pt>
                <c:pt idx="1245">
                  <c:v>20.758055555555661</c:v>
                </c:pt>
                <c:pt idx="1246">
                  <c:v>20.774722222222326</c:v>
                </c:pt>
                <c:pt idx="1247">
                  <c:v>20.791388888888992</c:v>
                </c:pt>
                <c:pt idx="1248">
                  <c:v>20.808055555555658</c:v>
                </c:pt>
                <c:pt idx="1249">
                  <c:v>20.824722222222324</c:v>
                </c:pt>
                <c:pt idx="1250">
                  <c:v>20.841388888888989</c:v>
                </c:pt>
                <c:pt idx="1251">
                  <c:v>20.858055555555655</c:v>
                </c:pt>
                <c:pt idx="1252">
                  <c:v>20.874722222222321</c:v>
                </c:pt>
                <c:pt idx="1253">
                  <c:v>20.891388888888986</c:v>
                </c:pt>
                <c:pt idx="1254">
                  <c:v>20.908055555555652</c:v>
                </c:pt>
                <c:pt idx="1255">
                  <c:v>20.924722222222318</c:v>
                </c:pt>
                <c:pt idx="1256">
                  <c:v>20.941388888888984</c:v>
                </c:pt>
                <c:pt idx="1257">
                  <c:v>20.958055555555649</c:v>
                </c:pt>
                <c:pt idx="1258">
                  <c:v>20.974722222222315</c:v>
                </c:pt>
                <c:pt idx="1259">
                  <c:v>20.991388888888981</c:v>
                </c:pt>
                <c:pt idx="1260">
                  <c:v>21.008055555555647</c:v>
                </c:pt>
                <c:pt idx="1261">
                  <c:v>21.024722222222312</c:v>
                </c:pt>
                <c:pt idx="1262">
                  <c:v>21.041388888888978</c:v>
                </c:pt>
                <c:pt idx="1263">
                  <c:v>21.058055555555644</c:v>
                </c:pt>
                <c:pt idx="1264">
                  <c:v>21.074722222222309</c:v>
                </c:pt>
                <c:pt idx="1265">
                  <c:v>21.091388888888975</c:v>
                </c:pt>
                <c:pt idx="1266">
                  <c:v>21.108055555555641</c:v>
                </c:pt>
                <c:pt idx="1267">
                  <c:v>21.124722222222307</c:v>
                </c:pt>
                <c:pt idx="1268">
                  <c:v>21.141388888888972</c:v>
                </c:pt>
                <c:pt idx="1269">
                  <c:v>21.158055555555638</c:v>
                </c:pt>
                <c:pt idx="1270">
                  <c:v>21.174722222222304</c:v>
                </c:pt>
                <c:pt idx="1271">
                  <c:v>21.191388888888969</c:v>
                </c:pt>
                <c:pt idx="1272">
                  <c:v>21.208055555555635</c:v>
                </c:pt>
                <c:pt idx="1273">
                  <c:v>21.224722222222301</c:v>
                </c:pt>
                <c:pt idx="1274">
                  <c:v>21.241388888888967</c:v>
                </c:pt>
                <c:pt idx="1275">
                  <c:v>21.258055555555632</c:v>
                </c:pt>
                <c:pt idx="1276">
                  <c:v>21.274722222222298</c:v>
                </c:pt>
                <c:pt idx="1277">
                  <c:v>21.291388888888964</c:v>
                </c:pt>
                <c:pt idx="1278">
                  <c:v>21.308055555555629</c:v>
                </c:pt>
                <c:pt idx="1279">
                  <c:v>21.324722222222295</c:v>
                </c:pt>
                <c:pt idx="1280">
                  <c:v>21.341388888888961</c:v>
                </c:pt>
                <c:pt idx="1281">
                  <c:v>21.358055555555627</c:v>
                </c:pt>
                <c:pt idx="1282">
                  <c:v>21.374722222222292</c:v>
                </c:pt>
                <c:pt idx="1283">
                  <c:v>21.391388888888958</c:v>
                </c:pt>
                <c:pt idx="1284">
                  <c:v>21.408055555555624</c:v>
                </c:pt>
                <c:pt idx="1285">
                  <c:v>21.42472222222229</c:v>
                </c:pt>
                <c:pt idx="1286">
                  <c:v>21.441388888888955</c:v>
                </c:pt>
                <c:pt idx="1287">
                  <c:v>21.458055555555621</c:v>
                </c:pt>
                <c:pt idx="1288">
                  <c:v>21.474722222222287</c:v>
                </c:pt>
                <c:pt idx="1289">
                  <c:v>21.491388888888952</c:v>
                </c:pt>
                <c:pt idx="1290">
                  <c:v>21.508055555555618</c:v>
                </c:pt>
                <c:pt idx="1291">
                  <c:v>21.524722222222284</c:v>
                </c:pt>
                <c:pt idx="1292">
                  <c:v>21.54138888888895</c:v>
                </c:pt>
                <c:pt idx="1293">
                  <c:v>21.558055555555615</c:v>
                </c:pt>
                <c:pt idx="1294">
                  <c:v>21.574722222222281</c:v>
                </c:pt>
                <c:pt idx="1295">
                  <c:v>21.591388888888947</c:v>
                </c:pt>
                <c:pt idx="1296">
                  <c:v>21.608055555555612</c:v>
                </c:pt>
                <c:pt idx="1297">
                  <c:v>21.624722222222278</c:v>
                </c:pt>
                <c:pt idx="1298">
                  <c:v>21.641388888888944</c:v>
                </c:pt>
                <c:pt idx="1299">
                  <c:v>21.65805555555561</c:v>
                </c:pt>
                <c:pt idx="1300">
                  <c:v>21.674722222222275</c:v>
                </c:pt>
                <c:pt idx="1301">
                  <c:v>21.691388888888941</c:v>
                </c:pt>
                <c:pt idx="1302">
                  <c:v>21.708055555555607</c:v>
                </c:pt>
                <c:pt idx="1303">
                  <c:v>21.724722222222272</c:v>
                </c:pt>
                <c:pt idx="1304">
                  <c:v>21.741388888888938</c:v>
                </c:pt>
                <c:pt idx="1305">
                  <c:v>21.758055555555604</c:v>
                </c:pt>
                <c:pt idx="1306">
                  <c:v>21.77472222222227</c:v>
                </c:pt>
                <c:pt idx="1307">
                  <c:v>21.791388888888935</c:v>
                </c:pt>
                <c:pt idx="1308">
                  <c:v>21.808055555555601</c:v>
                </c:pt>
                <c:pt idx="1309">
                  <c:v>21.824722222222267</c:v>
                </c:pt>
                <c:pt idx="1310">
                  <c:v>21.841388888888932</c:v>
                </c:pt>
                <c:pt idx="1311">
                  <c:v>21.858055555555598</c:v>
                </c:pt>
                <c:pt idx="1312">
                  <c:v>21.874722222222264</c:v>
                </c:pt>
                <c:pt idx="1313">
                  <c:v>21.89138888888893</c:v>
                </c:pt>
                <c:pt idx="1314">
                  <c:v>21.908055555555595</c:v>
                </c:pt>
                <c:pt idx="1315">
                  <c:v>21.924722222222261</c:v>
                </c:pt>
                <c:pt idx="1316">
                  <c:v>21.941388888888927</c:v>
                </c:pt>
                <c:pt idx="1317">
                  <c:v>21.958055555555593</c:v>
                </c:pt>
                <c:pt idx="1318">
                  <c:v>21.974722222222258</c:v>
                </c:pt>
                <c:pt idx="1319">
                  <c:v>21.991388888888924</c:v>
                </c:pt>
                <c:pt idx="1320">
                  <c:v>22.00805555555559</c:v>
                </c:pt>
                <c:pt idx="1321">
                  <c:v>22.024722222222255</c:v>
                </c:pt>
                <c:pt idx="1322">
                  <c:v>22.041388888888921</c:v>
                </c:pt>
                <c:pt idx="1323">
                  <c:v>22.058055555555587</c:v>
                </c:pt>
                <c:pt idx="1324">
                  <c:v>22.074722222222253</c:v>
                </c:pt>
                <c:pt idx="1325">
                  <c:v>22.091388888888918</c:v>
                </c:pt>
                <c:pt idx="1326">
                  <c:v>22.108055555555584</c:v>
                </c:pt>
                <c:pt idx="1327">
                  <c:v>22.12472222222225</c:v>
                </c:pt>
                <c:pt idx="1328">
                  <c:v>22.141388888888915</c:v>
                </c:pt>
                <c:pt idx="1329">
                  <c:v>22.158055555555581</c:v>
                </c:pt>
                <c:pt idx="1330">
                  <c:v>22.174722222222247</c:v>
                </c:pt>
                <c:pt idx="1331">
                  <c:v>22.191388888888913</c:v>
                </c:pt>
                <c:pt idx="1332">
                  <c:v>22.208055555555578</c:v>
                </c:pt>
                <c:pt idx="1333">
                  <c:v>22.224722222222244</c:v>
                </c:pt>
                <c:pt idx="1334">
                  <c:v>22.24138888888891</c:v>
                </c:pt>
                <c:pt idx="1335">
                  <c:v>22.258055555555575</c:v>
                </c:pt>
                <c:pt idx="1336">
                  <c:v>22.274722222222241</c:v>
                </c:pt>
                <c:pt idx="1337">
                  <c:v>22.291388888888907</c:v>
                </c:pt>
                <c:pt idx="1338">
                  <c:v>22.308055555555573</c:v>
                </c:pt>
                <c:pt idx="1339">
                  <c:v>22.324722222222238</c:v>
                </c:pt>
                <c:pt idx="1340">
                  <c:v>22.341388888888904</c:v>
                </c:pt>
                <c:pt idx="1341">
                  <c:v>22.35805555555557</c:v>
                </c:pt>
                <c:pt idx="1342">
                  <c:v>22.374722222222236</c:v>
                </c:pt>
                <c:pt idx="1343">
                  <c:v>22.391388888888901</c:v>
                </c:pt>
                <c:pt idx="1344">
                  <c:v>22.408055555555567</c:v>
                </c:pt>
                <c:pt idx="1345">
                  <c:v>22.424722222222233</c:v>
                </c:pt>
                <c:pt idx="1346">
                  <c:v>22.441388888888898</c:v>
                </c:pt>
                <c:pt idx="1347">
                  <c:v>22.458055555555564</c:v>
                </c:pt>
                <c:pt idx="1348">
                  <c:v>22.47472222222223</c:v>
                </c:pt>
                <c:pt idx="1349">
                  <c:v>22.491388888888896</c:v>
                </c:pt>
                <c:pt idx="1350">
                  <c:v>22.508055555555561</c:v>
                </c:pt>
                <c:pt idx="1351">
                  <c:v>22.524722222222227</c:v>
                </c:pt>
                <c:pt idx="1352">
                  <c:v>22.541388888888893</c:v>
                </c:pt>
                <c:pt idx="1353">
                  <c:v>22.558055555555558</c:v>
                </c:pt>
                <c:pt idx="1354">
                  <c:v>22.574722222222224</c:v>
                </c:pt>
                <c:pt idx="1355">
                  <c:v>22.59138888888889</c:v>
                </c:pt>
                <c:pt idx="1356">
                  <c:v>22.608055555555556</c:v>
                </c:pt>
                <c:pt idx="1357">
                  <c:v>22.624722222222221</c:v>
                </c:pt>
                <c:pt idx="1358">
                  <c:v>22.641388888888887</c:v>
                </c:pt>
                <c:pt idx="1359">
                  <c:v>22.658055555555553</c:v>
                </c:pt>
                <c:pt idx="1360">
                  <c:v>22.674722222222218</c:v>
                </c:pt>
                <c:pt idx="1361">
                  <c:v>22.691388888888884</c:v>
                </c:pt>
                <c:pt idx="1362">
                  <c:v>22.70805555555555</c:v>
                </c:pt>
                <c:pt idx="1363">
                  <c:v>22.724722222222216</c:v>
                </c:pt>
                <c:pt idx="1364">
                  <c:v>22.741388888888881</c:v>
                </c:pt>
                <c:pt idx="1365">
                  <c:v>22.758055555555547</c:v>
                </c:pt>
                <c:pt idx="1366">
                  <c:v>22.774722222222213</c:v>
                </c:pt>
                <c:pt idx="1367">
                  <c:v>22.791388888888878</c:v>
                </c:pt>
                <c:pt idx="1368">
                  <c:v>22.808055555555544</c:v>
                </c:pt>
                <c:pt idx="1369">
                  <c:v>22.82472222222221</c:v>
                </c:pt>
                <c:pt idx="1370">
                  <c:v>22.841388888888876</c:v>
                </c:pt>
                <c:pt idx="1371">
                  <c:v>22.858055555555541</c:v>
                </c:pt>
                <c:pt idx="1372">
                  <c:v>22.874722222222207</c:v>
                </c:pt>
                <c:pt idx="1373">
                  <c:v>22.891388888888873</c:v>
                </c:pt>
                <c:pt idx="1374">
                  <c:v>22.908055555555539</c:v>
                </c:pt>
                <c:pt idx="1375">
                  <c:v>22.924722222222204</c:v>
                </c:pt>
                <c:pt idx="1376">
                  <c:v>22.94138888888887</c:v>
                </c:pt>
                <c:pt idx="1377">
                  <c:v>22.958055555555536</c:v>
                </c:pt>
                <c:pt idx="1378">
                  <c:v>22.974722222222201</c:v>
                </c:pt>
                <c:pt idx="1379">
                  <c:v>22.991388888888867</c:v>
                </c:pt>
                <c:pt idx="1380">
                  <c:v>23.008055555555533</c:v>
                </c:pt>
                <c:pt idx="1381">
                  <c:v>23.024722222222199</c:v>
                </c:pt>
                <c:pt idx="1382">
                  <c:v>23.041388888888864</c:v>
                </c:pt>
                <c:pt idx="1383">
                  <c:v>23.05805555555553</c:v>
                </c:pt>
                <c:pt idx="1384">
                  <c:v>23.074722222222196</c:v>
                </c:pt>
                <c:pt idx="1385">
                  <c:v>23.091388888888861</c:v>
                </c:pt>
                <c:pt idx="1386">
                  <c:v>23.108055555555527</c:v>
                </c:pt>
                <c:pt idx="1387">
                  <c:v>23.124722222222193</c:v>
                </c:pt>
                <c:pt idx="1388">
                  <c:v>23.141388888888859</c:v>
                </c:pt>
                <c:pt idx="1389">
                  <c:v>23.158055555555524</c:v>
                </c:pt>
                <c:pt idx="1390">
                  <c:v>23.17472222222219</c:v>
                </c:pt>
                <c:pt idx="1391">
                  <c:v>23.191388888888856</c:v>
                </c:pt>
                <c:pt idx="1392">
                  <c:v>23.208055555555521</c:v>
                </c:pt>
                <c:pt idx="1393">
                  <c:v>23.224722222222187</c:v>
                </c:pt>
                <c:pt idx="1394">
                  <c:v>23.241388888888853</c:v>
                </c:pt>
                <c:pt idx="1395">
                  <c:v>23.258055555555519</c:v>
                </c:pt>
                <c:pt idx="1396">
                  <c:v>23.274722222222184</c:v>
                </c:pt>
                <c:pt idx="1397">
                  <c:v>23.29138888888885</c:v>
                </c:pt>
                <c:pt idx="1398">
                  <c:v>23.308055555555516</c:v>
                </c:pt>
                <c:pt idx="1399">
                  <c:v>23.324722222222182</c:v>
                </c:pt>
                <c:pt idx="1400">
                  <c:v>23.341388888888847</c:v>
                </c:pt>
                <c:pt idx="1401">
                  <c:v>23.358055555555513</c:v>
                </c:pt>
                <c:pt idx="1402">
                  <c:v>23.374722222222179</c:v>
                </c:pt>
                <c:pt idx="1403">
                  <c:v>23.391388888888844</c:v>
                </c:pt>
                <c:pt idx="1404">
                  <c:v>23.40805555555551</c:v>
                </c:pt>
                <c:pt idx="1405">
                  <c:v>23.424722222222176</c:v>
                </c:pt>
                <c:pt idx="1406">
                  <c:v>23.441388888888842</c:v>
                </c:pt>
                <c:pt idx="1407">
                  <c:v>23.458055555555507</c:v>
                </c:pt>
                <c:pt idx="1408">
                  <c:v>23.474722222222173</c:v>
                </c:pt>
                <c:pt idx="1409">
                  <c:v>23.491388888888839</c:v>
                </c:pt>
                <c:pt idx="1410">
                  <c:v>23.508055555555504</c:v>
                </c:pt>
                <c:pt idx="1411">
                  <c:v>23.52472222222217</c:v>
                </c:pt>
                <c:pt idx="1412">
                  <c:v>23.541388888888836</c:v>
                </c:pt>
                <c:pt idx="1413">
                  <c:v>23.558055555555502</c:v>
                </c:pt>
                <c:pt idx="1414">
                  <c:v>23.574722222222167</c:v>
                </c:pt>
                <c:pt idx="1415">
                  <c:v>23.591388888888833</c:v>
                </c:pt>
                <c:pt idx="1416">
                  <c:v>23.608055555555499</c:v>
                </c:pt>
                <c:pt idx="1417">
                  <c:v>23.624722222222164</c:v>
                </c:pt>
                <c:pt idx="1418">
                  <c:v>23.64138888888883</c:v>
                </c:pt>
                <c:pt idx="1419">
                  <c:v>23.658055555555496</c:v>
                </c:pt>
                <c:pt idx="1420">
                  <c:v>23.674722222222162</c:v>
                </c:pt>
                <c:pt idx="1421">
                  <c:v>23.691388888888827</c:v>
                </c:pt>
                <c:pt idx="1422">
                  <c:v>23.708055555555493</c:v>
                </c:pt>
                <c:pt idx="1423">
                  <c:v>23.724722222222159</c:v>
                </c:pt>
                <c:pt idx="1424">
                  <c:v>23.741388888888824</c:v>
                </c:pt>
                <c:pt idx="1425">
                  <c:v>23.75805555555549</c:v>
                </c:pt>
                <c:pt idx="1426">
                  <c:v>23.774722222222156</c:v>
                </c:pt>
                <c:pt idx="1427">
                  <c:v>23.791388888888822</c:v>
                </c:pt>
                <c:pt idx="1428">
                  <c:v>23.808055555555487</c:v>
                </c:pt>
                <c:pt idx="1429">
                  <c:v>23.824722222222153</c:v>
                </c:pt>
                <c:pt idx="1430">
                  <c:v>23.841388888888819</c:v>
                </c:pt>
                <c:pt idx="1431">
                  <c:v>23.858055555555485</c:v>
                </c:pt>
                <c:pt idx="1432">
                  <c:v>23.87472222222215</c:v>
                </c:pt>
                <c:pt idx="1433">
                  <c:v>23.891388888888816</c:v>
                </c:pt>
                <c:pt idx="1434">
                  <c:v>23.908055555555482</c:v>
                </c:pt>
                <c:pt idx="1435">
                  <c:v>23.924722222222147</c:v>
                </c:pt>
                <c:pt idx="1436">
                  <c:v>23.941388888888813</c:v>
                </c:pt>
                <c:pt idx="1437">
                  <c:v>23.958055555555479</c:v>
                </c:pt>
                <c:pt idx="1438">
                  <c:v>23.974722222222145</c:v>
                </c:pt>
                <c:pt idx="1439">
                  <c:v>23.99138888888881</c:v>
                </c:pt>
                <c:pt idx="1440">
                  <c:v>24.008055555555476</c:v>
                </c:pt>
                <c:pt idx="1441">
                  <c:v>24.024722222222142</c:v>
                </c:pt>
                <c:pt idx="1442">
                  <c:v>24.041388888888807</c:v>
                </c:pt>
                <c:pt idx="1443">
                  <c:v>24.058055555555473</c:v>
                </c:pt>
                <c:pt idx="1444">
                  <c:v>24.074722222222139</c:v>
                </c:pt>
                <c:pt idx="1445">
                  <c:v>24.091388888888805</c:v>
                </c:pt>
                <c:pt idx="1446">
                  <c:v>24.10805555555547</c:v>
                </c:pt>
                <c:pt idx="1447">
                  <c:v>24.124722222222136</c:v>
                </c:pt>
                <c:pt idx="1448">
                  <c:v>24.141388888888802</c:v>
                </c:pt>
                <c:pt idx="1449">
                  <c:v>24.158055555555467</c:v>
                </c:pt>
                <c:pt idx="1450">
                  <c:v>24.174722222222133</c:v>
                </c:pt>
                <c:pt idx="1451">
                  <c:v>24.191388888888799</c:v>
                </c:pt>
                <c:pt idx="1452">
                  <c:v>24.208055555555465</c:v>
                </c:pt>
                <c:pt idx="1453">
                  <c:v>24.22472222222213</c:v>
                </c:pt>
                <c:pt idx="1454">
                  <c:v>24.241388888888796</c:v>
                </c:pt>
                <c:pt idx="1455">
                  <c:v>24.258055555555462</c:v>
                </c:pt>
                <c:pt idx="1456">
                  <c:v>24.274722222222127</c:v>
                </c:pt>
                <c:pt idx="1457">
                  <c:v>24.291388888888793</c:v>
                </c:pt>
                <c:pt idx="1458">
                  <c:v>24.308055555555459</c:v>
                </c:pt>
                <c:pt idx="1459">
                  <c:v>24.324722222222125</c:v>
                </c:pt>
                <c:pt idx="1460">
                  <c:v>24.34138888888879</c:v>
                </c:pt>
                <c:pt idx="1461">
                  <c:v>24.358055555555456</c:v>
                </c:pt>
                <c:pt idx="1462">
                  <c:v>24.374722222222122</c:v>
                </c:pt>
                <c:pt idx="1463">
                  <c:v>24.391388888888788</c:v>
                </c:pt>
                <c:pt idx="1464">
                  <c:v>24.408055555555453</c:v>
                </c:pt>
                <c:pt idx="1465">
                  <c:v>24.424722222222119</c:v>
                </c:pt>
                <c:pt idx="1466">
                  <c:v>24.441388888888785</c:v>
                </c:pt>
                <c:pt idx="1467">
                  <c:v>24.45805555555545</c:v>
                </c:pt>
                <c:pt idx="1468">
                  <c:v>24.474722222222116</c:v>
                </c:pt>
                <c:pt idx="1469">
                  <c:v>24.491388888888782</c:v>
                </c:pt>
                <c:pt idx="1470">
                  <c:v>24.508055555555448</c:v>
                </c:pt>
                <c:pt idx="1471">
                  <c:v>24.524722222222113</c:v>
                </c:pt>
                <c:pt idx="1472">
                  <c:v>24.541388888888779</c:v>
                </c:pt>
                <c:pt idx="1473">
                  <c:v>24.558055555555445</c:v>
                </c:pt>
                <c:pt idx="1474">
                  <c:v>24.57472222222211</c:v>
                </c:pt>
                <c:pt idx="1475">
                  <c:v>24.591388888888776</c:v>
                </c:pt>
                <c:pt idx="1476">
                  <c:v>24.608055555555442</c:v>
                </c:pt>
                <c:pt idx="1477">
                  <c:v>24.624722222222108</c:v>
                </c:pt>
                <c:pt idx="1478">
                  <c:v>24.641388888888773</c:v>
                </c:pt>
                <c:pt idx="1479">
                  <c:v>24.658055555555439</c:v>
                </c:pt>
                <c:pt idx="1480">
                  <c:v>24.674722222222105</c:v>
                </c:pt>
                <c:pt idx="1481">
                  <c:v>24.69138888888877</c:v>
                </c:pt>
                <c:pt idx="1482">
                  <c:v>24.708055555555436</c:v>
                </c:pt>
                <c:pt idx="1483">
                  <c:v>24.724722222222102</c:v>
                </c:pt>
                <c:pt idx="1484">
                  <c:v>24.741388888888768</c:v>
                </c:pt>
                <c:pt idx="1485">
                  <c:v>24.758055555555433</c:v>
                </c:pt>
                <c:pt idx="1486">
                  <c:v>24.774722222222099</c:v>
                </c:pt>
                <c:pt idx="1487">
                  <c:v>24.791388888888765</c:v>
                </c:pt>
                <c:pt idx="1488">
                  <c:v>24.808055555555431</c:v>
                </c:pt>
                <c:pt idx="1489">
                  <c:v>24.824722222222096</c:v>
                </c:pt>
                <c:pt idx="1490">
                  <c:v>24.841388888888762</c:v>
                </c:pt>
                <c:pt idx="1491">
                  <c:v>24.858055555555428</c:v>
                </c:pt>
                <c:pt idx="1492">
                  <c:v>24.874722222222093</c:v>
                </c:pt>
                <c:pt idx="1493">
                  <c:v>24.891388888888759</c:v>
                </c:pt>
                <c:pt idx="1494">
                  <c:v>24.908055555555425</c:v>
                </c:pt>
                <c:pt idx="1495">
                  <c:v>24.924722222222091</c:v>
                </c:pt>
                <c:pt idx="1496">
                  <c:v>24.941388888888756</c:v>
                </c:pt>
                <c:pt idx="1497">
                  <c:v>24.958055555555422</c:v>
                </c:pt>
                <c:pt idx="1498">
                  <c:v>24.974722222222088</c:v>
                </c:pt>
                <c:pt idx="1499">
                  <c:v>24.991388888888753</c:v>
                </c:pt>
                <c:pt idx="1500">
                  <c:v>25.008055555555419</c:v>
                </c:pt>
                <c:pt idx="1501">
                  <c:v>25.024722222222085</c:v>
                </c:pt>
                <c:pt idx="1502">
                  <c:v>25.041388888888751</c:v>
                </c:pt>
                <c:pt idx="1503">
                  <c:v>25.058055555555416</c:v>
                </c:pt>
                <c:pt idx="1504">
                  <c:v>25.074722222222082</c:v>
                </c:pt>
                <c:pt idx="1505">
                  <c:v>25.091388888888748</c:v>
                </c:pt>
                <c:pt idx="1506">
                  <c:v>25.108055555555413</c:v>
                </c:pt>
                <c:pt idx="1507">
                  <c:v>25.124722222222079</c:v>
                </c:pt>
                <c:pt idx="1508">
                  <c:v>25.141388888888745</c:v>
                </c:pt>
                <c:pt idx="1509">
                  <c:v>25.158055555555411</c:v>
                </c:pt>
                <c:pt idx="1510">
                  <c:v>25.174722222222076</c:v>
                </c:pt>
                <c:pt idx="1511">
                  <c:v>25.191388888888742</c:v>
                </c:pt>
                <c:pt idx="1512">
                  <c:v>25.208055555555408</c:v>
                </c:pt>
                <c:pt idx="1513">
                  <c:v>25.224722222222073</c:v>
                </c:pt>
                <c:pt idx="1514">
                  <c:v>25.241388888888739</c:v>
                </c:pt>
                <c:pt idx="1515">
                  <c:v>25.258055555555405</c:v>
                </c:pt>
                <c:pt idx="1516">
                  <c:v>25.274722222222071</c:v>
                </c:pt>
                <c:pt idx="1517">
                  <c:v>25.291388888888736</c:v>
                </c:pt>
                <c:pt idx="1518">
                  <c:v>25.308055555555402</c:v>
                </c:pt>
                <c:pt idx="1519">
                  <c:v>25.324722222222068</c:v>
                </c:pt>
                <c:pt idx="1520">
                  <c:v>25.341388888888734</c:v>
                </c:pt>
                <c:pt idx="1521">
                  <c:v>25.358055555555399</c:v>
                </c:pt>
                <c:pt idx="1522">
                  <c:v>25.374722222222065</c:v>
                </c:pt>
                <c:pt idx="1523">
                  <c:v>25.391388888888731</c:v>
                </c:pt>
                <c:pt idx="1524">
                  <c:v>25.408055555555396</c:v>
                </c:pt>
                <c:pt idx="1525">
                  <c:v>25.424722222222062</c:v>
                </c:pt>
                <c:pt idx="1526">
                  <c:v>25.441388888888728</c:v>
                </c:pt>
                <c:pt idx="1527">
                  <c:v>25.458055555555394</c:v>
                </c:pt>
                <c:pt idx="1528">
                  <c:v>25.474722222222059</c:v>
                </c:pt>
                <c:pt idx="1529">
                  <c:v>25.491388888888725</c:v>
                </c:pt>
                <c:pt idx="1530">
                  <c:v>25.508055555555391</c:v>
                </c:pt>
                <c:pt idx="1531">
                  <c:v>25.524722222222056</c:v>
                </c:pt>
                <c:pt idx="1532">
                  <c:v>25.541388888888722</c:v>
                </c:pt>
                <c:pt idx="1533">
                  <c:v>25.558055555555388</c:v>
                </c:pt>
                <c:pt idx="1534">
                  <c:v>25.574722222222054</c:v>
                </c:pt>
                <c:pt idx="1535">
                  <c:v>25.591388888888719</c:v>
                </c:pt>
                <c:pt idx="1536">
                  <c:v>25.608055555555385</c:v>
                </c:pt>
                <c:pt idx="1537">
                  <c:v>25.624722222222051</c:v>
                </c:pt>
                <c:pt idx="1538">
                  <c:v>25.641388888888716</c:v>
                </c:pt>
                <c:pt idx="1539">
                  <c:v>25.658055555555382</c:v>
                </c:pt>
                <c:pt idx="1540">
                  <c:v>25.674722222222048</c:v>
                </c:pt>
                <c:pt idx="1541">
                  <c:v>25.691388888888714</c:v>
                </c:pt>
                <c:pt idx="1542">
                  <c:v>25.708055555555379</c:v>
                </c:pt>
                <c:pt idx="1543">
                  <c:v>25.724722222222045</c:v>
                </c:pt>
                <c:pt idx="1544">
                  <c:v>25.741388888888711</c:v>
                </c:pt>
                <c:pt idx="1545">
                  <c:v>25.758055555555377</c:v>
                </c:pt>
                <c:pt idx="1546">
                  <c:v>25.774722222222042</c:v>
                </c:pt>
                <c:pt idx="1547">
                  <c:v>25.791388888888708</c:v>
                </c:pt>
                <c:pt idx="1548">
                  <c:v>25.808055555555374</c:v>
                </c:pt>
                <c:pt idx="1549">
                  <c:v>25.824722222222039</c:v>
                </c:pt>
                <c:pt idx="1550">
                  <c:v>25.841388888888705</c:v>
                </c:pt>
                <c:pt idx="1551">
                  <c:v>25.858055555555371</c:v>
                </c:pt>
                <c:pt idx="1552">
                  <c:v>25.874722222222037</c:v>
                </c:pt>
                <c:pt idx="1553">
                  <c:v>25.891388888888702</c:v>
                </c:pt>
                <c:pt idx="1554">
                  <c:v>25.908055555555368</c:v>
                </c:pt>
                <c:pt idx="1555">
                  <c:v>25.924722222222034</c:v>
                </c:pt>
                <c:pt idx="1556">
                  <c:v>25.941388888888699</c:v>
                </c:pt>
                <c:pt idx="1557">
                  <c:v>25.958055555555365</c:v>
                </c:pt>
                <c:pt idx="1558">
                  <c:v>25.974722222222031</c:v>
                </c:pt>
                <c:pt idx="1559">
                  <c:v>25.991388888888697</c:v>
                </c:pt>
                <c:pt idx="1560">
                  <c:v>26.008055555555362</c:v>
                </c:pt>
                <c:pt idx="1561">
                  <c:v>26.024722222222028</c:v>
                </c:pt>
                <c:pt idx="1562">
                  <c:v>26.041388888888694</c:v>
                </c:pt>
                <c:pt idx="1563">
                  <c:v>26.058055555555359</c:v>
                </c:pt>
                <c:pt idx="1564">
                  <c:v>26.074722222222025</c:v>
                </c:pt>
                <c:pt idx="1565">
                  <c:v>26.091388888888691</c:v>
                </c:pt>
                <c:pt idx="1566">
                  <c:v>26.108055555555357</c:v>
                </c:pt>
                <c:pt idx="1567">
                  <c:v>26.124722222222022</c:v>
                </c:pt>
                <c:pt idx="1568">
                  <c:v>26.141388888888688</c:v>
                </c:pt>
                <c:pt idx="1569">
                  <c:v>26.158055555555354</c:v>
                </c:pt>
                <c:pt idx="1570">
                  <c:v>26.174722222222019</c:v>
                </c:pt>
                <c:pt idx="1571">
                  <c:v>26.191388888888685</c:v>
                </c:pt>
                <c:pt idx="1572">
                  <c:v>26.208055555555351</c:v>
                </c:pt>
                <c:pt idx="1573">
                  <c:v>26.224722222222017</c:v>
                </c:pt>
                <c:pt idx="1574">
                  <c:v>26.241388888888682</c:v>
                </c:pt>
                <c:pt idx="1575">
                  <c:v>26.258055555555348</c:v>
                </c:pt>
                <c:pt idx="1576">
                  <c:v>26.274722222222014</c:v>
                </c:pt>
                <c:pt idx="1577">
                  <c:v>26.29138888888868</c:v>
                </c:pt>
                <c:pt idx="1578">
                  <c:v>26.308055555555345</c:v>
                </c:pt>
                <c:pt idx="1579">
                  <c:v>26.324722222222011</c:v>
                </c:pt>
                <c:pt idx="1580">
                  <c:v>26.341388888888677</c:v>
                </c:pt>
                <c:pt idx="1581">
                  <c:v>26.358055555555342</c:v>
                </c:pt>
                <c:pt idx="1582">
                  <c:v>26.374722222222008</c:v>
                </c:pt>
                <c:pt idx="1583">
                  <c:v>26.391388888888674</c:v>
                </c:pt>
                <c:pt idx="1584">
                  <c:v>26.40805555555534</c:v>
                </c:pt>
                <c:pt idx="1585">
                  <c:v>26.424722222222005</c:v>
                </c:pt>
                <c:pt idx="1586">
                  <c:v>26.441388888888671</c:v>
                </c:pt>
                <c:pt idx="1587">
                  <c:v>26.458055555555337</c:v>
                </c:pt>
                <c:pt idx="1588">
                  <c:v>26.474722222222002</c:v>
                </c:pt>
                <c:pt idx="1589">
                  <c:v>26.491388888888668</c:v>
                </c:pt>
                <c:pt idx="1590">
                  <c:v>26.508055555555334</c:v>
                </c:pt>
                <c:pt idx="1591">
                  <c:v>26.524722222222</c:v>
                </c:pt>
                <c:pt idx="1592">
                  <c:v>26.541388888888665</c:v>
                </c:pt>
                <c:pt idx="1593">
                  <c:v>26.558055555555331</c:v>
                </c:pt>
                <c:pt idx="1594">
                  <c:v>26.574722222221997</c:v>
                </c:pt>
                <c:pt idx="1595">
                  <c:v>26.591388888888662</c:v>
                </c:pt>
                <c:pt idx="1596">
                  <c:v>26.608055555555328</c:v>
                </c:pt>
                <c:pt idx="1597">
                  <c:v>26.624722222221994</c:v>
                </c:pt>
                <c:pt idx="1598">
                  <c:v>26.64138888888866</c:v>
                </c:pt>
                <c:pt idx="1599">
                  <c:v>26.658055555555325</c:v>
                </c:pt>
                <c:pt idx="1600">
                  <c:v>26.674722222221991</c:v>
                </c:pt>
                <c:pt idx="1601">
                  <c:v>26.691388888888657</c:v>
                </c:pt>
                <c:pt idx="1602">
                  <c:v>26.708055555555323</c:v>
                </c:pt>
                <c:pt idx="1603">
                  <c:v>26.724722222221988</c:v>
                </c:pt>
                <c:pt idx="1604">
                  <c:v>26.741388888888654</c:v>
                </c:pt>
                <c:pt idx="1605">
                  <c:v>26.75805555555532</c:v>
                </c:pt>
                <c:pt idx="1606">
                  <c:v>26.774722222221985</c:v>
                </c:pt>
                <c:pt idx="1607">
                  <c:v>26.791388888888651</c:v>
                </c:pt>
                <c:pt idx="1608">
                  <c:v>26.808055555555317</c:v>
                </c:pt>
                <c:pt idx="1609">
                  <c:v>26.824722222221983</c:v>
                </c:pt>
                <c:pt idx="1610">
                  <c:v>26.841388888888648</c:v>
                </c:pt>
                <c:pt idx="1611">
                  <c:v>26.858055555555314</c:v>
                </c:pt>
                <c:pt idx="1612">
                  <c:v>26.87472222222198</c:v>
                </c:pt>
                <c:pt idx="1613">
                  <c:v>26.891388888888645</c:v>
                </c:pt>
                <c:pt idx="1614">
                  <c:v>26.908055555555311</c:v>
                </c:pt>
                <c:pt idx="1615">
                  <c:v>26.924722222221977</c:v>
                </c:pt>
                <c:pt idx="1616">
                  <c:v>26.941388888888643</c:v>
                </c:pt>
                <c:pt idx="1617">
                  <c:v>26.958055555555308</c:v>
                </c:pt>
                <c:pt idx="1618">
                  <c:v>26.974722222221974</c:v>
                </c:pt>
                <c:pt idx="1619">
                  <c:v>26.99138888888864</c:v>
                </c:pt>
                <c:pt idx="1620">
                  <c:v>27.008055555555305</c:v>
                </c:pt>
                <c:pt idx="1621">
                  <c:v>27.024722222221971</c:v>
                </c:pt>
                <c:pt idx="1622">
                  <c:v>27.041388888888637</c:v>
                </c:pt>
                <c:pt idx="1623">
                  <c:v>27.058055555555303</c:v>
                </c:pt>
                <c:pt idx="1624">
                  <c:v>27.074722222221968</c:v>
                </c:pt>
                <c:pt idx="1625">
                  <c:v>27.091388888888634</c:v>
                </c:pt>
                <c:pt idx="1626">
                  <c:v>27.1080555555553</c:v>
                </c:pt>
                <c:pt idx="1627">
                  <c:v>27.124722222221965</c:v>
                </c:pt>
                <c:pt idx="1628">
                  <c:v>27.141388888888631</c:v>
                </c:pt>
                <c:pt idx="1629">
                  <c:v>27.158055555555297</c:v>
                </c:pt>
                <c:pt idx="1630">
                  <c:v>27.174722222221963</c:v>
                </c:pt>
                <c:pt idx="1631">
                  <c:v>27.191388888888628</c:v>
                </c:pt>
                <c:pt idx="1632">
                  <c:v>27.208055555555294</c:v>
                </c:pt>
                <c:pt idx="1633">
                  <c:v>27.22472222222196</c:v>
                </c:pt>
                <c:pt idx="1634">
                  <c:v>27.241388888888626</c:v>
                </c:pt>
                <c:pt idx="1635">
                  <c:v>27.258055555555291</c:v>
                </c:pt>
                <c:pt idx="1636">
                  <c:v>27.274722222221957</c:v>
                </c:pt>
                <c:pt idx="1637">
                  <c:v>27.291388888888623</c:v>
                </c:pt>
                <c:pt idx="1638">
                  <c:v>27.308055555555288</c:v>
                </c:pt>
                <c:pt idx="1639">
                  <c:v>27.324722222221954</c:v>
                </c:pt>
                <c:pt idx="1640">
                  <c:v>27.34138888888862</c:v>
                </c:pt>
                <c:pt idx="1641">
                  <c:v>27.358055555555286</c:v>
                </c:pt>
                <c:pt idx="1642">
                  <c:v>27.374722222221951</c:v>
                </c:pt>
                <c:pt idx="1643">
                  <c:v>27.391388888888617</c:v>
                </c:pt>
                <c:pt idx="1644">
                  <c:v>27.408055555555283</c:v>
                </c:pt>
                <c:pt idx="1645">
                  <c:v>27.424722222221948</c:v>
                </c:pt>
                <c:pt idx="1646">
                  <c:v>27.441388888888614</c:v>
                </c:pt>
                <c:pt idx="1647">
                  <c:v>27.45805555555528</c:v>
                </c:pt>
                <c:pt idx="1648">
                  <c:v>27.474722222221946</c:v>
                </c:pt>
                <c:pt idx="1649">
                  <c:v>27.491388888888611</c:v>
                </c:pt>
                <c:pt idx="1650">
                  <c:v>27.508055555555277</c:v>
                </c:pt>
                <c:pt idx="1651">
                  <c:v>27.524722222221943</c:v>
                </c:pt>
                <c:pt idx="1652">
                  <c:v>27.541388888888608</c:v>
                </c:pt>
                <c:pt idx="1653">
                  <c:v>27.558055555555274</c:v>
                </c:pt>
                <c:pt idx="1654">
                  <c:v>27.57472222222194</c:v>
                </c:pt>
                <c:pt idx="1655">
                  <c:v>27.591388888888606</c:v>
                </c:pt>
                <c:pt idx="1656">
                  <c:v>27.608055555555271</c:v>
                </c:pt>
                <c:pt idx="1657">
                  <c:v>27.624722222221937</c:v>
                </c:pt>
                <c:pt idx="1658">
                  <c:v>27.641388888888603</c:v>
                </c:pt>
                <c:pt idx="1659">
                  <c:v>27.658055555555269</c:v>
                </c:pt>
                <c:pt idx="1660">
                  <c:v>27.674722222221934</c:v>
                </c:pt>
                <c:pt idx="1661">
                  <c:v>27.6913888888886</c:v>
                </c:pt>
                <c:pt idx="1662">
                  <c:v>27.708055555555266</c:v>
                </c:pt>
                <c:pt idx="1663">
                  <c:v>27.724722222221931</c:v>
                </c:pt>
                <c:pt idx="1664">
                  <c:v>27.741388888888597</c:v>
                </c:pt>
                <c:pt idx="1665">
                  <c:v>27.758055555555263</c:v>
                </c:pt>
                <c:pt idx="1666">
                  <c:v>27.774722222221929</c:v>
                </c:pt>
                <c:pt idx="1667">
                  <c:v>27.791388888888594</c:v>
                </c:pt>
                <c:pt idx="1668">
                  <c:v>27.80805555555526</c:v>
                </c:pt>
                <c:pt idx="1669">
                  <c:v>27.824722222221926</c:v>
                </c:pt>
                <c:pt idx="1670">
                  <c:v>27.841388888888591</c:v>
                </c:pt>
                <c:pt idx="1671">
                  <c:v>27.858055555555257</c:v>
                </c:pt>
                <c:pt idx="1672">
                  <c:v>27.874722222221923</c:v>
                </c:pt>
                <c:pt idx="1673">
                  <c:v>27.891388888888589</c:v>
                </c:pt>
                <c:pt idx="1674">
                  <c:v>27.908055555555254</c:v>
                </c:pt>
                <c:pt idx="1675">
                  <c:v>27.92472222222192</c:v>
                </c:pt>
                <c:pt idx="1676">
                  <c:v>27.941388888888586</c:v>
                </c:pt>
                <c:pt idx="1677">
                  <c:v>27.958055555555251</c:v>
                </c:pt>
                <c:pt idx="1678">
                  <c:v>27.974722222221917</c:v>
                </c:pt>
                <c:pt idx="1679">
                  <c:v>27.991388888888583</c:v>
                </c:pt>
                <c:pt idx="1680">
                  <c:v>28.008055555555249</c:v>
                </c:pt>
                <c:pt idx="1681">
                  <c:v>28.024722222221914</c:v>
                </c:pt>
                <c:pt idx="1682">
                  <c:v>28.04138888888858</c:v>
                </c:pt>
                <c:pt idx="1683">
                  <c:v>28.058055555555246</c:v>
                </c:pt>
                <c:pt idx="1684">
                  <c:v>28.074722222221911</c:v>
                </c:pt>
                <c:pt idx="1685">
                  <c:v>28.091388888888577</c:v>
                </c:pt>
                <c:pt idx="1686">
                  <c:v>28.108055555555243</c:v>
                </c:pt>
                <c:pt idx="1687">
                  <c:v>28.124722222221909</c:v>
                </c:pt>
                <c:pt idx="1688">
                  <c:v>28.141388888888574</c:v>
                </c:pt>
                <c:pt idx="1689">
                  <c:v>28.15805555555524</c:v>
                </c:pt>
                <c:pt idx="1690">
                  <c:v>28.174722222221906</c:v>
                </c:pt>
                <c:pt idx="1691">
                  <c:v>28.191388888888572</c:v>
                </c:pt>
                <c:pt idx="1692">
                  <c:v>28.208055555555237</c:v>
                </c:pt>
                <c:pt idx="1693">
                  <c:v>28.224722222221903</c:v>
                </c:pt>
                <c:pt idx="1694">
                  <c:v>28.241388888888569</c:v>
                </c:pt>
                <c:pt idx="1695">
                  <c:v>28.258055555555234</c:v>
                </c:pt>
                <c:pt idx="1696">
                  <c:v>28.2747222222219</c:v>
                </c:pt>
                <c:pt idx="1697">
                  <c:v>28.291388888888566</c:v>
                </c:pt>
                <c:pt idx="1698">
                  <c:v>28.308055555555232</c:v>
                </c:pt>
                <c:pt idx="1699">
                  <c:v>28.324722222221897</c:v>
                </c:pt>
                <c:pt idx="1700">
                  <c:v>28.341388888888563</c:v>
                </c:pt>
                <c:pt idx="1701">
                  <c:v>28.358055555555229</c:v>
                </c:pt>
                <c:pt idx="1702">
                  <c:v>28.374722222221894</c:v>
                </c:pt>
                <c:pt idx="1703">
                  <c:v>28.39138888888856</c:v>
                </c:pt>
                <c:pt idx="1704">
                  <c:v>28.408055555555226</c:v>
                </c:pt>
                <c:pt idx="1705">
                  <c:v>28.424722222221892</c:v>
                </c:pt>
                <c:pt idx="1706">
                  <c:v>28.441388888888557</c:v>
                </c:pt>
                <c:pt idx="1707">
                  <c:v>28.458055555555223</c:v>
                </c:pt>
                <c:pt idx="1708">
                  <c:v>28.474722222221889</c:v>
                </c:pt>
                <c:pt idx="1709">
                  <c:v>28.491388888888554</c:v>
                </c:pt>
                <c:pt idx="1710">
                  <c:v>28.50805555555522</c:v>
                </c:pt>
                <c:pt idx="1711">
                  <c:v>28.524722222221886</c:v>
                </c:pt>
                <c:pt idx="1712">
                  <c:v>28.541388888888552</c:v>
                </c:pt>
                <c:pt idx="1713">
                  <c:v>28.558055555555217</c:v>
                </c:pt>
                <c:pt idx="1714">
                  <c:v>28.574722222221883</c:v>
                </c:pt>
                <c:pt idx="1715">
                  <c:v>28.591388888888549</c:v>
                </c:pt>
                <c:pt idx="1716">
                  <c:v>28.608055555555215</c:v>
                </c:pt>
                <c:pt idx="1717">
                  <c:v>28.62472222222188</c:v>
                </c:pt>
                <c:pt idx="1718">
                  <c:v>28.641388888888546</c:v>
                </c:pt>
                <c:pt idx="1719">
                  <c:v>28.658055555555212</c:v>
                </c:pt>
                <c:pt idx="1720">
                  <c:v>28.674722222221877</c:v>
                </c:pt>
                <c:pt idx="1721">
                  <c:v>28.691388888888543</c:v>
                </c:pt>
                <c:pt idx="1722">
                  <c:v>28.708055555555209</c:v>
                </c:pt>
                <c:pt idx="1723">
                  <c:v>28.724722222221875</c:v>
                </c:pt>
                <c:pt idx="1724">
                  <c:v>28.74138888888854</c:v>
                </c:pt>
                <c:pt idx="1725">
                  <c:v>28.758055555555206</c:v>
                </c:pt>
                <c:pt idx="1726">
                  <c:v>28.774722222221872</c:v>
                </c:pt>
                <c:pt idx="1727">
                  <c:v>28.791388888888537</c:v>
                </c:pt>
                <c:pt idx="1728">
                  <c:v>28.808055555555203</c:v>
                </c:pt>
                <c:pt idx="1729">
                  <c:v>28.824722222221869</c:v>
                </c:pt>
                <c:pt idx="1730">
                  <c:v>28.841388888888535</c:v>
                </c:pt>
                <c:pt idx="1731">
                  <c:v>28.8580555555552</c:v>
                </c:pt>
                <c:pt idx="1732">
                  <c:v>28.874722222221866</c:v>
                </c:pt>
                <c:pt idx="1733">
                  <c:v>28.891388888888532</c:v>
                </c:pt>
                <c:pt idx="1734">
                  <c:v>28.908055555555197</c:v>
                </c:pt>
                <c:pt idx="1735">
                  <c:v>28.924722222221863</c:v>
                </c:pt>
                <c:pt idx="1736">
                  <c:v>28.941388888888529</c:v>
                </c:pt>
                <c:pt idx="1737">
                  <c:v>28.958055555555195</c:v>
                </c:pt>
                <c:pt idx="1738">
                  <c:v>28.97472222222186</c:v>
                </c:pt>
                <c:pt idx="1739">
                  <c:v>28.991388888888526</c:v>
                </c:pt>
                <c:pt idx="1740">
                  <c:v>29.008055555555192</c:v>
                </c:pt>
                <c:pt idx="1741">
                  <c:v>29.024722222221857</c:v>
                </c:pt>
                <c:pt idx="1742">
                  <c:v>29.041388888888523</c:v>
                </c:pt>
                <c:pt idx="1743">
                  <c:v>29.058055555555189</c:v>
                </c:pt>
                <c:pt idx="1744">
                  <c:v>29.074722222221855</c:v>
                </c:pt>
                <c:pt idx="1745">
                  <c:v>29.09138888888852</c:v>
                </c:pt>
                <c:pt idx="1746">
                  <c:v>29.108055555555186</c:v>
                </c:pt>
                <c:pt idx="1747">
                  <c:v>29.124722222221852</c:v>
                </c:pt>
                <c:pt idx="1748">
                  <c:v>29.141388888888518</c:v>
                </c:pt>
                <c:pt idx="1749">
                  <c:v>29.158055555555183</c:v>
                </c:pt>
                <c:pt idx="1750">
                  <c:v>29.174722222221849</c:v>
                </c:pt>
                <c:pt idx="1751">
                  <c:v>29.191388888888515</c:v>
                </c:pt>
                <c:pt idx="1752">
                  <c:v>29.20805555555518</c:v>
                </c:pt>
                <c:pt idx="1753">
                  <c:v>29.224722222221846</c:v>
                </c:pt>
                <c:pt idx="1754">
                  <c:v>29.241388888888512</c:v>
                </c:pt>
                <c:pt idx="1755">
                  <c:v>29.258055555555178</c:v>
                </c:pt>
                <c:pt idx="1756">
                  <c:v>29.274722222221843</c:v>
                </c:pt>
                <c:pt idx="1757">
                  <c:v>29.291388888888509</c:v>
                </c:pt>
                <c:pt idx="1758">
                  <c:v>29.308055555555175</c:v>
                </c:pt>
                <c:pt idx="1759">
                  <c:v>29.32472222222184</c:v>
                </c:pt>
                <c:pt idx="1760">
                  <c:v>29.341388888888506</c:v>
                </c:pt>
                <c:pt idx="1761">
                  <c:v>29.358055555555172</c:v>
                </c:pt>
                <c:pt idx="1762">
                  <c:v>29.374722222221838</c:v>
                </c:pt>
                <c:pt idx="1763">
                  <c:v>29.391388888888503</c:v>
                </c:pt>
                <c:pt idx="1764">
                  <c:v>29.408055555555169</c:v>
                </c:pt>
                <c:pt idx="1765">
                  <c:v>29.424722222221835</c:v>
                </c:pt>
                <c:pt idx="1766">
                  <c:v>29.4413888888885</c:v>
                </c:pt>
                <c:pt idx="1767">
                  <c:v>29.458055555555166</c:v>
                </c:pt>
                <c:pt idx="1768">
                  <c:v>29.474722222221832</c:v>
                </c:pt>
                <c:pt idx="1769">
                  <c:v>29.491388888888498</c:v>
                </c:pt>
                <c:pt idx="1770">
                  <c:v>29.508055555555163</c:v>
                </c:pt>
                <c:pt idx="1771">
                  <c:v>29.524722222221829</c:v>
                </c:pt>
                <c:pt idx="1772">
                  <c:v>29.541388888888495</c:v>
                </c:pt>
                <c:pt idx="1773">
                  <c:v>29.558055555555161</c:v>
                </c:pt>
                <c:pt idx="1774">
                  <c:v>29.574722222221826</c:v>
                </c:pt>
                <c:pt idx="1775">
                  <c:v>29.591388888888492</c:v>
                </c:pt>
                <c:pt idx="1776">
                  <c:v>29.608055555555158</c:v>
                </c:pt>
                <c:pt idx="1777">
                  <c:v>29.624722222221823</c:v>
                </c:pt>
                <c:pt idx="1778">
                  <c:v>29.641388888888489</c:v>
                </c:pt>
                <c:pt idx="1779">
                  <c:v>29.658055555555155</c:v>
                </c:pt>
                <c:pt idx="1780">
                  <c:v>29.674722222221821</c:v>
                </c:pt>
                <c:pt idx="1781">
                  <c:v>29.691388888888486</c:v>
                </c:pt>
                <c:pt idx="1782">
                  <c:v>29.708055555555152</c:v>
                </c:pt>
                <c:pt idx="1783">
                  <c:v>29.724722222221818</c:v>
                </c:pt>
                <c:pt idx="1784">
                  <c:v>29.741388888888483</c:v>
                </c:pt>
                <c:pt idx="1785">
                  <c:v>29.758055555555149</c:v>
                </c:pt>
                <c:pt idx="1786">
                  <c:v>29.774722222221815</c:v>
                </c:pt>
                <c:pt idx="1787">
                  <c:v>29.791388888888481</c:v>
                </c:pt>
                <c:pt idx="1788">
                  <c:v>29.808055555555146</c:v>
                </c:pt>
                <c:pt idx="1789">
                  <c:v>29.824722222221812</c:v>
                </c:pt>
                <c:pt idx="1790">
                  <c:v>29.841388888888478</c:v>
                </c:pt>
                <c:pt idx="1791">
                  <c:v>29.858055555555143</c:v>
                </c:pt>
                <c:pt idx="1792">
                  <c:v>29.874722222221809</c:v>
                </c:pt>
                <c:pt idx="1793">
                  <c:v>29.891388888888475</c:v>
                </c:pt>
                <c:pt idx="1794">
                  <c:v>29.908055555555141</c:v>
                </c:pt>
                <c:pt idx="1795">
                  <c:v>29.924722222221806</c:v>
                </c:pt>
                <c:pt idx="1796">
                  <c:v>29.941388888888472</c:v>
                </c:pt>
                <c:pt idx="1797">
                  <c:v>29.958055555555138</c:v>
                </c:pt>
                <c:pt idx="1798">
                  <c:v>29.974722222221803</c:v>
                </c:pt>
                <c:pt idx="1799">
                  <c:v>29.991388888888469</c:v>
                </c:pt>
                <c:pt idx="1800">
                  <c:v>30.008055555555135</c:v>
                </c:pt>
                <c:pt idx="1801">
                  <c:v>30.024722222221801</c:v>
                </c:pt>
                <c:pt idx="1802">
                  <c:v>30.041388888888466</c:v>
                </c:pt>
                <c:pt idx="1803">
                  <c:v>30.058055555555132</c:v>
                </c:pt>
                <c:pt idx="1804">
                  <c:v>30.074722222221798</c:v>
                </c:pt>
                <c:pt idx="1805">
                  <c:v>30.091388888888464</c:v>
                </c:pt>
                <c:pt idx="1806">
                  <c:v>30.108055555555129</c:v>
                </c:pt>
                <c:pt idx="1807">
                  <c:v>30.124722222221795</c:v>
                </c:pt>
                <c:pt idx="1808">
                  <c:v>30.141388888888461</c:v>
                </c:pt>
                <c:pt idx="1809">
                  <c:v>30.158055555555126</c:v>
                </c:pt>
                <c:pt idx="1810">
                  <c:v>30.174722222221792</c:v>
                </c:pt>
                <c:pt idx="1811">
                  <c:v>30.191388888888458</c:v>
                </c:pt>
                <c:pt idx="1812">
                  <c:v>30.208055555555124</c:v>
                </c:pt>
                <c:pt idx="1813">
                  <c:v>30.224722222221789</c:v>
                </c:pt>
                <c:pt idx="1814">
                  <c:v>30.241388888888455</c:v>
                </c:pt>
                <c:pt idx="1815">
                  <c:v>30.258055555555121</c:v>
                </c:pt>
                <c:pt idx="1816">
                  <c:v>30.274722222221786</c:v>
                </c:pt>
                <c:pt idx="1817">
                  <c:v>30.291388888888452</c:v>
                </c:pt>
                <c:pt idx="1818">
                  <c:v>30.308055555555118</c:v>
                </c:pt>
                <c:pt idx="1819">
                  <c:v>30.324722222221784</c:v>
                </c:pt>
                <c:pt idx="1820">
                  <c:v>30.341388888888449</c:v>
                </c:pt>
                <c:pt idx="1821">
                  <c:v>30.358055555555115</c:v>
                </c:pt>
                <c:pt idx="1822">
                  <c:v>30.374722222221781</c:v>
                </c:pt>
                <c:pt idx="1823">
                  <c:v>30.391388888888446</c:v>
                </c:pt>
                <c:pt idx="1824">
                  <c:v>30.408055555555112</c:v>
                </c:pt>
                <c:pt idx="1825">
                  <c:v>30.424722222221778</c:v>
                </c:pt>
                <c:pt idx="1826">
                  <c:v>30.441388888888444</c:v>
                </c:pt>
                <c:pt idx="1827">
                  <c:v>30.458055555555109</c:v>
                </c:pt>
                <c:pt idx="1828">
                  <c:v>30.474722222221775</c:v>
                </c:pt>
                <c:pt idx="1829">
                  <c:v>30.491388888888441</c:v>
                </c:pt>
                <c:pt idx="1830">
                  <c:v>30.508055555555107</c:v>
                </c:pt>
                <c:pt idx="1831">
                  <c:v>30.524722222221772</c:v>
                </c:pt>
                <c:pt idx="1832">
                  <c:v>30.541388888888438</c:v>
                </c:pt>
                <c:pt idx="1833">
                  <c:v>30.558055555555104</c:v>
                </c:pt>
                <c:pt idx="1834">
                  <c:v>30.574722222221769</c:v>
                </c:pt>
                <c:pt idx="1835">
                  <c:v>30.591388888888435</c:v>
                </c:pt>
                <c:pt idx="1836">
                  <c:v>30.608055555555101</c:v>
                </c:pt>
                <c:pt idx="1837">
                  <c:v>30.624722222221767</c:v>
                </c:pt>
                <c:pt idx="1838">
                  <c:v>30.641388888888432</c:v>
                </c:pt>
                <c:pt idx="1839">
                  <c:v>30.658055555555098</c:v>
                </c:pt>
                <c:pt idx="1840">
                  <c:v>30.674722222221764</c:v>
                </c:pt>
                <c:pt idx="1841">
                  <c:v>30.691388888888429</c:v>
                </c:pt>
                <c:pt idx="1842">
                  <c:v>30.708055555555095</c:v>
                </c:pt>
                <c:pt idx="1843">
                  <c:v>30.724722222221761</c:v>
                </c:pt>
                <c:pt idx="1844">
                  <c:v>30.741388888888427</c:v>
                </c:pt>
                <c:pt idx="1845">
                  <c:v>30.758055555555092</c:v>
                </c:pt>
                <c:pt idx="1846">
                  <c:v>30.774722222221758</c:v>
                </c:pt>
                <c:pt idx="1847">
                  <c:v>30.791388888888424</c:v>
                </c:pt>
                <c:pt idx="1848">
                  <c:v>30.808055555555089</c:v>
                </c:pt>
                <c:pt idx="1849">
                  <c:v>30.824722222221755</c:v>
                </c:pt>
                <c:pt idx="1850">
                  <c:v>30.841388888888421</c:v>
                </c:pt>
                <c:pt idx="1851">
                  <c:v>30.858055555555087</c:v>
                </c:pt>
                <c:pt idx="1852">
                  <c:v>30.874722222221752</c:v>
                </c:pt>
                <c:pt idx="1853">
                  <c:v>30.891388888888418</c:v>
                </c:pt>
                <c:pt idx="1854">
                  <c:v>30.908055555555084</c:v>
                </c:pt>
                <c:pt idx="1855">
                  <c:v>30.924722222221749</c:v>
                </c:pt>
                <c:pt idx="1856">
                  <c:v>30.941388888888415</c:v>
                </c:pt>
                <c:pt idx="1857">
                  <c:v>30.958055555555081</c:v>
                </c:pt>
                <c:pt idx="1858">
                  <c:v>30.974722222221747</c:v>
                </c:pt>
                <c:pt idx="1859">
                  <c:v>30.991388888888412</c:v>
                </c:pt>
                <c:pt idx="1860">
                  <c:v>31.008055555555078</c:v>
                </c:pt>
                <c:pt idx="1861">
                  <c:v>31.024722222221744</c:v>
                </c:pt>
                <c:pt idx="1862">
                  <c:v>31.04138888888841</c:v>
                </c:pt>
                <c:pt idx="1863">
                  <c:v>31.058055555555075</c:v>
                </c:pt>
                <c:pt idx="1864">
                  <c:v>31.074722222221741</c:v>
                </c:pt>
                <c:pt idx="1865">
                  <c:v>31.091388888888407</c:v>
                </c:pt>
                <c:pt idx="1866">
                  <c:v>31.108055555555072</c:v>
                </c:pt>
                <c:pt idx="1867">
                  <c:v>31.124722222221738</c:v>
                </c:pt>
                <c:pt idx="1868">
                  <c:v>31.141388888888404</c:v>
                </c:pt>
                <c:pt idx="1869">
                  <c:v>31.15805555555507</c:v>
                </c:pt>
                <c:pt idx="1870">
                  <c:v>31.174722222221735</c:v>
                </c:pt>
                <c:pt idx="1871">
                  <c:v>31.191388888888401</c:v>
                </c:pt>
                <c:pt idx="1872">
                  <c:v>31.208055555555067</c:v>
                </c:pt>
                <c:pt idx="1873">
                  <c:v>31.224722222221732</c:v>
                </c:pt>
                <c:pt idx="1874">
                  <c:v>31.241388888888398</c:v>
                </c:pt>
                <c:pt idx="1875">
                  <c:v>31.258055555555064</c:v>
                </c:pt>
                <c:pt idx="1876">
                  <c:v>31.27472222222173</c:v>
                </c:pt>
                <c:pt idx="1877">
                  <c:v>31.291388888888395</c:v>
                </c:pt>
                <c:pt idx="1878">
                  <c:v>31.308055555555061</c:v>
                </c:pt>
                <c:pt idx="1879">
                  <c:v>31.324722222221727</c:v>
                </c:pt>
                <c:pt idx="1880">
                  <c:v>31.341388888888392</c:v>
                </c:pt>
                <c:pt idx="1881">
                  <c:v>31.358055555555058</c:v>
                </c:pt>
                <c:pt idx="1882">
                  <c:v>31.374722222221724</c:v>
                </c:pt>
                <c:pt idx="1883">
                  <c:v>31.39138888888839</c:v>
                </c:pt>
                <c:pt idx="1884">
                  <c:v>31.408055555555055</c:v>
                </c:pt>
                <c:pt idx="1885">
                  <c:v>31.424722222221721</c:v>
                </c:pt>
                <c:pt idx="1886">
                  <c:v>31.441388888888387</c:v>
                </c:pt>
                <c:pt idx="1887">
                  <c:v>31.458055555555053</c:v>
                </c:pt>
                <c:pt idx="1888">
                  <c:v>31.474722222221718</c:v>
                </c:pt>
                <c:pt idx="1889">
                  <c:v>31.491388888888384</c:v>
                </c:pt>
                <c:pt idx="1890">
                  <c:v>31.50805555555505</c:v>
                </c:pt>
                <c:pt idx="1891">
                  <c:v>31.524722222221715</c:v>
                </c:pt>
                <c:pt idx="1892">
                  <c:v>31.541388888888381</c:v>
                </c:pt>
                <c:pt idx="1893">
                  <c:v>31.558055555555047</c:v>
                </c:pt>
                <c:pt idx="1894">
                  <c:v>31.574722222221713</c:v>
                </c:pt>
                <c:pt idx="1895">
                  <c:v>31.591388888888378</c:v>
                </c:pt>
                <c:pt idx="1896">
                  <c:v>31.608055555555044</c:v>
                </c:pt>
                <c:pt idx="1897">
                  <c:v>31.62472222222171</c:v>
                </c:pt>
                <c:pt idx="1898">
                  <c:v>31.641388888888375</c:v>
                </c:pt>
                <c:pt idx="1899">
                  <c:v>31.658055555555041</c:v>
                </c:pt>
                <c:pt idx="1900">
                  <c:v>31.674722222221707</c:v>
                </c:pt>
                <c:pt idx="1901">
                  <c:v>31.691388888888373</c:v>
                </c:pt>
                <c:pt idx="1902">
                  <c:v>31.708055555555038</c:v>
                </c:pt>
                <c:pt idx="1903">
                  <c:v>31.724722222221704</c:v>
                </c:pt>
                <c:pt idx="1904">
                  <c:v>31.74138888888837</c:v>
                </c:pt>
                <c:pt idx="1905">
                  <c:v>31.758055555555035</c:v>
                </c:pt>
                <c:pt idx="1906">
                  <c:v>31.774722222221701</c:v>
                </c:pt>
                <c:pt idx="1907">
                  <c:v>31.791388888888367</c:v>
                </c:pt>
                <c:pt idx="1908">
                  <c:v>31.808055555555033</c:v>
                </c:pt>
                <c:pt idx="1909">
                  <c:v>31.824722222221698</c:v>
                </c:pt>
                <c:pt idx="1910">
                  <c:v>31.841388888888364</c:v>
                </c:pt>
                <c:pt idx="1911">
                  <c:v>31.85805555555503</c:v>
                </c:pt>
                <c:pt idx="1912">
                  <c:v>31.874722222221695</c:v>
                </c:pt>
                <c:pt idx="1913">
                  <c:v>31.891388888888361</c:v>
                </c:pt>
                <c:pt idx="1914">
                  <c:v>31.908055555555027</c:v>
                </c:pt>
                <c:pt idx="1915">
                  <c:v>31.924722222221693</c:v>
                </c:pt>
                <c:pt idx="1916">
                  <c:v>31.941388888888358</c:v>
                </c:pt>
                <c:pt idx="1917">
                  <c:v>31.958055555555024</c:v>
                </c:pt>
                <c:pt idx="1918">
                  <c:v>31.97472222222169</c:v>
                </c:pt>
                <c:pt idx="1919">
                  <c:v>31.991388888888356</c:v>
                </c:pt>
                <c:pt idx="1920">
                  <c:v>32.008055555555025</c:v>
                </c:pt>
                <c:pt idx="1921">
                  <c:v>32.024722222221691</c:v>
                </c:pt>
                <c:pt idx="1922">
                  <c:v>32.041388888888356</c:v>
                </c:pt>
                <c:pt idx="1923">
                  <c:v>32.058055555555022</c:v>
                </c:pt>
                <c:pt idx="1924">
                  <c:v>32.074722222221688</c:v>
                </c:pt>
                <c:pt idx="1925">
                  <c:v>32.091388888888353</c:v>
                </c:pt>
                <c:pt idx="1926">
                  <c:v>32.108055555555019</c:v>
                </c:pt>
                <c:pt idx="1927">
                  <c:v>32.124722222221685</c:v>
                </c:pt>
                <c:pt idx="1928">
                  <c:v>32.141388888888351</c:v>
                </c:pt>
                <c:pt idx="1929">
                  <c:v>32.158055555555016</c:v>
                </c:pt>
                <c:pt idx="1930">
                  <c:v>32.174722222221682</c:v>
                </c:pt>
                <c:pt idx="1931">
                  <c:v>32.191388888888348</c:v>
                </c:pt>
                <c:pt idx="1932">
                  <c:v>32.208055555555013</c:v>
                </c:pt>
                <c:pt idx="1933">
                  <c:v>32.224722222221679</c:v>
                </c:pt>
                <c:pt idx="1934">
                  <c:v>32.241388888888345</c:v>
                </c:pt>
                <c:pt idx="1935">
                  <c:v>32.258055555555011</c:v>
                </c:pt>
                <c:pt idx="1936">
                  <c:v>32.274722222221676</c:v>
                </c:pt>
                <c:pt idx="1937">
                  <c:v>32.291388888888342</c:v>
                </c:pt>
                <c:pt idx="1938">
                  <c:v>32.308055555555008</c:v>
                </c:pt>
                <c:pt idx="1939">
                  <c:v>32.324722222221673</c:v>
                </c:pt>
                <c:pt idx="1940">
                  <c:v>32.341388888888339</c:v>
                </c:pt>
                <c:pt idx="1941">
                  <c:v>32.358055555555005</c:v>
                </c:pt>
                <c:pt idx="1942">
                  <c:v>32.374722222221671</c:v>
                </c:pt>
                <c:pt idx="1943">
                  <c:v>32.391388888888336</c:v>
                </c:pt>
                <c:pt idx="1944">
                  <c:v>32.408055555555002</c:v>
                </c:pt>
                <c:pt idx="1945">
                  <c:v>32.424722222221668</c:v>
                </c:pt>
                <c:pt idx="1946">
                  <c:v>32.441388888888333</c:v>
                </c:pt>
                <c:pt idx="1947">
                  <c:v>32.458055555554999</c:v>
                </c:pt>
                <c:pt idx="1948">
                  <c:v>32.474722222221665</c:v>
                </c:pt>
                <c:pt idx="1949">
                  <c:v>32.491388888888331</c:v>
                </c:pt>
                <c:pt idx="1950">
                  <c:v>32.508055555554996</c:v>
                </c:pt>
                <c:pt idx="1951">
                  <c:v>32.524722222221662</c:v>
                </c:pt>
                <c:pt idx="1952">
                  <c:v>32.541388888888328</c:v>
                </c:pt>
                <c:pt idx="1953">
                  <c:v>32.558055555554994</c:v>
                </c:pt>
                <c:pt idx="1954">
                  <c:v>32.574722222221659</c:v>
                </c:pt>
                <c:pt idx="1955">
                  <c:v>32.591388888888325</c:v>
                </c:pt>
                <c:pt idx="1956">
                  <c:v>32.608055555554991</c:v>
                </c:pt>
                <c:pt idx="1957">
                  <c:v>32.624722222221656</c:v>
                </c:pt>
                <c:pt idx="1958">
                  <c:v>32.641388888888322</c:v>
                </c:pt>
                <c:pt idx="1959">
                  <c:v>32.658055555554988</c:v>
                </c:pt>
                <c:pt idx="1960">
                  <c:v>32.674722222221654</c:v>
                </c:pt>
                <c:pt idx="1961">
                  <c:v>32.691388888888319</c:v>
                </c:pt>
                <c:pt idx="1962">
                  <c:v>32.708055555554985</c:v>
                </c:pt>
                <c:pt idx="1963">
                  <c:v>32.724722222221651</c:v>
                </c:pt>
                <c:pt idx="1964">
                  <c:v>32.741388888888316</c:v>
                </c:pt>
                <c:pt idx="1965">
                  <c:v>32.758055555554982</c:v>
                </c:pt>
                <c:pt idx="1966">
                  <c:v>32.774722222221648</c:v>
                </c:pt>
                <c:pt idx="1967">
                  <c:v>32.791388888888314</c:v>
                </c:pt>
                <c:pt idx="1968">
                  <c:v>32.808055555554979</c:v>
                </c:pt>
                <c:pt idx="1969">
                  <c:v>32.824722222221645</c:v>
                </c:pt>
                <c:pt idx="1970">
                  <c:v>32.841388888888311</c:v>
                </c:pt>
                <c:pt idx="1971">
                  <c:v>32.858055555554976</c:v>
                </c:pt>
                <c:pt idx="1972">
                  <c:v>32.874722222221642</c:v>
                </c:pt>
                <c:pt idx="1973">
                  <c:v>32.891388888888308</c:v>
                </c:pt>
                <c:pt idx="1974">
                  <c:v>32.908055555554974</c:v>
                </c:pt>
                <c:pt idx="1975">
                  <c:v>32.924722222221639</c:v>
                </c:pt>
                <c:pt idx="1976">
                  <c:v>32.941388888888305</c:v>
                </c:pt>
                <c:pt idx="1977">
                  <c:v>32.958055555554971</c:v>
                </c:pt>
                <c:pt idx="1978">
                  <c:v>32.974722222221637</c:v>
                </c:pt>
                <c:pt idx="1979">
                  <c:v>32.991388888888302</c:v>
                </c:pt>
                <c:pt idx="1980">
                  <c:v>33.008055555554968</c:v>
                </c:pt>
                <c:pt idx="1981">
                  <c:v>33.024722222221634</c:v>
                </c:pt>
                <c:pt idx="1982">
                  <c:v>33.041388888888299</c:v>
                </c:pt>
                <c:pt idx="1983">
                  <c:v>33.058055555554965</c:v>
                </c:pt>
                <c:pt idx="1984">
                  <c:v>33.074722222221631</c:v>
                </c:pt>
                <c:pt idx="1985">
                  <c:v>33.091388888888297</c:v>
                </c:pt>
                <c:pt idx="1986">
                  <c:v>33.108055555554962</c:v>
                </c:pt>
                <c:pt idx="1987">
                  <c:v>33.124722222221628</c:v>
                </c:pt>
                <c:pt idx="1988">
                  <c:v>33.141388888888294</c:v>
                </c:pt>
                <c:pt idx="1989">
                  <c:v>33.158055555554959</c:v>
                </c:pt>
                <c:pt idx="1990">
                  <c:v>33.174722222221625</c:v>
                </c:pt>
                <c:pt idx="1991">
                  <c:v>33.191388888888291</c:v>
                </c:pt>
                <c:pt idx="1992">
                  <c:v>33.208055555554957</c:v>
                </c:pt>
                <c:pt idx="1993">
                  <c:v>33.224722222221622</c:v>
                </c:pt>
                <c:pt idx="1994">
                  <c:v>33.241388888888288</c:v>
                </c:pt>
                <c:pt idx="1995">
                  <c:v>33.258055555554954</c:v>
                </c:pt>
                <c:pt idx="1996">
                  <c:v>33.274722222221619</c:v>
                </c:pt>
                <c:pt idx="1997">
                  <c:v>33.291388888888285</c:v>
                </c:pt>
                <c:pt idx="1998">
                  <c:v>33.308055555554951</c:v>
                </c:pt>
                <c:pt idx="1999">
                  <c:v>33.324722222221617</c:v>
                </c:pt>
                <c:pt idx="2000">
                  <c:v>33.341388888888282</c:v>
                </c:pt>
                <c:pt idx="2001">
                  <c:v>33.358055555554948</c:v>
                </c:pt>
                <c:pt idx="2002">
                  <c:v>33.374722222221614</c:v>
                </c:pt>
                <c:pt idx="2003">
                  <c:v>33.391388888888279</c:v>
                </c:pt>
                <c:pt idx="2004">
                  <c:v>33.408055555554945</c:v>
                </c:pt>
                <c:pt idx="2005">
                  <c:v>33.424722222221611</c:v>
                </c:pt>
                <c:pt idx="2006">
                  <c:v>33.441388888888277</c:v>
                </c:pt>
                <c:pt idx="2007">
                  <c:v>33.458055555554942</c:v>
                </c:pt>
                <c:pt idx="2008">
                  <c:v>33.474722222221608</c:v>
                </c:pt>
                <c:pt idx="2009">
                  <c:v>33.491388888888274</c:v>
                </c:pt>
                <c:pt idx="2010">
                  <c:v>33.50805555555494</c:v>
                </c:pt>
                <c:pt idx="2011">
                  <c:v>33.524722222221605</c:v>
                </c:pt>
                <c:pt idx="2012">
                  <c:v>33.541388888888271</c:v>
                </c:pt>
                <c:pt idx="2013">
                  <c:v>33.558055555554937</c:v>
                </c:pt>
                <c:pt idx="2014">
                  <c:v>33.574722222221602</c:v>
                </c:pt>
                <c:pt idx="2015">
                  <c:v>33.591388888888268</c:v>
                </c:pt>
                <c:pt idx="2016">
                  <c:v>33.608055555554934</c:v>
                </c:pt>
                <c:pt idx="2017">
                  <c:v>33.6247222222216</c:v>
                </c:pt>
                <c:pt idx="2018">
                  <c:v>33.641388888888265</c:v>
                </c:pt>
                <c:pt idx="2019">
                  <c:v>33.658055555554931</c:v>
                </c:pt>
                <c:pt idx="2020">
                  <c:v>33.674722222221597</c:v>
                </c:pt>
                <c:pt idx="2021">
                  <c:v>33.691388888888262</c:v>
                </c:pt>
                <c:pt idx="2022">
                  <c:v>33.708055555554928</c:v>
                </c:pt>
                <c:pt idx="2023">
                  <c:v>33.724722222221594</c:v>
                </c:pt>
                <c:pt idx="2024">
                  <c:v>33.74138888888826</c:v>
                </c:pt>
                <c:pt idx="2025">
                  <c:v>33.758055555554925</c:v>
                </c:pt>
                <c:pt idx="2026">
                  <c:v>33.774722222221591</c:v>
                </c:pt>
                <c:pt idx="2027">
                  <c:v>33.791388888888257</c:v>
                </c:pt>
                <c:pt idx="2028">
                  <c:v>33.808055555554922</c:v>
                </c:pt>
                <c:pt idx="2029">
                  <c:v>33.824722222221588</c:v>
                </c:pt>
                <c:pt idx="2030">
                  <c:v>33.841388888888254</c:v>
                </c:pt>
                <c:pt idx="2031">
                  <c:v>33.85805555555492</c:v>
                </c:pt>
                <c:pt idx="2032">
                  <c:v>33.874722222221585</c:v>
                </c:pt>
                <c:pt idx="2033">
                  <c:v>33.891388888888251</c:v>
                </c:pt>
                <c:pt idx="2034">
                  <c:v>33.908055555554917</c:v>
                </c:pt>
                <c:pt idx="2035">
                  <c:v>33.924722222221583</c:v>
                </c:pt>
                <c:pt idx="2036">
                  <c:v>33.941388888888248</c:v>
                </c:pt>
                <c:pt idx="2037">
                  <c:v>33.958055555554914</c:v>
                </c:pt>
                <c:pt idx="2038">
                  <c:v>33.97472222222158</c:v>
                </c:pt>
                <c:pt idx="2039">
                  <c:v>33.991388888888245</c:v>
                </c:pt>
                <c:pt idx="2040">
                  <c:v>34.008055555554911</c:v>
                </c:pt>
                <c:pt idx="2041">
                  <c:v>34.024722222221577</c:v>
                </c:pt>
                <c:pt idx="2042">
                  <c:v>34.041388888888243</c:v>
                </c:pt>
                <c:pt idx="2043">
                  <c:v>34.058055555554908</c:v>
                </c:pt>
                <c:pt idx="2044">
                  <c:v>34.074722222221574</c:v>
                </c:pt>
                <c:pt idx="2045">
                  <c:v>34.09138888888824</c:v>
                </c:pt>
                <c:pt idx="2046">
                  <c:v>34.108055555554905</c:v>
                </c:pt>
                <c:pt idx="2047">
                  <c:v>34.124722222221571</c:v>
                </c:pt>
                <c:pt idx="2048">
                  <c:v>34.141388888888237</c:v>
                </c:pt>
                <c:pt idx="2049">
                  <c:v>34.158055555554903</c:v>
                </c:pt>
                <c:pt idx="2050">
                  <c:v>34.174722222221568</c:v>
                </c:pt>
                <c:pt idx="2051">
                  <c:v>34.191388888888234</c:v>
                </c:pt>
                <c:pt idx="2052">
                  <c:v>34.2080555555549</c:v>
                </c:pt>
                <c:pt idx="2053">
                  <c:v>34.224722222221565</c:v>
                </c:pt>
                <c:pt idx="2054">
                  <c:v>34.241388888888231</c:v>
                </c:pt>
                <c:pt idx="2055">
                  <c:v>34.258055555554897</c:v>
                </c:pt>
                <c:pt idx="2056">
                  <c:v>34.274722222221563</c:v>
                </c:pt>
                <c:pt idx="2057">
                  <c:v>34.291388888888228</c:v>
                </c:pt>
                <c:pt idx="2058">
                  <c:v>34.308055555554894</c:v>
                </c:pt>
                <c:pt idx="2059">
                  <c:v>34.32472222222156</c:v>
                </c:pt>
                <c:pt idx="2060">
                  <c:v>34.341388888888225</c:v>
                </c:pt>
                <c:pt idx="2061">
                  <c:v>34.358055555554891</c:v>
                </c:pt>
                <c:pt idx="2062">
                  <c:v>34.374722222221557</c:v>
                </c:pt>
                <c:pt idx="2063">
                  <c:v>34.391388888888223</c:v>
                </c:pt>
                <c:pt idx="2064">
                  <c:v>34.408055555554888</c:v>
                </c:pt>
                <c:pt idx="2065">
                  <c:v>34.424722222221554</c:v>
                </c:pt>
                <c:pt idx="2066">
                  <c:v>34.44138888888822</c:v>
                </c:pt>
                <c:pt idx="2067">
                  <c:v>34.458055555554886</c:v>
                </c:pt>
                <c:pt idx="2068">
                  <c:v>34.474722222221551</c:v>
                </c:pt>
                <c:pt idx="2069">
                  <c:v>34.491388888888217</c:v>
                </c:pt>
                <c:pt idx="2070">
                  <c:v>34.508055555554883</c:v>
                </c:pt>
                <c:pt idx="2071">
                  <c:v>34.524722222221548</c:v>
                </c:pt>
                <c:pt idx="2072">
                  <c:v>34.541388888888214</c:v>
                </c:pt>
                <c:pt idx="2073">
                  <c:v>34.55805555555488</c:v>
                </c:pt>
                <c:pt idx="2074">
                  <c:v>34.574722222221546</c:v>
                </c:pt>
                <c:pt idx="2075">
                  <c:v>34.591388888888211</c:v>
                </c:pt>
                <c:pt idx="2076">
                  <c:v>34.608055555554877</c:v>
                </c:pt>
                <c:pt idx="2077">
                  <c:v>34.624722222221543</c:v>
                </c:pt>
                <c:pt idx="2078">
                  <c:v>34.641388888888208</c:v>
                </c:pt>
                <c:pt idx="2079">
                  <c:v>34.658055555554874</c:v>
                </c:pt>
                <c:pt idx="2080">
                  <c:v>34.67472222222154</c:v>
                </c:pt>
                <c:pt idx="2081">
                  <c:v>34.691388888888206</c:v>
                </c:pt>
                <c:pt idx="2082">
                  <c:v>34.708055555554871</c:v>
                </c:pt>
                <c:pt idx="2083">
                  <c:v>34.724722222221537</c:v>
                </c:pt>
                <c:pt idx="2084">
                  <c:v>34.741388888888203</c:v>
                </c:pt>
                <c:pt idx="2085">
                  <c:v>34.758055555554868</c:v>
                </c:pt>
                <c:pt idx="2086">
                  <c:v>34.774722222221534</c:v>
                </c:pt>
                <c:pt idx="2087">
                  <c:v>34.7913888888882</c:v>
                </c:pt>
                <c:pt idx="2088">
                  <c:v>34.808055555554866</c:v>
                </c:pt>
                <c:pt idx="2089">
                  <c:v>34.824722222221531</c:v>
                </c:pt>
                <c:pt idx="2090">
                  <c:v>34.841388888888197</c:v>
                </c:pt>
                <c:pt idx="2091">
                  <c:v>34.858055555554863</c:v>
                </c:pt>
                <c:pt idx="2092">
                  <c:v>34.874722222221529</c:v>
                </c:pt>
                <c:pt idx="2093">
                  <c:v>34.891388888888194</c:v>
                </c:pt>
                <c:pt idx="2094">
                  <c:v>34.90805555555486</c:v>
                </c:pt>
                <c:pt idx="2095">
                  <c:v>34.924722222221526</c:v>
                </c:pt>
                <c:pt idx="2096">
                  <c:v>34.941388888888191</c:v>
                </c:pt>
                <c:pt idx="2097">
                  <c:v>34.958055555554857</c:v>
                </c:pt>
                <c:pt idx="2098">
                  <c:v>34.974722222221523</c:v>
                </c:pt>
                <c:pt idx="2099">
                  <c:v>34.991388888888189</c:v>
                </c:pt>
                <c:pt idx="2100">
                  <c:v>35.008055555554854</c:v>
                </c:pt>
                <c:pt idx="2101">
                  <c:v>35.02472222222152</c:v>
                </c:pt>
                <c:pt idx="2102">
                  <c:v>35.041388888888186</c:v>
                </c:pt>
                <c:pt idx="2103">
                  <c:v>35.058055555554851</c:v>
                </c:pt>
                <c:pt idx="2104">
                  <c:v>35.074722222221517</c:v>
                </c:pt>
                <c:pt idx="2105">
                  <c:v>35.091388888888183</c:v>
                </c:pt>
                <c:pt idx="2106">
                  <c:v>35.108055555554849</c:v>
                </c:pt>
                <c:pt idx="2107">
                  <c:v>35.124722222221514</c:v>
                </c:pt>
                <c:pt idx="2108">
                  <c:v>35.14138888888818</c:v>
                </c:pt>
                <c:pt idx="2109">
                  <c:v>35.158055555554846</c:v>
                </c:pt>
                <c:pt idx="2110">
                  <c:v>35.174722222221511</c:v>
                </c:pt>
                <c:pt idx="2111">
                  <c:v>35.191388888888177</c:v>
                </c:pt>
                <c:pt idx="2112">
                  <c:v>35.208055555554843</c:v>
                </c:pt>
                <c:pt idx="2113">
                  <c:v>35.224722222221509</c:v>
                </c:pt>
                <c:pt idx="2114">
                  <c:v>35.241388888888174</c:v>
                </c:pt>
                <c:pt idx="2115">
                  <c:v>35.25805555555484</c:v>
                </c:pt>
                <c:pt idx="2116">
                  <c:v>35.274722222221506</c:v>
                </c:pt>
                <c:pt idx="2117">
                  <c:v>35.291388888888171</c:v>
                </c:pt>
                <c:pt idx="2118">
                  <c:v>35.308055555554837</c:v>
                </c:pt>
                <c:pt idx="2119">
                  <c:v>35.324722222221503</c:v>
                </c:pt>
                <c:pt idx="2120">
                  <c:v>35.341388888888169</c:v>
                </c:pt>
                <c:pt idx="2121">
                  <c:v>35.358055555554834</c:v>
                </c:pt>
                <c:pt idx="2122">
                  <c:v>35.3747222222215</c:v>
                </c:pt>
                <c:pt idx="2123">
                  <c:v>35.391388888888166</c:v>
                </c:pt>
                <c:pt idx="2124">
                  <c:v>35.408055555554832</c:v>
                </c:pt>
                <c:pt idx="2125">
                  <c:v>35.424722222221497</c:v>
                </c:pt>
                <c:pt idx="2126">
                  <c:v>35.441388888888163</c:v>
                </c:pt>
                <c:pt idx="2127">
                  <c:v>35.458055555554829</c:v>
                </c:pt>
                <c:pt idx="2128">
                  <c:v>35.474722222221494</c:v>
                </c:pt>
                <c:pt idx="2129">
                  <c:v>35.49138888888816</c:v>
                </c:pt>
                <c:pt idx="2130">
                  <c:v>35.508055555554826</c:v>
                </c:pt>
                <c:pt idx="2131">
                  <c:v>35.524722222221492</c:v>
                </c:pt>
                <c:pt idx="2132">
                  <c:v>35.541388888888157</c:v>
                </c:pt>
                <c:pt idx="2133">
                  <c:v>35.558055555554823</c:v>
                </c:pt>
                <c:pt idx="2134">
                  <c:v>35.574722222221489</c:v>
                </c:pt>
                <c:pt idx="2135">
                  <c:v>35.591388888888154</c:v>
                </c:pt>
                <c:pt idx="2136">
                  <c:v>35.60805555555482</c:v>
                </c:pt>
                <c:pt idx="2137">
                  <c:v>35.624722222221486</c:v>
                </c:pt>
                <c:pt idx="2138">
                  <c:v>35.641388888888152</c:v>
                </c:pt>
                <c:pt idx="2139">
                  <c:v>35.658055555554817</c:v>
                </c:pt>
                <c:pt idx="2140">
                  <c:v>35.674722222221483</c:v>
                </c:pt>
                <c:pt idx="2141">
                  <c:v>35.691388888888149</c:v>
                </c:pt>
                <c:pt idx="2142">
                  <c:v>35.708055555554814</c:v>
                </c:pt>
                <c:pt idx="2143">
                  <c:v>35.72472222222148</c:v>
                </c:pt>
                <c:pt idx="2144">
                  <c:v>35.741388888888146</c:v>
                </c:pt>
                <c:pt idx="2145">
                  <c:v>35.758055555554812</c:v>
                </c:pt>
                <c:pt idx="2146">
                  <c:v>35.774722222221477</c:v>
                </c:pt>
                <c:pt idx="2147">
                  <c:v>35.791388888888143</c:v>
                </c:pt>
                <c:pt idx="2148">
                  <c:v>35.808055555554809</c:v>
                </c:pt>
                <c:pt idx="2149">
                  <c:v>35.824722222221475</c:v>
                </c:pt>
                <c:pt idx="2150">
                  <c:v>35.84138888888814</c:v>
                </c:pt>
                <c:pt idx="2151">
                  <c:v>35.858055555554806</c:v>
                </c:pt>
                <c:pt idx="2152">
                  <c:v>35.874722222221472</c:v>
                </c:pt>
                <c:pt idx="2153">
                  <c:v>35.891388888888137</c:v>
                </c:pt>
                <c:pt idx="2154">
                  <c:v>35.908055555554803</c:v>
                </c:pt>
                <c:pt idx="2155">
                  <c:v>35.924722222221469</c:v>
                </c:pt>
                <c:pt idx="2156">
                  <c:v>35.941388888888135</c:v>
                </c:pt>
                <c:pt idx="2157">
                  <c:v>35.9580555555548</c:v>
                </c:pt>
                <c:pt idx="2158">
                  <c:v>35.974722222221466</c:v>
                </c:pt>
                <c:pt idx="2159">
                  <c:v>35.991388888888132</c:v>
                </c:pt>
                <c:pt idx="2160">
                  <c:v>36.008055555554797</c:v>
                </c:pt>
                <c:pt idx="2161">
                  <c:v>36.024722222221463</c:v>
                </c:pt>
                <c:pt idx="2162">
                  <c:v>36.041388888888129</c:v>
                </c:pt>
                <c:pt idx="2163">
                  <c:v>36.058055555554795</c:v>
                </c:pt>
                <c:pt idx="2164">
                  <c:v>36.07472222222146</c:v>
                </c:pt>
                <c:pt idx="2165">
                  <c:v>36.091388888888126</c:v>
                </c:pt>
              </c:numCache>
            </c:numRef>
          </c:xVal>
          <c:yVal>
            <c:numRef>
              <c:f>Data2!$Q$2:$Q$2167</c:f>
              <c:numCache>
                <c:formatCode>#,000</c:formatCode>
                <c:ptCount val="2166"/>
                <c:pt idx="0">
                  <c:v>-773.10400000000004</c:v>
                </c:pt>
                <c:pt idx="1">
                  <c:v>-774.053</c:v>
                </c:pt>
                <c:pt idx="2">
                  <c:v>-775.08199999999999</c:v>
                </c:pt>
                <c:pt idx="3">
                  <c:v>-776.08100000000002</c:v>
                </c:pt>
                <c:pt idx="4">
                  <c:v>-777.08</c:v>
                </c:pt>
                <c:pt idx="5">
                  <c:v>-778.07899999999995</c:v>
                </c:pt>
                <c:pt idx="6">
                  <c:v>-779.21900000000005</c:v>
                </c:pt>
                <c:pt idx="7">
                  <c:v>-780.69799999999998</c:v>
                </c:pt>
                <c:pt idx="8">
                  <c:v>-782.07299999999998</c:v>
                </c:pt>
                <c:pt idx="9">
                  <c:v>-783.03200000000004</c:v>
                </c:pt>
                <c:pt idx="10">
                  <c:v>-784.31299999999999</c:v>
                </c:pt>
                <c:pt idx="11">
                  <c:v>-785.601</c:v>
                </c:pt>
                <c:pt idx="12">
                  <c:v>-786.96799999999996</c:v>
                </c:pt>
                <c:pt idx="13">
                  <c:v>-787.976</c:v>
                </c:pt>
                <c:pt idx="14">
                  <c:v>-789.03099999999995</c:v>
                </c:pt>
                <c:pt idx="15">
                  <c:v>-790.05399999999997</c:v>
                </c:pt>
                <c:pt idx="17">
                  <c:v>-791.78800000000001</c:v>
                </c:pt>
                <c:pt idx="19">
                  <c:v>-792.99599999999998</c:v>
                </c:pt>
                <c:pt idx="21">
                  <c:v>-794.86599999999999</c:v>
                </c:pt>
                <c:pt idx="23">
                  <c:v>-795.85599999999999</c:v>
                </c:pt>
                <c:pt idx="26">
                  <c:v>-797.05600000000004</c:v>
                </c:pt>
                <c:pt idx="44">
                  <c:v>-795.93399999999997</c:v>
                </c:pt>
                <c:pt idx="50">
                  <c:v>-795.06100000000004</c:v>
                </c:pt>
                <c:pt idx="56">
                  <c:v>-794.06200000000001</c:v>
                </c:pt>
                <c:pt idx="57">
                  <c:v>-793.97799999999995</c:v>
                </c:pt>
                <c:pt idx="65">
                  <c:v>-792.86800000000005</c:v>
                </c:pt>
                <c:pt idx="74">
                  <c:v>-791.92600000000004</c:v>
                </c:pt>
                <c:pt idx="86">
                  <c:v>-792.05200000000002</c:v>
                </c:pt>
                <c:pt idx="104">
                  <c:v>-793.05600000000004</c:v>
                </c:pt>
                <c:pt idx="115">
                  <c:v>-794.03499999999997</c:v>
                </c:pt>
                <c:pt idx="116">
                  <c:v>-794.06700000000001</c:v>
                </c:pt>
                <c:pt idx="123">
                  <c:v>-795.05899999999997</c:v>
                </c:pt>
                <c:pt idx="131">
                  <c:v>-796.06700000000001</c:v>
                </c:pt>
                <c:pt idx="138">
                  <c:v>-798.01499999999999</c:v>
                </c:pt>
                <c:pt idx="144">
                  <c:v>-798.69899999999996</c:v>
                </c:pt>
                <c:pt idx="146">
                  <c:v>-799.05399999999997</c:v>
                </c:pt>
                <c:pt idx="150">
                  <c:v>-800.04300000000001</c:v>
                </c:pt>
                <c:pt idx="155">
                  <c:v>-801.05100000000004</c:v>
                </c:pt>
                <c:pt idx="160">
                  <c:v>-802.03800000000001</c:v>
                </c:pt>
                <c:pt idx="167">
                  <c:v>-803.43499999999995</c:v>
                </c:pt>
                <c:pt idx="172">
                  <c:v>-804.77800000000002</c:v>
                </c:pt>
                <c:pt idx="176">
                  <c:v>-805.649</c:v>
                </c:pt>
                <c:pt idx="177">
                  <c:v>-806.04100000000005</c:v>
                </c:pt>
                <c:pt idx="181">
                  <c:v>-807.173</c:v>
                </c:pt>
                <c:pt idx="187">
                  <c:v>-808.50199999999995</c:v>
                </c:pt>
                <c:pt idx="191">
                  <c:v>-809.34</c:v>
                </c:pt>
                <c:pt idx="195">
                  <c:v>-810.69299999999998</c:v>
                </c:pt>
                <c:pt idx="201">
                  <c:v>-811.55499999999995</c:v>
                </c:pt>
                <c:pt idx="206">
                  <c:v>-811.16899999999998</c:v>
                </c:pt>
                <c:pt idx="211">
                  <c:v>-810.42499999999995</c:v>
                </c:pt>
                <c:pt idx="216">
                  <c:v>-809.08799999999997</c:v>
                </c:pt>
                <c:pt idx="236">
                  <c:v>-809.279</c:v>
                </c:pt>
                <c:pt idx="243">
                  <c:v>-810.39400000000001</c:v>
                </c:pt>
                <c:pt idx="250">
                  <c:v>-811.78099999999995</c:v>
                </c:pt>
                <c:pt idx="257">
                  <c:v>-812.77099999999996</c:v>
                </c:pt>
                <c:pt idx="263">
                  <c:v>-813.84699999999998</c:v>
                </c:pt>
                <c:pt idx="266">
                  <c:v>-814.03599999999994</c:v>
                </c:pt>
                <c:pt idx="268">
                  <c:v>-815.04700000000003</c:v>
                </c:pt>
                <c:pt idx="274">
                  <c:v>-816.029</c:v>
                </c:pt>
                <c:pt idx="282">
                  <c:v>-817.03599999999994</c:v>
                </c:pt>
                <c:pt idx="289">
                  <c:v>-818.04899999999998</c:v>
                </c:pt>
                <c:pt idx="296">
                  <c:v>-819.39300000000003</c:v>
                </c:pt>
                <c:pt idx="303">
                  <c:v>-820.89700000000005</c:v>
                </c:pt>
                <c:pt idx="310">
                  <c:v>-821.83100000000002</c:v>
                </c:pt>
                <c:pt idx="316">
                  <c:v>-823.01599999999996</c:v>
                </c:pt>
                <c:pt idx="323">
                  <c:v>-823.88499999999999</c:v>
                </c:pt>
                <c:pt idx="326">
                  <c:v>-824.03099999999995</c:v>
                </c:pt>
                <c:pt idx="329">
                  <c:v>-825.02300000000002</c:v>
                </c:pt>
                <c:pt idx="338">
                  <c:v>-826.02200000000005</c:v>
                </c:pt>
                <c:pt idx="345">
                  <c:v>-827.23699999999997</c:v>
                </c:pt>
                <c:pt idx="356">
                  <c:v>-827.94100000000003</c:v>
                </c:pt>
                <c:pt idx="386">
                  <c:v>-828.17</c:v>
                </c:pt>
                <c:pt idx="399">
                  <c:v>-829.33900000000006</c:v>
                </c:pt>
                <c:pt idx="416">
                  <c:v>-829.85699999999997</c:v>
                </c:pt>
                <c:pt idx="417">
                  <c:v>-830.33399999999995</c:v>
                </c:pt>
                <c:pt idx="430">
                  <c:v>-831.32600000000002</c:v>
                </c:pt>
                <c:pt idx="446">
                  <c:v>-832.12199999999996</c:v>
                </c:pt>
                <c:pt idx="450">
                  <c:v>-832.41200000000003</c:v>
                </c:pt>
                <c:pt idx="476">
                  <c:v>-833.26300000000003</c:v>
                </c:pt>
                <c:pt idx="477">
                  <c:v>-833.42899999999997</c:v>
                </c:pt>
                <c:pt idx="489">
                  <c:v>-834.89200000000005</c:v>
                </c:pt>
                <c:pt idx="498">
                  <c:v>-835.98199999999997</c:v>
                </c:pt>
                <c:pt idx="502">
                  <c:v>-837.01700000000005</c:v>
                </c:pt>
                <c:pt idx="505">
                  <c:v>-838.08799999999997</c:v>
                </c:pt>
                <c:pt idx="506">
                  <c:v>-838.00800000000004</c:v>
                </c:pt>
                <c:pt idx="509">
                  <c:v>-839.048</c:v>
                </c:pt>
                <c:pt idx="512">
                  <c:v>-840.00699999999995</c:v>
                </c:pt>
                <c:pt idx="517">
                  <c:v>-841.73400000000004</c:v>
                </c:pt>
                <c:pt idx="521">
                  <c:v>-842.99900000000002</c:v>
                </c:pt>
                <c:pt idx="526">
                  <c:v>-844.00199999999995</c:v>
                </c:pt>
                <c:pt idx="530">
                  <c:v>-844.99900000000002</c:v>
                </c:pt>
                <c:pt idx="535">
                  <c:v>-846.00900000000001</c:v>
                </c:pt>
                <c:pt idx="536">
                  <c:v>-846.35500000000002</c:v>
                </c:pt>
                <c:pt idx="540">
                  <c:v>-847.59</c:v>
                </c:pt>
                <c:pt idx="545">
                  <c:v>-848.89700000000005</c:v>
                </c:pt>
                <c:pt idx="549">
                  <c:v>-849.86500000000001</c:v>
                </c:pt>
                <c:pt idx="553">
                  <c:v>-850.99199999999996</c:v>
                </c:pt>
                <c:pt idx="557">
                  <c:v>-852.27800000000002</c:v>
                </c:pt>
                <c:pt idx="561">
                  <c:v>-853.29</c:v>
                </c:pt>
                <c:pt idx="565">
                  <c:v>-854.51599999999996</c:v>
                </c:pt>
                <c:pt idx="566">
                  <c:v>-854.32399999999996</c:v>
                </c:pt>
                <c:pt idx="570">
                  <c:v>-855.35900000000004</c:v>
                </c:pt>
                <c:pt idx="575">
                  <c:v>-856.68799999999999</c:v>
                </c:pt>
                <c:pt idx="580">
                  <c:v>-857.92499999999995</c:v>
                </c:pt>
                <c:pt idx="587">
                  <c:v>-858.66800000000001</c:v>
                </c:pt>
                <c:pt idx="594">
                  <c:v>-860.06100000000004</c:v>
                </c:pt>
                <c:pt idx="596">
                  <c:v>-859.98099999999999</c:v>
                </c:pt>
                <c:pt idx="600">
                  <c:v>-860.85599999999999</c:v>
                </c:pt>
                <c:pt idx="606">
                  <c:v>-861.97900000000004</c:v>
                </c:pt>
                <c:pt idx="612">
                  <c:v>-862.97799999999995</c:v>
                </c:pt>
                <c:pt idx="617">
                  <c:v>-863.97699999999998</c:v>
                </c:pt>
                <c:pt idx="626">
                  <c:v>-865.2</c:v>
                </c:pt>
                <c:pt idx="632">
                  <c:v>-866.86699999999996</c:v>
                </c:pt>
                <c:pt idx="638">
                  <c:v>-867.95799999999997</c:v>
                </c:pt>
                <c:pt idx="644">
                  <c:v>-868.96900000000005</c:v>
                </c:pt>
                <c:pt idx="650">
                  <c:v>-869.94399999999996</c:v>
                </c:pt>
                <c:pt idx="656">
                  <c:v>-870.9</c:v>
                </c:pt>
                <c:pt idx="659">
                  <c:v>-870.93299999999999</c:v>
                </c:pt>
                <c:pt idx="669">
                  <c:v>-871.87199999999996</c:v>
                </c:pt>
                <c:pt idx="677">
                  <c:v>-872.96199999999999</c:v>
                </c:pt>
                <c:pt idx="686">
                  <c:v>-873.327</c:v>
                </c:pt>
                <c:pt idx="696">
                  <c:v>-873.96500000000003</c:v>
                </c:pt>
                <c:pt idx="707">
                  <c:v>-873.25400000000002</c:v>
                </c:pt>
                <c:pt idx="708">
                  <c:v>-871.97</c:v>
                </c:pt>
                <c:pt idx="710">
                  <c:v>-871.01300000000003</c:v>
                </c:pt>
                <c:pt idx="712">
                  <c:v>-869.971</c:v>
                </c:pt>
                <c:pt idx="715">
                  <c:v>-868.971</c:v>
                </c:pt>
                <c:pt idx="716">
                  <c:v>-868.96699999999998</c:v>
                </c:pt>
                <c:pt idx="719">
                  <c:v>-867.97199999999998</c:v>
                </c:pt>
                <c:pt idx="726">
                  <c:v>-866.97299999999996</c:v>
                </c:pt>
                <c:pt idx="746">
                  <c:v>-867.97500000000002</c:v>
                </c:pt>
                <c:pt idx="754">
                  <c:v>-869.16700000000003</c:v>
                </c:pt>
                <c:pt idx="763">
                  <c:v>-869.97</c:v>
                </c:pt>
                <c:pt idx="772">
                  <c:v>-871.13699999999994</c:v>
                </c:pt>
                <c:pt idx="776">
                  <c:v>-871.96699999999998</c:v>
                </c:pt>
                <c:pt idx="780">
                  <c:v>-872.54300000000001</c:v>
                </c:pt>
                <c:pt idx="789">
                  <c:v>-873.75400000000002</c:v>
                </c:pt>
                <c:pt idx="797">
                  <c:v>-874.78300000000002</c:v>
                </c:pt>
                <c:pt idx="805">
                  <c:v>-875.74599999999998</c:v>
                </c:pt>
                <c:pt idx="806">
                  <c:v>-875.78300000000002</c:v>
                </c:pt>
                <c:pt idx="822">
                  <c:v>-874.36900000000003</c:v>
                </c:pt>
                <c:pt idx="827">
                  <c:v>-873.23299999999995</c:v>
                </c:pt>
                <c:pt idx="833">
                  <c:v>-872.57899999999995</c:v>
                </c:pt>
                <c:pt idx="836">
                  <c:v>-871.97199999999998</c:v>
                </c:pt>
                <c:pt idx="841">
                  <c:v>-870.96600000000001</c:v>
                </c:pt>
                <c:pt idx="855">
                  <c:v>-869.99199999999996</c:v>
                </c:pt>
                <c:pt idx="866">
                  <c:v>-869.97</c:v>
                </c:pt>
                <c:pt idx="896">
                  <c:v>-869.97</c:v>
                </c:pt>
                <c:pt idx="920">
                  <c:v>-869.11900000000003</c:v>
                </c:pt>
                <c:pt idx="926">
                  <c:v>-869.11500000000001</c:v>
                </c:pt>
                <c:pt idx="939">
                  <c:v>-867.92</c:v>
                </c:pt>
                <c:pt idx="941">
                  <c:v>-866.96600000000001</c:v>
                </c:pt>
                <c:pt idx="950">
                  <c:v>-867.95899999999995</c:v>
                </c:pt>
                <c:pt idx="956">
                  <c:v>-868.10799999999995</c:v>
                </c:pt>
                <c:pt idx="967">
                  <c:v>-868.95600000000002</c:v>
                </c:pt>
                <c:pt idx="986">
                  <c:v>-868.971</c:v>
                </c:pt>
                <c:pt idx="1016">
                  <c:v>-868.97900000000004</c:v>
                </c:pt>
                <c:pt idx="1046">
                  <c:v>-869.06100000000004</c:v>
                </c:pt>
                <c:pt idx="1076">
                  <c:v>-868.971</c:v>
                </c:pt>
                <c:pt idx="1106">
                  <c:v>-868.95100000000002</c:v>
                </c:pt>
                <c:pt idx="1136">
                  <c:v>-867.97199999999998</c:v>
                </c:pt>
                <c:pt idx="1141">
                  <c:v>-867.96500000000003</c:v>
                </c:pt>
                <c:pt idx="1166">
                  <c:v>-867.28300000000002</c:v>
                </c:pt>
                <c:pt idx="1190">
                  <c:v>-866.96500000000003</c:v>
                </c:pt>
                <c:pt idx="1196">
                  <c:v>-866.35</c:v>
                </c:pt>
                <c:pt idx="1215">
                  <c:v>-865.79600000000005</c:v>
                </c:pt>
                <c:pt idx="1226">
                  <c:v>-865.20399999999995</c:v>
                </c:pt>
                <c:pt idx="1231">
                  <c:v>-864.86199999999997</c:v>
                </c:pt>
                <c:pt idx="1250">
                  <c:v>-863.25300000000004</c:v>
                </c:pt>
                <c:pt idx="1256">
                  <c:v>-862.98</c:v>
                </c:pt>
                <c:pt idx="1264">
                  <c:v>-862.89700000000005</c:v>
                </c:pt>
                <c:pt idx="1274">
                  <c:v>-861.42499999999995</c:v>
                </c:pt>
                <c:pt idx="1283">
                  <c:v>-860.41399999999999</c:v>
                </c:pt>
                <c:pt idx="1286">
                  <c:v>-859.98199999999997</c:v>
                </c:pt>
                <c:pt idx="1290">
                  <c:v>-859.16899999999998</c:v>
                </c:pt>
                <c:pt idx="1296">
                  <c:v>-858.11400000000003</c:v>
                </c:pt>
                <c:pt idx="1300">
                  <c:v>-856.98699999999997</c:v>
                </c:pt>
                <c:pt idx="1304">
                  <c:v>-855.98599999999999</c:v>
                </c:pt>
                <c:pt idx="1309">
                  <c:v>-854.98599999999999</c:v>
                </c:pt>
                <c:pt idx="1314">
                  <c:v>-853.98099999999999</c:v>
                </c:pt>
                <c:pt idx="1316">
                  <c:v>-852.91600000000005</c:v>
                </c:pt>
                <c:pt idx="1321">
                  <c:v>-852.45299999999997</c:v>
                </c:pt>
                <c:pt idx="1327">
                  <c:v>-851.22299999999996</c:v>
                </c:pt>
                <c:pt idx="1333">
                  <c:v>-850.09400000000005</c:v>
                </c:pt>
                <c:pt idx="1340">
                  <c:v>-849.13</c:v>
                </c:pt>
                <c:pt idx="1346">
                  <c:v>-847.96600000000001</c:v>
                </c:pt>
                <c:pt idx="1355">
                  <c:v>-846.99699999999996</c:v>
                </c:pt>
                <c:pt idx="1363">
                  <c:v>-845.99800000000005</c:v>
                </c:pt>
                <c:pt idx="1371">
                  <c:v>-844.98900000000003</c:v>
                </c:pt>
                <c:pt idx="1376">
                  <c:v>-844.01400000000001</c:v>
                </c:pt>
                <c:pt idx="1377">
                  <c:v>-843.75800000000004</c:v>
                </c:pt>
                <c:pt idx="1386">
                  <c:v>-842.66700000000003</c:v>
                </c:pt>
                <c:pt idx="1392">
                  <c:v>-841.54600000000005</c:v>
                </c:pt>
                <c:pt idx="1399">
                  <c:v>-840.01099999999997</c:v>
                </c:pt>
                <c:pt idx="1406">
                  <c:v>-839.27700000000004</c:v>
                </c:pt>
                <c:pt idx="1413">
                  <c:v>-838.03399999999999</c:v>
                </c:pt>
                <c:pt idx="1422">
                  <c:v>-837.03599999999994</c:v>
                </c:pt>
                <c:pt idx="1431">
                  <c:v>-836.01099999999997</c:v>
                </c:pt>
                <c:pt idx="1436">
                  <c:v>-835.52599999999995</c:v>
                </c:pt>
                <c:pt idx="1438">
                  <c:v>-834.96799999999996</c:v>
                </c:pt>
                <c:pt idx="1444">
                  <c:v>-833.94399999999996</c:v>
                </c:pt>
                <c:pt idx="1453">
                  <c:v>-833.01</c:v>
                </c:pt>
                <c:pt idx="1461">
                  <c:v>-831.62400000000002</c:v>
                </c:pt>
                <c:pt idx="1466">
                  <c:v>-832.02200000000005</c:v>
                </c:pt>
                <c:pt idx="1476">
                  <c:v>-831.00400000000002</c:v>
                </c:pt>
                <c:pt idx="1488">
                  <c:v>-829.52099999999996</c:v>
                </c:pt>
                <c:pt idx="1496">
                  <c:v>-828.95699999999999</c:v>
                </c:pt>
                <c:pt idx="1498">
                  <c:v>-828.63699999999994</c:v>
                </c:pt>
                <c:pt idx="1507">
                  <c:v>-827.60799999999995</c:v>
                </c:pt>
                <c:pt idx="1519">
                  <c:v>-826.18899999999996</c:v>
                </c:pt>
                <c:pt idx="1526">
                  <c:v>-826.02</c:v>
                </c:pt>
                <c:pt idx="1531">
                  <c:v>-825.48800000000006</c:v>
                </c:pt>
                <c:pt idx="1542">
                  <c:v>-824.19899999999996</c:v>
                </c:pt>
                <c:pt idx="1551">
                  <c:v>-823.03300000000002</c:v>
                </c:pt>
                <c:pt idx="1556">
                  <c:v>-822.94799999999998</c:v>
                </c:pt>
                <c:pt idx="1568">
                  <c:v>-822.08799999999997</c:v>
                </c:pt>
                <c:pt idx="1585">
                  <c:v>-821.05200000000002</c:v>
                </c:pt>
                <c:pt idx="1586">
                  <c:v>-821.096</c:v>
                </c:pt>
                <c:pt idx="1597">
                  <c:v>-820.21699999999998</c:v>
                </c:pt>
                <c:pt idx="1616">
                  <c:v>-819.09100000000001</c:v>
                </c:pt>
                <c:pt idx="1619">
                  <c:v>-819.03</c:v>
                </c:pt>
                <c:pt idx="1639">
                  <c:v>-818.03099999999995</c:v>
                </c:pt>
                <c:pt idx="1646">
                  <c:v>-817.577</c:v>
                </c:pt>
                <c:pt idx="1658">
                  <c:v>-817.029</c:v>
                </c:pt>
                <c:pt idx="1676">
                  <c:v>-816.03800000000001</c:v>
                </c:pt>
                <c:pt idx="1689">
                  <c:v>-815.69399999999996</c:v>
                </c:pt>
                <c:pt idx="1706">
                  <c:v>-815.03499999999997</c:v>
                </c:pt>
                <c:pt idx="1716">
                  <c:v>-814.89300000000003</c:v>
                </c:pt>
                <c:pt idx="1736">
                  <c:v>-814.01800000000003</c:v>
                </c:pt>
                <c:pt idx="1740">
                  <c:v>-813.95600000000002</c:v>
                </c:pt>
                <c:pt idx="1764">
                  <c:v>-812.61800000000005</c:v>
                </c:pt>
                <c:pt idx="1766">
                  <c:v>-812.59799999999996</c:v>
                </c:pt>
                <c:pt idx="1784">
                  <c:v>-811.50599999999997</c:v>
                </c:pt>
                <c:pt idx="1796">
                  <c:v>-810.46199999999999</c:v>
                </c:pt>
                <c:pt idx="1798">
                  <c:v>-810.04100000000005</c:v>
                </c:pt>
                <c:pt idx="1804">
                  <c:v>-809.07100000000003</c:v>
                </c:pt>
                <c:pt idx="1810">
                  <c:v>-808.04300000000001</c:v>
                </c:pt>
                <c:pt idx="1820">
                  <c:v>-807</c:v>
                </c:pt>
                <c:pt idx="1825">
                  <c:v>-805.88499999999999</c:v>
                </c:pt>
                <c:pt idx="1826">
                  <c:v>-806.05600000000004</c:v>
                </c:pt>
                <c:pt idx="1839">
                  <c:v>-805.03800000000001</c:v>
                </c:pt>
                <c:pt idx="1849">
                  <c:v>-803.96699999999998</c:v>
                </c:pt>
                <c:pt idx="1856">
                  <c:v>-803.07600000000002</c:v>
                </c:pt>
                <c:pt idx="1860">
                  <c:v>-802.40899999999999</c:v>
                </c:pt>
                <c:pt idx="1868">
                  <c:v>-801.56799999999998</c:v>
                </c:pt>
                <c:pt idx="1882">
                  <c:v>-800.08199999999999</c:v>
                </c:pt>
                <c:pt idx="1886">
                  <c:v>-800.07500000000005</c:v>
                </c:pt>
                <c:pt idx="1894">
                  <c:v>-799.11199999999997</c:v>
                </c:pt>
                <c:pt idx="1913">
                  <c:v>-798.21400000000006</c:v>
                </c:pt>
                <c:pt idx="1916">
                  <c:v>-798.072</c:v>
                </c:pt>
                <c:pt idx="1935">
                  <c:v>-797.05799999999999</c:v>
                </c:pt>
                <c:pt idx="1946">
                  <c:v>-796.41099999999994</c:v>
                </c:pt>
                <c:pt idx="1962">
                  <c:v>-796.05700000000002</c:v>
                </c:pt>
                <c:pt idx="1976">
                  <c:v>-795.92399999999998</c:v>
                </c:pt>
                <c:pt idx="2001">
                  <c:v>-795.09299999999996</c:v>
                </c:pt>
                <c:pt idx="2006">
                  <c:v>-795.05799999999999</c:v>
                </c:pt>
                <c:pt idx="2034">
                  <c:v>-794.06</c:v>
                </c:pt>
                <c:pt idx="2036">
                  <c:v>-794.06</c:v>
                </c:pt>
                <c:pt idx="2066">
                  <c:v>-793.36300000000006</c:v>
                </c:pt>
                <c:pt idx="2086">
                  <c:v>-792.93700000000001</c:v>
                </c:pt>
                <c:pt idx="2096">
                  <c:v>-793.06100000000004</c:v>
                </c:pt>
                <c:pt idx="2126">
                  <c:v>-792.74400000000003</c:v>
                </c:pt>
                <c:pt idx="2143">
                  <c:v>-792.05899999999997</c:v>
                </c:pt>
                <c:pt idx="2156">
                  <c:v>-792.06200000000001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9B-4F4E-BFC0-8737716128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3095752"/>
        <c:axId val="253096144"/>
      </c:scatterChart>
      <c:valAx>
        <c:axId val="253095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096144"/>
        <c:crosses val="autoZero"/>
        <c:crossBetween val="midCat"/>
      </c:valAx>
      <c:valAx>
        <c:axId val="25309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095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180975</xdr:colOff>
      <xdr:row>0</xdr:row>
      <xdr:rowOff>180975</xdr:rowOff>
    </xdr:from>
    <xdr:to>
      <xdr:col>22</xdr:col>
      <xdr:colOff>233362</xdr:colOff>
      <xdr:row>15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161925</xdr:colOff>
      <xdr:row>16</xdr:row>
      <xdr:rowOff>109537</xdr:rowOff>
    </xdr:from>
    <xdr:to>
      <xdr:col>21</xdr:col>
      <xdr:colOff>466725</xdr:colOff>
      <xdr:row>30</xdr:row>
      <xdr:rowOff>185737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/Veillonella%201%20Contro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eillonella 1.Control"/>
      <sheetName val="Procedure"/>
      <sheetName val="Plant"/>
      <sheetName val="Setup1"/>
      <sheetName val="Setup2"/>
      <sheetName val="Setup3"/>
      <sheetName val="Setup4"/>
      <sheetName val="Data"/>
      <sheetName val="Data2"/>
      <sheetName val="Data3"/>
      <sheetName val="Data4"/>
      <sheetName val="Events"/>
      <sheetName val="Fb-Pro"/>
      <sheetName val="Tabelle1"/>
      <sheetName val="Tabelle2"/>
      <sheetName val="Tabelle3"/>
      <sheetName val="Chart-History"/>
    </sheetNames>
    <sheetDataSet>
      <sheetData sheetId="0">
        <row r="31">
          <cell r="D31" t="str">
            <v>Batch 1</v>
          </cell>
        </row>
        <row r="32">
          <cell r="D32" t="str">
            <v>Batch 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I2168"/>
  <sheetViews>
    <sheetView workbookViewId="0">
      <pane xSplit="2" ySplit="1" topLeftCell="C242" activePane="bottomRight" state="frozen"/>
      <selection pane="topRight" activeCell="C1" sqref="C1"/>
      <selection pane="bottomLeft" activeCell="A2" sqref="A2"/>
      <selection pane="bottomRight" activeCell="D3" sqref="D3:D2167"/>
    </sheetView>
  </sheetViews>
  <sheetFormatPr baseColWidth="10" defaultColWidth="11.5" defaultRowHeight="15" x14ac:dyDescent="0.2"/>
  <cols>
    <col min="1" max="1" width="16.33203125" style="17" bestFit="1" customWidth="1"/>
    <col min="2" max="2" width="8.6640625" style="18" bestFit="1" customWidth="1"/>
    <col min="3" max="3" width="17.83203125" style="18" bestFit="1" customWidth="1"/>
    <col min="4" max="4" width="17.83203125" style="18" customWidth="1"/>
    <col min="5" max="5" width="10.6640625" style="19" bestFit="1" customWidth="1"/>
    <col min="6" max="6" width="11.6640625" style="20" bestFit="1" customWidth="1"/>
    <col min="7" max="7" width="9.6640625" style="19" bestFit="1" customWidth="1"/>
    <col min="8" max="8" width="11.83203125" style="21" bestFit="1" customWidth="1"/>
    <col min="9" max="9" width="13.6640625" style="19" bestFit="1" customWidth="1"/>
    <col min="10" max="10" width="12" style="19" bestFit="1" customWidth="1"/>
    <col min="11" max="11" width="13.5" style="19" bestFit="1" customWidth="1"/>
    <col min="12" max="12" width="11.83203125" style="19" bestFit="1" customWidth="1"/>
    <col min="13" max="13" width="13.5" style="19" bestFit="1" customWidth="1"/>
    <col min="14" max="14" width="11.83203125" style="19" bestFit="1" customWidth="1"/>
    <col min="15" max="15" width="13.6640625" style="19" bestFit="1" customWidth="1"/>
    <col min="16" max="16" width="12" style="19" bestFit="1" customWidth="1"/>
    <col min="17" max="17" width="12.33203125" style="20" bestFit="1" customWidth="1"/>
    <col min="18" max="18" width="10.1640625" style="19" bestFit="1" customWidth="1"/>
    <col min="19" max="19" width="13.6640625" style="21" bestFit="1" customWidth="1"/>
    <col min="20" max="20" width="18.1640625" style="20" bestFit="1" customWidth="1"/>
    <col min="21" max="21" width="14.1640625" style="20" bestFit="1" customWidth="1"/>
    <col min="22" max="22" width="14.5" style="20" bestFit="1" customWidth="1"/>
    <col min="23" max="23" width="15.5" style="20" bestFit="1" customWidth="1"/>
    <col min="24" max="24" width="14.5" style="20" bestFit="1" customWidth="1"/>
    <col min="25" max="25" width="11.5" style="20" bestFit="1" customWidth="1"/>
    <col min="26" max="26" width="9.5" style="19" bestFit="1" customWidth="1"/>
    <col min="27" max="27" width="13.5" style="19" bestFit="1" customWidth="1"/>
    <col min="28" max="29" width="13.33203125" style="19" bestFit="1" customWidth="1"/>
    <col min="30" max="30" width="13.5" style="19" bestFit="1" customWidth="1"/>
    <col min="31" max="32" width="12" style="20" bestFit="1" customWidth="1"/>
    <col min="33" max="34" width="11.83203125" style="20" bestFit="1" customWidth="1"/>
    <col min="35" max="35" width="12" style="20" bestFit="1" customWidth="1"/>
  </cols>
  <sheetData>
    <row r="1" spans="1:35" s="16" customFormat="1" x14ac:dyDescent="0.2">
      <c r="A1" s="11" t="s">
        <v>71</v>
      </c>
      <c r="B1" s="12" t="s">
        <v>72</v>
      </c>
      <c r="C1" s="12" t="s">
        <v>73</v>
      </c>
      <c r="D1" s="12" t="s">
        <v>105</v>
      </c>
      <c r="E1" s="13" t="s">
        <v>74</v>
      </c>
      <c r="F1" s="14" t="s">
        <v>75</v>
      </c>
      <c r="G1" s="13" t="s">
        <v>76</v>
      </c>
      <c r="H1" s="15" t="s">
        <v>77</v>
      </c>
      <c r="I1" s="13" t="s">
        <v>78</v>
      </c>
      <c r="J1" s="13" t="s">
        <v>79</v>
      </c>
      <c r="K1" s="13" t="s">
        <v>80</v>
      </c>
      <c r="L1" s="13" t="s">
        <v>81</v>
      </c>
      <c r="M1" s="13" t="s">
        <v>82</v>
      </c>
      <c r="N1" s="13" t="s">
        <v>83</v>
      </c>
      <c r="O1" s="13" t="s">
        <v>84</v>
      </c>
      <c r="P1" s="13" t="s">
        <v>85</v>
      </c>
      <c r="Q1" s="14" t="s">
        <v>86</v>
      </c>
      <c r="R1" s="13" t="s">
        <v>87</v>
      </c>
      <c r="S1" s="15" t="s">
        <v>88</v>
      </c>
      <c r="T1" s="14" t="s">
        <v>89</v>
      </c>
      <c r="U1" s="14" t="s">
        <v>90</v>
      </c>
      <c r="V1" s="14" t="s">
        <v>91</v>
      </c>
      <c r="W1" s="14" t="s">
        <v>92</v>
      </c>
      <c r="X1" s="14" t="s">
        <v>93</v>
      </c>
      <c r="Y1" s="14" t="s">
        <v>94</v>
      </c>
      <c r="Z1" s="13" t="s">
        <v>95</v>
      </c>
      <c r="AA1" s="13" t="s">
        <v>96</v>
      </c>
      <c r="AB1" s="13" t="s">
        <v>97</v>
      </c>
      <c r="AC1" s="13" t="s">
        <v>98</v>
      </c>
      <c r="AD1" s="13" t="s">
        <v>99</v>
      </c>
      <c r="AE1" s="14" t="s">
        <v>100</v>
      </c>
      <c r="AF1" s="14" t="s">
        <v>101</v>
      </c>
      <c r="AG1" s="14" t="s">
        <v>102</v>
      </c>
      <c r="AH1" s="14" t="s">
        <v>103</v>
      </c>
      <c r="AI1" s="14" t="s">
        <v>104</v>
      </c>
    </row>
    <row r="2" spans="1:35" s="20" customFormat="1" x14ac:dyDescent="0.2">
      <c r="A2" s="17">
        <v>43202.058252314811</v>
      </c>
      <c r="B2" s="18">
        <v>0.54513889066583898</v>
      </c>
      <c r="C2" s="18">
        <v>3.3564814814814812E-4</v>
      </c>
      <c r="D2" s="22">
        <f>29/3600</f>
        <v>8.0555555555555554E-3</v>
      </c>
      <c r="E2" s="19"/>
      <c r="G2" s="19"/>
      <c r="H2" s="21"/>
      <c r="I2" s="19"/>
      <c r="J2" s="19"/>
      <c r="K2" s="19"/>
      <c r="L2" s="19"/>
      <c r="M2" s="19"/>
      <c r="N2" s="19"/>
      <c r="O2" s="19"/>
      <c r="P2" s="19"/>
      <c r="Q2" s="20">
        <v>-773.10400000000004</v>
      </c>
      <c r="R2" s="19"/>
      <c r="S2" s="21"/>
      <c r="Z2" s="19"/>
      <c r="AA2" s="19"/>
      <c r="AB2" s="19"/>
      <c r="AC2" s="19"/>
      <c r="AD2" s="19"/>
    </row>
    <row r="3" spans="1:35" s="20" customFormat="1" x14ac:dyDescent="0.2">
      <c r="A3" s="17">
        <v>43202.058946759258</v>
      </c>
      <c r="B3" s="18">
        <v>0.54583333511254795</v>
      </c>
      <c r="C3" s="18">
        <v>1.0300925925925926E-3</v>
      </c>
      <c r="D3" s="22">
        <f>D2+60/3600</f>
        <v>2.4722222222222222E-2</v>
      </c>
      <c r="E3" s="19"/>
      <c r="G3" s="19">
        <v>36.457000000000001</v>
      </c>
      <c r="H3" s="21"/>
      <c r="I3" s="19"/>
      <c r="J3" s="19"/>
      <c r="K3" s="19"/>
      <c r="L3" s="19"/>
      <c r="M3" s="19"/>
      <c r="N3" s="19"/>
      <c r="O3" s="19"/>
      <c r="P3" s="19"/>
      <c r="Q3" s="20">
        <v>-774.053</v>
      </c>
      <c r="R3" s="19"/>
      <c r="S3" s="21"/>
      <c r="Z3" s="19"/>
      <c r="AA3" s="19"/>
      <c r="AB3" s="19"/>
      <c r="AC3" s="19"/>
      <c r="AD3" s="19"/>
    </row>
    <row r="4" spans="1:35" s="20" customFormat="1" x14ac:dyDescent="0.2">
      <c r="A4" s="17">
        <v>43202.059641203705</v>
      </c>
      <c r="B4" s="18">
        <v>0.54652777955925602</v>
      </c>
      <c r="C4" s="18">
        <v>1.736111111111111E-3</v>
      </c>
      <c r="D4" s="22">
        <f t="shared" ref="D4:D67" si="0">D3+60/3600</f>
        <v>4.1388888888888892E-2</v>
      </c>
      <c r="E4" s="19"/>
      <c r="G4" s="19">
        <v>36.527999999999999</v>
      </c>
      <c r="H4" s="21"/>
      <c r="I4" s="19"/>
      <c r="J4" s="19"/>
      <c r="K4" s="19"/>
      <c r="L4" s="19"/>
      <c r="M4" s="19"/>
      <c r="N4" s="19"/>
      <c r="O4" s="19"/>
      <c r="P4" s="19"/>
      <c r="Q4" s="20">
        <v>-775.08199999999999</v>
      </c>
      <c r="R4" s="19"/>
      <c r="S4" s="21"/>
      <c r="Z4" s="19"/>
      <c r="AA4" s="19"/>
      <c r="AB4" s="19"/>
      <c r="AC4" s="19"/>
      <c r="AD4" s="19"/>
    </row>
    <row r="5" spans="1:35" s="20" customFormat="1" x14ac:dyDescent="0.2">
      <c r="A5" s="17">
        <v>43202.060335648152</v>
      </c>
      <c r="B5" s="18">
        <v>0.54722222400596399</v>
      </c>
      <c r="C5" s="18">
        <v>2.4305555555555556E-3</v>
      </c>
      <c r="D5" s="22">
        <f t="shared" si="0"/>
        <v>5.8055555555555555E-2</v>
      </c>
      <c r="E5" s="19"/>
      <c r="G5" s="19">
        <v>36.57</v>
      </c>
      <c r="H5" s="21"/>
      <c r="I5" s="19"/>
      <c r="J5" s="19"/>
      <c r="K5" s="19"/>
      <c r="L5" s="19"/>
      <c r="M5" s="19"/>
      <c r="N5" s="19"/>
      <c r="O5" s="19"/>
      <c r="P5" s="19"/>
      <c r="Q5" s="20">
        <v>-776.08100000000002</v>
      </c>
      <c r="R5" s="19"/>
      <c r="S5" s="21"/>
      <c r="Z5" s="19"/>
      <c r="AA5" s="19"/>
      <c r="AB5" s="19"/>
      <c r="AC5" s="19"/>
      <c r="AD5" s="19"/>
    </row>
    <row r="6" spans="1:35" s="20" customFormat="1" x14ac:dyDescent="0.2">
      <c r="A6" s="17">
        <v>43202.061030092591</v>
      </c>
      <c r="B6" s="18">
        <v>0.54791666845267195</v>
      </c>
      <c r="C6" s="18">
        <v>3.1250000000000002E-3</v>
      </c>
      <c r="D6" s="22">
        <f t="shared" si="0"/>
        <v>7.4722222222222218E-2</v>
      </c>
      <c r="E6" s="19"/>
      <c r="G6" s="19">
        <v>36.628</v>
      </c>
      <c r="H6" s="21"/>
      <c r="I6" s="19"/>
      <c r="J6" s="19"/>
      <c r="K6" s="19"/>
      <c r="L6" s="19"/>
      <c r="M6" s="19"/>
      <c r="N6" s="19"/>
      <c r="O6" s="19"/>
      <c r="P6" s="19"/>
      <c r="Q6" s="20">
        <v>-777.08</v>
      </c>
      <c r="R6" s="19"/>
      <c r="S6" s="21"/>
      <c r="X6" s="20">
        <v>5.984</v>
      </c>
      <c r="Z6" s="19"/>
      <c r="AA6" s="19"/>
      <c r="AB6" s="19"/>
      <c r="AC6" s="19"/>
      <c r="AD6" s="19"/>
    </row>
    <row r="7" spans="1:35" s="20" customFormat="1" x14ac:dyDescent="0.2">
      <c r="A7" s="17">
        <v>43202.061724537038</v>
      </c>
      <c r="B7" s="18">
        <v>0.54861111289938003</v>
      </c>
      <c r="C7" s="18">
        <v>3.8194444444444443E-3</v>
      </c>
      <c r="D7" s="22">
        <f t="shared" si="0"/>
        <v>9.1388888888888881E-2</v>
      </c>
      <c r="E7" s="19"/>
      <c r="G7" s="19">
        <v>36.680999999999997</v>
      </c>
      <c r="H7" s="21"/>
      <c r="I7" s="19"/>
      <c r="J7" s="19"/>
      <c r="K7" s="19"/>
      <c r="L7" s="19"/>
      <c r="M7" s="19"/>
      <c r="N7" s="19"/>
      <c r="O7" s="19"/>
      <c r="P7" s="19"/>
      <c r="Q7" s="20">
        <v>-778.07899999999995</v>
      </c>
      <c r="R7" s="19"/>
      <c r="S7" s="21"/>
      <c r="X7" s="20">
        <v>0</v>
      </c>
      <c r="Z7" s="19"/>
      <c r="AA7" s="19"/>
      <c r="AB7" s="19"/>
      <c r="AC7" s="19"/>
      <c r="AD7" s="19"/>
    </row>
    <row r="8" spans="1:35" s="20" customFormat="1" x14ac:dyDescent="0.2">
      <c r="A8" s="17">
        <v>43202.062418981484</v>
      </c>
      <c r="B8" s="18">
        <v>0.54930555734608799</v>
      </c>
      <c r="C8" s="18">
        <v>4.5138888888888885E-3</v>
      </c>
      <c r="D8" s="22">
        <f t="shared" si="0"/>
        <v>0.10805555555555554</v>
      </c>
      <c r="E8" s="19"/>
      <c r="G8" s="19">
        <v>36.734000000000002</v>
      </c>
      <c r="H8" s="21"/>
      <c r="I8" s="19"/>
      <c r="J8" s="19"/>
      <c r="K8" s="19"/>
      <c r="L8" s="19"/>
      <c r="M8" s="19"/>
      <c r="N8" s="19"/>
      <c r="O8" s="19"/>
      <c r="P8" s="19"/>
      <c r="Q8" s="20">
        <v>-779.21900000000005</v>
      </c>
      <c r="R8" s="19"/>
      <c r="S8" s="21"/>
      <c r="X8" s="20">
        <v>0</v>
      </c>
      <c r="Z8" s="19"/>
      <c r="AA8" s="19"/>
      <c r="AB8" s="19"/>
      <c r="AC8" s="19"/>
      <c r="AD8" s="19"/>
    </row>
    <row r="9" spans="1:35" s="20" customFormat="1" x14ac:dyDescent="0.2">
      <c r="A9" s="17">
        <v>43202.063113425924</v>
      </c>
      <c r="B9" s="18">
        <v>0.55000000179279596</v>
      </c>
      <c r="C9" s="18">
        <v>5.1967592592592595E-3</v>
      </c>
      <c r="D9" s="22">
        <f t="shared" si="0"/>
        <v>0.12472222222222221</v>
      </c>
      <c r="E9" s="19"/>
      <c r="G9" s="19"/>
      <c r="H9" s="21"/>
      <c r="I9" s="19"/>
      <c r="J9" s="19"/>
      <c r="K9" s="19"/>
      <c r="L9" s="19"/>
      <c r="M9" s="19"/>
      <c r="N9" s="19"/>
      <c r="O9" s="19"/>
      <c r="P9" s="19"/>
      <c r="Q9" s="20">
        <v>-780.69799999999998</v>
      </c>
      <c r="R9" s="19"/>
      <c r="S9" s="21"/>
      <c r="Z9" s="19"/>
      <c r="AA9" s="19"/>
      <c r="AB9" s="19"/>
      <c r="AC9" s="19"/>
      <c r="AD9" s="19"/>
    </row>
    <row r="10" spans="1:35" s="20" customFormat="1" x14ac:dyDescent="0.2">
      <c r="A10" s="17">
        <v>43202.063807870371</v>
      </c>
      <c r="B10" s="18">
        <v>0.55069444623950403</v>
      </c>
      <c r="C10" s="18">
        <v>5.9027777777777776E-3</v>
      </c>
      <c r="D10" s="22">
        <f t="shared" si="0"/>
        <v>0.14138888888888887</v>
      </c>
      <c r="E10" s="19"/>
      <c r="G10" s="19">
        <v>36.826999999999998</v>
      </c>
      <c r="H10" s="21"/>
      <c r="I10" s="19"/>
      <c r="J10" s="19"/>
      <c r="K10" s="19"/>
      <c r="L10" s="19"/>
      <c r="M10" s="19"/>
      <c r="N10" s="19"/>
      <c r="O10" s="19"/>
      <c r="P10" s="19"/>
      <c r="Q10" s="20">
        <v>-782.07299999999998</v>
      </c>
      <c r="R10" s="19"/>
      <c r="S10" s="21"/>
      <c r="Z10" s="19"/>
      <c r="AA10" s="19"/>
      <c r="AB10" s="19"/>
      <c r="AC10" s="19"/>
      <c r="AD10" s="19"/>
    </row>
    <row r="11" spans="1:35" s="20" customFormat="1" x14ac:dyDescent="0.2">
      <c r="A11" s="17">
        <v>43202.064502314817</v>
      </c>
      <c r="B11" s="18">
        <v>0.551388890686212</v>
      </c>
      <c r="C11" s="18">
        <v>6.5972222222222222E-3</v>
      </c>
      <c r="D11" s="22">
        <f t="shared" si="0"/>
        <v>0.15805555555555553</v>
      </c>
      <c r="E11" s="19"/>
      <c r="G11" s="19"/>
      <c r="H11" s="21"/>
      <c r="I11" s="19"/>
      <c r="J11" s="19"/>
      <c r="K11" s="19"/>
      <c r="L11" s="19"/>
      <c r="M11" s="19"/>
      <c r="N11" s="19"/>
      <c r="O11" s="19"/>
      <c r="P11" s="19"/>
      <c r="Q11" s="20">
        <v>-783.03200000000004</v>
      </c>
      <c r="R11" s="19"/>
      <c r="S11" s="21"/>
      <c r="Z11" s="19"/>
      <c r="AA11" s="19"/>
      <c r="AB11" s="19"/>
      <c r="AC11" s="19"/>
      <c r="AD11" s="19"/>
    </row>
    <row r="12" spans="1:35" s="20" customFormat="1" x14ac:dyDescent="0.2">
      <c r="A12" s="17">
        <v>43202.065196759257</v>
      </c>
      <c r="B12" s="18">
        <v>0.55208333513291996</v>
      </c>
      <c r="C12" s="18">
        <v>7.2916666666666668E-3</v>
      </c>
      <c r="D12" s="22">
        <f t="shared" si="0"/>
        <v>0.1747222222222222</v>
      </c>
      <c r="E12" s="19"/>
      <c r="G12" s="19">
        <v>36.889000000000003</v>
      </c>
      <c r="H12" s="21"/>
      <c r="I12" s="19"/>
      <c r="J12" s="19"/>
      <c r="K12" s="19"/>
      <c r="L12" s="19"/>
      <c r="M12" s="19"/>
      <c r="N12" s="19"/>
      <c r="O12" s="19"/>
      <c r="P12" s="19"/>
      <c r="Q12" s="20">
        <v>-784.31299999999999</v>
      </c>
      <c r="R12" s="19"/>
      <c r="S12" s="21"/>
      <c r="Z12" s="19"/>
      <c r="AA12" s="19"/>
      <c r="AB12" s="19"/>
      <c r="AC12" s="19"/>
      <c r="AD12" s="19"/>
    </row>
    <row r="13" spans="1:35" s="20" customFormat="1" x14ac:dyDescent="0.2">
      <c r="A13" s="17">
        <v>43202.065891203703</v>
      </c>
      <c r="B13" s="18">
        <v>0.55277777957962804</v>
      </c>
      <c r="C13" s="18">
        <v>7.9861111111111105E-3</v>
      </c>
      <c r="D13" s="22">
        <f t="shared" si="0"/>
        <v>0.19138888888888886</v>
      </c>
      <c r="E13" s="19"/>
      <c r="G13" s="19"/>
      <c r="H13" s="21"/>
      <c r="I13" s="19"/>
      <c r="J13" s="19"/>
      <c r="K13" s="19"/>
      <c r="L13" s="19"/>
      <c r="M13" s="19"/>
      <c r="N13" s="19"/>
      <c r="O13" s="19"/>
      <c r="P13" s="19"/>
      <c r="Q13" s="20">
        <v>-785.601</v>
      </c>
      <c r="R13" s="19"/>
      <c r="S13" s="21"/>
      <c r="Z13" s="19"/>
      <c r="AA13" s="19"/>
      <c r="AB13" s="19"/>
      <c r="AC13" s="19"/>
      <c r="AD13" s="19"/>
    </row>
    <row r="14" spans="1:35" s="20" customFormat="1" x14ac:dyDescent="0.2">
      <c r="A14" s="17">
        <v>43202.06658564815</v>
      </c>
      <c r="B14" s="18">
        <v>0.553472224026336</v>
      </c>
      <c r="C14" s="18">
        <v>8.6805555555555559E-3</v>
      </c>
      <c r="D14" s="22">
        <f t="shared" si="0"/>
        <v>0.20805555555555552</v>
      </c>
      <c r="E14" s="19"/>
      <c r="G14" s="19">
        <v>36.956000000000003</v>
      </c>
      <c r="H14" s="21"/>
      <c r="I14" s="19"/>
      <c r="J14" s="19"/>
      <c r="K14" s="19"/>
      <c r="L14" s="19"/>
      <c r="M14" s="19"/>
      <c r="N14" s="19"/>
      <c r="O14" s="19"/>
      <c r="P14" s="19"/>
      <c r="Q14" s="20">
        <v>-786.96799999999996</v>
      </c>
      <c r="R14" s="19"/>
      <c r="S14" s="21"/>
      <c r="Z14" s="19"/>
      <c r="AA14" s="19"/>
      <c r="AB14" s="19"/>
      <c r="AC14" s="19"/>
      <c r="AD14" s="19"/>
    </row>
    <row r="15" spans="1:35" s="20" customFormat="1" x14ac:dyDescent="0.2">
      <c r="A15" s="17">
        <v>43202.067280092589</v>
      </c>
      <c r="B15" s="18">
        <v>0.55416666847304397</v>
      </c>
      <c r="C15" s="18">
        <v>9.3749999999999997E-3</v>
      </c>
      <c r="D15" s="22">
        <f t="shared" si="0"/>
        <v>0.22472222222222218</v>
      </c>
      <c r="E15" s="19"/>
      <c r="G15" s="19"/>
      <c r="H15" s="21"/>
      <c r="I15" s="19"/>
      <c r="J15" s="19"/>
      <c r="K15" s="19"/>
      <c r="L15" s="19"/>
      <c r="M15" s="19"/>
      <c r="N15" s="19"/>
      <c r="O15" s="19"/>
      <c r="P15" s="19"/>
      <c r="Q15" s="20">
        <v>-787.976</v>
      </c>
      <c r="R15" s="19"/>
      <c r="S15" s="21"/>
      <c r="Z15" s="19"/>
      <c r="AA15" s="19"/>
      <c r="AB15" s="19"/>
      <c r="AC15" s="19"/>
      <c r="AD15" s="19"/>
    </row>
    <row r="16" spans="1:35" s="20" customFormat="1" x14ac:dyDescent="0.2">
      <c r="A16" s="17">
        <v>43202.067974537036</v>
      </c>
      <c r="B16" s="18">
        <v>0.55486111291975204</v>
      </c>
      <c r="C16" s="18">
        <v>1.005787037037037E-2</v>
      </c>
      <c r="D16" s="22">
        <f t="shared" si="0"/>
        <v>0.24138888888888885</v>
      </c>
      <c r="E16" s="19"/>
      <c r="G16" s="19"/>
      <c r="H16" s="21"/>
      <c r="I16" s="19"/>
      <c r="J16" s="19"/>
      <c r="K16" s="19"/>
      <c r="L16" s="19"/>
      <c r="M16" s="19"/>
      <c r="N16" s="19"/>
      <c r="O16" s="19"/>
      <c r="P16" s="19"/>
      <c r="Q16" s="20">
        <v>-789.03099999999995</v>
      </c>
      <c r="R16" s="19"/>
      <c r="S16" s="21"/>
      <c r="Z16" s="19"/>
      <c r="AA16" s="19"/>
      <c r="AB16" s="19"/>
      <c r="AC16" s="19"/>
      <c r="AD16" s="19"/>
    </row>
    <row r="17" spans="1:31" s="20" customFormat="1" x14ac:dyDescent="0.2">
      <c r="A17" s="17">
        <v>43202.068668981483</v>
      </c>
      <c r="B17" s="18">
        <v>0.55555555736646101</v>
      </c>
      <c r="C17" s="18">
        <v>1.0763888888888889E-2</v>
      </c>
      <c r="D17" s="22">
        <f t="shared" si="0"/>
        <v>0.25805555555555554</v>
      </c>
      <c r="E17" s="19"/>
      <c r="G17" s="19">
        <v>37</v>
      </c>
      <c r="H17" s="21"/>
      <c r="I17" s="19"/>
      <c r="J17" s="19"/>
      <c r="K17" s="19"/>
      <c r="L17" s="19"/>
      <c r="M17" s="19"/>
      <c r="N17" s="19"/>
      <c r="O17" s="19"/>
      <c r="P17" s="19"/>
      <c r="Q17" s="20">
        <v>-790.05399999999997</v>
      </c>
      <c r="R17" s="19"/>
      <c r="S17" s="21"/>
      <c r="Z17" s="19"/>
      <c r="AA17" s="19"/>
      <c r="AB17" s="19"/>
      <c r="AC17" s="19"/>
      <c r="AD17" s="19"/>
    </row>
    <row r="18" spans="1:31" s="20" customFormat="1" x14ac:dyDescent="0.2">
      <c r="A18" s="17">
        <v>43202.069363425922</v>
      </c>
      <c r="B18" s="18">
        <v>0.55625000181316897</v>
      </c>
      <c r="C18" s="18">
        <v>1.1458333333333333E-2</v>
      </c>
      <c r="D18" s="22">
        <f t="shared" si="0"/>
        <v>0.2747222222222222</v>
      </c>
      <c r="E18" s="19"/>
      <c r="G18" s="19"/>
      <c r="H18" s="21">
        <v>300.08300000000003</v>
      </c>
      <c r="I18" s="19"/>
      <c r="J18" s="19"/>
      <c r="K18" s="19"/>
      <c r="L18" s="19"/>
      <c r="M18" s="19"/>
      <c r="N18" s="19"/>
      <c r="O18" s="19"/>
      <c r="P18" s="19"/>
      <c r="R18" s="19"/>
      <c r="S18" s="21"/>
      <c r="Z18" s="19"/>
      <c r="AA18" s="19"/>
      <c r="AB18" s="19"/>
      <c r="AC18" s="19"/>
      <c r="AD18" s="19"/>
    </row>
    <row r="19" spans="1:31" s="20" customFormat="1" x14ac:dyDescent="0.2">
      <c r="A19" s="17">
        <v>43202.070057870369</v>
      </c>
      <c r="B19" s="18">
        <v>0.55694444625987705</v>
      </c>
      <c r="C19" s="18">
        <v>1.2152777777777778E-2</v>
      </c>
      <c r="D19" s="22">
        <f t="shared" si="0"/>
        <v>0.29138888888888886</v>
      </c>
      <c r="E19" s="19"/>
      <c r="G19" s="19"/>
      <c r="H19" s="21">
        <v>296.34800000000001</v>
      </c>
      <c r="I19" s="19"/>
      <c r="J19" s="19"/>
      <c r="K19" s="19"/>
      <c r="L19" s="19"/>
      <c r="M19" s="19"/>
      <c r="N19" s="19"/>
      <c r="O19" s="19"/>
      <c r="P19" s="19"/>
      <c r="Q19" s="20">
        <v>-791.78800000000001</v>
      </c>
      <c r="R19" s="19"/>
      <c r="S19" s="21"/>
      <c r="Z19" s="19"/>
      <c r="AA19" s="19"/>
      <c r="AB19" s="19"/>
      <c r="AC19" s="19"/>
      <c r="AD19" s="19"/>
    </row>
    <row r="20" spans="1:31" s="20" customFormat="1" x14ac:dyDescent="0.2">
      <c r="A20" s="17">
        <v>43202.070752314816</v>
      </c>
      <c r="B20" s="18">
        <v>0.55763889070658501</v>
      </c>
      <c r="C20" s="18">
        <v>1.2847222222222222E-2</v>
      </c>
      <c r="D20" s="22">
        <f t="shared" si="0"/>
        <v>0.30805555555555553</v>
      </c>
      <c r="E20" s="19"/>
      <c r="G20" s="19"/>
      <c r="H20" s="21">
        <v>299.48200000000003</v>
      </c>
      <c r="I20" s="19"/>
      <c r="J20" s="19"/>
      <c r="K20" s="19"/>
      <c r="L20" s="19"/>
      <c r="M20" s="19"/>
      <c r="N20" s="19"/>
      <c r="O20" s="19"/>
      <c r="P20" s="19"/>
      <c r="R20" s="19"/>
      <c r="S20" s="21"/>
      <c r="Z20" s="19"/>
      <c r="AA20" s="19"/>
      <c r="AB20" s="19"/>
      <c r="AC20" s="19"/>
      <c r="AD20" s="19"/>
    </row>
    <row r="21" spans="1:31" s="20" customFormat="1" x14ac:dyDescent="0.2">
      <c r="A21" s="17">
        <v>43202.071446759262</v>
      </c>
      <c r="B21" s="18">
        <v>0.55833333515329298</v>
      </c>
      <c r="C21" s="18">
        <v>1.3541666666666667E-2</v>
      </c>
      <c r="D21" s="22">
        <f t="shared" si="0"/>
        <v>0.32472222222222219</v>
      </c>
      <c r="E21" s="19"/>
      <c r="G21" s="19"/>
      <c r="H21" s="21"/>
      <c r="I21" s="19"/>
      <c r="J21" s="19"/>
      <c r="K21" s="19"/>
      <c r="L21" s="19"/>
      <c r="M21" s="19"/>
      <c r="N21" s="19"/>
      <c r="O21" s="19"/>
      <c r="P21" s="19"/>
      <c r="Q21" s="20">
        <v>-792.99599999999998</v>
      </c>
      <c r="R21" s="19"/>
      <c r="S21" s="21"/>
      <c r="Z21" s="19"/>
      <c r="AA21" s="19"/>
      <c r="AB21" s="19"/>
      <c r="AC21" s="19"/>
      <c r="AD21" s="19"/>
    </row>
    <row r="22" spans="1:31" s="20" customFormat="1" x14ac:dyDescent="0.2">
      <c r="A22" s="17">
        <v>43202.072141203702</v>
      </c>
      <c r="B22" s="18">
        <v>0.55902777960000105</v>
      </c>
      <c r="C22" s="18">
        <v>1.4236111111111111E-2</v>
      </c>
      <c r="D22" s="22">
        <f t="shared" si="0"/>
        <v>0.34138888888888885</v>
      </c>
      <c r="E22" s="19"/>
      <c r="G22" s="19"/>
      <c r="H22" s="21">
        <v>295.96199999999999</v>
      </c>
      <c r="I22" s="19"/>
      <c r="J22" s="19"/>
      <c r="K22" s="19"/>
      <c r="L22" s="19"/>
      <c r="M22" s="19"/>
      <c r="N22" s="19"/>
      <c r="O22" s="19"/>
      <c r="P22" s="19"/>
      <c r="R22" s="19"/>
      <c r="S22" s="21"/>
      <c r="Z22" s="19"/>
      <c r="AA22" s="19"/>
      <c r="AB22" s="19"/>
      <c r="AC22" s="19"/>
      <c r="AD22" s="19"/>
    </row>
    <row r="23" spans="1:31" s="20" customFormat="1" x14ac:dyDescent="0.2">
      <c r="A23" s="17">
        <v>43202.072835648149</v>
      </c>
      <c r="B23" s="18">
        <v>0.55972222404670902</v>
      </c>
      <c r="C23" s="18">
        <v>1.4918981481481481E-2</v>
      </c>
      <c r="D23" s="22">
        <f t="shared" si="0"/>
        <v>0.35805555555555552</v>
      </c>
      <c r="E23" s="19"/>
      <c r="G23" s="19">
        <v>37.057000000000002</v>
      </c>
      <c r="H23" s="21"/>
      <c r="I23" s="19"/>
      <c r="J23" s="19"/>
      <c r="K23" s="19"/>
      <c r="L23" s="19"/>
      <c r="M23" s="19"/>
      <c r="N23" s="19"/>
      <c r="O23" s="19"/>
      <c r="P23" s="19"/>
      <c r="Q23" s="20">
        <v>-794.86599999999999</v>
      </c>
      <c r="R23" s="19"/>
      <c r="S23" s="21"/>
      <c r="Z23" s="19"/>
      <c r="AA23" s="19"/>
      <c r="AB23" s="19"/>
      <c r="AC23" s="19"/>
      <c r="AD23" s="19"/>
    </row>
    <row r="24" spans="1:31" s="20" customFormat="1" x14ac:dyDescent="0.2">
      <c r="A24" s="17">
        <v>43202.073530092595</v>
      </c>
      <c r="B24" s="18">
        <v>0.56041666849341698</v>
      </c>
      <c r="C24" s="18">
        <v>1.5625E-2</v>
      </c>
      <c r="D24" s="22">
        <f t="shared" si="0"/>
        <v>0.37472222222222218</v>
      </c>
      <c r="E24" s="19"/>
      <c r="G24" s="19"/>
      <c r="H24" s="21">
        <v>298.14299999999997</v>
      </c>
      <c r="I24" s="19"/>
      <c r="J24" s="19"/>
      <c r="K24" s="19"/>
      <c r="L24" s="19"/>
      <c r="M24" s="19"/>
      <c r="N24" s="19"/>
      <c r="O24" s="19"/>
      <c r="P24" s="19"/>
      <c r="R24" s="19"/>
      <c r="S24" s="21"/>
      <c r="Z24" s="19"/>
      <c r="AA24" s="19"/>
      <c r="AB24" s="19"/>
      <c r="AC24" s="19"/>
      <c r="AD24" s="19"/>
    </row>
    <row r="25" spans="1:31" s="20" customFormat="1" x14ac:dyDescent="0.2">
      <c r="A25" s="17">
        <v>43202.074224537035</v>
      </c>
      <c r="B25" s="18">
        <v>0.56111111294012495</v>
      </c>
      <c r="C25" s="18">
        <v>1.6319444444444445E-2</v>
      </c>
      <c r="D25" s="22">
        <f t="shared" si="0"/>
        <v>0.39138888888888884</v>
      </c>
      <c r="E25" s="19"/>
      <c r="G25" s="19"/>
      <c r="H25" s="21">
        <v>301.23500000000001</v>
      </c>
      <c r="I25" s="19"/>
      <c r="J25" s="19"/>
      <c r="K25" s="19"/>
      <c r="L25" s="19"/>
      <c r="M25" s="19"/>
      <c r="N25" s="19"/>
      <c r="O25" s="19"/>
      <c r="P25" s="19"/>
      <c r="Q25" s="20">
        <v>-795.85599999999999</v>
      </c>
      <c r="R25" s="19"/>
      <c r="S25" s="21"/>
      <c r="Z25" s="19"/>
      <c r="AA25" s="19"/>
      <c r="AB25" s="19"/>
      <c r="AC25" s="19"/>
      <c r="AD25" s="19"/>
    </row>
    <row r="26" spans="1:31" s="20" customFormat="1" x14ac:dyDescent="0.2">
      <c r="A26" s="17">
        <v>43202.074918981481</v>
      </c>
      <c r="B26" s="18">
        <v>0.56180555738683302</v>
      </c>
      <c r="C26" s="18">
        <v>1.7013888888888887E-2</v>
      </c>
      <c r="D26" s="22">
        <f t="shared" si="0"/>
        <v>0.4080555555555555</v>
      </c>
      <c r="E26" s="19"/>
      <c r="G26" s="19"/>
      <c r="H26" s="21"/>
      <c r="I26" s="19"/>
      <c r="J26" s="19"/>
      <c r="K26" s="19"/>
      <c r="L26" s="19"/>
      <c r="M26" s="19"/>
      <c r="N26" s="19"/>
      <c r="O26" s="19"/>
      <c r="P26" s="19"/>
      <c r="R26" s="19"/>
      <c r="S26" s="21"/>
      <c r="Z26" s="19"/>
      <c r="AA26" s="19"/>
      <c r="AB26" s="19"/>
      <c r="AC26" s="19"/>
      <c r="AD26" s="19"/>
    </row>
    <row r="27" spans="1:31" s="20" customFormat="1" x14ac:dyDescent="0.2">
      <c r="A27" s="17">
        <v>43202.075613425928</v>
      </c>
      <c r="B27" s="18">
        <v>0.56250000183354099</v>
      </c>
      <c r="C27" s="18">
        <v>1.7708333333333333E-2</v>
      </c>
      <c r="D27" s="22">
        <f t="shared" si="0"/>
        <v>0.42472222222222217</v>
      </c>
      <c r="E27" s="19"/>
      <c r="G27" s="19"/>
      <c r="H27" s="21">
        <v>297.58499999999998</v>
      </c>
      <c r="I27" s="19"/>
      <c r="J27" s="19"/>
      <c r="K27" s="19"/>
      <c r="L27" s="19"/>
      <c r="M27" s="19"/>
      <c r="N27" s="19"/>
      <c r="O27" s="19"/>
      <c r="P27" s="19"/>
      <c r="R27" s="19"/>
      <c r="S27" s="21"/>
      <c r="Z27" s="19"/>
      <c r="AA27" s="19"/>
      <c r="AB27" s="19"/>
      <c r="AC27" s="19"/>
      <c r="AD27" s="19"/>
    </row>
    <row r="28" spans="1:31" s="20" customFormat="1" x14ac:dyDescent="0.2">
      <c r="A28" s="17">
        <v>43202.076307870368</v>
      </c>
      <c r="B28" s="18">
        <v>0.56319444628024895</v>
      </c>
      <c r="C28" s="18">
        <v>1.8402777777777778E-2</v>
      </c>
      <c r="D28" s="22">
        <f t="shared" si="0"/>
        <v>0.44138888888888883</v>
      </c>
      <c r="E28" s="19">
        <v>1005.633</v>
      </c>
      <c r="F28" s="20">
        <v>6.0510000000000002</v>
      </c>
      <c r="G28" s="19">
        <v>37.055</v>
      </c>
      <c r="H28" s="21">
        <v>299.85599999999999</v>
      </c>
      <c r="I28" s="19">
        <v>0</v>
      </c>
      <c r="J28" s="19">
        <v>0</v>
      </c>
      <c r="K28" s="19">
        <v>0</v>
      </c>
      <c r="L28" s="19">
        <v>5.633</v>
      </c>
      <c r="M28" s="19">
        <v>0</v>
      </c>
      <c r="N28" s="19">
        <v>0</v>
      </c>
      <c r="O28" s="19">
        <v>0</v>
      </c>
      <c r="P28" s="19">
        <v>0</v>
      </c>
      <c r="Q28" s="20">
        <v>-797.05600000000004</v>
      </c>
      <c r="R28" s="19">
        <v>0</v>
      </c>
      <c r="S28" s="21">
        <v>0.96899999999999997</v>
      </c>
      <c r="T28" s="20">
        <v>34.787999999999997</v>
      </c>
      <c r="U28" s="20">
        <v>0</v>
      </c>
      <c r="V28" s="20">
        <v>0</v>
      </c>
      <c r="W28" s="20">
        <v>0</v>
      </c>
      <c r="X28" s="20">
        <v>0</v>
      </c>
      <c r="Y28" s="20">
        <v>6</v>
      </c>
      <c r="Z28" s="19">
        <v>37</v>
      </c>
      <c r="AA28" s="19">
        <v>3</v>
      </c>
      <c r="AB28" s="19">
        <v>0</v>
      </c>
      <c r="AC28" s="19">
        <v>3</v>
      </c>
      <c r="AD28" s="19">
        <v>3</v>
      </c>
      <c r="AE28" s="20">
        <v>0</v>
      </c>
    </row>
    <row r="29" spans="1:31" s="20" customFormat="1" x14ac:dyDescent="0.2">
      <c r="A29" s="17">
        <v>43202.077002314814</v>
      </c>
      <c r="B29" s="18">
        <v>0.56388889072695703</v>
      </c>
      <c r="C29" s="18">
        <v>1.9097222222222224E-2</v>
      </c>
      <c r="D29" s="22">
        <f t="shared" si="0"/>
        <v>0.45805555555555549</v>
      </c>
      <c r="E29" s="19"/>
      <c r="G29" s="19"/>
      <c r="H29" s="21">
        <v>300.04199999999997</v>
      </c>
      <c r="I29" s="19"/>
      <c r="J29" s="19"/>
      <c r="K29" s="19"/>
      <c r="L29" s="19"/>
      <c r="M29" s="19"/>
      <c r="N29" s="19"/>
      <c r="O29" s="19"/>
      <c r="P29" s="19"/>
      <c r="R29" s="19"/>
      <c r="S29" s="21"/>
      <c r="Z29" s="19"/>
      <c r="AA29" s="19"/>
      <c r="AB29" s="19"/>
      <c r="AC29" s="19"/>
      <c r="AD29" s="19"/>
    </row>
    <row r="30" spans="1:31" s="20" customFormat="1" x14ac:dyDescent="0.2">
      <c r="A30" s="17">
        <v>43202.077696759261</v>
      </c>
      <c r="B30" s="18">
        <v>0.56458333517366599</v>
      </c>
      <c r="C30" s="18">
        <v>1.9780092592592592E-2</v>
      </c>
      <c r="D30" s="22">
        <f t="shared" si="0"/>
        <v>0.47472222222222216</v>
      </c>
      <c r="E30" s="19"/>
      <c r="G30" s="19"/>
      <c r="H30" s="21"/>
      <c r="I30" s="19"/>
      <c r="J30" s="19"/>
      <c r="K30" s="19"/>
      <c r="L30" s="19"/>
      <c r="M30" s="19"/>
      <c r="N30" s="19"/>
      <c r="O30" s="19"/>
      <c r="P30" s="19"/>
      <c r="R30" s="19"/>
      <c r="S30" s="21"/>
      <c r="Z30" s="19"/>
      <c r="AA30" s="19"/>
      <c r="AB30" s="19"/>
      <c r="AC30" s="19"/>
      <c r="AD30" s="19"/>
    </row>
    <row r="31" spans="1:31" s="20" customFormat="1" x14ac:dyDescent="0.2">
      <c r="A31" s="17">
        <v>43202.0783912037</v>
      </c>
      <c r="B31" s="18">
        <v>0.56527777962037395</v>
      </c>
      <c r="C31" s="18">
        <v>2.0486111111111111E-2</v>
      </c>
      <c r="D31" s="22">
        <f t="shared" si="0"/>
        <v>0.49138888888888882</v>
      </c>
      <c r="E31" s="19"/>
      <c r="G31" s="19"/>
      <c r="H31" s="21"/>
      <c r="I31" s="19"/>
      <c r="J31" s="19"/>
      <c r="K31" s="19"/>
      <c r="L31" s="19"/>
      <c r="M31" s="19"/>
      <c r="N31" s="19"/>
      <c r="O31" s="19"/>
      <c r="P31" s="19"/>
      <c r="R31" s="19"/>
      <c r="S31" s="21"/>
      <c r="Z31" s="19"/>
      <c r="AA31" s="19"/>
      <c r="AB31" s="19"/>
      <c r="AC31" s="19"/>
      <c r="AD31" s="19"/>
    </row>
    <row r="32" spans="1:31" s="20" customFormat="1" x14ac:dyDescent="0.2">
      <c r="A32" s="17">
        <v>43202.079085648147</v>
      </c>
      <c r="B32" s="18">
        <v>0.56597222406708203</v>
      </c>
      <c r="C32" s="18">
        <v>2.1180555555555557E-2</v>
      </c>
      <c r="D32" s="22">
        <f t="shared" si="0"/>
        <v>0.50805555555555548</v>
      </c>
      <c r="E32" s="19"/>
      <c r="G32" s="19"/>
      <c r="H32" s="21"/>
      <c r="I32" s="19"/>
      <c r="J32" s="19"/>
      <c r="K32" s="19"/>
      <c r="L32" s="19"/>
      <c r="M32" s="19"/>
      <c r="N32" s="19"/>
      <c r="O32" s="19"/>
      <c r="P32" s="19"/>
      <c r="R32" s="19"/>
      <c r="S32" s="21"/>
      <c r="Z32" s="19"/>
      <c r="AA32" s="19"/>
      <c r="AB32" s="19"/>
      <c r="AC32" s="19"/>
      <c r="AD32" s="19"/>
    </row>
    <row r="33" spans="1:30" s="20" customFormat="1" x14ac:dyDescent="0.2">
      <c r="A33" s="17">
        <v>43202.079780092594</v>
      </c>
      <c r="B33" s="18">
        <v>0.56666666851379</v>
      </c>
      <c r="C33" s="18">
        <v>2.1874999999999999E-2</v>
      </c>
      <c r="D33" s="22">
        <f t="shared" si="0"/>
        <v>0.5247222222222222</v>
      </c>
      <c r="E33" s="19"/>
      <c r="G33" s="19"/>
      <c r="H33" s="21"/>
      <c r="I33" s="19"/>
      <c r="J33" s="19"/>
      <c r="K33" s="19"/>
      <c r="L33" s="19"/>
      <c r="M33" s="19"/>
      <c r="N33" s="19"/>
      <c r="O33" s="19"/>
      <c r="P33" s="19"/>
      <c r="R33" s="19"/>
      <c r="S33" s="21"/>
      <c r="Z33" s="19"/>
      <c r="AA33" s="19"/>
      <c r="AB33" s="19"/>
      <c r="AC33" s="19"/>
      <c r="AD33" s="19"/>
    </row>
    <row r="34" spans="1:30" s="20" customFormat="1" x14ac:dyDescent="0.2">
      <c r="A34" s="17">
        <v>43202.080474537041</v>
      </c>
      <c r="B34" s="18">
        <v>0.56736111296049796</v>
      </c>
      <c r="C34" s="18">
        <v>2.2569444444444444E-2</v>
      </c>
      <c r="D34" s="22">
        <f t="shared" si="0"/>
        <v>0.54138888888888892</v>
      </c>
      <c r="E34" s="19"/>
      <c r="G34" s="19"/>
      <c r="H34" s="21">
        <v>297.49900000000002</v>
      </c>
      <c r="I34" s="19"/>
      <c r="J34" s="19"/>
      <c r="K34" s="19"/>
      <c r="L34" s="19"/>
      <c r="M34" s="19"/>
      <c r="N34" s="19"/>
      <c r="O34" s="19"/>
      <c r="P34" s="19"/>
      <c r="R34" s="19"/>
      <c r="S34" s="21"/>
      <c r="Z34" s="19"/>
      <c r="AA34" s="19"/>
      <c r="AB34" s="19"/>
      <c r="AC34" s="19"/>
      <c r="AD34" s="19"/>
    </row>
    <row r="35" spans="1:30" s="20" customFormat="1" x14ac:dyDescent="0.2">
      <c r="A35" s="17">
        <v>43202.08116898148</v>
      </c>
      <c r="B35" s="18">
        <v>0.56805555740720604</v>
      </c>
      <c r="C35" s="18">
        <v>2.326388888888889E-2</v>
      </c>
      <c r="D35" s="22">
        <f t="shared" si="0"/>
        <v>0.55805555555555564</v>
      </c>
      <c r="E35" s="19"/>
      <c r="G35" s="19"/>
      <c r="H35" s="21">
        <v>299.93799999999999</v>
      </c>
      <c r="I35" s="19"/>
      <c r="J35" s="19"/>
      <c r="K35" s="19"/>
      <c r="L35" s="19"/>
      <c r="M35" s="19"/>
      <c r="N35" s="19"/>
      <c r="O35" s="19"/>
      <c r="P35" s="19"/>
      <c r="R35" s="19"/>
      <c r="S35" s="21"/>
      <c r="T35" s="20">
        <v>35.954000000000001</v>
      </c>
      <c r="Z35" s="19"/>
      <c r="AA35" s="19"/>
      <c r="AB35" s="19"/>
      <c r="AC35" s="19"/>
      <c r="AD35" s="19"/>
    </row>
    <row r="36" spans="1:30" s="20" customFormat="1" x14ac:dyDescent="0.2">
      <c r="A36" s="17">
        <v>43202.081863425927</v>
      </c>
      <c r="B36" s="18">
        <v>0.568750001853914</v>
      </c>
      <c r="C36" s="18">
        <v>2.3946759259259258E-2</v>
      </c>
      <c r="D36" s="22">
        <f t="shared" si="0"/>
        <v>0.57472222222222236</v>
      </c>
      <c r="E36" s="19"/>
      <c r="G36" s="19"/>
      <c r="H36" s="21">
        <v>299.35899999999998</v>
      </c>
      <c r="I36" s="19"/>
      <c r="J36" s="19"/>
      <c r="K36" s="19"/>
      <c r="L36" s="19"/>
      <c r="M36" s="19"/>
      <c r="N36" s="19"/>
      <c r="O36" s="19"/>
      <c r="P36" s="19"/>
      <c r="R36" s="19"/>
      <c r="S36" s="21"/>
      <c r="Z36" s="19"/>
      <c r="AA36" s="19"/>
      <c r="AB36" s="19"/>
      <c r="AC36" s="19"/>
      <c r="AD36" s="19"/>
    </row>
    <row r="37" spans="1:30" s="20" customFormat="1" x14ac:dyDescent="0.2">
      <c r="A37" s="17">
        <v>43202.082557870373</v>
      </c>
      <c r="B37" s="18">
        <v>0.56944444630062196</v>
      </c>
      <c r="C37" s="18">
        <v>2.4641203703703703E-2</v>
      </c>
      <c r="D37" s="22">
        <f t="shared" si="0"/>
        <v>0.59138888888888907</v>
      </c>
      <c r="E37" s="19"/>
      <c r="G37" s="19"/>
      <c r="H37" s="21"/>
      <c r="I37" s="19"/>
      <c r="J37" s="19"/>
      <c r="K37" s="19"/>
      <c r="L37" s="19"/>
      <c r="M37" s="19"/>
      <c r="N37" s="19"/>
      <c r="O37" s="19"/>
      <c r="P37" s="19"/>
      <c r="R37" s="19"/>
      <c r="S37" s="21"/>
      <c r="Z37" s="19"/>
      <c r="AA37" s="19"/>
      <c r="AB37" s="19"/>
      <c r="AC37" s="19"/>
      <c r="AD37" s="19"/>
    </row>
    <row r="38" spans="1:30" s="20" customFormat="1" x14ac:dyDescent="0.2">
      <c r="A38" s="17">
        <v>43202.083252314813</v>
      </c>
      <c r="B38" s="18">
        <v>0.57013889074733004</v>
      </c>
      <c r="C38" s="18">
        <v>2.5347222222222222E-2</v>
      </c>
      <c r="D38" s="22">
        <f t="shared" si="0"/>
        <v>0.60805555555555579</v>
      </c>
      <c r="E38" s="19"/>
      <c r="G38" s="19"/>
      <c r="H38" s="21"/>
      <c r="I38" s="19"/>
      <c r="J38" s="19"/>
      <c r="K38" s="19"/>
      <c r="L38" s="19"/>
      <c r="M38" s="19"/>
      <c r="N38" s="19"/>
      <c r="O38" s="19"/>
      <c r="P38" s="19"/>
      <c r="R38" s="19"/>
      <c r="S38" s="21"/>
      <c r="T38" s="20">
        <v>35.078000000000003</v>
      </c>
      <c r="Z38" s="19"/>
      <c r="AA38" s="19"/>
      <c r="AB38" s="19"/>
      <c r="AC38" s="19"/>
      <c r="AD38" s="19"/>
    </row>
    <row r="39" spans="1:30" s="20" customFormat="1" x14ac:dyDescent="0.2">
      <c r="A39" s="17">
        <v>43202.08394675926</v>
      </c>
      <c r="B39" s="18">
        <v>0.57083333519403801</v>
      </c>
      <c r="C39" s="18">
        <v>2.6041666666666668E-2</v>
      </c>
      <c r="D39" s="22">
        <f t="shared" si="0"/>
        <v>0.62472222222222251</v>
      </c>
      <c r="E39" s="19"/>
      <c r="G39" s="19"/>
      <c r="H39" s="21"/>
      <c r="I39" s="19"/>
      <c r="J39" s="19"/>
      <c r="K39" s="19"/>
      <c r="L39" s="19"/>
      <c r="M39" s="19"/>
      <c r="N39" s="19"/>
      <c r="O39" s="19"/>
      <c r="P39" s="19"/>
      <c r="R39" s="19"/>
      <c r="S39" s="21"/>
      <c r="Z39" s="19"/>
      <c r="AA39" s="19"/>
      <c r="AB39" s="19"/>
      <c r="AC39" s="19"/>
      <c r="AD39" s="19"/>
    </row>
    <row r="40" spans="1:30" s="20" customFormat="1" x14ac:dyDescent="0.2">
      <c r="A40" s="17">
        <v>43202.084641203706</v>
      </c>
      <c r="B40" s="18">
        <v>0.57152777964074597</v>
      </c>
      <c r="C40" s="18">
        <v>2.673611111111111E-2</v>
      </c>
      <c r="D40" s="22">
        <f t="shared" si="0"/>
        <v>0.64138888888888923</v>
      </c>
      <c r="E40" s="19"/>
      <c r="G40" s="19"/>
      <c r="H40" s="21"/>
      <c r="I40" s="19"/>
      <c r="J40" s="19"/>
      <c r="K40" s="19"/>
      <c r="L40" s="19"/>
      <c r="M40" s="19"/>
      <c r="N40" s="19"/>
      <c r="O40" s="19"/>
      <c r="P40" s="19"/>
      <c r="R40" s="19"/>
      <c r="S40" s="21"/>
      <c r="Z40" s="19"/>
      <c r="AA40" s="19"/>
      <c r="AB40" s="19"/>
      <c r="AC40" s="19"/>
      <c r="AD40" s="19"/>
    </row>
    <row r="41" spans="1:30" s="20" customFormat="1" x14ac:dyDescent="0.2">
      <c r="A41" s="17">
        <v>43202.085335648146</v>
      </c>
      <c r="B41" s="18">
        <v>0.57222222408745405</v>
      </c>
      <c r="C41" s="18">
        <v>2.7430555555555555E-2</v>
      </c>
      <c r="D41" s="22">
        <f t="shared" si="0"/>
        <v>0.65805555555555595</v>
      </c>
      <c r="E41" s="19"/>
      <c r="G41" s="19">
        <v>37</v>
      </c>
      <c r="H41" s="21"/>
      <c r="I41" s="19"/>
      <c r="J41" s="19"/>
      <c r="K41" s="19"/>
      <c r="L41" s="19"/>
      <c r="M41" s="19"/>
      <c r="N41" s="19"/>
      <c r="O41" s="19"/>
      <c r="P41" s="19"/>
      <c r="R41" s="19"/>
      <c r="S41" s="21"/>
      <c r="Z41" s="19"/>
      <c r="AA41" s="19"/>
      <c r="AB41" s="19"/>
      <c r="AC41" s="19"/>
      <c r="AD41" s="19"/>
    </row>
    <row r="42" spans="1:30" s="20" customFormat="1" x14ac:dyDescent="0.2">
      <c r="A42" s="17">
        <v>43202.086030092592</v>
      </c>
      <c r="B42" s="18">
        <v>0.57291666853416201</v>
      </c>
      <c r="C42" s="18">
        <v>2.8125000000000001E-2</v>
      </c>
      <c r="D42" s="22">
        <f t="shared" si="0"/>
        <v>0.67472222222222267</v>
      </c>
      <c r="E42" s="19"/>
      <c r="G42" s="19"/>
      <c r="H42" s="21">
        <v>300.83100000000002</v>
      </c>
      <c r="I42" s="19"/>
      <c r="J42" s="19"/>
      <c r="K42" s="19"/>
      <c r="L42" s="19"/>
      <c r="M42" s="19"/>
      <c r="N42" s="19"/>
      <c r="O42" s="19"/>
      <c r="P42" s="19"/>
      <c r="R42" s="19"/>
      <c r="S42" s="21"/>
      <c r="Z42" s="19"/>
      <c r="AA42" s="19"/>
      <c r="AB42" s="19"/>
      <c r="AC42" s="19"/>
      <c r="AD42" s="19"/>
    </row>
    <row r="43" spans="1:30" s="20" customFormat="1" x14ac:dyDescent="0.2">
      <c r="A43" s="17">
        <v>43202.086724537039</v>
      </c>
      <c r="B43" s="18">
        <v>0.57361111298087097</v>
      </c>
      <c r="C43" s="18">
        <v>2.8807870370370369E-2</v>
      </c>
      <c r="D43" s="22">
        <f t="shared" si="0"/>
        <v>0.69138888888888939</v>
      </c>
      <c r="E43" s="19"/>
      <c r="G43" s="19"/>
      <c r="H43" s="21"/>
      <c r="I43" s="19"/>
      <c r="J43" s="19"/>
      <c r="K43" s="19"/>
      <c r="L43" s="19"/>
      <c r="M43" s="19"/>
      <c r="N43" s="19"/>
      <c r="O43" s="19"/>
      <c r="P43" s="19"/>
      <c r="R43" s="19"/>
      <c r="S43" s="21"/>
      <c r="Z43" s="19"/>
      <c r="AA43" s="19"/>
      <c r="AB43" s="19"/>
      <c r="AC43" s="19"/>
      <c r="AD43" s="19"/>
    </row>
    <row r="44" spans="1:30" s="20" customFormat="1" x14ac:dyDescent="0.2">
      <c r="A44" s="17">
        <v>43202.087418981479</v>
      </c>
      <c r="B44" s="18">
        <v>0.57430555742757905</v>
      </c>
      <c r="C44" s="18">
        <v>2.9502314814814815E-2</v>
      </c>
      <c r="D44" s="22">
        <f t="shared" si="0"/>
        <v>0.7080555555555561</v>
      </c>
      <c r="E44" s="19"/>
      <c r="G44" s="19"/>
      <c r="H44" s="21"/>
      <c r="I44" s="19"/>
      <c r="J44" s="19"/>
      <c r="K44" s="19"/>
      <c r="L44" s="19"/>
      <c r="M44" s="19"/>
      <c r="N44" s="19"/>
      <c r="O44" s="19"/>
      <c r="P44" s="19"/>
      <c r="R44" s="19"/>
      <c r="S44" s="21"/>
      <c r="Z44" s="19"/>
      <c r="AA44" s="19"/>
      <c r="AB44" s="19"/>
      <c r="AC44" s="19"/>
      <c r="AD44" s="19"/>
    </row>
    <row r="45" spans="1:30" s="20" customFormat="1" x14ac:dyDescent="0.2">
      <c r="A45" s="17">
        <v>43202.088113425925</v>
      </c>
      <c r="B45" s="18">
        <v>0.57500000187428701</v>
      </c>
      <c r="C45" s="18">
        <v>3.0208333333333334E-2</v>
      </c>
      <c r="D45" s="22">
        <f t="shared" si="0"/>
        <v>0.72472222222222282</v>
      </c>
      <c r="E45" s="19"/>
      <c r="G45" s="19"/>
      <c r="H45" s="21"/>
      <c r="I45" s="19"/>
      <c r="J45" s="19"/>
      <c r="K45" s="19"/>
      <c r="L45" s="19"/>
      <c r="M45" s="19"/>
      <c r="N45" s="19"/>
      <c r="O45" s="19"/>
      <c r="P45" s="19"/>
      <c r="R45" s="19"/>
      <c r="S45" s="21"/>
      <c r="Z45" s="19"/>
      <c r="AA45" s="19"/>
      <c r="AB45" s="19"/>
      <c r="AC45" s="19"/>
      <c r="AD45" s="19"/>
    </row>
    <row r="46" spans="1:30" s="20" customFormat="1" x14ac:dyDescent="0.2">
      <c r="A46" s="17">
        <v>43202.088807870372</v>
      </c>
      <c r="B46" s="18">
        <v>0.57569444632099498</v>
      </c>
      <c r="C46" s="18">
        <v>3.0902777777777779E-2</v>
      </c>
      <c r="D46" s="22">
        <f t="shared" si="0"/>
        <v>0.74138888888888954</v>
      </c>
      <c r="E46" s="19"/>
      <c r="G46" s="19"/>
      <c r="H46" s="21"/>
      <c r="I46" s="19"/>
      <c r="J46" s="19"/>
      <c r="K46" s="19"/>
      <c r="L46" s="19"/>
      <c r="M46" s="19"/>
      <c r="N46" s="19"/>
      <c r="O46" s="19"/>
      <c r="P46" s="19"/>
      <c r="Q46" s="20">
        <v>-795.93399999999997</v>
      </c>
      <c r="R46" s="19"/>
      <c r="S46" s="21"/>
      <c r="Z46" s="19"/>
      <c r="AA46" s="19"/>
      <c r="AB46" s="19"/>
      <c r="AC46" s="19"/>
      <c r="AD46" s="19"/>
    </row>
    <row r="47" spans="1:30" s="20" customFormat="1" x14ac:dyDescent="0.2">
      <c r="A47" s="17">
        <v>43202.089502314811</v>
      </c>
      <c r="B47" s="18">
        <v>0.57638889076770305</v>
      </c>
      <c r="C47" s="18">
        <v>3.1597222222222221E-2</v>
      </c>
      <c r="D47" s="22">
        <f t="shared" si="0"/>
        <v>0.75805555555555626</v>
      </c>
      <c r="E47" s="19"/>
      <c r="G47" s="19"/>
      <c r="H47" s="21"/>
      <c r="I47" s="19"/>
      <c r="J47" s="19"/>
      <c r="K47" s="19"/>
      <c r="L47" s="19"/>
      <c r="M47" s="19"/>
      <c r="N47" s="19"/>
      <c r="O47" s="19"/>
      <c r="P47" s="19"/>
      <c r="R47" s="19"/>
      <c r="S47" s="21"/>
      <c r="Z47" s="19"/>
      <c r="AA47" s="19"/>
      <c r="AB47" s="19"/>
      <c r="AC47" s="19"/>
      <c r="AD47" s="19"/>
    </row>
    <row r="48" spans="1:30" s="20" customFormat="1" x14ac:dyDescent="0.2">
      <c r="A48" s="17">
        <v>43202.090196759258</v>
      </c>
      <c r="B48" s="18">
        <v>0.57708333521441102</v>
      </c>
      <c r="C48" s="18">
        <v>3.229166666666667E-2</v>
      </c>
      <c r="D48" s="22">
        <f t="shared" si="0"/>
        <v>0.77472222222222298</v>
      </c>
      <c r="E48" s="19"/>
      <c r="G48" s="19"/>
      <c r="H48" s="21"/>
      <c r="I48" s="19"/>
      <c r="J48" s="19"/>
      <c r="K48" s="19"/>
      <c r="L48" s="19"/>
      <c r="M48" s="19"/>
      <c r="N48" s="19"/>
      <c r="O48" s="19"/>
      <c r="P48" s="19"/>
      <c r="R48" s="19"/>
      <c r="S48" s="21"/>
      <c r="Z48" s="19"/>
      <c r="AA48" s="19"/>
      <c r="AB48" s="19"/>
      <c r="AC48" s="19"/>
      <c r="AD48" s="19"/>
    </row>
    <row r="49" spans="1:31" s="20" customFormat="1" x14ac:dyDescent="0.2">
      <c r="A49" s="17">
        <v>43202.090891203705</v>
      </c>
      <c r="B49" s="18">
        <v>0.57777777966111898</v>
      </c>
      <c r="C49" s="18">
        <v>3.2986111111111112E-2</v>
      </c>
      <c r="D49" s="22">
        <f t="shared" si="0"/>
        <v>0.7913888888888897</v>
      </c>
      <c r="E49" s="19"/>
      <c r="G49" s="19"/>
      <c r="H49" s="21"/>
      <c r="I49" s="19"/>
      <c r="J49" s="19"/>
      <c r="K49" s="19"/>
      <c r="L49" s="19"/>
      <c r="M49" s="19"/>
      <c r="N49" s="19"/>
      <c r="O49" s="19"/>
      <c r="P49" s="19"/>
      <c r="R49" s="19"/>
      <c r="S49" s="21"/>
      <c r="Z49" s="19"/>
      <c r="AA49" s="19"/>
      <c r="AB49" s="19"/>
      <c r="AC49" s="19"/>
      <c r="AD49" s="19"/>
    </row>
    <row r="50" spans="1:31" s="20" customFormat="1" x14ac:dyDescent="0.2">
      <c r="A50" s="17">
        <v>43202.091585648152</v>
      </c>
      <c r="B50" s="18">
        <v>0.57847222410782695</v>
      </c>
      <c r="C50" s="18">
        <v>3.366898148148148E-2</v>
      </c>
      <c r="D50" s="22">
        <f t="shared" si="0"/>
        <v>0.80805555555555642</v>
      </c>
      <c r="E50" s="19"/>
      <c r="G50" s="19"/>
      <c r="H50" s="21"/>
      <c r="I50" s="19"/>
      <c r="J50" s="19"/>
      <c r="K50" s="19"/>
      <c r="L50" s="19"/>
      <c r="M50" s="19"/>
      <c r="N50" s="19"/>
      <c r="O50" s="19"/>
      <c r="P50" s="19"/>
      <c r="R50" s="19"/>
      <c r="S50" s="21"/>
      <c r="Z50" s="19"/>
      <c r="AA50" s="19"/>
      <c r="AB50" s="19"/>
      <c r="AC50" s="19"/>
      <c r="AD50" s="19"/>
    </row>
    <row r="51" spans="1:31" s="20" customFormat="1" x14ac:dyDescent="0.2">
      <c r="A51" s="17">
        <v>43202.092280092591</v>
      </c>
      <c r="B51" s="18">
        <v>0.57916666855453502</v>
      </c>
      <c r="C51" s="18">
        <v>3.4375000000000003E-2</v>
      </c>
      <c r="D51" s="22">
        <f t="shared" si="0"/>
        <v>0.82472222222222313</v>
      </c>
      <c r="E51" s="19"/>
      <c r="G51" s="19"/>
      <c r="H51" s="21"/>
      <c r="I51" s="19"/>
      <c r="J51" s="19"/>
      <c r="K51" s="19"/>
      <c r="L51" s="19"/>
      <c r="M51" s="19"/>
      <c r="N51" s="19"/>
      <c r="O51" s="19"/>
      <c r="P51" s="19"/>
      <c r="R51" s="19"/>
      <c r="S51" s="21"/>
      <c r="Z51" s="19"/>
      <c r="AA51" s="19"/>
      <c r="AB51" s="19"/>
      <c r="AC51" s="19"/>
      <c r="AD51" s="19"/>
    </row>
    <row r="52" spans="1:31" s="20" customFormat="1" x14ac:dyDescent="0.2">
      <c r="A52" s="17">
        <v>43202.092974537038</v>
      </c>
      <c r="B52" s="18">
        <v>0.57986111300124299</v>
      </c>
      <c r="C52" s="18">
        <v>3.5069444444444445E-2</v>
      </c>
      <c r="D52" s="22">
        <f t="shared" si="0"/>
        <v>0.84138888888888985</v>
      </c>
      <c r="E52" s="19"/>
      <c r="G52" s="19"/>
      <c r="H52" s="21">
        <v>298.06799999999998</v>
      </c>
      <c r="I52" s="19"/>
      <c r="J52" s="19"/>
      <c r="K52" s="19"/>
      <c r="L52" s="19"/>
      <c r="M52" s="19"/>
      <c r="N52" s="19"/>
      <c r="O52" s="19"/>
      <c r="P52" s="19"/>
      <c r="Q52" s="20">
        <v>-795.06100000000004</v>
      </c>
      <c r="R52" s="19"/>
      <c r="S52" s="21"/>
      <c r="Z52" s="19"/>
      <c r="AA52" s="19"/>
      <c r="AB52" s="19"/>
      <c r="AC52" s="19"/>
      <c r="AD52" s="19"/>
    </row>
    <row r="53" spans="1:31" s="20" customFormat="1" x14ac:dyDescent="0.2">
      <c r="A53" s="17">
        <v>43202.093668981484</v>
      </c>
      <c r="B53" s="18">
        <v>0.58055555744795095</v>
      </c>
      <c r="C53" s="18">
        <v>3.5763888888888887E-2</v>
      </c>
      <c r="D53" s="22">
        <f t="shared" si="0"/>
        <v>0.85805555555555657</v>
      </c>
      <c r="E53" s="19"/>
      <c r="G53" s="19"/>
      <c r="H53" s="21">
        <v>298.88200000000001</v>
      </c>
      <c r="I53" s="19"/>
      <c r="J53" s="19"/>
      <c r="K53" s="19"/>
      <c r="L53" s="19"/>
      <c r="M53" s="19"/>
      <c r="N53" s="19"/>
      <c r="O53" s="19"/>
      <c r="P53" s="19"/>
      <c r="R53" s="19"/>
      <c r="S53" s="21"/>
      <c r="Z53" s="19"/>
      <c r="AA53" s="19"/>
      <c r="AB53" s="19"/>
      <c r="AC53" s="19"/>
      <c r="AD53" s="19"/>
    </row>
    <row r="54" spans="1:31" s="20" customFormat="1" x14ac:dyDescent="0.2">
      <c r="A54" s="17">
        <v>43202.094363425924</v>
      </c>
      <c r="B54" s="18">
        <v>0.58125000189465903</v>
      </c>
      <c r="C54" s="18">
        <v>3.6458333333333336E-2</v>
      </c>
      <c r="D54" s="22">
        <f t="shared" si="0"/>
        <v>0.87472222222222329</v>
      </c>
      <c r="E54" s="19"/>
      <c r="G54" s="19"/>
      <c r="H54" s="21">
        <v>303.69</v>
      </c>
      <c r="I54" s="19"/>
      <c r="J54" s="19"/>
      <c r="K54" s="19"/>
      <c r="L54" s="19"/>
      <c r="M54" s="19"/>
      <c r="N54" s="19"/>
      <c r="O54" s="19"/>
      <c r="P54" s="19"/>
      <c r="R54" s="19"/>
      <c r="S54" s="21"/>
      <c r="Z54" s="19"/>
      <c r="AA54" s="19"/>
      <c r="AB54" s="19"/>
      <c r="AC54" s="19"/>
      <c r="AD54" s="19"/>
    </row>
    <row r="55" spans="1:31" s="20" customFormat="1" x14ac:dyDescent="0.2">
      <c r="A55" s="17">
        <v>43202.095057870371</v>
      </c>
      <c r="B55" s="18">
        <v>0.58194444634136699</v>
      </c>
      <c r="C55" s="18">
        <v>3.7152777777777778E-2</v>
      </c>
      <c r="D55" s="22">
        <f t="shared" si="0"/>
        <v>0.89138888888889001</v>
      </c>
      <c r="E55" s="19"/>
      <c r="G55" s="19"/>
      <c r="H55" s="21">
        <v>300.31599999999997</v>
      </c>
      <c r="I55" s="19"/>
      <c r="J55" s="19"/>
      <c r="K55" s="19"/>
      <c r="L55" s="19"/>
      <c r="M55" s="19"/>
      <c r="N55" s="19"/>
      <c r="O55" s="19"/>
      <c r="P55" s="19"/>
      <c r="R55" s="19"/>
      <c r="S55" s="21"/>
      <c r="Z55" s="19"/>
      <c r="AA55" s="19"/>
      <c r="AB55" s="19"/>
      <c r="AC55" s="19"/>
      <c r="AD55" s="19"/>
    </row>
    <row r="56" spans="1:31" s="20" customFormat="1" x14ac:dyDescent="0.2">
      <c r="A56" s="17">
        <v>43202.095752314817</v>
      </c>
      <c r="B56" s="18">
        <v>0.58263889078807596</v>
      </c>
      <c r="C56" s="18">
        <v>3.784722222222222E-2</v>
      </c>
      <c r="D56" s="22">
        <f t="shared" si="0"/>
        <v>0.90805555555555673</v>
      </c>
      <c r="E56" s="19"/>
      <c r="G56" s="19"/>
      <c r="H56" s="21">
        <v>300.00700000000001</v>
      </c>
      <c r="I56" s="19"/>
      <c r="J56" s="19"/>
      <c r="K56" s="19"/>
      <c r="L56" s="19"/>
      <c r="M56" s="19"/>
      <c r="N56" s="19"/>
      <c r="O56" s="19"/>
      <c r="P56" s="19"/>
      <c r="R56" s="19"/>
      <c r="S56" s="21"/>
      <c r="Z56" s="19"/>
      <c r="AA56" s="19"/>
      <c r="AB56" s="19"/>
      <c r="AC56" s="19"/>
      <c r="AD56" s="19"/>
    </row>
    <row r="57" spans="1:31" s="20" customFormat="1" x14ac:dyDescent="0.2">
      <c r="A57" s="17">
        <v>43202.096446759257</v>
      </c>
      <c r="B57" s="18">
        <v>0.58333333523478403</v>
      </c>
      <c r="C57" s="18">
        <v>3.8530092592592595E-2</v>
      </c>
      <c r="D57" s="22">
        <f t="shared" si="0"/>
        <v>0.92472222222222344</v>
      </c>
      <c r="E57" s="19"/>
      <c r="G57" s="19"/>
      <c r="H57" s="21">
        <v>299.68599999999998</v>
      </c>
      <c r="I57" s="19"/>
      <c r="J57" s="19"/>
      <c r="K57" s="19"/>
      <c r="L57" s="19"/>
      <c r="M57" s="19"/>
      <c r="N57" s="19"/>
      <c r="O57" s="19"/>
      <c r="P57" s="19"/>
      <c r="R57" s="19"/>
      <c r="S57" s="21"/>
      <c r="Z57" s="19"/>
      <c r="AA57" s="19"/>
      <c r="AB57" s="19"/>
      <c r="AC57" s="19"/>
      <c r="AD57" s="19"/>
    </row>
    <row r="58" spans="1:31" s="20" customFormat="1" x14ac:dyDescent="0.2">
      <c r="A58" s="17">
        <v>43202.097141203703</v>
      </c>
      <c r="B58" s="18">
        <v>0.584027779681492</v>
      </c>
      <c r="C58" s="18">
        <v>3.923611111111111E-2</v>
      </c>
      <c r="D58" s="22">
        <f t="shared" si="0"/>
        <v>0.94138888888889016</v>
      </c>
      <c r="E58" s="19">
        <v>1005.633</v>
      </c>
      <c r="F58" s="20">
        <v>6.05</v>
      </c>
      <c r="G58" s="19">
        <v>36.960999999999999</v>
      </c>
      <c r="H58" s="21">
        <v>299.25200000000001</v>
      </c>
      <c r="I58" s="19">
        <v>0</v>
      </c>
      <c r="J58" s="19">
        <v>0</v>
      </c>
      <c r="K58" s="19">
        <v>0</v>
      </c>
      <c r="L58" s="19">
        <v>5.633</v>
      </c>
      <c r="M58" s="19">
        <v>0</v>
      </c>
      <c r="N58" s="19">
        <v>0</v>
      </c>
      <c r="O58" s="19">
        <v>0</v>
      </c>
      <c r="P58" s="19">
        <v>0</v>
      </c>
      <c r="Q58" s="20">
        <v>-794.06200000000001</v>
      </c>
      <c r="R58" s="19">
        <v>0</v>
      </c>
      <c r="S58" s="21">
        <v>1.24</v>
      </c>
      <c r="T58" s="20">
        <v>34.345999999999997</v>
      </c>
      <c r="U58" s="20">
        <v>0</v>
      </c>
      <c r="V58" s="20">
        <v>0</v>
      </c>
      <c r="W58" s="20">
        <v>0</v>
      </c>
      <c r="X58" s="20">
        <v>0</v>
      </c>
      <c r="Y58" s="20">
        <v>6</v>
      </c>
      <c r="Z58" s="19">
        <v>37</v>
      </c>
      <c r="AA58" s="19">
        <v>3</v>
      </c>
      <c r="AB58" s="19">
        <v>0</v>
      </c>
      <c r="AC58" s="19">
        <v>3</v>
      </c>
      <c r="AD58" s="19">
        <v>3</v>
      </c>
      <c r="AE58" s="20">
        <v>0</v>
      </c>
    </row>
    <row r="59" spans="1:31" s="20" customFormat="1" x14ac:dyDescent="0.2">
      <c r="A59" s="17">
        <v>43202.09783564815</v>
      </c>
      <c r="B59" s="18">
        <v>0.58472222412819996</v>
      </c>
      <c r="C59" s="18">
        <v>3.9930555555555552E-2</v>
      </c>
      <c r="D59" s="22">
        <f t="shared" si="0"/>
        <v>0.95805555555555688</v>
      </c>
      <c r="E59" s="19"/>
      <c r="G59" s="19"/>
      <c r="H59" s="21">
        <v>299.26799999999997</v>
      </c>
      <c r="I59" s="19"/>
      <c r="J59" s="19"/>
      <c r="K59" s="19"/>
      <c r="L59" s="19"/>
      <c r="M59" s="19"/>
      <c r="N59" s="19"/>
      <c r="O59" s="19"/>
      <c r="P59" s="19"/>
      <c r="Q59" s="20">
        <v>-793.97799999999995</v>
      </c>
      <c r="R59" s="19"/>
      <c r="S59" s="21"/>
      <c r="Z59" s="19"/>
      <c r="AA59" s="19"/>
      <c r="AB59" s="19"/>
      <c r="AC59" s="19"/>
      <c r="AD59" s="19"/>
    </row>
    <row r="60" spans="1:31" s="20" customFormat="1" x14ac:dyDescent="0.2">
      <c r="A60" s="17">
        <v>43202.098530092589</v>
      </c>
      <c r="B60" s="18">
        <v>0.58541666857490804</v>
      </c>
      <c r="C60" s="18">
        <v>4.0625000000000001E-2</v>
      </c>
      <c r="D60" s="22">
        <f t="shared" si="0"/>
        <v>0.9747222222222236</v>
      </c>
      <c r="E60" s="19"/>
      <c r="G60" s="19"/>
      <c r="H60" s="21">
        <v>299.07499999999999</v>
      </c>
      <c r="I60" s="19"/>
      <c r="J60" s="19"/>
      <c r="K60" s="19"/>
      <c r="L60" s="19"/>
      <c r="M60" s="19"/>
      <c r="N60" s="19"/>
      <c r="O60" s="19"/>
      <c r="P60" s="19"/>
      <c r="R60" s="19"/>
      <c r="S60" s="21"/>
      <c r="Z60" s="19"/>
      <c r="AA60" s="19"/>
      <c r="AB60" s="19"/>
      <c r="AC60" s="19"/>
      <c r="AD60" s="19"/>
    </row>
    <row r="61" spans="1:31" s="20" customFormat="1" x14ac:dyDescent="0.2">
      <c r="A61" s="17">
        <v>43202.099224537036</v>
      </c>
      <c r="B61" s="18">
        <v>0.586111113021616</v>
      </c>
      <c r="C61" s="18">
        <v>4.1319444444444443E-2</v>
      </c>
      <c r="D61" s="22">
        <f t="shared" si="0"/>
        <v>0.99138888888889032</v>
      </c>
      <c r="E61" s="19"/>
      <c r="G61" s="19"/>
      <c r="H61" s="21">
        <v>301.60899999999998</v>
      </c>
      <c r="I61" s="19"/>
      <c r="J61" s="19"/>
      <c r="K61" s="19"/>
      <c r="L61" s="19"/>
      <c r="M61" s="19"/>
      <c r="N61" s="19"/>
      <c r="O61" s="19"/>
      <c r="P61" s="19"/>
      <c r="R61" s="19"/>
      <c r="S61" s="21"/>
      <c r="Z61" s="19"/>
      <c r="AA61" s="19"/>
      <c r="AB61" s="19"/>
      <c r="AC61" s="19"/>
      <c r="AD61" s="19"/>
    </row>
    <row r="62" spans="1:31" s="20" customFormat="1" x14ac:dyDescent="0.2">
      <c r="A62" s="17">
        <v>43202.099918981483</v>
      </c>
      <c r="B62" s="18">
        <v>0.58680555746832397</v>
      </c>
      <c r="C62" s="18">
        <v>4.2013888888888892E-2</v>
      </c>
      <c r="D62" s="22">
        <f t="shared" si="0"/>
        <v>1.008055555555557</v>
      </c>
      <c r="E62" s="19"/>
      <c r="G62" s="19"/>
      <c r="H62" s="21">
        <v>299.76299999999998</v>
      </c>
      <c r="I62" s="19"/>
      <c r="J62" s="19"/>
      <c r="K62" s="19"/>
      <c r="L62" s="19"/>
      <c r="M62" s="19"/>
      <c r="N62" s="19"/>
      <c r="O62" s="19"/>
      <c r="P62" s="19"/>
      <c r="R62" s="19"/>
      <c r="S62" s="21"/>
      <c r="Z62" s="19"/>
      <c r="AA62" s="19"/>
      <c r="AB62" s="19"/>
      <c r="AC62" s="19"/>
      <c r="AD62" s="19"/>
    </row>
    <row r="63" spans="1:31" s="20" customFormat="1" x14ac:dyDescent="0.2">
      <c r="A63" s="17">
        <v>43202.100613425922</v>
      </c>
      <c r="B63" s="18">
        <v>0.58750000191503204</v>
      </c>
      <c r="C63" s="18">
        <v>4.2708333333333334E-2</v>
      </c>
      <c r="D63" s="22">
        <f t="shared" si="0"/>
        <v>1.0247222222222236</v>
      </c>
      <c r="E63" s="19"/>
      <c r="G63" s="19"/>
      <c r="H63" s="21"/>
      <c r="I63" s="19"/>
      <c r="J63" s="19"/>
      <c r="K63" s="19"/>
      <c r="L63" s="19"/>
      <c r="M63" s="19"/>
      <c r="N63" s="19"/>
      <c r="O63" s="19"/>
      <c r="P63" s="19"/>
      <c r="R63" s="19"/>
      <c r="S63" s="21"/>
      <c r="Z63" s="19"/>
      <c r="AA63" s="19"/>
      <c r="AB63" s="19"/>
      <c r="AC63" s="19"/>
      <c r="AD63" s="19"/>
    </row>
    <row r="64" spans="1:31" s="20" customFormat="1" x14ac:dyDescent="0.2">
      <c r="A64" s="17">
        <v>43202.101307870369</v>
      </c>
      <c r="B64" s="18">
        <v>0.58819444636174001</v>
      </c>
      <c r="C64" s="18">
        <v>4.3391203703703703E-2</v>
      </c>
      <c r="D64" s="22">
        <f t="shared" si="0"/>
        <v>1.0413888888888903</v>
      </c>
      <c r="E64" s="19"/>
      <c r="G64" s="19"/>
      <c r="H64" s="21">
        <v>301.37299999999999</v>
      </c>
      <c r="I64" s="19"/>
      <c r="J64" s="19"/>
      <c r="K64" s="19"/>
      <c r="L64" s="19"/>
      <c r="M64" s="19"/>
      <c r="N64" s="19"/>
      <c r="O64" s="19"/>
      <c r="P64" s="19"/>
      <c r="R64" s="19"/>
      <c r="S64" s="21"/>
      <c r="Z64" s="19"/>
      <c r="AA64" s="19"/>
      <c r="AB64" s="19"/>
      <c r="AC64" s="19"/>
      <c r="AD64" s="19"/>
    </row>
    <row r="65" spans="1:35" s="19" customFormat="1" x14ac:dyDescent="0.2">
      <c r="A65" s="17">
        <v>43202.102002314816</v>
      </c>
      <c r="B65" s="18">
        <v>0.58888889080844797</v>
      </c>
      <c r="C65" s="18">
        <v>4.4097222222222225E-2</v>
      </c>
      <c r="D65" s="22">
        <f t="shared" si="0"/>
        <v>1.0580555555555569</v>
      </c>
      <c r="F65" s="20"/>
      <c r="H65" s="21">
        <v>298.26400000000001</v>
      </c>
      <c r="Q65" s="20"/>
      <c r="S65" s="21"/>
      <c r="T65" s="20"/>
      <c r="U65" s="20"/>
      <c r="V65" s="20"/>
      <c r="W65" s="20"/>
      <c r="X65" s="20"/>
      <c r="Y65" s="20"/>
      <c r="AE65" s="20"/>
      <c r="AF65" s="20"/>
      <c r="AG65" s="20"/>
      <c r="AH65" s="20"/>
      <c r="AI65" s="20"/>
    </row>
    <row r="66" spans="1:35" s="19" customFormat="1" x14ac:dyDescent="0.2">
      <c r="A66" s="17">
        <v>43202.102696759262</v>
      </c>
      <c r="B66" s="18">
        <v>0.58958333525515605</v>
      </c>
      <c r="C66" s="18">
        <v>4.4791666666666667E-2</v>
      </c>
      <c r="D66" s="22">
        <f t="shared" si="0"/>
        <v>1.0747222222222235</v>
      </c>
      <c r="F66" s="20"/>
      <c r="H66" s="21">
        <v>300.01600000000002</v>
      </c>
      <c r="Q66" s="20"/>
      <c r="S66" s="21"/>
      <c r="T66" s="20"/>
      <c r="U66" s="20"/>
      <c r="V66" s="20"/>
      <c r="W66" s="20"/>
      <c r="X66" s="20"/>
      <c r="Y66" s="20"/>
      <c r="AE66" s="20"/>
      <c r="AF66" s="20"/>
      <c r="AG66" s="20"/>
      <c r="AH66" s="20"/>
      <c r="AI66" s="20"/>
    </row>
    <row r="67" spans="1:35" s="19" customFormat="1" x14ac:dyDescent="0.2">
      <c r="A67" s="17">
        <v>43202.103391203702</v>
      </c>
      <c r="B67" s="18">
        <v>0.59027777970186401</v>
      </c>
      <c r="C67" s="18">
        <v>4.5486111111111109E-2</v>
      </c>
      <c r="D67" s="22">
        <f t="shared" si="0"/>
        <v>1.0913888888888901</v>
      </c>
      <c r="F67" s="20"/>
      <c r="H67" s="21"/>
      <c r="Q67" s="20">
        <v>-792.86800000000005</v>
      </c>
      <c r="S67" s="21"/>
      <c r="T67" s="20"/>
      <c r="U67" s="20"/>
      <c r="V67" s="20"/>
      <c r="W67" s="20"/>
      <c r="X67" s="20"/>
      <c r="Y67" s="20"/>
      <c r="AE67" s="20"/>
      <c r="AF67" s="20"/>
      <c r="AG67" s="20"/>
      <c r="AH67" s="20"/>
      <c r="AI67" s="20"/>
    </row>
    <row r="68" spans="1:35" s="19" customFormat="1" x14ac:dyDescent="0.2">
      <c r="A68" s="17">
        <v>43202.104085648149</v>
      </c>
      <c r="B68" s="18">
        <v>0.59097222414857198</v>
      </c>
      <c r="C68" s="18">
        <v>4.6180555555555558E-2</v>
      </c>
      <c r="D68" s="22">
        <f t="shared" ref="D68:D131" si="1">D67+60/3600</f>
        <v>1.1080555555555567</v>
      </c>
      <c r="F68" s="20"/>
      <c r="G68" s="19">
        <v>36.951999999999998</v>
      </c>
      <c r="H68" s="21">
        <v>300.85599999999999</v>
      </c>
      <c r="Q68" s="20"/>
      <c r="S68" s="21"/>
      <c r="T68" s="20"/>
      <c r="U68" s="20"/>
      <c r="V68" s="20"/>
      <c r="W68" s="20"/>
      <c r="X68" s="20"/>
      <c r="Y68" s="20"/>
      <c r="AE68" s="20"/>
      <c r="AF68" s="20"/>
      <c r="AG68" s="20"/>
      <c r="AH68" s="20"/>
      <c r="AI68" s="20"/>
    </row>
    <row r="69" spans="1:35" s="19" customFormat="1" x14ac:dyDescent="0.2">
      <c r="A69" s="17">
        <v>43202.104780092595</v>
      </c>
      <c r="B69" s="18">
        <v>0.59166666859528105</v>
      </c>
      <c r="C69" s="18">
        <v>4.6875E-2</v>
      </c>
      <c r="D69" s="22">
        <f t="shared" si="1"/>
        <v>1.1247222222222233</v>
      </c>
      <c r="F69" s="20"/>
      <c r="H69" s="21">
        <v>299.35300000000001</v>
      </c>
      <c r="Q69" s="20"/>
      <c r="S69" s="21"/>
      <c r="T69" s="20"/>
      <c r="U69" s="20"/>
      <c r="V69" s="20"/>
      <c r="W69" s="20"/>
      <c r="X69" s="20"/>
      <c r="Y69" s="20"/>
      <c r="AE69" s="20"/>
      <c r="AF69" s="20"/>
      <c r="AG69" s="20"/>
      <c r="AH69" s="20"/>
      <c r="AI69" s="20"/>
    </row>
    <row r="70" spans="1:35" s="19" customFormat="1" x14ac:dyDescent="0.2">
      <c r="A70" s="17">
        <v>43202.105474537035</v>
      </c>
      <c r="B70" s="18">
        <v>0.59236111304198902</v>
      </c>
      <c r="C70" s="18">
        <v>4.7557870370370368E-2</v>
      </c>
      <c r="D70" s="22">
        <f t="shared" si="1"/>
        <v>1.1413888888888899</v>
      </c>
      <c r="F70" s="20"/>
      <c r="H70" s="21"/>
      <c r="Q70" s="20"/>
      <c r="S70" s="21"/>
      <c r="T70" s="20"/>
      <c r="U70" s="20"/>
      <c r="V70" s="20"/>
      <c r="W70" s="20"/>
      <c r="X70" s="20"/>
      <c r="Y70" s="20"/>
      <c r="AE70" s="20"/>
      <c r="AF70" s="20"/>
      <c r="AG70" s="20"/>
      <c r="AH70" s="20"/>
      <c r="AI70" s="20"/>
    </row>
    <row r="71" spans="1:35" s="19" customFormat="1" x14ac:dyDescent="0.2">
      <c r="A71" s="17">
        <v>43202.106168981481</v>
      </c>
      <c r="B71" s="18">
        <v>0.59305555748869698</v>
      </c>
      <c r="C71" s="18">
        <v>4.8252314814814817E-2</v>
      </c>
      <c r="D71" s="22">
        <f t="shared" si="1"/>
        <v>1.1580555555555565</v>
      </c>
      <c r="F71" s="20"/>
      <c r="H71" s="21">
        <v>298.995</v>
      </c>
      <c r="Q71" s="20"/>
      <c r="S71" s="21"/>
      <c r="T71" s="20"/>
      <c r="U71" s="20"/>
      <c r="V71" s="20"/>
      <c r="W71" s="20"/>
      <c r="X71" s="20"/>
      <c r="Y71" s="20"/>
      <c r="AE71" s="20"/>
      <c r="AF71" s="20"/>
      <c r="AG71" s="20"/>
      <c r="AH71" s="20"/>
      <c r="AI71" s="20"/>
    </row>
    <row r="72" spans="1:35" s="19" customFormat="1" x14ac:dyDescent="0.2">
      <c r="A72" s="17">
        <v>43202.106863425928</v>
      </c>
      <c r="B72" s="18">
        <v>0.59375000193540495</v>
      </c>
      <c r="C72" s="18">
        <v>4.8958333333333333E-2</v>
      </c>
      <c r="D72" s="22">
        <f t="shared" si="1"/>
        <v>1.1747222222222231</v>
      </c>
      <c r="F72" s="20"/>
      <c r="H72" s="21">
        <v>298.57299999999998</v>
      </c>
      <c r="Q72" s="20"/>
      <c r="S72" s="21"/>
      <c r="T72" s="20"/>
      <c r="U72" s="20"/>
      <c r="V72" s="20"/>
      <c r="W72" s="20"/>
      <c r="X72" s="20"/>
      <c r="Y72" s="20"/>
      <c r="AE72" s="20"/>
      <c r="AF72" s="20"/>
      <c r="AG72" s="20"/>
      <c r="AH72" s="20"/>
      <c r="AI72" s="20"/>
    </row>
    <row r="73" spans="1:35" s="19" customFormat="1" x14ac:dyDescent="0.2">
      <c r="A73" s="17">
        <v>43202.107557870368</v>
      </c>
      <c r="B73" s="18">
        <v>0.59444444638211302</v>
      </c>
      <c r="C73" s="18">
        <v>4.9652777777777775E-2</v>
      </c>
      <c r="D73" s="22">
        <f t="shared" si="1"/>
        <v>1.1913888888888897</v>
      </c>
      <c r="F73" s="20"/>
      <c r="H73" s="21">
        <v>297.54500000000002</v>
      </c>
      <c r="Q73" s="20"/>
      <c r="S73" s="21"/>
      <c r="T73" s="20"/>
      <c r="U73" s="20"/>
      <c r="V73" s="20"/>
      <c r="W73" s="20"/>
      <c r="X73" s="20"/>
      <c r="Y73" s="20"/>
      <c r="AE73" s="20"/>
      <c r="AF73" s="20"/>
      <c r="AG73" s="20"/>
      <c r="AH73" s="20"/>
      <c r="AI73" s="20"/>
    </row>
    <row r="74" spans="1:35" s="19" customFormat="1" x14ac:dyDescent="0.2">
      <c r="A74" s="17">
        <v>43202.108252314814</v>
      </c>
      <c r="B74" s="18">
        <v>0.59513889082882099</v>
      </c>
      <c r="C74" s="18">
        <v>5.0347222222222224E-2</v>
      </c>
      <c r="D74" s="22">
        <f t="shared" si="1"/>
        <v>1.2080555555555563</v>
      </c>
      <c r="F74" s="20"/>
      <c r="H74" s="21">
        <v>298.81900000000002</v>
      </c>
      <c r="Q74" s="20"/>
      <c r="S74" s="21"/>
      <c r="T74" s="20"/>
      <c r="U74" s="20"/>
      <c r="V74" s="20"/>
      <c r="W74" s="20"/>
      <c r="X74" s="20"/>
      <c r="Y74" s="20"/>
      <c r="AE74" s="20"/>
      <c r="AF74" s="20"/>
      <c r="AG74" s="20"/>
      <c r="AH74" s="20"/>
      <c r="AI74" s="20"/>
    </row>
    <row r="75" spans="1:35" s="19" customFormat="1" x14ac:dyDescent="0.2">
      <c r="A75" s="17">
        <v>43202.108946759261</v>
      </c>
      <c r="B75" s="18">
        <v>0.59583333527552895</v>
      </c>
      <c r="C75" s="18">
        <v>5.1041666666666666E-2</v>
      </c>
      <c r="D75" s="22">
        <f t="shared" si="1"/>
        <v>1.2247222222222229</v>
      </c>
      <c r="F75" s="20"/>
      <c r="H75" s="21">
        <v>301.89499999999998</v>
      </c>
      <c r="Q75" s="20"/>
      <c r="S75" s="21"/>
      <c r="T75" s="20"/>
      <c r="U75" s="20"/>
      <c r="V75" s="20"/>
      <c r="W75" s="20"/>
      <c r="X75" s="20"/>
      <c r="Y75" s="20"/>
      <c r="AE75" s="20"/>
      <c r="AF75" s="20"/>
      <c r="AG75" s="20"/>
      <c r="AH75" s="20"/>
      <c r="AI75" s="20"/>
    </row>
    <row r="76" spans="1:35" s="19" customFormat="1" x14ac:dyDescent="0.2">
      <c r="A76" s="17">
        <v>43202.1096412037</v>
      </c>
      <c r="B76" s="18">
        <v>0.59652777972223703</v>
      </c>
      <c r="C76" s="18">
        <v>5.1736111111111108E-2</v>
      </c>
      <c r="D76" s="22">
        <f t="shared" si="1"/>
        <v>1.2413888888888895</v>
      </c>
      <c r="F76" s="20"/>
      <c r="H76" s="21">
        <v>300.47000000000003</v>
      </c>
      <c r="Q76" s="20">
        <v>-791.92600000000004</v>
      </c>
      <c r="S76" s="21"/>
      <c r="T76" s="20"/>
      <c r="U76" s="20"/>
      <c r="V76" s="20"/>
      <c r="W76" s="20"/>
      <c r="X76" s="20"/>
      <c r="Y76" s="20"/>
      <c r="AE76" s="20"/>
      <c r="AF76" s="20"/>
      <c r="AG76" s="20"/>
      <c r="AH76" s="20"/>
      <c r="AI76" s="20"/>
    </row>
    <row r="77" spans="1:35" s="19" customFormat="1" x14ac:dyDescent="0.2">
      <c r="A77" s="17">
        <v>43202.110335648147</v>
      </c>
      <c r="B77" s="18">
        <v>0.59722222416894499</v>
      </c>
      <c r="C77" s="18">
        <v>5.2418981481481483E-2</v>
      </c>
      <c r="D77" s="22">
        <f t="shared" si="1"/>
        <v>1.2580555555555561</v>
      </c>
      <c r="F77" s="20"/>
      <c r="H77" s="21"/>
      <c r="Q77" s="20"/>
      <c r="S77" s="21"/>
      <c r="T77" s="20"/>
      <c r="U77" s="20"/>
      <c r="V77" s="20"/>
      <c r="W77" s="20"/>
      <c r="X77" s="20"/>
      <c r="Y77" s="20"/>
      <c r="AE77" s="20"/>
      <c r="AF77" s="20"/>
      <c r="AG77" s="20"/>
      <c r="AH77" s="20"/>
      <c r="AI77" s="20"/>
    </row>
    <row r="78" spans="1:35" s="19" customFormat="1" x14ac:dyDescent="0.2">
      <c r="A78" s="17">
        <v>43202.111030092594</v>
      </c>
      <c r="B78" s="18">
        <v>0.59791666861565296</v>
      </c>
      <c r="C78" s="18">
        <v>5.3124999999999999E-2</v>
      </c>
      <c r="D78" s="22">
        <f t="shared" si="1"/>
        <v>1.2747222222222228</v>
      </c>
      <c r="F78" s="20"/>
      <c r="H78" s="21"/>
      <c r="Q78" s="20"/>
      <c r="S78" s="21"/>
      <c r="T78" s="20"/>
      <c r="U78" s="20"/>
      <c r="V78" s="20"/>
      <c r="W78" s="20"/>
      <c r="X78" s="20"/>
      <c r="Y78" s="20"/>
      <c r="AE78" s="20"/>
      <c r="AF78" s="20"/>
      <c r="AG78" s="20"/>
      <c r="AH78" s="20"/>
      <c r="AI78" s="20"/>
    </row>
    <row r="79" spans="1:35" s="19" customFormat="1" x14ac:dyDescent="0.2">
      <c r="A79" s="17">
        <v>43202.111724537041</v>
      </c>
      <c r="B79" s="18">
        <v>0.59861111306236103</v>
      </c>
      <c r="C79" s="18">
        <v>5.3819444444444448E-2</v>
      </c>
      <c r="D79" s="22">
        <f t="shared" si="1"/>
        <v>1.2913888888888894</v>
      </c>
      <c r="F79" s="20"/>
      <c r="H79" s="21"/>
      <c r="Q79" s="20"/>
      <c r="S79" s="21"/>
      <c r="T79" s="20"/>
      <c r="U79" s="20"/>
      <c r="V79" s="20"/>
      <c r="W79" s="20"/>
      <c r="X79" s="20"/>
      <c r="Y79" s="20"/>
      <c r="AE79" s="20"/>
      <c r="AF79" s="20"/>
      <c r="AG79" s="20"/>
      <c r="AH79" s="20"/>
      <c r="AI79" s="20"/>
    </row>
    <row r="80" spans="1:35" s="19" customFormat="1" x14ac:dyDescent="0.2">
      <c r="A80" s="17">
        <v>43202.11241898148</v>
      </c>
      <c r="B80" s="18">
        <v>0.599305557509069</v>
      </c>
      <c r="C80" s="18">
        <v>5.451388888888889E-2</v>
      </c>
      <c r="D80" s="22">
        <f t="shared" si="1"/>
        <v>1.308055555555556</v>
      </c>
      <c r="F80" s="20"/>
      <c r="H80" s="21">
        <v>299.78199999999998</v>
      </c>
      <c r="Q80" s="20"/>
      <c r="S80" s="21"/>
      <c r="T80" s="20"/>
      <c r="U80" s="20"/>
      <c r="V80" s="20"/>
      <c r="W80" s="20"/>
      <c r="X80" s="20"/>
      <c r="Y80" s="20"/>
      <c r="AE80" s="20"/>
      <c r="AF80" s="20"/>
      <c r="AG80" s="20"/>
      <c r="AH80" s="20"/>
      <c r="AI80" s="20"/>
    </row>
    <row r="81" spans="1:31" s="20" customFormat="1" x14ac:dyDescent="0.2">
      <c r="A81" s="17">
        <v>43202.113113425927</v>
      </c>
      <c r="B81" s="18">
        <v>0.60000000195577696</v>
      </c>
      <c r="C81" s="18">
        <v>5.5208333333333331E-2</v>
      </c>
      <c r="D81" s="22">
        <f t="shared" si="1"/>
        <v>1.3247222222222226</v>
      </c>
      <c r="E81" s="19"/>
      <c r="G81" s="19"/>
      <c r="H81" s="21">
        <v>294.68599999999998</v>
      </c>
      <c r="I81" s="19"/>
      <c r="J81" s="19"/>
      <c r="K81" s="19"/>
      <c r="L81" s="19"/>
      <c r="M81" s="19"/>
      <c r="N81" s="19"/>
      <c r="O81" s="19"/>
      <c r="P81" s="19"/>
      <c r="R81" s="19"/>
      <c r="S81" s="21"/>
      <c r="Z81" s="19"/>
      <c r="AA81" s="19"/>
      <c r="AB81" s="19"/>
      <c r="AC81" s="19"/>
      <c r="AD81" s="19"/>
    </row>
    <row r="82" spans="1:31" s="20" customFormat="1" x14ac:dyDescent="0.2">
      <c r="A82" s="17">
        <v>43202.113807870373</v>
      </c>
      <c r="B82" s="18">
        <v>0.60069444640248504</v>
      </c>
      <c r="C82" s="18">
        <v>5.590277777777778E-2</v>
      </c>
      <c r="D82" s="22">
        <f t="shared" si="1"/>
        <v>1.3413888888888892</v>
      </c>
      <c r="E82" s="19"/>
      <c r="G82" s="19"/>
      <c r="H82" s="21">
        <v>300.04300000000001</v>
      </c>
      <c r="I82" s="19"/>
      <c r="J82" s="19"/>
      <c r="K82" s="19"/>
      <c r="L82" s="19"/>
      <c r="M82" s="19"/>
      <c r="N82" s="19"/>
      <c r="O82" s="19"/>
      <c r="P82" s="19"/>
      <c r="R82" s="19"/>
      <c r="S82" s="21"/>
      <c r="Z82" s="19"/>
      <c r="AA82" s="19"/>
      <c r="AB82" s="19"/>
      <c r="AC82" s="19"/>
      <c r="AD82" s="19"/>
    </row>
    <row r="83" spans="1:31" s="20" customFormat="1" x14ac:dyDescent="0.2">
      <c r="A83" s="17">
        <v>43202.114502314813</v>
      </c>
      <c r="B83" s="18">
        <v>0.601388890849194</v>
      </c>
      <c r="C83" s="18">
        <v>5.6597222222222222E-2</v>
      </c>
      <c r="D83" s="22">
        <f t="shared" si="1"/>
        <v>1.3580555555555558</v>
      </c>
      <c r="E83" s="19"/>
      <c r="G83" s="19"/>
      <c r="H83" s="21"/>
      <c r="I83" s="19"/>
      <c r="J83" s="19"/>
      <c r="K83" s="19"/>
      <c r="L83" s="19"/>
      <c r="M83" s="19"/>
      <c r="N83" s="19"/>
      <c r="O83" s="19"/>
      <c r="P83" s="19"/>
      <c r="R83" s="19"/>
      <c r="S83" s="21"/>
      <c r="Z83" s="19"/>
      <c r="AA83" s="19"/>
      <c r="AB83" s="19"/>
      <c r="AC83" s="19"/>
      <c r="AD83" s="19"/>
    </row>
    <row r="84" spans="1:31" s="20" customFormat="1" x14ac:dyDescent="0.2">
      <c r="A84" s="17">
        <v>43202.11519675926</v>
      </c>
      <c r="B84" s="18">
        <v>0.60208333529590197</v>
      </c>
      <c r="C84" s="18">
        <v>5.7280092592592591E-2</v>
      </c>
      <c r="D84" s="22">
        <f t="shared" si="1"/>
        <v>1.3747222222222224</v>
      </c>
      <c r="E84" s="19"/>
      <c r="G84" s="19"/>
      <c r="H84" s="21"/>
      <c r="I84" s="19"/>
      <c r="J84" s="19"/>
      <c r="K84" s="19"/>
      <c r="L84" s="19"/>
      <c r="M84" s="19"/>
      <c r="N84" s="19"/>
      <c r="O84" s="19"/>
      <c r="P84" s="19"/>
      <c r="R84" s="19"/>
      <c r="S84" s="21"/>
      <c r="Z84" s="19"/>
      <c r="AA84" s="19"/>
      <c r="AB84" s="19"/>
      <c r="AC84" s="19"/>
      <c r="AD84" s="19"/>
    </row>
    <row r="85" spans="1:31" s="20" customFormat="1" x14ac:dyDescent="0.2">
      <c r="A85" s="17">
        <v>43202.115891203706</v>
      </c>
      <c r="B85" s="18">
        <v>0.60277777974261004</v>
      </c>
      <c r="C85" s="18">
        <v>5.7986111111111113E-2</v>
      </c>
      <c r="D85" s="22">
        <f t="shared" si="1"/>
        <v>1.391388888888889</v>
      </c>
      <c r="E85" s="19"/>
      <c r="G85" s="19"/>
      <c r="H85" s="21"/>
      <c r="I85" s="19"/>
      <c r="J85" s="19"/>
      <c r="K85" s="19"/>
      <c r="L85" s="19"/>
      <c r="M85" s="19"/>
      <c r="N85" s="19"/>
      <c r="O85" s="19"/>
      <c r="P85" s="19"/>
      <c r="R85" s="19"/>
      <c r="S85" s="21"/>
      <c r="Z85" s="19"/>
      <c r="AA85" s="19"/>
      <c r="AB85" s="19"/>
      <c r="AC85" s="19"/>
      <c r="AD85" s="19"/>
    </row>
    <row r="86" spans="1:31" s="20" customFormat="1" x14ac:dyDescent="0.2">
      <c r="A86" s="17">
        <v>43202.116585648146</v>
      </c>
      <c r="B86" s="18">
        <v>0.60347222418931801</v>
      </c>
      <c r="C86" s="18">
        <v>5.8680555555555555E-2</v>
      </c>
      <c r="D86" s="22">
        <f t="shared" si="1"/>
        <v>1.4080555555555556</v>
      </c>
      <c r="E86" s="19"/>
      <c r="G86" s="19"/>
      <c r="H86" s="21"/>
      <c r="I86" s="19"/>
      <c r="J86" s="19"/>
      <c r="K86" s="19"/>
      <c r="L86" s="19"/>
      <c r="M86" s="19"/>
      <c r="N86" s="19"/>
      <c r="O86" s="19"/>
      <c r="P86" s="19"/>
      <c r="R86" s="19"/>
      <c r="S86" s="21"/>
      <c r="Z86" s="19"/>
      <c r="AA86" s="19"/>
      <c r="AB86" s="19"/>
      <c r="AC86" s="19"/>
      <c r="AD86" s="19"/>
    </row>
    <row r="87" spans="1:31" s="20" customFormat="1" x14ac:dyDescent="0.2">
      <c r="A87" s="17">
        <v>43202.117280092592</v>
      </c>
      <c r="B87" s="18">
        <v>0.60416666863602597</v>
      </c>
      <c r="C87" s="18">
        <v>5.9374999999999997E-2</v>
      </c>
      <c r="D87" s="22">
        <f t="shared" si="1"/>
        <v>1.4247222222222222</v>
      </c>
      <c r="E87" s="19"/>
      <c r="G87" s="19"/>
      <c r="H87" s="21">
        <v>301.66899999999998</v>
      </c>
      <c r="I87" s="19"/>
      <c r="J87" s="19"/>
      <c r="K87" s="19"/>
      <c r="L87" s="19"/>
      <c r="M87" s="19"/>
      <c r="N87" s="19"/>
      <c r="O87" s="19"/>
      <c r="P87" s="19"/>
      <c r="R87" s="19"/>
      <c r="S87" s="21"/>
      <c r="Z87" s="19"/>
      <c r="AA87" s="19"/>
      <c r="AB87" s="19"/>
      <c r="AC87" s="19"/>
      <c r="AD87" s="19"/>
    </row>
    <row r="88" spans="1:31" s="20" customFormat="1" x14ac:dyDescent="0.2">
      <c r="A88" s="17">
        <v>43202.117974537039</v>
      </c>
      <c r="B88" s="18">
        <v>0.60486111308273405</v>
      </c>
      <c r="C88" s="18">
        <v>6.0069444444444446E-2</v>
      </c>
      <c r="D88" s="22">
        <f t="shared" si="1"/>
        <v>1.4413888888888888</v>
      </c>
      <c r="E88" s="19">
        <v>1005.633</v>
      </c>
      <c r="F88" s="20">
        <v>6.05</v>
      </c>
      <c r="G88" s="19">
        <v>36.953000000000003</v>
      </c>
      <c r="H88" s="21">
        <v>299.09300000000002</v>
      </c>
      <c r="I88" s="19">
        <v>0</v>
      </c>
      <c r="J88" s="19">
        <v>0</v>
      </c>
      <c r="K88" s="19">
        <v>0</v>
      </c>
      <c r="L88" s="19">
        <v>5.633</v>
      </c>
      <c r="M88" s="19">
        <v>0</v>
      </c>
      <c r="N88" s="19">
        <v>0</v>
      </c>
      <c r="O88" s="19">
        <v>0</v>
      </c>
      <c r="P88" s="19">
        <v>0</v>
      </c>
      <c r="Q88" s="20">
        <v>-792.05200000000002</v>
      </c>
      <c r="R88" s="19">
        <v>0</v>
      </c>
      <c r="S88" s="21">
        <v>1.508</v>
      </c>
      <c r="T88" s="20">
        <v>34.305</v>
      </c>
      <c r="U88" s="20">
        <v>0</v>
      </c>
      <c r="V88" s="20">
        <v>0</v>
      </c>
      <c r="W88" s="20">
        <v>0</v>
      </c>
      <c r="X88" s="20">
        <v>0</v>
      </c>
      <c r="Y88" s="20">
        <v>6</v>
      </c>
      <c r="Z88" s="19">
        <v>37</v>
      </c>
      <c r="AA88" s="19">
        <v>3</v>
      </c>
      <c r="AB88" s="19">
        <v>0</v>
      </c>
      <c r="AC88" s="19">
        <v>3</v>
      </c>
      <c r="AD88" s="19">
        <v>3</v>
      </c>
      <c r="AE88" s="20">
        <v>0</v>
      </c>
    </row>
    <row r="89" spans="1:31" s="20" customFormat="1" x14ac:dyDescent="0.2">
      <c r="A89" s="17">
        <v>43202.118668981479</v>
      </c>
      <c r="B89" s="18">
        <v>0.60555555752944201</v>
      </c>
      <c r="C89" s="18">
        <v>6.0763888888888888E-2</v>
      </c>
      <c r="D89" s="22">
        <f t="shared" si="1"/>
        <v>1.4580555555555554</v>
      </c>
      <c r="E89" s="19"/>
      <c r="G89" s="19"/>
      <c r="H89" s="21"/>
      <c r="I89" s="19"/>
      <c r="J89" s="19"/>
      <c r="K89" s="19"/>
      <c r="L89" s="19"/>
      <c r="M89" s="19"/>
      <c r="N89" s="19"/>
      <c r="O89" s="19"/>
      <c r="P89" s="19"/>
      <c r="R89" s="19"/>
      <c r="S89" s="21"/>
      <c r="Z89" s="19"/>
      <c r="AA89" s="19"/>
      <c r="AB89" s="19"/>
      <c r="AC89" s="19"/>
      <c r="AD89" s="19"/>
    </row>
    <row r="90" spans="1:31" s="20" customFormat="1" x14ac:dyDescent="0.2">
      <c r="A90" s="17">
        <v>43202.119363425925</v>
      </c>
      <c r="B90" s="18">
        <v>0.60625000197614998</v>
      </c>
      <c r="C90" s="18">
        <v>6.145833333333333E-2</v>
      </c>
      <c r="D90" s="22">
        <f t="shared" si="1"/>
        <v>1.474722222222222</v>
      </c>
      <c r="E90" s="19"/>
      <c r="G90" s="19"/>
      <c r="H90" s="21">
        <v>299.95299999999997</v>
      </c>
      <c r="I90" s="19"/>
      <c r="J90" s="19"/>
      <c r="K90" s="19"/>
      <c r="L90" s="19"/>
      <c r="M90" s="19"/>
      <c r="N90" s="19"/>
      <c r="O90" s="19"/>
      <c r="P90" s="19"/>
      <c r="R90" s="19"/>
      <c r="S90" s="21"/>
      <c r="Z90" s="19"/>
      <c r="AA90" s="19"/>
      <c r="AB90" s="19"/>
      <c r="AC90" s="19"/>
      <c r="AD90" s="19"/>
    </row>
    <row r="91" spans="1:31" s="20" customFormat="1" x14ac:dyDescent="0.2">
      <c r="A91" s="17">
        <v>43202.120057870372</v>
      </c>
      <c r="B91" s="18">
        <v>0.60694444642285805</v>
      </c>
      <c r="C91" s="18">
        <v>6.2141203703703705E-2</v>
      </c>
      <c r="D91" s="22">
        <f t="shared" si="1"/>
        <v>1.4913888888888887</v>
      </c>
      <c r="E91" s="19"/>
      <c r="G91" s="19"/>
      <c r="H91" s="21"/>
      <c r="I91" s="19"/>
      <c r="J91" s="19"/>
      <c r="K91" s="19"/>
      <c r="L91" s="19"/>
      <c r="M91" s="19"/>
      <c r="N91" s="19"/>
      <c r="O91" s="19"/>
      <c r="P91" s="19"/>
      <c r="R91" s="19"/>
      <c r="S91" s="21"/>
      <c r="Z91" s="19"/>
      <c r="AA91" s="19"/>
      <c r="AB91" s="19"/>
      <c r="AC91" s="19"/>
      <c r="AD91" s="19"/>
    </row>
    <row r="92" spans="1:31" s="20" customFormat="1" x14ac:dyDescent="0.2">
      <c r="A92" s="17">
        <v>43202.120752314811</v>
      </c>
      <c r="B92" s="18">
        <v>0.60763889086956602</v>
      </c>
      <c r="C92" s="18">
        <v>6.2847222222222221E-2</v>
      </c>
      <c r="D92" s="22">
        <f t="shared" si="1"/>
        <v>1.5080555555555553</v>
      </c>
      <c r="E92" s="19"/>
      <c r="G92" s="19"/>
      <c r="H92" s="21"/>
      <c r="I92" s="19"/>
      <c r="J92" s="19"/>
      <c r="K92" s="19"/>
      <c r="L92" s="19"/>
      <c r="M92" s="19"/>
      <c r="N92" s="19"/>
      <c r="O92" s="19"/>
      <c r="P92" s="19"/>
      <c r="R92" s="19"/>
      <c r="S92" s="21"/>
      <c r="Z92" s="19"/>
      <c r="AA92" s="19"/>
      <c r="AB92" s="19"/>
      <c r="AC92" s="19"/>
      <c r="AD92" s="19"/>
    </row>
    <row r="93" spans="1:31" s="20" customFormat="1" x14ac:dyDescent="0.2">
      <c r="A93" s="17">
        <v>43202.121446759258</v>
      </c>
      <c r="B93" s="18">
        <v>0.60833333531627398</v>
      </c>
      <c r="C93" s="18">
        <v>6.3541666666666663E-2</v>
      </c>
      <c r="D93" s="22">
        <f t="shared" si="1"/>
        <v>1.5247222222222219</v>
      </c>
      <c r="E93" s="19"/>
      <c r="G93" s="19"/>
      <c r="H93" s="21"/>
      <c r="I93" s="19"/>
      <c r="J93" s="19"/>
      <c r="K93" s="19"/>
      <c r="L93" s="19"/>
      <c r="M93" s="19"/>
      <c r="N93" s="19"/>
      <c r="O93" s="19"/>
      <c r="P93" s="19"/>
      <c r="R93" s="19"/>
      <c r="S93" s="21"/>
      <c r="Z93" s="19"/>
      <c r="AA93" s="19"/>
      <c r="AB93" s="19"/>
      <c r="AC93" s="19"/>
      <c r="AD93" s="19"/>
    </row>
    <row r="94" spans="1:31" s="20" customFormat="1" x14ac:dyDescent="0.2">
      <c r="A94" s="17">
        <v>43202.122141203705</v>
      </c>
      <c r="B94" s="18">
        <v>0.60902777976298195</v>
      </c>
      <c r="C94" s="18">
        <v>6.4236111111111105E-2</v>
      </c>
      <c r="D94" s="22">
        <f t="shared" si="1"/>
        <v>1.5413888888888885</v>
      </c>
      <c r="E94" s="19"/>
      <c r="G94" s="19"/>
      <c r="H94" s="21"/>
      <c r="I94" s="19"/>
      <c r="J94" s="19"/>
      <c r="K94" s="19"/>
      <c r="L94" s="19"/>
      <c r="M94" s="19"/>
      <c r="N94" s="19"/>
      <c r="O94" s="19"/>
      <c r="P94" s="19"/>
      <c r="R94" s="19"/>
      <c r="S94" s="21"/>
      <c r="Z94" s="19"/>
      <c r="AA94" s="19"/>
      <c r="AB94" s="19"/>
      <c r="AC94" s="19"/>
      <c r="AD94" s="19"/>
    </row>
    <row r="95" spans="1:31" s="20" customFormat="1" x14ac:dyDescent="0.2">
      <c r="A95" s="17">
        <v>43202.122835648152</v>
      </c>
      <c r="B95" s="18">
        <v>0.60972222420969002</v>
      </c>
      <c r="C95" s="18">
        <v>6.4930555555555561E-2</v>
      </c>
      <c r="D95" s="22">
        <f t="shared" si="1"/>
        <v>1.5580555555555551</v>
      </c>
      <c r="E95" s="19"/>
      <c r="G95" s="19"/>
      <c r="H95" s="21"/>
      <c r="I95" s="19"/>
      <c r="J95" s="19"/>
      <c r="K95" s="19"/>
      <c r="L95" s="19"/>
      <c r="M95" s="19"/>
      <c r="N95" s="19"/>
      <c r="O95" s="19"/>
      <c r="P95" s="19"/>
      <c r="R95" s="19"/>
      <c r="S95" s="21"/>
      <c r="Z95" s="19"/>
      <c r="AA95" s="19"/>
      <c r="AB95" s="19"/>
      <c r="AC95" s="19"/>
      <c r="AD95" s="19"/>
    </row>
    <row r="96" spans="1:31" s="20" customFormat="1" x14ac:dyDescent="0.2">
      <c r="A96" s="17">
        <v>43202.123530092591</v>
      </c>
      <c r="B96" s="18">
        <v>0.61041666865639899</v>
      </c>
      <c r="C96" s="18">
        <v>6.5625000000000003E-2</v>
      </c>
      <c r="D96" s="22">
        <f t="shared" si="1"/>
        <v>1.5747222222222217</v>
      </c>
      <c r="E96" s="19"/>
      <c r="G96" s="19"/>
      <c r="H96" s="21"/>
      <c r="I96" s="19"/>
      <c r="J96" s="19"/>
      <c r="K96" s="19"/>
      <c r="L96" s="19"/>
      <c r="M96" s="19"/>
      <c r="N96" s="19"/>
      <c r="O96" s="19"/>
      <c r="P96" s="19"/>
      <c r="R96" s="19"/>
      <c r="S96" s="21"/>
      <c r="Z96" s="19"/>
      <c r="AA96" s="19"/>
      <c r="AB96" s="19"/>
      <c r="AC96" s="19"/>
      <c r="AD96" s="19"/>
    </row>
    <row r="97" spans="1:30" s="20" customFormat="1" x14ac:dyDescent="0.2">
      <c r="A97" s="17">
        <v>43202.124224537038</v>
      </c>
      <c r="B97" s="18">
        <v>0.61111111310310695</v>
      </c>
      <c r="C97" s="18">
        <v>6.6319444444444445E-2</v>
      </c>
      <c r="D97" s="22">
        <f t="shared" si="1"/>
        <v>1.5913888888888883</v>
      </c>
      <c r="E97" s="19"/>
      <c r="G97" s="19"/>
      <c r="H97" s="21"/>
      <c r="I97" s="19"/>
      <c r="J97" s="19"/>
      <c r="K97" s="19"/>
      <c r="L97" s="19"/>
      <c r="M97" s="19"/>
      <c r="N97" s="19"/>
      <c r="O97" s="19"/>
      <c r="P97" s="19"/>
      <c r="R97" s="19"/>
      <c r="S97" s="21"/>
      <c r="Z97" s="19"/>
      <c r="AA97" s="19"/>
      <c r="AB97" s="19"/>
      <c r="AC97" s="19"/>
      <c r="AD97" s="19"/>
    </row>
    <row r="98" spans="1:30" s="20" customFormat="1" x14ac:dyDescent="0.2">
      <c r="A98" s="17">
        <v>43202.124918981484</v>
      </c>
      <c r="B98" s="18">
        <v>0.61180555754981503</v>
      </c>
      <c r="C98" s="18">
        <v>6.700231481481482E-2</v>
      </c>
      <c r="D98" s="22">
        <f t="shared" si="1"/>
        <v>1.6080555555555549</v>
      </c>
      <c r="E98" s="19"/>
      <c r="G98" s="19"/>
      <c r="H98" s="21"/>
      <c r="I98" s="19"/>
      <c r="J98" s="19"/>
      <c r="K98" s="19"/>
      <c r="L98" s="19"/>
      <c r="M98" s="19"/>
      <c r="N98" s="19"/>
      <c r="O98" s="19"/>
      <c r="P98" s="19"/>
      <c r="R98" s="19"/>
      <c r="S98" s="21"/>
      <c r="Z98" s="19"/>
      <c r="AA98" s="19"/>
      <c r="AB98" s="19"/>
      <c r="AC98" s="19"/>
      <c r="AD98" s="19"/>
    </row>
    <row r="99" spans="1:30" s="20" customFormat="1" x14ac:dyDescent="0.2">
      <c r="A99" s="17">
        <v>43202.125613425924</v>
      </c>
      <c r="B99" s="18">
        <v>0.61250000199652299</v>
      </c>
      <c r="C99" s="18">
        <v>6.7708333333333329E-2</v>
      </c>
      <c r="D99" s="22">
        <f t="shared" si="1"/>
        <v>1.6247222222222215</v>
      </c>
      <c r="E99" s="19"/>
      <c r="G99" s="19"/>
      <c r="H99" s="21"/>
      <c r="I99" s="19"/>
      <c r="J99" s="19"/>
      <c r="K99" s="19"/>
      <c r="L99" s="19"/>
      <c r="M99" s="19"/>
      <c r="N99" s="19"/>
      <c r="O99" s="19"/>
      <c r="P99" s="19"/>
      <c r="R99" s="19"/>
      <c r="S99" s="21"/>
      <c r="Z99" s="19"/>
      <c r="AA99" s="19"/>
      <c r="AB99" s="19"/>
      <c r="AC99" s="19"/>
      <c r="AD99" s="19"/>
    </row>
    <row r="100" spans="1:30" s="20" customFormat="1" x14ac:dyDescent="0.2">
      <c r="A100" s="17">
        <v>43202.126307870371</v>
      </c>
      <c r="B100" s="18">
        <v>0.61319444644323096</v>
      </c>
      <c r="C100" s="18">
        <v>6.8402777777777785E-2</v>
      </c>
      <c r="D100" s="22">
        <f t="shared" si="1"/>
        <v>1.6413888888888881</v>
      </c>
      <c r="E100" s="19"/>
      <c r="G100" s="19"/>
      <c r="H100" s="21"/>
      <c r="I100" s="19"/>
      <c r="J100" s="19"/>
      <c r="K100" s="19"/>
      <c r="L100" s="19"/>
      <c r="M100" s="19"/>
      <c r="N100" s="19"/>
      <c r="O100" s="19"/>
      <c r="P100" s="19"/>
      <c r="R100" s="19"/>
      <c r="S100" s="21"/>
      <c r="Z100" s="19"/>
      <c r="AA100" s="19"/>
      <c r="AB100" s="19"/>
      <c r="AC100" s="19"/>
      <c r="AD100" s="19"/>
    </row>
    <row r="101" spans="1:30" s="20" customFormat="1" x14ac:dyDescent="0.2">
      <c r="A101" s="17">
        <v>43202.127002314817</v>
      </c>
      <c r="B101" s="18">
        <v>0.61388889088993903</v>
      </c>
      <c r="C101" s="18">
        <v>6.9097222222222227E-2</v>
      </c>
      <c r="D101" s="22">
        <f t="shared" si="1"/>
        <v>1.6580555555555547</v>
      </c>
      <c r="E101" s="19"/>
      <c r="G101" s="19"/>
      <c r="H101" s="21"/>
      <c r="I101" s="19"/>
      <c r="J101" s="19"/>
      <c r="K101" s="19"/>
      <c r="L101" s="19"/>
      <c r="M101" s="19"/>
      <c r="N101" s="19"/>
      <c r="O101" s="19"/>
      <c r="P101" s="19"/>
      <c r="R101" s="19"/>
      <c r="S101" s="21"/>
      <c r="Z101" s="19"/>
      <c r="AA101" s="19"/>
      <c r="AB101" s="19"/>
      <c r="AC101" s="19"/>
      <c r="AD101" s="19"/>
    </row>
    <row r="102" spans="1:30" s="20" customFormat="1" x14ac:dyDescent="0.2">
      <c r="A102" s="17">
        <v>43202.127696759257</v>
      </c>
      <c r="B102" s="18">
        <v>0.614583335336647</v>
      </c>
      <c r="C102" s="18">
        <v>6.9791666666666669E-2</v>
      </c>
      <c r="D102" s="22">
        <f t="shared" si="1"/>
        <v>1.6747222222222213</v>
      </c>
      <c r="E102" s="19"/>
      <c r="G102" s="19"/>
      <c r="H102" s="21"/>
      <c r="I102" s="19"/>
      <c r="J102" s="19"/>
      <c r="K102" s="19"/>
      <c r="L102" s="19"/>
      <c r="M102" s="19"/>
      <c r="N102" s="19"/>
      <c r="O102" s="19"/>
      <c r="P102" s="19"/>
      <c r="R102" s="19"/>
      <c r="S102" s="21"/>
      <c r="Z102" s="19"/>
      <c r="AA102" s="19"/>
      <c r="AB102" s="19"/>
      <c r="AC102" s="19"/>
      <c r="AD102" s="19"/>
    </row>
    <row r="103" spans="1:30" s="20" customFormat="1" x14ac:dyDescent="0.2">
      <c r="A103" s="17">
        <v>43202.128391203703</v>
      </c>
      <c r="B103" s="18">
        <v>0.61527777978335496</v>
      </c>
      <c r="C103" s="18">
        <v>7.048611111111111E-2</v>
      </c>
      <c r="D103" s="22">
        <f t="shared" si="1"/>
        <v>1.6913888888888879</v>
      </c>
      <c r="E103" s="19"/>
      <c r="G103" s="19"/>
      <c r="H103" s="21">
        <v>300.72800000000001</v>
      </c>
      <c r="I103" s="19"/>
      <c r="J103" s="19"/>
      <c r="K103" s="19"/>
      <c r="L103" s="19"/>
      <c r="M103" s="19"/>
      <c r="N103" s="19"/>
      <c r="O103" s="19"/>
      <c r="P103" s="19"/>
      <c r="R103" s="19"/>
      <c r="S103" s="21"/>
      <c r="Z103" s="19"/>
      <c r="AA103" s="19"/>
      <c r="AB103" s="19"/>
      <c r="AC103" s="19"/>
      <c r="AD103" s="19"/>
    </row>
    <row r="104" spans="1:30" s="20" customFormat="1" x14ac:dyDescent="0.2">
      <c r="A104" s="17">
        <v>43202.12908564815</v>
      </c>
      <c r="B104" s="18">
        <v>0.61597222423006304</v>
      </c>
      <c r="C104" s="18">
        <v>7.1168981481481486E-2</v>
      </c>
      <c r="D104" s="22">
        <f t="shared" si="1"/>
        <v>1.7080555555555545</v>
      </c>
      <c r="E104" s="19"/>
      <c r="G104" s="19"/>
      <c r="H104" s="21">
        <v>299.53500000000003</v>
      </c>
      <c r="I104" s="19"/>
      <c r="J104" s="19"/>
      <c r="K104" s="19"/>
      <c r="L104" s="19"/>
      <c r="M104" s="19"/>
      <c r="N104" s="19"/>
      <c r="O104" s="19"/>
      <c r="P104" s="19"/>
      <c r="R104" s="19"/>
      <c r="S104" s="21"/>
      <c r="Z104" s="19"/>
      <c r="AA104" s="19"/>
      <c r="AB104" s="19"/>
      <c r="AC104" s="19"/>
      <c r="AD104" s="19"/>
    </row>
    <row r="105" spans="1:30" s="20" customFormat="1" x14ac:dyDescent="0.2">
      <c r="A105" s="17">
        <v>43202.129780092589</v>
      </c>
      <c r="B105" s="18">
        <v>0.616666668676771</v>
      </c>
      <c r="C105" s="18">
        <v>7.1863425925925928E-2</v>
      </c>
      <c r="D105" s="22">
        <f t="shared" si="1"/>
        <v>1.7247222222222212</v>
      </c>
      <c r="E105" s="19"/>
      <c r="G105" s="19"/>
      <c r="H105" s="21">
        <v>301.125</v>
      </c>
      <c r="I105" s="19"/>
      <c r="J105" s="19"/>
      <c r="K105" s="19"/>
      <c r="L105" s="19"/>
      <c r="M105" s="19"/>
      <c r="N105" s="19"/>
      <c r="O105" s="19"/>
      <c r="P105" s="19"/>
      <c r="R105" s="19"/>
      <c r="S105" s="21"/>
      <c r="Z105" s="19"/>
      <c r="AA105" s="19"/>
      <c r="AB105" s="19"/>
      <c r="AC105" s="19"/>
      <c r="AD105" s="19"/>
    </row>
    <row r="106" spans="1:30" s="20" customFormat="1" x14ac:dyDescent="0.2">
      <c r="A106" s="17">
        <v>43202.130474537036</v>
      </c>
      <c r="B106" s="18">
        <v>0.61736111312347897</v>
      </c>
      <c r="C106" s="18">
        <v>7.256944444444445E-2</v>
      </c>
      <c r="D106" s="22">
        <f t="shared" si="1"/>
        <v>1.7413888888888878</v>
      </c>
      <c r="E106" s="19"/>
      <c r="G106" s="19"/>
      <c r="H106" s="21"/>
      <c r="I106" s="19"/>
      <c r="J106" s="19"/>
      <c r="K106" s="19"/>
      <c r="L106" s="19"/>
      <c r="M106" s="19"/>
      <c r="N106" s="19"/>
      <c r="O106" s="19"/>
      <c r="P106" s="19"/>
      <c r="Q106" s="20">
        <v>-793.05600000000004</v>
      </c>
      <c r="R106" s="19"/>
      <c r="S106" s="21"/>
      <c r="Z106" s="19"/>
      <c r="AA106" s="19"/>
      <c r="AB106" s="19"/>
      <c r="AC106" s="19"/>
      <c r="AD106" s="19"/>
    </row>
    <row r="107" spans="1:30" s="20" customFormat="1" x14ac:dyDescent="0.2">
      <c r="A107" s="17">
        <v>43202.131168981483</v>
      </c>
      <c r="B107" s="18">
        <v>0.61805555757018704</v>
      </c>
      <c r="C107" s="18">
        <v>7.3263888888888892E-2</v>
      </c>
      <c r="D107" s="22">
        <f t="shared" si="1"/>
        <v>1.7580555555555544</v>
      </c>
      <c r="E107" s="19"/>
      <c r="G107" s="19"/>
      <c r="H107" s="21"/>
      <c r="I107" s="19"/>
      <c r="J107" s="19"/>
      <c r="K107" s="19"/>
      <c r="L107" s="19"/>
      <c r="M107" s="19"/>
      <c r="N107" s="19"/>
      <c r="O107" s="19"/>
      <c r="P107" s="19"/>
      <c r="R107" s="19"/>
      <c r="S107" s="21"/>
      <c r="Z107" s="19"/>
      <c r="AA107" s="19"/>
      <c r="AB107" s="19"/>
      <c r="AC107" s="19"/>
      <c r="AD107" s="19"/>
    </row>
    <row r="108" spans="1:30" s="20" customFormat="1" x14ac:dyDescent="0.2">
      <c r="A108" s="17">
        <v>43202.131863425922</v>
      </c>
      <c r="B108" s="18">
        <v>0.61875000201689501</v>
      </c>
      <c r="C108" s="18">
        <v>7.3958333333333334E-2</v>
      </c>
      <c r="D108" s="22">
        <f t="shared" si="1"/>
        <v>1.774722222222221</v>
      </c>
      <c r="E108" s="19"/>
      <c r="G108" s="19"/>
      <c r="H108" s="21"/>
      <c r="I108" s="19"/>
      <c r="J108" s="19"/>
      <c r="K108" s="19"/>
      <c r="L108" s="19"/>
      <c r="M108" s="19"/>
      <c r="N108" s="19"/>
      <c r="O108" s="19"/>
      <c r="P108" s="19"/>
      <c r="R108" s="19"/>
      <c r="S108" s="21"/>
      <c r="Z108" s="19"/>
      <c r="AA108" s="19"/>
      <c r="AB108" s="19"/>
      <c r="AC108" s="19"/>
      <c r="AD108" s="19"/>
    </row>
    <row r="109" spans="1:30" s="20" customFormat="1" x14ac:dyDescent="0.2">
      <c r="A109" s="17">
        <v>43202.132557870369</v>
      </c>
      <c r="B109" s="18">
        <v>0.61944444646360397</v>
      </c>
      <c r="C109" s="18">
        <v>7.4652777777777776E-2</v>
      </c>
      <c r="D109" s="22">
        <f t="shared" si="1"/>
        <v>1.7913888888888876</v>
      </c>
      <c r="E109" s="19"/>
      <c r="G109" s="19"/>
      <c r="H109" s="21"/>
      <c r="I109" s="19"/>
      <c r="J109" s="19"/>
      <c r="K109" s="19"/>
      <c r="L109" s="19"/>
      <c r="M109" s="19"/>
      <c r="N109" s="19"/>
      <c r="O109" s="19"/>
      <c r="P109" s="19"/>
      <c r="R109" s="19"/>
      <c r="S109" s="21"/>
      <c r="T109" s="20">
        <v>37.357999999999997</v>
      </c>
      <c r="Z109" s="19"/>
      <c r="AA109" s="19"/>
      <c r="AB109" s="19"/>
      <c r="AC109" s="19"/>
      <c r="AD109" s="19"/>
    </row>
    <row r="110" spans="1:30" s="20" customFormat="1" x14ac:dyDescent="0.2">
      <c r="A110" s="17">
        <v>43202.133252314816</v>
      </c>
      <c r="B110" s="18">
        <v>0.62013889091031205</v>
      </c>
      <c r="C110" s="18">
        <v>7.5347222222222218E-2</v>
      </c>
      <c r="D110" s="22">
        <f t="shared" si="1"/>
        <v>1.8080555555555542</v>
      </c>
      <c r="E110" s="19"/>
      <c r="G110" s="19"/>
      <c r="H110" s="21"/>
      <c r="I110" s="19"/>
      <c r="J110" s="19"/>
      <c r="K110" s="19"/>
      <c r="L110" s="19"/>
      <c r="M110" s="19"/>
      <c r="N110" s="19"/>
      <c r="O110" s="19"/>
      <c r="P110" s="19"/>
      <c r="R110" s="19"/>
      <c r="S110" s="21"/>
      <c r="T110" s="20">
        <v>35.253</v>
      </c>
      <c r="Z110" s="19"/>
      <c r="AA110" s="19"/>
      <c r="AB110" s="19"/>
      <c r="AC110" s="19"/>
      <c r="AD110" s="19"/>
    </row>
    <row r="111" spans="1:30" s="20" customFormat="1" x14ac:dyDescent="0.2">
      <c r="A111" s="17">
        <v>43202.133946759262</v>
      </c>
      <c r="B111" s="18">
        <v>0.62083333535702001</v>
      </c>
      <c r="C111" s="18">
        <v>7.6030092592592594E-2</v>
      </c>
      <c r="D111" s="22">
        <f t="shared" si="1"/>
        <v>1.8247222222222208</v>
      </c>
      <c r="E111" s="19"/>
      <c r="G111" s="19"/>
      <c r="H111" s="21"/>
      <c r="I111" s="19"/>
      <c r="J111" s="19"/>
      <c r="K111" s="19"/>
      <c r="L111" s="19"/>
      <c r="M111" s="19"/>
      <c r="N111" s="19"/>
      <c r="O111" s="19"/>
      <c r="P111" s="19"/>
      <c r="R111" s="19"/>
      <c r="S111" s="21"/>
      <c r="Z111" s="19"/>
      <c r="AA111" s="19"/>
      <c r="AB111" s="19"/>
      <c r="AC111" s="19"/>
      <c r="AD111" s="19"/>
    </row>
    <row r="112" spans="1:30" s="20" customFormat="1" x14ac:dyDescent="0.2">
      <c r="A112" s="17">
        <v>43202.134641203702</v>
      </c>
      <c r="B112" s="18">
        <v>0.62152777980372798</v>
      </c>
      <c r="C112" s="18">
        <v>7.6724537037037036E-2</v>
      </c>
      <c r="D112" s="22">
        <f t="shared" si="1"/>
        <v>1.8413888888888874</v>
      </c>
      <c r="E112" s="19"/>
      <c r="G112" s="19"/>
      <c r="H112" s="21"/>
      <c r="I112" s="19"/>
      <c r="J112" s="19"/>
      <c r="K112" s="19"/>
      <c r="L112" s="19"/>
      <c r="M112" s="19"/>
      <c r="N112" s="19"/>
      <c r="O112" s="19"/>
      <c r="P112" s="19"/>
      <c r="R112" s="19"/>
      <c r="S112" s="21"/>
      <c r="Z112" s="19"/>
      <c r="AA112" s="19"/>
      <c r="AB112" s="19"/>
      <c r="AC112" s="19"/>
      <c r="AD112" s="19"/>
    </row>
    <row r="113" spans="1:31" s="20" customFormat="1" x14ac:dyDescent="0.2">
      <c r="A113" s="17">
        <v>43202.135335648149</v>
      </c>
      <c r="B113" s="18">
        <v>0.62222222425043605</v>
      </c>
      <c r="C113" s="18">
        <v>7.7430555555555558E-2</v>
      </c>
      <c r="D113" s="22">
        <f t="shared" si="1"/>
        <v>1.858055555555554</v>
      </c>
      <c r="E113" s="19"/>
      <c r="G113" s="19"/>
      <c r="H113" s="21"/>
      <c r="I113" s="19"/>
      <c r="J113" s="19"/>
      <c r="K113" s="19"/>
      <c r="L113" s="19"/>
      <c r="M113" s="19"/>
      <c r="N113" s="19"/>
      <c r="O113" s="19"/>
      <c r="P113" s="19"/>
      <c r="R113" s="19"/>
      <c r="S113" s="21"/>
      <c r="Z113" s="19"/>
      <c r="AA113" s="19"/>
      <c r="AB113" s="19"/>
      <c r="AC113" s="19"/>
      <c r="AD113" s="19"/>
    </row>
    <row r="114" spans="1:31" s="20" customFormat="1" x14ac:dyDescent="0.2">
      <c r="A114" s="17">
        <v>43202.136030092595</v>
      </c>
      <c r="B114" s="18">
        <v>0.62291666869714402</v>
      </c>
      <c r="C114" s="18">
        <v>7.8125E-2</v>
      </c>
      <c r="D114" s="22">
        <f t="shared" si="1"/>
        <v>1.8747222222222206</v>
      </c>
      <c r="E114" s="19"/>
      <c r="G114" s="19"/>
      <c r="H114" s="21"/>
      <c r="I114" s="19"/>
      <c r="J114" s="19"/>
      <c r="K114" s="19"/>
      <c r="L114" s="19"/>
      <c r="M114" s="19"/>
      <c r="N114" s="19"/>
      <c r="O114" s="19"/>
      <c r="P114" s="19"/>
      <c r="R114" s="19"/>
      <c r="S114" s="21"/>
      <c r="Z114" s="19"/>
      <c r="AA114" s="19"/>
      <c r="AB114" s="19"/>
      <c r="AC114" s="19"/>
      <c r="AD114" s="19"/>
    </row>
    <row r="115" spans="1:31" s="20" customFormat="1" x14ac:dyDescent="0.2">
      <c r="A115" s="17">
        <v>43202.136724537035</v>
      </c>
      <c r="B115" s="18">
        <v>0.62361111314385198</v>
      </c>
      <c r="C115" s="18">
        <v>7.8819444444444442E-2</v>
      </c>
      <c r="D115" s="22">
        <f t="shared" si="1"/>
        <v>1.8913888888888872</v>
      </c>
      <c r="E115" s="19"/>
      <c r="G115" s="19"/>
      <c r="H115" s="21"/>
      <c r="I115" s="19"/>
      <c r="J115" s="19"/>
      <c r="K115" s="19"/>
      <c r="L115" s="19"/>
      <c r="M115" s="19"/>
      <c r="N115" s="19"/>
      <c r="O115" s="19"/>
      <c r="P115" s="19"/>
      <c r="R115" s="19"/>
      <c r="S115" s="21"/>
      <c r="Z115" s="19"/>
      <c r="AA115" s="19"/>
      <c r="AB115" s="19"/>
      <c r="AC115" s="19"/>
      <c r="AD115" s="19"/>
    </row>
    <row r="116" spans="1:31" s="20" customFormat="1" x14ac:dyDescent="0.2">
      <c r="A116" s="17">
        <v>43202.137418981481</v>
      </c>
      <c r="B116" s="18">
        <v>0.62430555759055995</v>
      </c>
      <c r="C116" s="18">
        <v>7.9513888888888884E-2</v>
      </c>
      <c r="D116" s="22">
        <f t="shared" si="1"/>
        <v>1.9080555555555538</v>
      </c>
      <c r="E116" s="19"/>
      <c r="G116" s="19"/>
      <c r="H116" s="21">
        <v>301.221</v>
      </c>
      <c r="I116" s="19"/>
      <c r="J116" s="19"/>
      <c r="K116" s="19"/>
      <c r="L116" s="19"/>
      <c r="M116" s="19"/>
      <c r="N116" s="19"/>
      <c r="O116" s="19"/>
      <c r="P116" s="19"/>
      <c r="R116" s="19"/>
      <c r="S116" s="21"/>
      <c r="Z116" s="19"/>
      <c r="AA116" s="19"/>
      <c r="AB116" s="19"/>
      <c r="AC116" s="19"/>
      <c r="AD116" s="19"/>
    </row>
    <row r="117" spans="1:31" s="20" customFormat="1" x14ac:dyDescent="0.2">
      <c r="A117" s="17">
        <v>43202.138113425928</v>
      </c>
      <c r="B117" s="18">
        <v>0.62500000203726802</v>
      </c>
      <c r="C117" s="18">
        <v>8.020833333333334E-2</v>
      </c>
      <c r="D117" s="22">
        <f t="shared" si="1"/>
        <v>1.9247222222222204</v>
      </c>
      <c r="E117" s="19"/>
      <c r="G117" s="19"/>
      <c r="H117" s="21">
        <v>300.11</v>
      </c>
      <c r="I117" s="19"/>
      <c r="J117" s="19"/>
      <c r="K117" s="19"/>
      <c r="L117" s="19"/>
      <c r="M117" s="19"/>
      <c r="N117" s="19"/>
      <c r="O117" s="19"/>
      <c r="P117" s="19"/>
      <c r="Q117" s="20">
        <v>-794.03499999999997</v>
      </c>
      <c r="R117" s="19"/>
      <c r="S117" s="21"/>
      <c r="Z117" s="19"/>
      <c r="AA117" s="19"/>
      <c r="AB117" s="19"/>
      <c r="AC117" s="19"/>
      <c r="AD117" s="19"/>
    </row>
    <row r="118" spans="1:31" s="20" customFormat="1" x14ac:dyDescent="0.2">
      <c r="A118" s="17">
        <v>43202.138807870368</v>
      </c>
      <c r="B118" s="18">
        <v>0.62569444648397599</v>
      </c>
      <c r="C118" s="18">
        <v>8.0891203703703701E-2</v>
      </c>
      <c r="D118" s="22">
        <f t="shared" si="1"/>
        <v>1.9413888888888871</v>
      </c>
      <c r="E118" s="19">
        <v>1005.633</v>
      </c>
      <c r="F118" s="20">
        <v>6.05</v>
      </c>
      <c r="G118" s="19">
        <v>36.969000000000001</v>
      </c>
      <c r="H118" s="21">
        <v>299.48</v>
      </c>
      <c r="I118" s="19">
        <v>0</v>
      </c>
      <c r="J118" s="19">
        <v>0</v>
      </c>
      <c r="K118" s="19">
        <v>0</v>
      </c>
      <c r="L118" s="19">
        <v>5.633</v>
      </c>
      <c r="M118" s="19">
        <v>0</v>
      </c>
      <c r="N118" s="19">
        <v>0</v>
      </c>
      <c r="O118" s="19">
        <v>0</v>
      </c>
      <c r="P118" s="19">
        <v>0</v>
      </c>
      <c r="Q118" s="20">
        <v>-794.06700000000001</v>
      </c>
      <c r="R118" s="19">
        <v>0</v>
      </c>
      <c r="S118" s="21">
        <v>1.056</v>
      </c>
      <c r="T118" s="20">
        <v>34.104999999999997</v>
      </c>
      <c r="U118" s="20">
        <v>0</v>
      </c>
      <c r="V118" s="20">
        <v>0</v>
      </c>
      <c r="W118" s="20">
        <v>0</v>
      </c>
      <c r="X118" s="20">
        <v>0</v>
      </c>
      <c r="Y118" s="20">
        <v>6</v>
      </c>
      <c r="Z118" s="19">
        <v>37</v>
      </c>
      <c r="AA118" s="19">
        <v>3</v>
      </c>
      <c r="AB118" s="19">
        <v>0</v>
      </c>
      <c r="AC118" s="19">
        <v>3</v>
      </c>
      <c r="AD118" s="19">
        <v>3</v>
      </c>
      <c r="AE118" s="20">
        <v>0</v>
      </c>
    </row>
    <row r="119" spans="1:31" s="20" customFormat="1" x14ac:dyDescent="0.2">
      <c r="A119" s="17">
        <v>43202.139502314814</v>
      </c>
      <c r="B119" s="18">
        <v>0.62638889093068395</v>
      </c>
      <c r="C119" s="18">
        <v>8.1597222222222224E-2</v>
      </c>
      <c r="D119" s="22">
        <f t="shared" si="1"/>
        <v>1.9580555555555537</v>
      </c>
      <c r="E119" s="19"/>
      <c r="G119" s="19"/>
      <c r="H119" s="21">
        <v>299.98399999999998</v>
      </c>
      <c r="I119" s="19"/>
      <c r="J119" s="19"/>
      <c r="K119" s="19"/>
      <c r="L119" s="19"/>
      <c r="M119" s="19"/>
      <c r="N119" s="19"/>
      <c r="O119" s="19"/>
      <c r="P119" s="19"/>
      <c r="R119" s="19"/>
      <c r="S119" s="21"/>
      <c r="Z119" s="19"/>
      <c r="AA119" s="19"/>
      <c r="AB119" s="19"/>
      <c r="AC119" s="19"/>
      <c r="AD119" s="19"/>
    </row>
    <row r="120" spans="1:31" s="20" customFormat="1" x14ac:dyDescent="0.2">
      <c r="A120" s="17">
        <v>43202.140196759261</v>
      </c>
      <c r="B120" s="18">
        <v>0.62708333537739203</v>
      </c>
      <c r="C120" s="18">
        <v>8.2291666666666666E-2</v>
      </c>
      <c r="D120" s="22">
        <f t="shared" si="1"/>
        <v>1.9747222222222203</v>
      </c>
      <c r="E120" s="19"/>
      <c r="G120" s="19"/>
      <c r="H120" s="21">
        <v>299.71699999999998</v>
      </c>
      <c r="I120" s="19"/>
      <c r="J120" s="19"/>
      <c r="K120" s="19"/>
      <c r="L120" s="19"/>
      <c r="M120" s="19"/>
      <c r="N120" s="19"/>
      <c r="O120" s="19"/>
      <c r="P120" s="19"/>
      <c r="R120" s="19"/>
      <c r="S120" s="21"/>
      <c r="Z120" s="19"/>
      <c r="AA120" s="19"/>
      <c r="AB120" s="19"/>
      <c r="AC120" s="19"/>
      <c r="AD120" s="19"/>
    </row>
    <row r="121" spans="1:31" s="20" customFormat="1" x14ac:dyDescent="0.2">
      <c r="A121" s="17">
        <v>43202.1408912037</v>
      </c>
      <c r="B121" s="18">
        <v>0.62777777982409999</v>
      </c>
      <c r="C121" s="18">
        <v>8.2986111111111108E-2</v>
      </c>
      <c r="D121" s="22">
        <f t="shared" si="1"/>
        <v>1.9913888888888869</v>
      </c>
      <c r="E121" s="19"/>
      <c r="G121" s="19"/>
      <c r="H121" s="21">
        <v>300.38099999999997</v>
      </c>
      <c r="I121" s="19"/>
      <c r="J121" s="19"/>
      <c r="K121" s="19"/>
      <c r="L121" s="19"/>
      <c r="M121" s="19"/>
      <c r="N121" s="19"/>
      <c r="O121" s="19"/>
      <c r="P121" s="19"/>
      <c r="R121" s="19"/>
      <c r="S121" s="21"/>
      <c r="Z121" s="19"/>
      <c r="AA121" s="19"/>
      <c r="AB121" s="19"/>
      <c r="AC121" s="19"/>
      <c r="AD121" s="19"/>
    </row>
    <row r="122" spans="1:31" s="20" customFormat="1" x14ac:dyDescent="0.2">
      <c r="A122" s="17">
        <v>43202.141585648147</v>
      </c>
      <c r="B122" s="18">
        <v>0.62847222427080895</v>
      </c>
      <c r="C122" s="18">
        <v>8.368055555555555E-2</v>
      </c>
      <c r="D122" s="22">
        <f t="shared" si="1"/>
        <v>2.0080555555555537</v>
      </c>
      <c r="E122" s="19"/>
      <c r="G122" s="19"/>
      <c r="H122" s="21">
        <v>299.69799999999998</v>
      </c>
      <c r="I122" s="19"/>
      <c r="J122" s="19"/>
      <c r="K122" s="19"/>
      <c r="L122" s="19"/>
      <c r="M122" s="19"/>
      <c r="N122" s="19"/>
      <c r="O122" s="19"/>
      <c r="P122" s="19"/>
      <c r="R122" s="19"/>
      <c r="S122" s="21"/>
      <c r="Z122" s="19"/>
      <c r="AA122" s="19"/>
      <c r="AB122" s="19"/>
      <c r="AC122" s="19"/>
      <c r="AD122" s="19"/>
    </row>
    <row r="123" spans="1:31" s="20" customFormat="1" x14ac:dyDescent="0.2">
      <c r="A123" s="17">
        <v>43202.142280092594</v>
      </c>
      <c r="B123" s="18">
        <v>0.62916666871751703</v>
      </c>
      <c r="C123" s="18">
        <v>8.4375000000000006E-2</v>
      </c>
      <c r="D123" s="22">
        <f t="shared" si="1"/>
        <v>2.0247222222222203</v>
      </c>
      <c r="E123" s="19"/>
      <c r="G123" s="19"/>
      <c r="H123" s="21"/>
      <c r="I123" s="19"/>
      <c r="J123" s="19"/>
      <c r="K123" s="19"/>
      <c r="L123" s="19"/>
      <c r="M123" s="19"/>
      <c r="N123" s="19"/>
      <c r="O123" s="19"/>
      <c r="P123" s="19"/>
      <c r="R123" s="19"/>
      <c r="S123" s="21"/>
      <c r="Z123" s="19"/>
      <c r="AA123" s="19"/>
      <c r="AB123" s="19"/>
      <c r="AC123" s="19"/>
      <c r="AD123" s="19"/>
    </row>
    <row r="124" spans="1:31" s="20" customFormat="1" x14ac:dyDescent="0.2">
      <c r="A124" s="17">
        <v>43202.142974537041</v>
      </c>
      <c r="B124" s="18">
        <v>0.62986111316422499</v>
      </c>
      <c r="C124" s="18">
        <v>8.5069444444444448E-2</v>
      </c>
      <c r="D124" s="22">
        <f t="shared" si="1"/>
        <v>2.0413888888888869</v>
      </c>
      <c r="E124" s="19"/>
      <c r="G124" s="19"/>
      <c r="H124" s="21"/>
      <c r="I124" s="19"/>
      <c r="J124" s="19"/>
      <c r="K124" s="19"/>
      <c r="L124" s="19"/>
      <c r="M124" s="19"/>
      <c r="N124" s="19"/>
      <c r="O124" s="19"/>
      <c r="P124" s="19"/>
      <c r="R124" s="19"/>
      <c r="S124" s="21"/>
      <c r="Z124" s="19"/>
      <c r="AA124" s="19"/>
      <c r="AB124" s="19"/>
      <c r="AC124" s="19"/>
      <c r="AD124" s="19"/>
    </row>
    <row r="125" spans="1:31" s="20" customFormat="1" x14ac:dyDescent="0.2">
      <c r="A125" s="17">
        <v>43202.14366898148</v>
      </c>
      <c r="B125" s="18">
        <v>0.63055555761093296</v>
      </c>
      <c r="C125" s="18">
        <v>8.5752314814814809E-2</v>
      </c>
      <c r="D125" s="22">
        <f t="shared" si="1"/>
        <v>2.0580555555555535</v>
      </c>
      <c r="E125" s="19"/>
      <c r="G125" s="19"/>
      <c r="H125" s="21"/>
      <c r="I125" s="19"/>
      <c r="J125" s="19"/>
      <c r="K125" s="19"/>
      <c r="L125" s="19"/>
      <c r="M125" s="19"/>
      <c r="N125" s="19"/>
      <c r="O125" s="19"/>
      <c r="P125" s="19"/>
      <c r="Q125" s="20">
        <v>-795.05899999999997</v>
      </c>
      <c r="R125" s="19"/>
      <c r="S125" s="21"/>
      <c r="Z125" s="19"/>
      <c r="AA125" s="19"/>
      <c r="AB125" s="19"/>
      <c r="AC125" s="19"/>
      <c r="AD125" s="19"/>
    </row>
    <row r="126" spans="1:31" s="20" customFormat="1" x14ac:dyDescent="0.2">
      <c r="A126" s="17">
        <v>43202.144363425927</v>
      </c>
      <c r="B126" s="18">
        <v>0.63125000205764104</v>
      </c>
      <c r="C126" s="18">
        <v>8.6458333333333331E-2</v>
      </c>
      <c r="D126" s="22">
        <f t="shared" si="1"/>
        <v>2.0747222222222201</v>
      </c>
      <c r="E126" s="19"/>
      <c r="G126" s="19"/>
      <c r="H126" s="21"/>
      <c r="I126" s="19"/>
      <c r="J126" s="19"/>
      <c r="K126" s="19"/>
      <c r="L126" s="19"/>
      <c r="M126" s="19"/>
      <c r="N126" s="19"/>
      <c r="O126" s="19"/>
      <c r="P126" s="19"/>
      <c r="R126" s="19"/>
      <c r="S126" s="21"/>
      <c r="Z126" s="19"/>
      <c r="AA126" s="19"/>
      <c r="AB126" s="19"/>
      <c r="AC126" s="19"/>
      <c r="AD126" s="19"/>
    </row>
    <row r="127" spans="1:31" s="20" customFormat="1" x14ac:dyDescent="0.2">
      <c r="A127" s="17">
        <v>43202.145057870373</v>
      </c>
      <c r="B127" s="18">
        <v>0.631944446504349</v>
      </c>
      <c r="C127" s="18">
        <v>8.7152777777777773E-2</v>
      </c>
      <c r="D127" s="22">
        <f t="shared" si="1"/>
        <v>2.0913888888888867</v>
      </c>
      <c r="E127" s="19"/>
      <c r="G127" s="19"/>
      <c r="H127" s="21"/>
      <c r="I127" s="19"/>
      <c r="J127" s="19"/>
      <c r="K127" s="19"/>
      <c r="L127" s="19"/>
      <c r="M127" s="19"/>
      <c r="N127" s="19"/>
      <c r="O127" s="19"/>
      <c r="P127" s="19"/>
      <c r="R127" s="19"/>
      <c r="S127" s="21"/>
      <c r="Z127" s="19"/>
      <c r="AA127" s="19"/>
      <c r="AB127" s="19"/>
      <c r="AC127" s="19"/>
      <c r="AD127" s="19"/>
    </row>
    <row r="128" spans="1:31" s="20" customFormat="1" x14ac:dyDescent="0.2">
      <c r="A128" s="17">
        <v>43202.145752314813</v>
      </c>
      <c r="B128" s="18">
        <v>0.63263889095105696</v>
      </c>
      <c r="C128" s="18">
        <v>8.7847222222222215E-2</v>
      </c>
      <c r="D128" s="22">
        <f t="shared" si="1"/>
        <v>2.1080555555555534</v>
      </c>
      <c r="E128" s="19"/>
      <c r="G128" s="19"/>
      <c r="H128" s="21"/>
      <c r="I128" s="19"/>
      <c r="J128" s="19"/>
      <c r="K128" s="19"/>
      <c r="L128" s="19"/>
      <c r="M128" s="19"/>
      <c r="N128" s="19"/>
      <c r="O128" s="19"/>
      <c r="P128" s="19"/>
      <c r="R128" s="19"/>
      <c r="S128" s="21"/>
      <c r="Z128" s="19"/>
      <c r="AA128" s="19"/>
      <c r="AB128" s="19"/>
      <c r="AC128" s="19"/>
      <c r="AD128" s="19"/>
    </row>
    <row r="129" spans="1:35" s="19" customFormat="1" x14ac:dyDescent="0.2">
      <c r="A129" s="17">
        <v>43202.14644675926</v>
      </c>
      <c r="B129" s="18">
        <v>0.63333333539776504</v>
      </c>
      <c r="C129" s="18">
        <v>8.8541666666666671E-2</v>
      </c>
      <c r="D129" s="22">
        <f t="shared" si="1"/>
        <v>2.12472222222222</v>
      </c>
      <c r="F129" s="20"/>
      <c r="H129" s="21"/>
      <c r="Q129" s="20"/>
      <c r="S129" s="21"/>
      <c r="T129" s="20"/>
      <c r="U129" s="20"/>
      <c r="V129" s="20"/>
      <c r="W129" s="20"/>
      <c r="X129" s="20"/>
      <c r="Y129" s="20"/>
      <c r="AE129" s="20"/>
      <c r="AF129" s="20"/>
      <c r="AG129" s="20"/>
      <c r="AH129" s="20"/>
      <c r="AI129" s="20"/>
    </row>
    <row r="130" spans="1:35" s="19" customFormat="1" x14ac:dyDescent="0.2">
      <c r="A130" s="17">
        <v>43202.147141203706</v>
      </c>
      <c r="B130" s="18">
        <v>0.63402777984447301</v>
      </c>
      <c r="C130" s="18">
        <v>8.9236111111111113E-2</v>
      </c>
      <c r="D130" s="22">
        <f t="shared" si="1"/>
        <v>2.1413888888888866</v>
      </c>
      <c r="F130" s="20"/>
      <c r="H130" s="21"/>
      <c r="Q130" s="20"/>
      <c r="S130" s="21"/>
      <c r="T130" s="20"/>
      <c r="U130" s="20"/>
      <c r="V130" s="20"/>
      <c r="W130" s="20"/>
      <c r="X130" s="20"/>
      <c r="Y130" s="20"/>
      <c r="AE130" s="20"/>
      <c r="AF130" s="20"/>
      <c r="AG130" s="20"/>
      <c r="AH130" s="20"/>
      <c r="AI130" s="20"/>
    </row>
    <row r="131" spans="1:35" s="19" customFormat="1" x14ac:dyDescent="0.2">
      <c r="A131" s="17">
        <v>43202.147835648146</v>
      </c>
      <c r="B131" s="18">
        <v>0.63472222429118097</v>
      </c>
      <c r="C131" s="18">
        <v>8.9930555555555555E-2</v>
      </c>
      <c r="D131" s="22">
        <f t="shared" si="1"/>
        <v>2.1580555555555532</v>
      </c>
      <c r="F131" s="20"/>
      <c r="H131" s="21"/>
      <c r="Q131" s="20"/>
      <c r="S131" s="21"/>
      <c r="T131" s="20"/>
      <c r="U131" s="20"/>
      <c r="V131" s="20"/>
      <c r="W131" s="20"/>
      <c r="X131" s="20"/>
      <c r="Y131" s="20"/>
      <c r="AE131" s="20"/>
      <c r="AF131" s="20"/>
      <c r="AG131" s="20"/>
      <c r="AH131" s="20"/>
      <c r="AI131" s="20"/>
    </row>
    <row r="132" spans="1:35" s="19" customFormat="1" x14ac:dyDescent="0.2">
      <c r="A132" s="17">
        <v>43202.148530092592</v>
      </c>
      <c r="B132" s="18">
        <v>0.63541666873788905</v>
      </c>
      <c r="C132" s="18">
        <v>9.0613425925925931E-2</v>
      </c>
      <c r="D132" s="22">
        <f t="shared" ref="D132:D195" si="2">D131+60/3600</f>
        <v>2.1747222222222198</v>
      </c>
      <c r="F132" s="20"/>
      <c r="H132" s="21"/>
      <c r="Q132" s="20"/>
      <c r="S132" s="21"/>
      <c r="T132" s="20"/>
      <c r="U132" s="20"/>
      <c r="V132" s="20"/>
      <c r="W132" s="20"/>
      <c r="X132" s="20"/>
      <c r="Y132" s="20"/>
      <c r="AE132" s="20"/>
      <c r="AF132" s="20"/>
      <c r="AG132" s="20"/>
      <c r="AH132" s="20"/>
      <c r="AI132" s="20"/>
    </row>
    <row r="133" spans="1:35" s="19" customFormat="1" x14ac:dyDescent="0.2">
      <c r="A133" s="17">
        <v>43202.149224537039</v>
      </c>
      <c r="B133" s="18">
        <v>0.63611111318459701</v>
      </c>
      <c r="C133" s="18">
        <v>9.1319444444444439E-2</v>
      </c>
      <c r="D133" s="22">
        <f t="shared" si="2"/>
        <v>2.1913888888888864</v>
      </c>
      <c r="F133" s="20"/>
      <c r="H133" s="21"/>
      <c r="Q133" s="20">
        <v>-796.06700000000001</v>
      </c>
      <c r="S133" s="21"/>
      <c r="T133" s="20"/>
      <c r="U133" s="20"/>
      <c r="V133" s="20"/>
      <c r="W133" s="20"/>
      <c r="X133" s="20"/>
      <c r="Y133" s="20"/>
      <c r="AE133" s="20"/>
      <c r="AF133" s="20"/>
      <c r="AG133" s="20"/>
      <c r="AH133" s="20"/>
      <c r="AI133" s="20"/>
    </row>
    <row r="134" spans="1:35" s="19" customFormat="1" x14ac:dyDescent="0.2">
      <c r="A134" s="17">
        <v>43202.149918981479</v>
      </c>
      <c r="B134" s="18">
        <v>0.63680555763130497</v>
      </c>
      <c r="C134" s="18">
        <v>9.2013888888888895E-2</v>
      </c>
      <c r="D134" s="22">
        <f t="shared" si="2"/>
        <v>2.208055555555553</v>
      </c>
      <c r="F134" s="20"/>
      <c r="H134" s="21"/>
      <c r="Q134" s="20"/>
      <c r="S134" s="21"/>
      <c r="T134" s="20"/>
      <c r="U134" s="20"/>
      <c r="V134" s="20"/>
      <c r="W134" s="20"/>
      <c r="X134" s="20"/>
      <c r="Y134" s="20"/>
      <c r="AE134" s="20"/>
      <c r="AF134" s="20"/>
      <c r="AG134" s="20"/>
      <c r="AH134" s="20"/>
      <c r="AI134" s="20"/>
    </row>
    <row r="135" spans="1:35" s="19" customFormat="1" x14ac:dyDescent="0.2">
      <c r="A135" s="17">
        <v>43202.150613425925</v>
      </c>
      <c r="B135" s="18">
        <v>0.63750000207801305</v>
      </c>
      <c r="C135" s="18">
        <v>9.2708333333333337E-2</v>
      </c>
      <c r="D135" s="22">
        <f t="shared" si="2"/>
        <v>2.2247222222222196</v>
      </c>
      <c r="F135" s="20"/>
      <c r="H135" s="21"/>
      <c r="Q135" s="20"/>
      <c r="S135" s="21"/>
      <c r="T135" s="20"/>
      <c r="U135" s="20"/>
      <c r="V135" s="20"/>
      <c r="W135" s="20"/>
      <c r="X135" s="20"/>
      <c r="Y135" s="20"/>
      <c r="AE135" s="20"/>
      <c r="AF135" s="20"/>
      <c r="AG135" s="20"/>
      <c r="AH135" s="20"/>
      <c r="AI135" s="20"/>
    </row>
    <row r="136" spans="1:35" s="19" customFormat="1" x14ac:dyDescent="0.2">
      <c r="A136" s="17">
        <v>43202.151307870372</v>
      </c>
      <c r="B136" s="18">
        <v>0.63819444652472201</v>
      </c>
      <c r="C136" s="18">
        <v>9.3402777777777779E-2</v>
      </c>
      <c r="D136" s="22">
        <f t="shared" si="2"/>
        <v>2.2413888888888862</v>
      </c>
      <c r="F136" s="20"/>
      <c r="H136" s="21"/>
      <c r="Q136" s="20"/>
      <c r="S136" s="21"/>
      <c r="T136" s="20"/>
      <c r="U136" s="20"/>
      <c r="V136" s="20"/>
      <c r="W136" s="20"/>
      <c r="X136" s="20"/>
      <c r="Y136" s="20"/>
      <c r="AE136" s="20"/>
      <c r="AF136" s="20"/>
      <c r="AG136" s="20"/>
      <c r="AH136" s="20"/>
      <c r="AI136" s="20"/>
    </row>
    <row r="137" spans="1:35" s="19" customFormat="1" x14ac:dyDescent="0.2">
      <c r="A137" s="17">
        <v>43202.152002314811</v>
      </c>
      <c r="B137" s="18">
        <v>0.63888889097142998</v>
      </c>
      <c r="C137" s="18">
        <v>9.4097222222222221E-2</v>
      </c>
      <c r="D137" s="22">
        <f t="shared" si="2"/>
        <v>2.2580555555555528</v>
      </c>
      <c r="F137" s="20"/>
      <c r="H137" s="21"/>
      <c r="Q137" s="20"/>
      <c r="S137" s="21"/>
      <c r="T137" s="20"/>
      <c r="U137" s="20"/>
      <c r="V137" s="20"/>
      <c r="W137" s="20"/>
      <c r="X137" s="20"/>
      <c r="Y137" s="20"/>
      <c r="AE137" s="20"/>
      <c r="AF137" s="20"/>
      <c r="AG137" s="20"/>
      <c r="AH137" s="20"/>
      <c r="AI137" s="20"/>
    </row>
    <row r="138" spans="1:35" s="19" customFormat="1" x14ac:dyDescent="0.2">
      <c r="A138" s="17">
        <v>43202.152696759258</v>
      </c>
      <c r="B138" s="18">
        <v>0.63958333541813805</v>
      </c>
      <c r="C138" s="18">
        <v>9.4780092592592596E-2</v>
      </c>
      <c r="D138" s="22">
        <f t="shared" si="2"/>
        <v>2.2747222222222194</v>
      </c>
      <c r="F138" s="20"/>
      <c r="H138" s="21"/>
      <c r="Q138" s="20"/>
      <c r="S138" s="21"/>
      <c r="T138" s="20"/>
      <c r="U138" s="20"/>
      <c r="V138" s="20"/>
      <c r="W138" s="20"/>
      <c r="X138" s="20"/>
      <c r="Y138" s="20"/>
      <c r="AE138" s="20"/>
      <c r="AF138" s="20"/>
      <c r="AG138" s="20"/>
      <c r="AH138" s="20"/>
      <c r="AI138" s="20"/>
    </row>
    <row r="139" spans="1:35" s="19" customFormat="1" x14ac:dyDescent="0.2">
      <c r="A139" s="17">
        <v>43202.153391203705</v>
      </c>
      <c r="B139" s="18">
        <v>0.64027777986484602</v>
      </c>
      <c r="C139" s="18">
        <v>9.5474537037037038E-2</v>
      </c>
      <c r="D139" s="22">
        <f t="shared" si="2"/>
        <v>2.291388888888886</v>
      </c>
      <c r="F139" s="20"/>
      <c r="H139" s="21"/>
      <c r="Q139" s="20"/>
      <c r="S139" s="21"/>
      <c r="T139" s="20"/>
      <c r="U139" s="20"/>
      <c r="V139" s="20"/>
      <c r="W139" s="20"/>
      <c r="X139" s="20"/>
      <c r="Y139" s="20"/>
      <c r="AE139" s="20"/>
      <c r="AF139" s="20"/>
      <c r="AG139" s="20"/>
      <c r="AH139" s="20"/>
      <c r="AI139" s="20"/>
    </row>
    <row r="140" spans="1:35" s="19" customFormat="1" x14ac:dyDescent="0.2">
      <c r="A140" s="17">
        <v>43202.154085648152</v>
      </c>
      <c r="B140" s="18">
        <v>0.64097222431155398</v>
      </c>
      <c r="C140" s="18">
        <v>9.6180555555555561E-2</v>
      </c>
      <c r="D140" s="22">
        <f t="shared" si="2"/>
        <v>2.3080555555555526</v>
      </c>
      <c r="F140" s="20"/>
      <c r="H140" s="21"/>
      <c r="Q140" s="20">
        <v>-798.01499999999999</v>
      </c>
      <c r="S140" s="21"/>
      <c r="T140" s="20"/>
      <c r="U140" s="20"/>
      <c r="V140" s="20"/>
      <c r="W140" s="20"/>
      <c r="X140" s="20"/>
      <c r="Y140" s="20"/>
      <c r="AE140" s="20"/>
      <c r="AF140" s="20"/>
      <c r="AG140" s="20"/>
      <c r="AH140" s="20"/>
      <c r="AI140" s="20"/>
    </row>
    <row r="141" spans="1:35" s="19" customFormat="1" x14ac:dyDescent="0.2">
      <c r="A141" s="17">
        <v>43202.154780092591</v>
      </c>
      <c r="B141" s="18">
        <v>0.64166666875826195</v>
      </c>
      <c r="C141" s="18">
        <v>9.6875000000000003E-2</v>
      </c>
      <c r="D141" s="22">
        <f t="shared" si="2"/>
        <v>2.3247222222222192</v>
      </c>
      <c r="F141" s="20"/>
      <c r="H141" s="21"/>
      <c r="Q141" s="20"/>
      <c r="S141" s="21"/>
      <c r="T141" s="20"/>
      <c r="U141" s="20"/>
      <c r="V141" s="20"/>
      <c r="W141" s="20"/>
      <c r="X141" s="20"/>
      <c r="Y141" s="20"/>
      <c r="AE141" s="20"/>
      <c r="AF141" s="20"/>
      <c r="AG141" s="20"/>
      <c r="AH141" s="20"/>
      <c r="AI141" s="20"/>
    </row>
    <row r="142" spans="1:35" s="19" customFormat="1" x14ac:dyDescent="0.2">
      <c r="A142" s="17">
        <v>43202.155474537038</v>
      </c>
      <c r="B142" s="18">
        <v>0.64236111320497002</v>
      </c>
      <c r="C142" s="18">
        <v>9.7569444444444445E-2</v>
      </c>
      <c r="D142" s="22">
        <f t="shared" si="2"/>
        <v>2.3413888888888859</v>
      </c>
      <c r="F142" s="20"/>
      <c r="H142" s="21"/>
      <c r="Q142" s="20"/>
      <c r="S142" s="21"/>
      <c r="T142" s="20"/>
      <c r="U142" s="20"/>
      <c r="V142" s="20"/>
      <c r="W142" s="20"/>
      <c r="X142" s="20"/>
      <c r="Y142" s="20"/>
      <c r="AE142" s="20"/>
      <c r="AF142" s="20"/>
      <c r="AG142" s="20"/>
      <c r="AH142" s="20"/>
      <c r="AI142" s="20"/>
    </row>
    <row r="143" spans="1:35" s="19" customFormat="1" x14ac:dyDescent="0.2">
      <c r="A143" s="17">
        <v>43202.156168981484</v>
      </c>
      <c r="B143" s="18">
        <v>0.64305555765167799</v>
      </c>
      <c r="C143" s="18">
        <v>9.8263888888888887E-2</v>
      </c>
      <c r="D143" s="22">
        <f t="shared" si="2"/>
        <v>2.3580555555555525</v>
      </c>
      <c r="F143" s="20"/>
      <c r="H143" s="21">
        <v>303.79700000000003</v>
      </c>
      <c r="Q143" s="20"/>
      <c r="S143" s="21"/>
      <c r="T143" s="20"/>
      <c r="U143" s="20"/>
      <c r="V143" s="20"/>
      <c r="W143" s="20"/>
      <c r="X143" s="20"/>
      <c r="Y143" s="20"/>
      <c r="AE143" s="20"/>
      <c r="AF143" s="20"/>
      <c r="AG143" s="20"/>
      <c r="AH143" s="20"/>
      <c r="AI143" s="20"/>
    </row>
    <row r="144" spans="1:35" s="19" customFormat="1" x14ac:dyDescent="0.2">
      <c r="A144" s="17">
        <v>43202.156863425924</v>
      </c>
      <c r="B144" s="18">
        <v>0.64375000209838595</v>
      </c>
      <c r="C144" s="18">
        <v>9.8958333333333329E-2</v>
      </c>
      <c r="D144" s="22">
        <f t="shared" si="2"/>
        <v>2.3747222222222191</v>
      </c>
      <c r="F144" s="20"/>
      <c r="H144" s="21"/>
      <c r="Q144" s="20"/>
      <c r="S144" s="21"/>
      <c r="T144" s="20"/>
      <c r="U144" s="20"/>
      <c r="V144" s="20"/>
      <c r="W144" s="20"/>
      <c r="X144" s="20"/>
      <c r="Y144" s="20"/>
      <c r="AE144" s="20"/>
      <c r="AF144" s="20"/>
      <c r="AG144" s="20"/>
      <c r="AH144" s="20"/>
      <c r="AI144" s="20"/>
    </row>
    <row r="145" spans="1:31" s="20" customFormat="1" x14ac:dyDescent="0.2">
      <c r="A145" s="17">
        <v>43202.157557870371</v>
      </c>
      <c r="B145" s="18">
        <v>0.64444444654509403</v>
      </c>
      <c r="C145" s="18">
        <v>9.9641203703703704E-2</v>
      </c>
      <c r="D145" s="22">
        <f t="shared" si="2"/>
        <v>2.3913888888888857</v>
      </c>
      <c r="E145" s="19"/>
      <c r="G145" s="19"/>
      <c r="H145" s="21">
        <v>300.19</v>
      </c>
      <c r="I145" s="19"/>
      <c r="J145" s="19"/>
      <c r="K145" s="19"/>
      <c r="L145" s="19"/>
      <c r="M145" s="19"/>
      <c r="N145" s="19"/>
      <c r="O145" s="19"/>
      <c r="P145" s="19"/>
      <c r="R145" s="19"/>
      <c r="S145" s="21"/>
      <c r="Z145" s="19"/>
      <c r="AA145" s="19"/>
      <c r="AB145" s="19"/>
      <c r="AC145" s="19"/>
      <c r="AD145" s="19"/>
    </row>
    <row r="146" spans="1:31" s="20" customFormat="1" x14ac:dyDescent="0.2">
      <c r="A146" s="17">
        <v>43202.158252314817</v>
      </c>
      <c r="B146" s="18">
        <v>0.64513889099180199</v>
      </c>
      <c r="C146" s="18">
        <v>0.10034722222222223</v>
      </c>
      <c r="D146" s="22">
        <f t="shared" si="2"/>
        <v>2.4080555555555523</v>
      </c>
      <c r="E146" s="19"/>
      <c r="G146" s="19"/>
      <c r="H146" s="21">
        <v>298.58499999999998</v>
      </c>
      <c r="I146" s="19"/>
      <c r="J146" s="19"/>
      <c r="K146" s="19"/>
      <c r="L146" s="19"/>
      <c r="M146" s="19"/>
      <c r="N146" s="19"/>
      <c r="O146" s="19"/>
      <c r="P146" s="19"/>
      <c r="Q146" s="20">
        <v>-798.69899999999996</v>
      </c>
      <c r="R146" s="19"/>
      <c r="S146" s="21"/>
      <c r="Z146" s="19"/>
      <c r="AA146" s="19"/>
      <c r="AB146" s="19"/>
      <c r="AC146" s="19"/>
      <c r="AD146" s="19"/>
    </row>
    <row r="147" spans="1:31" s="20" customFormat="1" x14ac:dyDescent="0.2">
      <c r="A147" s="17">
        <v>43202.158946759257</v>
      </c>
      <c r="B147" s="18">
        <v>0.64583333543850996</v>
      </c>
      <c r="C147" s="18">
        <v>0.10104166666666667</v>
      </c>
      <c r="D147" s="22">
        <f t="shared" si="2"/>
        <v>2.4247222222222189</v>
      </c>
      <c r="E147" s="19"/>
      <c r="G147" s="19"/>
      <c r="H147" s="21">
        <v>301.44200000000001</v>
      </c>
      <c r="I147" s="19"/>
      <c r="J147" s="19"/>
      <c r="K147" s="19"/>
      <c r="L147" s="19"/>
      <c r="M147" s="19"/>
      <c r="N147" s="19"/>
      <c r="O147" s="19"/>
      <c r="P147" s="19"/>
      <c r="R147" s="19"/>
      <c r="S147" s="21"/>
      <c r="Z147" s="19"/>
      <c r="AA147" s="19"/>
      <c r="AB147" s="19"/>
      <c r="AC147" s="19"/>
      <c r="AD147" s="19"/>
    </row>
    <row r="148" spans="1:31" s="20" customFormat="1" x14ac:dyDescent="0.2">
      <c r="A148" s="17">
        <v>43202.159641203703</v>
      </c>
      <c r="B148" s="18">
        <v>0.64652777988521803</v>
      </c>
      <c r="C148" s="18">
        <v>0.10173611111111111</v>
      </c>
      <c r="D148" s="22">
        <f t="shared" si="2"/>
        <v>2.4413888888888855</v>
      </c>
      <c r="E148" s="19">
        <v>1005.633</v>
      </c>
      <c r="F148" s="20">
        <v>6.0510000000000002</v>
      </c>
      <c r="G148" s="19">
        <v>36.966999999999999</v>
      </c>
      <c r="H148" s="21">
        <v>300.20600000000002</v>
      </c>
      <c r="I148" s="19">
        <v>0</v>
      </c>
      <c r="J148" s="19">
        <v>0</v>
      </c>
      <c r="K148" s="19">
        <v>0</v>
      </c>
      <c r="L148" s="19">
        <v>5.633</v>
      </c>
      <c r="M148" s="19">
        <v>0</v>
      </c>
      <c r="N148" s="19">
        <v>0</v>
      </c>
      <c r="O148" s="19">
        <v>0</v>
      </c>
      <c r="P148" s="19">
        <v>0</v>
      </c>
      <c r="Q148" s="20">
        <v>-799.05399999999997</v>
      </c>
      <c r="R148" s="19">
        <v>0</v>
      </c>
      <c r="S148" s="21">
        <v>0</v>
      </c>
      <c r="T148" s="20">
        <v>34.689</v>
      </c>
      <c r="U148" s="20">
        <v>0</v>
      </c>
      <c r="V148" s="20">
        <v>0</v>
      </c>
      <c r="W148" s="20">
        <v>0</v>
      </c>
      <c r="X148" s="20">
        <v>0</v>
      </c>
      <c r="Y148" s="20">
        <v>6</v>
      </c>
      <c r="Z148" s="19">
        <v>37</v>
      </c>
      <c r="AA148" s="19">
        <v>3</v>
      </c>
      <c r="AB148" s="19">
        <v>0</v>
      </c>
      <c r="AC148" s="19">
        <v>3</v>
      </c>
      <c r="AD148" s="19">
        <v>3</v>
      </c>
      <c r="AE148" s="20">
        <v>0</v>
      </c>
    </row>
    <row r="149" spans="1:31" s="20" customFormat="1" x14ac:dyDescent="0.2">
      <c r="A149" s="17">
        <v>43202.16033564815</v>
      </c>
      <c r="B149" s="18">
        <v>0.647222224331927</v>
      </c>
      <c r="C149" s="18">
        <v>0.10243055555555555</v>
      </c>
      <c r="D149" s="22">
        <f t="shared" si="2"/>
        <v>2.4580555555555521</v>
      </c>
      <c r="E149" s="19"/>
      <c r="G149" s="19"/>
      <c r="H149" s="21"/>
      <c r="I149" s="19"/>
      <c r="J149" s="19"/>
      <c r="K149" s="19"/>
      <c r="L149" s="19"/>
      <c r="M149" s="19"/>
      <c r="N149" s="19"/>
      <c r="O149" s="19"/>
      <c r="P149" s="19"/>
      <c r="R149" s="19"/>
      <c r="S149" s="21"/>
      <c r="Z149" s="19"/>
      <c r="AA149" s="19"/>
      <c r="AB149" s="19"/>
      <c r="AC149" s="19"/>
      <c r="AD149" s="19"/>
    </row>
    <row r="150" spans="1:31" s="20" customFormat="1" x14ac:dyDescent="0.2">
      <c r="A150" s="17">
        <v>43202.161030092589</v>
      </c>
      <c r="B150" s="18">
        <v>0.64791666877863496</v>
      </c>
      <c r="C150" s="18">
        <v>0.10312499999999999</v>
      </c>
      <c r="D150" s="22">
        <f t="shared" si="2"/>
        <v>2.4747222222222187</v>
      </c>
      <c r="E150" s="19"/>
      <c r="G150" s="19"/>
      <c r="H150" s="21"/>
      <c r="I150" s="19"/>
      <c r="J150" s="19"/>
      <c r="K150" s="19"/>
      <c r="L150" s="19"/>
      <c r="M150" s="19"/>
      <c r="N150" s="19"/>
      <c r="O150" s="19"/>
      <c r="P150" s="19"/>
      <c r="R150" s="19"/>
      <c r="S150" s="21"/>
      <c r="Z150" s="19"/>
      <c r="AA150" s="19"/>
      <c r="AB150" s="19"/>
      <c r="AC150" s="19"/>
      <c r="AD150" s="19"/>
    </row>
    <row r="151" spans="1:31" s="20" customFormat="1" x14ac:dyDescent="0.2">
      <c r="A151" s="17">
        <v>43202.161724537036</v>
      </c>
      <c r="B151" s="18">
        <v>0.64861111322534304</v>
      </c>
      <c r="C151" s="18">
        <v>0.10381944444444445</v>
      </c>
      <c r="D151" s="22">
        <f t="shared" si="2"/>
        <v>2.4913888888888853</v>
      </c>
      <c r="E151" s="19"/>
      <c r="G151" s="19"/>
      <c r="H151" s="21"/>
      <c r="I151" s="19"/>
      <c r="J151" s="19"/>
      <c r="K151" s="19"/>
      <c r="L151" s="19"/>
      <c r="M151" s="19"/>
      <c r="N151" s="19"/>
      <c r="O151" s="19"/>
      <c r="P151" s="19"/>
      <c r="R151" s="19"/>
      <c r="S151" s="21"/>
      <c r="Z151" s="19"/>
      <c r="AA151" s="19"/>
      <c r="AB151" s="19"/>
      <c r="AC151" s="19"/>
      <c r="AD151" s="19"/>
    </row>
    <row r="152" spans="1:31" s="20" customFormat="1" x14ac:dyDescent="0.2">
      <c r="A152" s="17">
        <v>43202.162418981483</v>
      </c>
      <c r="B152" s="18">
        <v>0.649305557672051</v>
      </c>
      <c r="C152" s="18">
        <v>0.10450231481481481</v>
      </c>
      <c r="D152" s="22">
        <f t="shared" si="2"/>
        <v>2.5080555555555519</v>
      </c>
      <c r="E152" s="19"/>
      <c r="G152" s="19"/>
      <c r="H152" s="21"/>
      <c r="I152" s="19"/>
      <c r="J152" s="19"/>
      <c r="K152" s="19"/>
      <c r="L152" s="19"/>
      <c r="M152" s="19"/>
      <c r="N152" s="19"/>
      <c r="O152" s="19"/>
      <c r="P152" s="19"/>
      <c r="Q152" s="20">
        <v>-800.04300000000001</v>
      </c>
      <c r="R152" s="19"/>
      <c r="S152" s="21"/>
      <c r="Z152" s="19"/>
      <c r="AA152" s="19"/>
      <c r="AB152" s="19"/>
      <c r="AC152" s="19"/>
      <c r="AD152" s="19"/>
    </row>
    <row r="153" spans="1:31" s="20" customFormat="1" x14ac:dyDescent="0.2">
      <c r="A153" s="17">
        <v>43202.163113425922</v>
      </c>
      <c r="B153" s="18">
        <v>0.65000000211875897</v>
      </c>
      <c r="C153" s="18">
        <v>0.10520833333333333</v>
      </c>
      <c r="D153" s="22">
        <f t="shared" si="2"/>
        <v>2.5247222222222185</v>
      </c>
      <c r="E153" s="19"/>
      <c r="G153" s="19"/>
      <c r="H153" s="21"/>
      <c r="I153" s="19"/>
      <c r="J153" s="19"/>
      <c r="K153" s="19"/>
      <c r="L153" s="19"/>
      <c r="M153" s="19"/>
      <c r="N153" s="19"/>
      <c r="O153" s="19"/>
      <c r="P153" s="19"/>
      <c r="R153" s="19"/>
      <c r="S153" s="21"/>
      <c r="Z153" s="19"/>
      <c r="AA153" s="19"/>
      <c r="AB153" s="19"/>
      <c r="AC153" s="19"/>
      <c r="AD153" s="19"/>
    </row>
    <row r="154" spans="1:31" s="20" customFormat="1" x14ac:dyDescent="0.2">
      <c r="A154" s="17">
        <v>43202.163807870369</v>
      </c>
      <c r="B154" s="18">
        <v>0.65069444656546704</v>
      </c>
      <c r="C154" s="18">
        <v>0.10590277777777778</v>
      </c>
      <c r="D154" s="22">
        <f t="shared" si="2"/>
        <v>2.5413888888888851</v>
      </c>
      <c r="E154" s="19"/>
      <c r="G154" s="19"/>
      <c r="H154" s="21"/>
      <c r="I154" s="19"/>
      <c r="J154" s="19"/>
      <c r="K154" s="19"/>
      <c r="L154" s="19"/>
      <c r="M154" s="19"/>
      <c r="N154" s="19"/>
      <c r="O154" s="19"/>
      <c r="P154" s="19"/>
      <c r="R154" s="19"/>
      <c r="S154" s="21"/>
      <c r="Z154" s="19"/>
      <c r="AA154" s="19"/>
      <c r="AB154" s="19"/>
      <c r="AC154" s="19"/>
      <c r="AD154" s="19"/>
    </row>
    <row r="155" spans="1:31" s="20" customFormat="1" x14ac:dyDescent="0.2">
      <c r="A155" s="17">
        <v>43202.164502314816</v>
      </c>
      <c r="B155" s="18">
        <v>0.65138889101217501</v>
      </c>
      <c r="C155" s="18">
        <v>0.10659722222222222</v>
      </c>
      <c r="D155" s="22">
        <f t="shared" si="2"/>
        <v>2.5580555555555518</v>
      </c>
      <c r="E155" s="19"/>
      <c r="G155" s="19"/>
      <c r="H155" s="21"/>
      <c r="I155" s="19"/>
      <c r="J155" s="19"/>
      <c r="K155" s="19"/>
      <c r="L155" s="19"/>
      <c r="M155" s="19"/>
      <c r="N155" s="19"/>
      <c r="O155" s="19"/>
      <c r="P155" s="19"/>
      <c r="R155" s="19"/>
      <c r="S155" s="21"/>
      <c r="Z155" s="19"/>
      <c r="AA155" s="19"/>
      <c r="AB155" s="19"/>
      <c r="AC155" s="19"/>
      <c r="AD155" s="19"/>
    </row>
    <row r="156" spans="1:31" s="20" customFormat="1" x14ac:dyDescent="0.2">
      <c r="A156" s="17">
        <v>43202.165196759262</v>
      </c>
      <c r="B156" s="18">
        <v>0.65208333545888297</v>
      </c>
      <c r="C156" s="18">
        <v>0.10729166666666666</v>
      </c>
      <c r="D156" s="22">
        <f t="shared" si="2"/>
        <v>2.5747222222222184</v>
      </c>
      <c r="E156" s="19"/>
      <c r="G156" s="19"/>
      <c r="H156" s="21"/>
      <c r="I156" s="19"/>
      <c r="J156" s="19"/>
      <c r="K156" s="19"/>
      <c r="L156" s="19"/>
      <c r="M156" s="19"/>
      <c r="N156" s="19"/>
      <c r="O156" s="19"/>
      <c r="P156" s="19"/>
      <c r="R156" s="19"/>
      <c r="S156" s="21"/>
      <c r="Z156" s="19"/>
      <c r="AA156" s="19"/>
      <c r="AB156" s="19"/>
      <c r="AC156" s="19"/>
      <c r="AD156" s="19"/>
    </row>
    <row r="157" spans="1:31" s="20" customFormat="1" x14ac:dyDescent="0.2">
      <c r="A157" s="17">
        <v>43202.165891203702</v>
      </c>
      <c r="B157" s="18">
        <v>0.65277777990559105</v>
      </c>
      <c r="C157" s="18">
        <v>0.10798611111111112</v>
      </c>
      <c r="D157" s="22">
        <f t="shared" si="2"/>
        <v>2.591388888888885</v>
      </c>
      <c r="E157" s="19"/>
      <c r="G157" s="19"/>
      <c r="H157" s="21"/>
      <c r="I157" s="19"/>
      <c r="J157" s="19"/>
      <c r="K157" s="19"/>
      <c r="L157" s="19"/>
      <c r="M157" s="19"/>
      <c r="N157" s="19"/>
      <c r="O157" s="19"/>
      <c r="P157" s="19"/>
      <c r="Q157" s="20">
        <v>-801.05100000000004</v>
      </c>
      <c r="R157" s="19"/>
      <c r="S157" s="21"/>
      <c r="Z157" s="19"/>
      <c r="AA157" s="19"/>
      <c r="AB157" s="19"/>
      <c r="AC157" s="19"/>
      <c r="AD157" s="19"/>
    </row>
    <row r="158" spans="1:31" s="20" customFormat="1" x14ac:dyDescent="0.2">
      <c r="A158" s="17">
        <v>43202.166585648149</v>
      </c>
      <c r="B158" s="18">
        <v>0.65347222435229901</v>
      </c>
      <c r="C158" s="18">
        <v>0.10868055555555556</v>
      </c>
      <c r="D158" s="22">
        <f t="shared" si="2"/>
        <v>2.6080555555555516</v>
      </c>
      <c r="E158" s="19"/>
      <c r="G158" s="19"/>
      <c r="H158" s="21"/>
      <c r="I158" s="19"/>
      <c r="J158" s="19"/>
      <c r="K158" s="19"/>
      <c r="L158" s="19"/>
      <c r="M158" s="19"/>
      <c r="N158" s="19"/>
      <c r="O158" s="19"/>
      <c r="P158" s="19"/>
      <c r="R158" s="19"/>
      <c r="S158" s="21"/>
      <c r="Z158" s="19"/>
      <c r="AA158" s="19"/>
      <c r="AB158" s="19"/>
      <c r="AC158" s="19"/>
      <c r="AD158" s="19"/>
    </row>
    <row r="159" spans="1:31" s="20" customFormat="1" x14ac:dyDescent="0.2">
      <c r="A159" s="17">
        <v>43202.167280092595</v>
      </c>
      <c r="B159" s="18">
        <v>0.65416666879900698</v>
      </c>
      <c r="C159" s="18">
        <v>0.10936342592592592</v>
      </c>
      <c r="D159" s="22">
        <f t="shared" si="2"/>
        <v>2.6247222222222182</v>
      </c>
      <c r="E159" s="19"/>
      <c r="G159" s="19"/>
      <c r="H159" s="21"/>
      <c r="I159" s="19"/>
      <c r="J159" s="19"/>
      <c r="K159" s="19"/>
      <c r="L159" s="19"/>
      <c r="M159" s="19"/>
      <c r="N159" s="19"/>
      <c r="O159" s="19"/>
      <c r="P159" s="19"/>
      <c r="R159" s="19"/>
      <c r="S159" s="21"/>
      <c r="Z159" s="19"/>
      <c r="AA159" s="19"/>
      <c r="AB159" s="19"/>
      <c r="AC159" s="19"/>
      <c r="AD159" s="19"/>
    </row>
    <row r="160" spans="1:31" s="20" customFormat="1" x14ac:dyDescent="0.2">
      <c r="A160" s="17">
        <v>43202.167974537035</v>
      </c>
      <c r="B160" s="18">
        <v>0.65486111324571505</v>
      </c>
      <c r="C160" s="18">
        <v>0.11006944444444444</v>
      </c>
      <c r="D160" s="22">
        <f t="shared" si="2"/>
        <v>2.6413888888888848</v>
      </c>
      <c r="E160" s="19"/>
      <c r="G160" s="19"/>
      <c r="H160" s="21"/>
      <c r="I160" s="19"/>
      <c r="J160" s="19"/>
      <c r="K160" s="19"/>
      <c r="L160" s="19"/>
      <c r="M160" s="19"/>
      <c r="N160" s="19"/>
      <c r="O160" s="19"/>
      <c r="P160" s="19"/>
      <c r="R160" s="19"/>
      <c r="S160" s="21"/>
      <c r="Z160" s="19"/>
      <c r="AA160" s="19"/>
      <c r="AB160" s="19"/>
      <c r="AC160" s="19"/>
      <c r="AD160" s="19"/>
    </row>
    <row r="161" spans="1:35" s="19" customFormat="1" x14ac:dyDescent="0.2">
      <c r="A161" s="17">
        <v>43202.168668981481</v>
      </c>
      <c r="B161" s="18">
        <v>0.65555555769242302</v>
      </c>
      <c r="C161" s="18">
        <v>0.11076388888888888</v>
      </c>
      <c r="D161" s="22">
        <f t="shared" si="2"/>
        <v>2.6580555555555514</v>
      </c>
      <c r="F161" s="20"/>
      <c r="H161" s="21"/>
      <c r="Q161" s="20"/>
      <c r="S161" s="21"/>
      <c r="T161" s="20"/>
      <c r="U161" s="20"/>
      <c r="V161" s="20"/>
      <c r="W161" s="20"/>
      <c r="X161" s="20"/>
      <c r="Y161" s="20"/>
      <c r="AE161" s="20"/>
      <c r="AF161" s="20"/>
      <c r="AG161" s="20"/>
      <c r="AH161" s="20"/>
      <c r="AI161" s="20"/>
    </row>
    <row r="162" spans="1:35" s="19" customFormat="1" x14ac:dyDescent="0.2">
      <c r="A162" s="17">
        <v>43202.169363425928</v>
      </c>
      <c r="B162" s="18">
        <v>0.65625000213913198</v>
      </c>
      <c r="C162" s="18">
        <v>0.11145833333333334</v>
      </c>
      <c r="D162" s="22">
        <f t="shared" si="2"/>
        <v>2.674722222222218</v>
      </c>
      <c r="F162" s="20"/>
      <c r="H162" s="21">
        <v>302.56400000000002</v>
      </c>
      <c r="Q162" s="20">
        <v>-802.03800000000001</v>
      </c>
      <c r="S162" s="21"/>
      <c r="T162" s="20"/>
      <c r="U162" s="20"/>
      <c r="V162" s="20"/>
      <c r="W162" s="20"/>
      <c r="X162" s="20"/>
      <c r="Y162" s="20"/>
      <c r="AE162" s="20"/>
      <c r="AF162" s="20"/>
      <c r="AG162" s="20"/>
      <c r="AH162" s="20"/>
      <c r="AI162" s="20"/>
    </row>
    <row r="163" spans="1:35" s="19" customFormat="1" x14ac:dyDescent="0.2">
      <c r="A163" s="17">
        <v>43202.170057870368</v>
      </c>
      <c r="B163" s="18">
        <v>0.65694444658583995</v>
      </c>
      <c r="C163" s="18">
        <v>0.11215277777777778</v>
      </c>
      <c r="D163" s="22">
        <f t="shared" si="2"/>
        <v>2.6913888888888846</v>
      </c>
      <c r="F163" s="20"/>
      <c r="H163" s="21">
        <v>300.48500000000001</v>
      </c>
      <c r="Q163" s="20"/>
      <c r="S163" s="21"/>
      <c r="T163" s="20"/>
      <c r="U163" s="20"/>
      <c r="V163" s="20"/>
      <c r="W163" s="20"/>
      <c r="X163" s="20"/>
      <c r="Y163" s="20"/>
      <c r="AE163" s="20"/>
      <c r="AF163" s="20"/>
      <c r="AG163" s="20"/>
      <c r="AH163" s="20"/>
      <c r="AI163" s="20"/>
    </row>
    <row r="164" spans="1:35" s="19" customFormat="1" x14ac:dyDescent="0.2">
      <c r="A164" s="17">
        <v>43202.170752314814</v>
      </c>
      <c r="B164" s="18">
        <v>0.65763889103254802</v>
      </c>
      <c r="C164" s="18">
        <v>0.11284722222222222</v>
      </c>
      <c r="D164" s="22">
        <f t="shared" si="2"/>
        <v>2.7080555555555512</v>
      </c>
      <c r="F164" s="20"/>
      <c r="H164" s="21"/>
      <c r="Q164" s="20"/>
      <c r="S164" s="21"/>
      <c r="T164" s="20"/>
      <c r="U164" s="20"/>
      <c r="V164" s="20"/>
      <c r="W164" s="20"/>
      <c r="X164" s="20"/>
      <c r="Y164" s="20"/>
      <c r="AE164" s="20"/>
      <c r="AF164" s="20"/>
      <c r="AG164" s="20"/>
      <c r="AH164" s="20"/>
      <c r="AI164" s="20"/>
    </row>
    <row r="165" spans="1:35" s="19" customFormat="1" x14ac:dyDescent="0.2">
      <c r="A165" s="17">
        <v>43202.171446759261</v>
      </c>
      <c r="B165" s="18">
        <v>0.65833333547925599</v>
      </c>
      <c r="C165" s="18">
        <v>0.11354166666666667</v>
      </c>
      <c r="D165" s="22">
        <f t="shared" si="2"/>
        <v>2.7247222222222178</v>
      </c>
      <c r="F165" s="20"/>
      <c r="H165" s="21">
        <v>300.10899999999998</v>
      </c>
      <c r="Q165" s="20"/>
      <c r="S165" s="21"/>
      <c r="T165" s="20"/>
      <c r="U165" s="20"/>
      <c r="V165" s="20"/>
      <c r="W165" s="20"/>
      <c r="X165" s="20"/>
      <c r="Y165" s="20"/>
      <c r="AE165" s="20"/>
      <c r="AF165" s="20"/>
      <c r="AG165" s="20"/>
      <c r="AH165" s="20"/>
      <c r="AI165" s="20"/>
    </row>
    <row r="166" spans="1:35" s="19" customFormat="1" x14ac:dyDescent="0.2">
      <c r="A166" s="17">
        <v>43202.1721412037</v>
      </c>
      <c r="B166" s="18">
        <v>0.65902777992596395</v>
      </c>
      <c r="C166" s="18">
        <v>0.11422453703703704</v>
      </c>
      <c r="D166" s="22">
        <f t="shared" si="2"/>
        <v>2.7413888888888844</v>
      </c>
      <c r="F166" s="20"/>
      <c r="H166" s="21">
        <v>296.93</v>
      </c>
      <c r="Q166" s="20"/>
      <c r="S166" s="21"/>
      <c r="T166" s="20"/>
      <c r="U166" s="20"/>
      <c r="V166" s="20"/>
      <c r="W166" s="20"/>
      <c r="X166" s="20"/>
      <c r="Y166" s="20"/>
      <c r="AE166" s="20"/>
      <c r="AF166" s="20"/>
      <c r="AG166" s="20"/>
      <c r="AH166" s="20"/>
      <c r="AI166" s="20"/>
    </row>
    <row r="167" spans="1:35" s="19" customFormat="1" x14ac:dyDescent="0.2">
      <c r="A167" s="17">
        <v>43202.172835648147</v>
      </c>
      <c r="B167" s="18">
        <v>0.65972222437267203</v>
      </c>
      <c r="C167" s="18">
        <v>0.11493055555555555</v>
      </c>
      <c r="D167" s="22">
        <f t="shared" si="2"/>
        <v>2.758055555555551</v>
      </c>
      <c r="F167" s="20"/>
      <c r="H167" s="21">
        <v>299.05099999999999</v>
      </c>
      <c r="Q167" s="20"/>
      <c r="S167" s="21"/>
      <c r="T167" s="20"/>
      <c r="U167" s="20"/>
      <c r="V167" s="20"/>
      <c r="W167" s="20"/>
      <c r="X167" s="20"/>
      <c r="Y167" s="20"/>
      <c r="AE167" s="20"/>
      <c r="AF167" s="20"/>
      <c r="AG167" s="20"/>
      <c r="AH167" s="20"/>
      <c r="AI167" s="20"/>
    </row>
    <row r="168" spans="1:35" s="19" customFormat="1" x14ac:dyDescent="0.2">
      <c r="A168" s="17">
        <v>43202.173530092594</v>
      </c>
      <c r="B168" s="18">
        <v>0.66041666881937999</v>
      </c>
      <c r="C168" s="18">
        <v>0.11562500000000001</v>
      </c>
      <c r="D168" s="22">
        <f t="shared" si="2"/>
        <v>2.7747222222222176</v>
      </c>
      <c r="F168" s="20"/>
      <c r="H168" s="21">
        <v>303.291</v>
      </c>
      <c r="Q168" s="20"/>
      <c r="S168" s="21"/>
      <c r="T168" s="20"/>
      <c r="U168" s="20"/>
      <c r="V168" s="20"/>
      <c r="W168" s="20"/>
      <c r="X168" s="20"/>
      <c r="Y168" s="20"/>
      <c r="AE168" s="20"/>
      <c r="AF168" s="20"/>
      <c r="AG168" s="20"/>
      <c r="AH168" s="20"/>
      <c r="AI168" s="20"/>
    </row>
    <row r="169" spans="1:35" s="19" customFormat="1" x14ac:dyDescent="0.2">
      <c r="A169" s="17">
        <v>43202.174224537041</v>
      </c>
      <c r="B169" s="18">
        <v>0.66111111326608796</v>
      </c>
      <c r="C169" s="18">
        <v>0.11631944444444445</v>
      </c>
      <c r="D169" s="22">
        <f t="shared" si="2"/>
        <v>2.7913888888888843</v>
      </c>
      <c r="F169" s="20"/>
      <c r="H169" s="21"/>
      <c r="Q169" s="20">
        <v>-803.43499999999995</v>
      </c>
      <c r="S169" s="21"/>
      <c r="T169" s="20"/>
      <c r="U169" s="20"/>
      <c r="V169" s="20"/>
      <c r="W169" s="20"/>
      <c r="X169" s="20"/>
      <c r="Y169" s="20"/>
      <c r="AE169" s="20"/>
      <c r="AF169" s="20"/>
      <c r="AG169" s="20"/>
      <c r="AH169" s="20"/>
      <c r="AI169" s="20"/>
    </row>
    <row r="170" spans="1:35" s="19" customFormat="1" x14ac:dyDescent="0.2">
      <c r="A170" s="17">
        <v>43202.17491898148</v>
      </c>
      <c r="B170" s="18">
        <v>0.66180555771279603</v>
      </c>
      <c r="C170" s="18">
        <v>0.11701388888888889</v>
      </c>
      <c r="D170" s="22">
        <f t="shared" si="2"/>
        <v>2.8080555555555509</v>
      </c>
      <c r="F170" s="20"/>
      <c r="H170" s="21"/>
      <c r="Q170" s="20"/>
      <c r="S170" s="21"/>
      <c r="T170" s="20"/>
      <c r="U170" s="20"/>
      <c r="V170" s="20"/>
      <c r="W170" s="20"/>
      <c r="X170" s="20"/>
      <c r="Y170" s="20"/>
      <c r="AE170" s="20"/>
      <c r="AF170" s="20"/>
      <c r="AG170" s="20"/>
      <c r="AH170" s="20"/>
      <c r="AI170" s="20"/>
    </row>
    <row r="171" spans="1:35" s="19" customFormat="1" x14ac:dyDescent="0.2">
      <c r="A171" s="17">
        <v>43202.175613425927</v>
      </c>
      <c r="B171" s="18">
        <v>0.662500002159504</v>
      </c>
      <c r="C171" s="18">
        <v>0.11770833333333333</v>
      </c>
      <c r="D171" s="22">
        <f t="shared" si="2"/>
        <v>2.8247222222222175</v>
      </c>
      <c r="F171" s="20"/>
      <c r="H171" s="21"/>
      <c r="Q171" s="20"/>
      <c r="S171" s="21"/>
      <c r="T171" s="20"/>
      <c r="U171" s="20"/>
      <c r="V171" s="20"/>
      <c r="W171" s="20"/>
      <c r="X171" s="20"/>
      <c r="Y171" s="20"/>
      <c r="AE171" s="20"/>
      <c r="AF171" s="20"/>
      <c r="AG171" s="20"/>
      <c r="AH171" s="20"/>
      <c r="AI171" s="20"/>
    </row>
    <row r="172" spans="1:35" s="19" customFormat="1" x14ac:dyDescent="0.2">
      <c r="A172" s="17">
        <v>43202.176307870373</v>
      </c>
      <c r="B172" s="18">
        <v>0.66319444660621196</v>
      </c>
      <c r="C172" s="18">
        <v>0.11839120370370371</v>
      </c>
      <c r="D172" s="22">
        <f t="shared" si="2"/>
        <v>2.8413888888888841</v>
      </c>
      <c r="F172" s="20"/>
      <c r="H172" s="21">
        <v>299.928</v>
      </c>
      <c r="Q172" s="20"/>
      <c r="S172" s="21"/>
      <c r="T172" s="20"/>
      <c r="U172" s="20"/>
      <c r="V172" s="20"/>
      <c r="W172" s="20"/>
      <c r="X172" s="20"/>
      <c r="Y172" s="20"/>
      <c r="AE172" s="20"/>
      <c r="AF172" s="20"/>
      <c r="AG172" s="20"/>
      <c r="AH172" s="20"/>
      <c r="AI172" s="20"/>
    </row>
    <row r="173" spans="1:35" s="19" customFormat="1" x14ac:dyDescent="0.2">
      <c r="A173" s="17">
        <v>43202.177002314813</v>
      </c>
      <c r="B173" s="18">
        <v>0.66388889105292004</v>
      </c>
      <c r="C173" s="18">
        <v>0.11908564814814815</v>
      </c>
      <c r="D173" s="22">
        <f t="shared" si="2"/>
        <v>2.8580555555555507</v>
      </c>
      <c r="F173" s="20"/>
      <c r="H173" s="21">
        <v>298.54700000000003</v>
      </c>
      <c r="Q173" s="20"/>
      <c r="S173" s="21"/>
      <c r="T173" s="20"/>
      <c r="U173" s="20"/>
      <c r="V173" s="20"/>
      <c r="W173" s="20"/>
      <c r="X173" s="20"/>
      <c r="Y173" s="20"/>
      <c r="AE173" s="20"/>
      <c r="AF173" s="20"/>
      <c r="AG173" s="20"/>
      <c r="AH173" s="20"/>
      <c r="AI173" s="20"/>
    </row>
    <row r="174" spans="1:35" s="19" customFormat="1" x14ac:dyDescent="0.2">
      <c r="A174" s="17">
        <v>43202.17769675926</v>
      </c>
      <c r="B174" s="18">
        <v>0.664583335499628</v>
      </c>
      <c r="C174" s="18">
        <v>0.11979166666666667</v>
      </c>
      <c r="D174" s="22">
        <f t="shared" si="2"/>
        <v>2.8747222222222173</v>
      </c>
      <c r="F174" s="20"/>
      <c r="H174" s="21">
        <v>300.97800000000001</v>
      </c>
      <c r="Q174" s="20">
        <v>-804.77800000000002</v>
      </c>
      <c r="S174" s="21"/>
      <c r="T174" s="20"/>
      <c r="U174" s="20"/>
      <c r="V174" s="20"/>
      <c r="W174" s="20"/>
      <c r="X174" s="20"/>
      <c r="Y174" s="20"/>
      <c r="AE174" s="20"/>
      <c r="AF174" s="20"/>
      <c r="AG174" s="20"/>
      <c r="AH174" s="20"/>
      <c r="AI174" s="20"/>
    </row>
    <row r="175" spans="1:35" s="19" customFormat="1" x14ac:dyDescent="0.2">
      <c r="A175" s="17">
        <v>43202.178391203706</v>
      </c>
      <c r="B175" s="18">
        <v>0.66527777994633697</v>
      </c>
      <c r="C175" s="18">
        <v>0.12048611111111111</v>
      </c>
      <c r="D175" s="22">
        <f t="shared" si="2"/>
        <v>2.8913888888888839</v>
      </c>
      <c r="F175" s="20"/>
      <c r="H175" s="21"/>
      <c r="Q175" s="20"/>
      <c r="S175" s="21"/>
      <c r="T175" s="20"/>
      <c r="U175" s="20"/>
      <c r="V175" s="20"/>
      <c r="W175" s="20"/>
      <c r="X175" s="20"/>
      <c r="Y175" s="20"/>
      <c r="AE175" s="20"/>
      <c r="AF175" s="20"/>
      <c r="AG175" s="20"/>
      <c r="AH175" s="20"/>
      <c r="AI175" s="20"/>
    </row>
    <row r="176" spans="1:35" s="19" customFormat="1" x14ac:dyDescent="0.2">
      <c r="A176" s="17">
        <v>43202.179085648146</v>
      </c>
      <c r="B176" s="18">
        <v>0.66597222439304504</v>
      </c>
      <c r="C176" s="18">
        <v>0.12118055555555556</v>
      </c>
      <c r="D176" s="22">
        <f t="shared" si="2"/>
        <v>2.9080555555555505</v>
      </c>
      <c r="F176" s="20"/>
      <c r="H176" s="21"/>
      <c r="Q176" s="20"/>
      <c r="S176" s="21"/>
      <c r="T176" s="20"/>
      <c r="U176" s="20"/>
      <c r="V176" s="20"/>
      <c r="W176" s="20"/>
      <c r="X176" s="20"/>
      <c r="Y176" s="20"/>
      <c r="AE176" s="20"/>
      <c r="AF176" s="20"/>
      <c r="AG176" s="20"/>
      <c r="AH176" s="20"/>
      <c r="AI176" s="20"/>
    </row>
    <row r="177" spans="1:31" s="20" customFormat="1" x14ac:dyDescent="0.2">
      <c r="A177" s="17">
        <v>43202.179780092592</v>
      </c>
      <c r="B177" s="18">
        <v>0.66666666883975301</v>
      </c>
      <c r="C177" s="18">
        <v>0.121875</v>
      </c>
      <c r="D177" s="22">
        <f t="shared" si="2"/>
        <v>2.9247222222222171</v>
      </c>
      <c r="E177" s="19"/>
      <c r="G177" s="19"/>
      <c r="H177" s="21">
        <v>300.37099999999998</v>
      </c>
      <c r="I177" s="19"/>
      <c r="J177" s="19"/>
      <c r="K177" s="19"/>
      <c r="L177" s="19"/>
      <c r="M177" s="19"/>
      <c r="N177" s="19"/>
      <c r="O177" s="19"/>
      <c r="P177" s="19"/>
      <c r="R177" s="19"/>
      <c r="S177" s="21"/>
      <c r="Z177" s="19"/>
      <c r="AA177" s="19"/>
      <c r="AB177" s="19"/>
      <c r="AC177" s="19"/>
      <c r="AD177" s="19"/>
    </row>
    <row r="178" spans="1:31" s="20" customFormat="1" x14ac:dyDescent="0.2">
      <c r="A178" s="17">
        <v>43202.180474537039</v>
      </c>
      <c r="B178" s="18">
        <v>0.66736111328646097</v>
      </c>
      <c r="C178" s="18">
        <v>0.12256944444444444</v>
      </c>
      <c r="D178" s="22">
        <f t="shared" si="2"/>
        <v>2.9413888888888837</v>
      </c>
      <c r="E178" s="19">
        <v>1005.633</v>
      </c>
      <c r="F178" s="20">
        <v>6.05</v>
      </c>
      <c r="G178" s="19">
        <v>36.970999999999997</v>
      </c>
      <c r="H178" s="21">
        <v>299.25599999999997</v>
      </c>
      <c r="I178" s="19">
        <v>0</v>
      </c>
      <c r="J178" s="19">
        <v>0</v>
      </c>
      <c r="K178" s="19">
        <v>0</v>
      </c>
      <c r="L178" s="19">
        <v>5.633</v>
      </c>
      <c r="M178" s="19">
        <v>0</v>
      </c>
      <c r="N178" s="19">
        <v>0</v>
      </c>
      <c r="O178" s="19">
        <v>0</v>
      </c>
      <c r="P178" s="19">
        <v>0</v>
      </c>
      <c r="Q178" s="20">
        <v>-805.649</v>
      </c>
      <c r="R178" s="19">
        <v>0</v>
      </c>
      <c r="S178" s="21">
        <v>0</v>
      </c>
      <c r="T178" s="20">
        <v>34.244</v>
      </c>
      <c r="U178" s="20">
        <v>0</v>
      </c>
      <c r="V178" s="20">
        <v>0</v>
      </c>
      <c r="W178" s="20">
        <v>0</v>
      </c>
      <c r="X178" s="20">
        <v>0</v>
      </c>
      <c r="Y178" s="20">
        <v>6</v>
      </c>
      <c r="Z178" s="19">
        <v>37</v>
      </c>
      <c r="AA178" s="19">
        <v>3</v>
      </c>
      <c r="AB178" s="19">
        <v>0</v>
      </c>
      <c r="AC178" s="19">
        <v>3</v>
      </c>
      <c r="AD178" s="19">
        <v>3</v>
      </c>
      <c r="AE178" s="20">
        <v>0</v>
      </c>
    </row>
    <row r="179" spans="1:31" s="20" customFormat="1" x14ac:dyDescent="0.2">
      <c r="A179" s="17">
        <v>43202.181168981479</v>
      </c>
      <c r="B179" s="18">
        <v>0.66805555773316905</v>
      </c>
      <c r="C179" s="18">
        <v>0.12325231481481481</v>
      </c>
      <c r="D179" s="22">
        <f t="shared" si="2"/>
        <v>2.9580555555555503</v>
      </c>
      <c r="E179" s="19"/>
      <c r="G179" s="19"/>
      <c r="H179" s="21">
        <v>298.99200000000002</v>
      </c>
      <c r="I179" s="19"/>
      <c r="J179" s="19"/>
      <c r="K179" s="19"/>
      <c r="L179" s="19"/>
      <c r="M179" s="19"/>
      <c r="N179" s="19"/>
      <c r="O179" s="19"/>
      <c r="P179" s="19"/>
      <c r="Q179" s="20">
        <v>-806.04100000000005</v>
      </c>
      <c r="R179" s="19"/>
      <c r="S179" s="21"/>
      <c r="Z179" s="19"/>
      <c r="AA179" s="19"/>
      <c r="AB179" s="19"/>
      <c r="AC179" s="19"/>
      <c r="AD179" s="19"/>
    </row>
    <row r="180" spans="1:31" s="20" customFormat="1" x14ac:dyDescent="0.2">
      <c r="A180" s="17">
        <v>43202.181863425925</v>
      </c>
      <c r="B180" s="18">
        <v>0.66875000217987701</v>
      </c>
      <c r="C180" s="18">
        <v>0.12395833333333334</v>
      </c>
      <c r="D180" s="22">
        <f t="shared" si="2"/>
        <v>2.9747222222222169</v>
      </c>
      <c r="E180" s="19"/>
      <c r="G180" s="19"/>
      <c r="H180" s="21">
        <v>299.67399999999998</v>
      </c>
      <c r="I180" s="19"/>
      <c r="J180" s="19"/>
      <c r="K180" s="19"/>
      <c r="L180" s="19"/>
      <c r="M180" s="19"/>
      <c r="N180" s="19"/>
      <c r="O180" s="19"/>
      <c r="P180" s="19"/>
      <c r="R180" s="19"/>
      <c r="S180" s="21"/>
      <c r="Z180" s="19"/>
      <c r="AA180" s="19"/>
      <c r="AB180" s="19"/>
      <c r="AC180" s="19"/>
      <c r="AD180" s="19"/>
    </row>
    <row r="181" spans="1:31" s="20" customFormat="1" x14ac:dyDescent="0.2">
      <c r="A181" s="17">
        <v>43202.182557870372</v>
      </c>
      <c r="B181" s="18">
        <v>0.66944444662658498</v>
      </c>
      <c r="C181" s="18">
        <v>0.12465277777777778</v>
      </c>
      <c r="D181" s="22">
        <f t="shared" si="2"/>
        <v>2.9913888888888835</v>
      </c>
      <c r="E181" s="19"/>
      <c r="G181" s="19"/>
      <c r="H181" s="21"/>
      <c r="I181" s="19"/>
      <c r="J181" s="19"/>
      <c r="K181" s="19"/>
      <c r="L181" s="19"/>
      <c r="M181" s="19"/>
      <c r="N181" s="19"/>
      <c r="O181" s="19"/>
      <c r="P181" s="19"/>
      <c r="R181" s="19"/>
      <c r="S181" s="21"/>
      <c r="Z181" s="19"/>
      <c r="AA181" s="19"/>
      <c r="AB181" s="19"/>
      <c r="AC181" s="19"/>
      <c r="AD181" s="19"/>
    </row>
    <row r="182" spans="1:31" s="20" customFormat="1" x14ac:dyDescent="0.2">
      <c r="A182" s="17">
        <v>43202.183252314811</v>
      </c>
      <c r="B182" s="18">
        <v>0.67013889107329305</v>
      </c>
      <c r="C182" s="18">
        <v>0.12534722222222222</v>
      </c>
      <c r="D182" s="22">
        <f t="shared" si="2"/>
        <v>3.0080555555555502</v>
      </c>
      <c r="E182" s="19"/>
      <c r="G182" s="19"/>
      <c r="H182" s="21"/>
      <c r="I182" s="19"/>
      <c r="J182" s="19"/>
      <c r="K182" s="19"/>
      <c r="L182" s="19"/>
      <c r="M182" s="19"/>
      <c r="N182" s="19"/>
      <c r="O182" s="19"/>
      <c r="P182" s="19"/>
      <c r="R182" s="19"/>
      <c r="S182" s="21"/>
      <c r="Z182" s="19"/>
      <c r="AA182" s="19"/>
      <c r="AB182" s="19"/>
      <c r="AC182" s="19"/>
      <c r="AD182" s="19"/>
    </row>
    <row r="183" spans="1:31" s="20" customFormat="1" x14ac:dyDescent="0.2">
      <c r="A183" s="17">
        <v>43202.183946759258</v>
      </c>
      <c r="B183" s="18">
        <v>0.67083333552000102</v>
      </c>
      <c r="C183" s="18">
        <v>0.12604166666666666</v>
      </c>
      <c r="D183" s="22">
        <f t="shared" si="2"/>
        <v>3.0247222222222168</v>
      </c>
      <c r="E183" s="19"/>
      <c r="G183" s="19"/>
      <c r="H183" s="21">
        <v>299.29000000000002</v>
      </c>
      <c r="I183" s="19"/>
      <c r="J183" s="19"/>
      <c r="K183" s="19"/>
      <c r="L183" s="19"/>
      <c r="M183" s="19"/>
      <c r="N183" s="19"/>
      <c r="O183" s="19"/>
      <c r="P183" s="19"/>
      <c r="Q183" s="20">
        <v>-807.173</v>
      </c>
      <c r="R183" s="19"/>
      <c r="S183" s="21"/>
      <c r="Z183" s="19"/>
      <c r="AA183" s="19"/>
      <c r="AB183" s="19"/>
      <c r="AC183" s="19"/>
      <c r="AD183" s="19"/>
    </row>
    <row r="184" spans="1:31" s="20" customFormat="1" x14ac:dyDescent="0.2">
      <c r="A184" s="17">
        <v>43202.184641203705</v>
      </c>
      <c r="B184" s="18">
        <v>0.67152777996670898</v>
      </c>
      <c r="C184" s="18">
        <v>0.1267361111111111</v>
      </c>
      <c r="D184" s="22">
        <f t="shared" si="2"/>
        <v>3.0413888888888834</v>
      </c>
      <c r="E184" s="19"/>
      <c r="G184" s="19"/>
      <c r="H184" s="21"/>
      <c r="I184" s="19"/>
      <c r="J184" s="19"/>
      <c r="K184" s="19"/>
      <c r="L184" s="19"/>
      <c r="M184" s="19"/>
      <c r="N184" s="19"/>
      <c r="O184" s="19"/>
      <c r="P184" s="19"/>
      <c r="R184" s="19"/>
      <c r="S184" s="21"/>
      <c r="Z184" s="19"/>
      <c r="AA184" s="19"/>
      <c r="AB184" s="19"/>
      <c r="AC184" s="19"/>
      <c r="AD184" s="19"/>
    </row>
    <row r="185" spans="1:31" s="20" customFormat="1" x14ac:dyDescent="0.2">
      <c r="A185" s="17">
        <v>43202.185335648152</v>
      </c>
      <c r="B185" s="18">
        <v>0.67222222441341695</v>
      </c>
      <c r="C185" s="18">
        <v>0.12743055555555555</v>
      </c>
      <c r="D185" s="22">
        <f t="shared" si="2"/>
        <v>3.05805555555555</v>
      </c>
      <c r="E185" s="19"/>
      <c r="G185" s="19"/>
      <c r="H185" s="21"/>
      <c r="I185" s="19"/>
      <c r="J185" s="19"/>
      <c r="K185" s="19"/>
      <c r="L185" s="19"/>
      <c r="M185" s="19"/>
      <c r="N185" s="19"/>
      <c r="O185" s="19"/>
      <c r="P185" s="19"/>
      <c r="R185" s="19"/>
      <c r="S185" s="21"/>
      <c r="Z185" s="19"/>
      <c r="AA185" s="19"/>
      <c r="AB185" s="19"/>
      <c r="AC185" s="19"/>
      <c r="AD185" s="19"/>
    </row>
    <row r="186" spans="1:31" s="20" customFormat="1" x14ac:dyDescent="0.2">
      <c r="A186" s="17">
        <v>43202.186030092591</v>
      </c>
      <c r="B186" s="18">
        <v>0.67291666886012502</v>
      </c>
      <c r="C186" s="18">
        <v>0.12811342592592592</v>
      </c>
      <c r="D186" s="22">
        <f t="shared" si="2"/>
        <v>3.0747222222222166</v>
      </c>
      <c r="E186" s="19"/>
      <c r="G186" s="19"/>
      <c r="H186" s="21">
        <v>300.08800000000002</v>
      </c>
      <c r="I186" s="19"/>
      <c r="J186" s="19"/>
      <c r="K186" s="19"/>
      <c r="L186" s="19"/>
      <c r="M186" s="19"/>
      <c r="N186" s="19"/>
      <c r="O186" s="19"/>
      <c r="P186" s="19"/>
      <c r="R186" s="19"/>
      <c r="S186" s="21"/>
      <c r="Z186" s="19"/>
      <c r="AA186" s="19"/>
      <c r="AB186" s="19"/>
      <c r="AC186" s="19"/>
      <c r="AD186" s="19"/>
    </row>
    <row r="187" spans="1:31" s="20" customFormat="1" x14ac:dyDescent="0.2">
      <c r="A187" s="17">
        <v>43202.186724537038</v>
      </c>
      <c r="B187" s="18">
        <v>0.67361111330683299</v>
      </c>
      <c r="C187" s="18">
        <v>0.12881944444444443</v>
      </c>
      <c r="D187" s="22">
        <f t="shared" si="2"/>
        <v>3.0913888888888832</v>
      </c>
      <c r="E187" s="19"/>
      <c r="G187" s="19"/>
      <c r="H187" s="21"/>
      <c r="I187" s="19"/>
      <c r="J187" s="19"/>
      <c r="K187" s="19"/>
      <c r="L187" s="19"/>
      <c r="M187" s="19"/>
      <c r="N187" s="19"/>
      <c r="O187" s="19"/>
      <c r="P187" s="19"/>
      <c r="R187" s="19"/>
      <c r="S187" s="21"/>
      <c r="Z187" s="19"/>
      <c r="AA187" s="19"/>
      <c r="AB187" s="19"/>
      <c r="AC187" s="19"/>
      <c r="AD187" s="19"/>
    </row>
    <row r="188" spans="1:31" s="20" customFormat="1" x14ac:dyDescent="0.2">
      <c r="A188" s="17">
        <v>43202.187418981484</v>
      </c>
      <c r="B188" s="18">
        <v>0.67430555775354195</v>
      </c>
      <c r="C188" s="18">
        <v>0.1295138888888889</v>
      </c>
      <c r="D188" s="22">
        <f t="shared" si="2"/>
        <v>3.1080555555555498</v>
      </c>
      <c r="E188" s="19"/>
      <c r="G188" s="19"/>
      <c r="H188" s="21"/>
      <c r="I188" s="19"/>
      <c r="J188" s="19"/>
      <c r="K188" s="19"/>
      <c r="L188" s="19"/>
      <c r="M188" s="19"/>
      <c r="N188" s="19"/>
      <c r="O188" s="19"/>
      <c r="P188" s="19"/>
      <c r="R188" s="19"/>
      <c r="S188" s="21"/>
      <c r="Z188" s="19"/>
      <c r="AA188" s="19"/>
      <c r="AB188" s="19"/>
      <c r="AC188" s="19"/>
      <c r="AD188" s="19"/>
    </row>
    <row r="189" spans="1:31" s="20" customFormat="1" x14ac:dyDescent="0.2">
      <c r="A189" s="17">
        <v>43202.188113425924</v>
      </c>
      <c r="B189" s="18">
        <v>0.67500000220025003</v>
      </c>
      <c r="C189" s="18">
        <v>0.13020833333333334</v>
      </c>
      <c r="D189" s="22">
        <f t="shared" si="2"/>
        <v>3.1247222222222164</v>
      </c>
      <c r="E189" s="19"/>
      <c r="G189" s="19"/>
      <c r="H189" s="21">
        <v>300.15699999999998</v>
      </c>
      <c r="I189" s="19"/>
      <c r="J189" s="19"/>
      <c r="K189" s="19"/>
      <c r="L189" s="19"/>
      <c r="M189" s="19"/>
      <c r="N189" s="19"/>
      <c r="O189" s="19"/>
      <c r="P189" s="19"/>
      <c r="Q189" s="20">
        <v>-808.50199999999995</v>
      </c>
      <c r="R189" s="19"/>
      <c r="S189" s="21"/>
      <c r="Z189" s="19"/>
      <c r="AA189" s="19"/>
      <c r="AB189" s="19"/>
      <c r="AC189" s="19"/>
      <c r="AD189" s="19"/>
    </row>
    <row r="190" spans="1:31" s="20" customFormat="1" x14ac:dyDescent="0.2">
      <c r="A190" s="17">
        <v>43202.188807870371</v>
      </c>
      <c r="B190" s="18">
        <v>0.67569444664695799</v>
      </c>
      <c r="C190" s="18">
        <v>0.13090277777777778</v>
      </c>
      <c r="D190" s="22">
        <f t="shared" si="2"/>
        <v>3.141388888888883</v>
      </c>
      <c r="E190" s="19"/>
      <c r="G190" s="19"/>
      <c r="H190" s="21">
        <v>299.72000000000003</v>
      </c>
      <c r="I190" s="19"/>
      <c r="J190" s="19"/>
      <c r="K190" s="19"/>
      <c r="L190" s="19"/>
      <c r="M190" s="19"/>
      <c r="N190" s="19"/>
      <c r="O190" s="19"/>
      <c r="P190" s="19"/>
      <c r="R190" s="19"/>
      <c r="S190" s="21"/>
      <c r="Z190" s="19"/>
      <c r="AA190" s="19"/>
      <c r="AB190" s="19"/>
      <c r="AC190" s="19"/>
      <c r="AD190" s="19"/>
    </row>
    <row r="191" spans="1:31" s="20" customFormat="1" x14ac:dyDescent="0.2">
      <c r="A191" s="17">
        <v>43202.189502314817</v>
      </c>
      <c r="B191" s="18">
        <v>0.67638889109366596</v>
      </c>
      <c r="C191" s="18">
        <v>0.13159722222222223</v>
      </c>
      <c r="D191" s="22">
        <f t="shared" si="2"/>
        <v>3.1580555555555496</v>
      </c>
      <c r="E191" s="19"/>
      <c r="G191" s="19"/>
      <c r="H191" s="21"/>
      <c r="I191" s="19"/>
      <c r="J191" s="19"/>
      <c r="K191" s="19"/>
      <c r="L191" s="19"/>
      <c r="M191" s="19"/>
      <c r="N191" s="19"/>
      <c r="O191" s="19"/>
      <c r="P191" s="19"/>
      <c r="R191" s="19"/>
      <c r="S191" s="21"/>
      <c r="Z191" s="19"/>
      <c r="AA191" s="19"/>
      <c r="AB191" s="19"/>
      <c r="AC191" s="19"/>
      <c r="AD191" s="19"/>
    </row>
    <row r="192" spans="1:31" s="20" customFormat="1" x14ac:dyDescent="0.2">
      <c r="A192" s="17">
        <v>43202.190196759257</v>
      </c>
      <c r="B192" s="18">
        <v>0.67708333554037403</v>
      </c>
      <c r="C192" s="18">
        <v>0.13229166666666667</v>
      </c>
      <c r="D192" s="22">
        <f t="shared" si="2"/>
        <v>3.1747222222222162</v>
      </c>
      <c r="E192" s="19"/>
      <c r="G192" s="19"/>
      <c r="H192" s="21">
        <v>298.57600000000002</v>
      </c>
      <c r="I192" s="19"/>
      <c r="J192" s="19"/>
      <c r="K192" s="19"/>
      <c r="L192" s="19"/>
      <c r="M192" s="19"/>
      <c r="N192" s="19"/>
      <c r="O192" s="19"/>
      <c r="P192" s="19"/>
      <c r="R192" s="19"/>
      <c r="S192" s="21"/>
      <c r="Z192" s="19"/>
      <c r="AA192" s="19"/>
      <c r="AB192" s="19"/>
      <c r="AC192" s="19"/>
      <c r="AD192" s="19"/>
    </row>
    <row r="193" spans="1:31" s="20" customFormat="1" x14ac:dyDescent="0.2">
      <c r="A193" s="17">
        <v>43202.190891203703</v>
      </c>
      <c r="B193" s="18">
        <v>0.677777779987082</v>
      </c>
      <c r="C193" s="18">
        <v>0.13297453703703704</v>
      </c>
      <c r="D193" s="22">
        <f t="shared" si="2"/>
        <v>3.1913888888888828</v>
      </c>
      <c r="E193" s="19"/>
      <c r="G193" s="19"/>
      <c r="H193" s="21">
        <v>300.577</v>
      </c>
      <c r="I193" s="19"/>
      <c r="J193" s="19"/>
      <c r="K193" s="19"/>
      <c r="L193" s="19"/>
      <c r="M193" s="19"/>
      <c r="N193" s="19"/>
      <c r="O193" s="19"/>
      <c r="P193" s="19"/>
      <c r="Q193" s="20">
        <v>-809.34</v>
      </c>
      <c r="R193" s="19"/>
      <c r="S193" s="21"/>
      <c r="Z193" s="19"/>
      <c r="AA193" s="19"/>
      <c r="AB193" s="19"/>
      <c r="AC193" s="19"/>
      <c r="AD193" s="19"/>
    </row>
    <row r="194" spans="1:31" s="20" customFormat="1" x14ac:dyDescent="0.2">
      <c r="A194" s="17">
        <v>43202.19158564815</v>
      </c>
      <c r="B194" s="18">
        <v>0.67847222443378996</v>
      </c>
      <c r="C194" s="18">
        <v>0.13368055555555555</v>
      </c>
      <c r="D194" s="22">
        <f t="shared" si="2"/>
        <v>3.2080555555555494</v>
      </c>
      <c r="E194" s="19"/>
      <c r="G194" s="19"/>
      <c r="H194" s="21">
        <v>301.65199999999999</v>
      </c>
      <c r="I194" s="19"/>
      <c r="J194" s="19"/>
      <c r="K194" s="19"/>
      <c r="L194" s="19"/>
      <c r="M194" s="19"/>
      <c r="N194" s="19"/>
      <c r="O194" s="19"/>
      <c r="P194" s="19"/>
      <c r="R194" s="19"/>
      <c r="S194" s="21"/>
      <c r="Z194" s="19"/>
      <c r="AA194" s="19"/>
      <c r="AB194" s="19"/>
      <c r="AC194" s="19"/>
      <c r="AD194" s="19"/>
    </row>
    <row r="195" spans="1:31" s="20" customFormat="1" x14ac:dyDescent="0.2">
      <c r="A195" s="17">
        <v>43202.192280092589</v>
      </c>
      <c r="B195" s="18">
        <v>0.67916666888049804</v>
      </c>
      <c r="C195" s="18">
        <v>0.13437499999999999</v>
      </c>
      <c r="D195" s="22">
        <f t="shared" si="2"/>
        <v>3.2247222222222161</v>
      </c>
      <c r="E195" s="19"/>
      <c r="G195" s="19"/>
      <c r="H195" s="21">
        <v>299.98599999999999</v>
      </c>
      <c r="I195" s="19"/>
      <c r="J195" s="19"/>
      <c r="K195" s="19"/>
      <c r="L195" s="19"/>
      <c r="M195" s="19"/>
      <c r="N195" s="19"/>
      <c r="O195" s="19"/>
      <c r="P195" s="19"/>
      <c r="R195" s="19"/>
      <c r="S195" s="21"/>
      <c r="Z195" s="19"/>
      <c r="AA195" s="19"/>
      <c r="AB195" s="19"/>
      <c r="AC195" s="19"/>
      <c r="AD195" s="19"/>
    </row>
    <row r="196" spans="1:31" s="20" customFormat="1" x14ac:dyDescent="0.2">
      <c r="A196" s="17">
        <v>43202.192974537036</v>
      </c>
      <c r="B196" s="18">
        <v>0.679861113327206</v>
      </c>
      <c r="C196" s="18">
        <v>0.13506944444444444</v>
      </c>
      <c r="D196" s="22">
        <f t="shared" ref="D196:D259" si="3">D195+60/3600</f>
        <v>3.2413888888888827</v>
      </c>
      <c r="E196" s="19"/>
      <c r="G196" s="19"/>
      <c r="H196" s="21"/>
      <c r="I196" s="19"/>
      <c r="J196" s="19"/>
      <c r="K196" s="19"/>
      <c r="L196" s="19"/>
      <c r="M196" s="19"/>
      <c r="N196" s="19"/>
      <c r="O196" s="19"/>
      <c r="P196" s="19"/>
      <c r="R196" s="19"/>
      <c r="S196" s="21"/>
      <c r="Z196" s="19"/>
      <c r="AA196" s="19"/>
      <c r="AB196" s="19"/>
      <c r="AC196" s="19"/>
      <c r="AD196" s="19"/>
    </row>
    <row r="197" spans="1:31" s="20" customFormat="1" x14ac:dyDescent="0.2">
      <c r="A197" s="17">
        <v>43202.193668981483</v>
      </c>
      <c r="B197" s="18">
        <v>0.68055555777391397</v>
      </c>
      <c r="C197" s="18">
        <v>0.13576388888888888</v>
      </c>
      <c r="D197" s="22">
        <f t="shared" si="3"/>
        <v>3.2580555555555493</v>
      </c>
      <c r="E197" s="19"/>
      <c r="G197" s="19"/>
      <c r="H197" s="21"/>
      <c r="I197" s="19"/>
      <c r="J197" s="19"/>
      <c r="K197" s="19"/>
      <c r="L197" s="19"/>
      <c r="M197" s="19"/>
      <c r="N197" s="19"/>
      <c r="O197" s="19"/>
      <c r="P197" s="19"/>
      <c r="Q197" s="20">
        <v>-810.69299999999998</v>
      </c>
      <c r="R197" s="19"/>
      <c r="S197" s="21"/>
      <c r="Z197" s="19"/>
      <c r="AA197" s="19"/>
      <c r="AB197" s="19"/>
      <c r="AC197" s="19"/>
      <c r="AD197" s="19"/>
    </row>
    <row r="198" spans="1:31" s="20" customFormat="1" x14ac:dyDescent="0.2">
      <c r="A198" s="17">
        <v>43202.194363425922</v>
      </c>
      <c r="B198" s="18">
        <v>0.68125000222062204</v>
      </c>
      <c r="C198" s="18">
        <v>0.13645833333333332</v>
      </c>
      <c r="D198" s="22">
        <f t="shared" si="3"/>
        <v>3.2747222222222159</v>
      </c>
      <c r="E198" s="19"/>
      <c r="G198" s="19"/>
      <c r="H198" s="21"/>
      <c r="I198" s="19"/>
      <c r="J198" s="19"/>
      <c r="K198" s="19"/>
      <c r="L198" s="19"/>
      <c r="M198" s="19"/>
      <c r="N198" s="19"/>
      <c r="O198" s="19"/>
      <c r="P198" s="19"/>
      <c r="R198" s="19"/>
      <c r="S198" s="21"/>
      <c r="Z198" s="19"/>
      <c r="AA198" s="19"/>
      <c r="AB198" s="19"/>
      <c r="AC198" s="19"/>
      <c r="AD198" s="19"/>
    </row>
    <row r="199" spans="1:31" s="20" customFormat="1" x14ac:dyDescent="0.2">
      <c r="A199" s="17">
        <v>43202.195057870369</v>
      </c>
      <c r="B199" s="18">
        <v>0.68194444666733001</v>
      </c>
      <c r="C199" s="18">
        <v>0.13715277777777779</v>
      </c>
      <c r="D199" s="22">
        <f t="shared" si="3"/>
        <v>3.2913888888888825</v>
      </c>
      <c r="E199" s="19"/>
      <c r="G199" s="19"/>
      <c r="H199" s="21"/>
      <c r="I199" s="19"/>
      <c r="J199" s="19"/>
      <c r="K199" s="19"/>
      <c r="L199" s="19"/>
      <c r="M199" s="19"/>
      <c r="N199" s="19"/>
      <c r="O199" s="19"/>
      <c r="P199" s="19"/>
      <c r="R199" s="19"/>
      <c r="S199" s="21"/>
      <c r="Z199" s="19"/>
      <c r="AA199" s="19"/>
      <c r="AB199" s="19"/>
      <c r="AC199" s="19"/>
      <c r="AD199" s="19"/>
    </row>
    <row r="200" spans="1:31" s="20" customFormat="1" x14ac:dyDescent="0.2">
      <c r="A200" s="17">
        <v>43202.195752314816</v>
      </c>
      <c r="B200" s="18">
        <v>0.68263889111403797</v>
      </c>
      <c r="C200" s="18">
        <v>0.13783564814814814</v>
      </c>
      <c r="D200" s="22">
        <f t="shared" si="3"/>
        <v>3.3080555555555491</v>
      </c>
      <c r="E200" s="19"/>
      <c r="G200" s="19"/>
      <c r="H200" s="21"/>
      <c r="I200" s="19"/>
      <c r="J200" s="19"/>
      <c r="K200" s="19"/>
      <c r="L200" s="19"/>
      <c r="M200" s="19"/>
      <c r="N200" s="19"/>
      <c r="O200" s="19"/>
      <c r="P200" s="19"/>
      <c r="R200" s="19"/>
      <c r="S200" s="21"/>
      <c r="Z200" s="19"/>
      <c r="AA200" s="19"/>
      <c r="AB200" s="19"/>
      <c r="AC200" s="19"/>
      <c r="AD200" s="19"/>
    </row>
    <row r="201" spans="1:31" s="20" customFormat="1" x14ac:dyDescent="0.2">
      <c r="A201" s="17">
        <v>43202.196446759262</v>
      </c>
      <c r="B201" s="18">
        <v>0.68333333556074605</v>
      </c>
      <c r="C201" s="18">
        <v>0.13854166666666667</v>
      </c>
      <c r="D201" s="22">
        <f t="shared" si="3"/>
        <v>3.3247222222222157</v>
      </c>
      <c r="E201" s="19"/>
      <c r="G201" s="19"/>
      <c r="H201" s="21">
        <v>298.66800000000001</v>
      </c>
      <c r="I201" s="19"/>
      <c r="J201" s="19"/>
      <c r="K201" s="19"/>
      <c r="L201" s="19"/>
      <c r="M201" s="19"/>
      <c r="N201" s="19"/>
      <c r="O201" s="19"/>
      <c r="P201" s="19"/>
      <c r="R201" s="19"/>
      <c r="S201" s="21"/>
      <c r="Z201" s="19"/>
      <c r="AA201" s="19"/>
      <c r="AB201" s="19"/>
      <c r="AC201" s="19"/>
      <c r="AD201" s="19"/>
    </row>
    <row r="202" spans="1:31" s="20" customFormat="1" x14ac:dyDescent="0.2">
      <c r="A202" s="17">
        <v>43202.197141203702</v>
      </c>
      <c r="B202" s="18">
        <v>0.68402778000745501</v>
      </c>
      <c r="C202" s="18">
        <v>0.13923611111111112</v>
      </c>
      <c r="D202" s="22">
        <f t="shared" si="3"/>
        <v>3.3413888888888823</v>
      </c>
      <c r="E202" s="19"/>
      <c r="G202" s="19"/>
      <c r="H202" s="21"/>
      <c r="I202" s="19"/>
      <c r="J202" s="19"/>
      <c r="K202" s="19"/>
      <c r="L202" s="19"/>
      <c r="M202" s="19"/>
      <c r="N202" s="19"/>
      <c r="O202" s="19"/>
      <c r="P202" s="19"/>
      <c r="R202" s="19"/>
      <c r="S202" s="21"/>
      <c r="Z202" s="19"/>
      <c r="AA202" s="19"/>
      <c r="AB202" s="19"/>
      <c r="AC202" s="19"/>
      <c r="AD202" s="19"/>
    </row>
    <row r="203" spans="1:31" s="20" customFormat="1" x14ac:dyDescent="0.2">
      <c r="A203" s="17">
        <v>43202.197835648149</v>
      </c>
      <c r="B203" s="18">
        <v>0.68472222445416298</v>
      </c>
      <c r="C203" s="18">
        <v>0.13993055555555556</v>
      </c>
      <c r="D203" s="22">
        <f t="shared" si="3"/>
        <v>3.3580555555555489</v>
      </c>
      <c r="E203" s="19"/>
      <c r="G203" s="19"/>
      <c r="H203" s="21"/>
      <c r="I203" s="19"/>
      <c r="J203" s="19"/>
      <c r="K203" s="19"/>
      <c r="L203" s="19"/>
      <c r="M203" s="19"/>
      <c r="N203" s="19"/>
      <c r="O203" s="19"/>
      <c r="P203" s="19"/>
      <c r="Q203" s="20">
        <v>-811.55499999999995</v>
      </c>
      <c r="R203" s="19"/>
      <c r="S203" s="21"/>
      <c r="Z203" s="19"/>
      <c r="AA203" s="19"/>
      <c r="AB203" s="19"/>
      <c r="AC203" s="19"/>
      <c r="AD203" s="19"/>
    </row>
    <row r="204" spans="1:31" s="20" customFormat="1" x14ac:dyDescent="0.2">
      <c r="A204" s="17">
        <v>43202.198530092595</v>
      </c>
      <c r="B204" s="18">
        <v>0.68541666890087105</v>
      </c>
      <c r="C204" s="18">
        <v>0.140625</v>
      </c>
      <c r="D204" s="22">
        <f t="shared" si="3"/>
        <v>3.3747222222222155</v>
      </c>
      <c r="E204" s="19"/>
      <c r="G204" s="19"/>
      <c r="H204" s="21"/>
      <c r="I204" s="19"/>
      <c r="J204" s="19"/>
      <c r="K204" s="19"/>
      <c r="L204" s="19"/>
      <c r="M204" s="19"/>
      <c r="N204" s="19"/>
      <c r="O204" s="19"/>
      <c r="P204" s="19"/>
      <c r="R204" s="19"/>
      <c r="S204" s="21"/>
      <c r="Z204" s="19"/>
      <c r="AA204" s="19"/>
      <c r="AB204" s="19"/>
      <c r="AC204" s="19"/>
      <c r="AD204" s="19"/>
    </row>
    <row r="205" spans="1:31" s="20" customFormat="1" x14ac:dyDescent="0.2">
      <c r="A205" s="17">
        <v>43202.199224537035</v>
      </c>
      <c r="B205" s="18">
        <v>0.68611111334757902</v>
      </c>
      <c r="C205" s="18">
        <v>0.14131944444444444</v>
      </c>
      <c r="D205" s="22">
        <f t="shared" si="3"/>
        <v>3.3913888888888821</v>
      </c>
      <c r="E205" s="19"/>
      <c r="G205" s="19"/>
      <c r="H205" s="21">
        <v>299.20100000000002</v>
      </c>
      <c r="I205" s="19"/>
      <c r="J205" s="19"/>
      <c r="K205" s="19"/>
      <c r="L205" s="19"/>
      <c r="M205" s="19"/>
      <c r="N205" s="19"/>
      <c r="O205" s="19"/>
      <c r="P205" s="19"/>
      <c r="R205" s="19"/>
      <c r="S205" s="21"/>
      <c r="Z205" s="19"/>
      <c r="AA205" s="19"/>
      <c r="AB205" s="19"/>
      <c r="AC205" s="19"/>
      <c r="AD205" s="19"/>
    </row>
    <row r="206" spans="1:31" s="20" customFormat="1" x14ac:dyDescent="0.2">
      <c r="A206" s="17">
        <v>43202.199918981481</v>
      </c>
      <c r="B206" s="18">
        <v>0.68680555779428698</v>
      </c>
      <c r="C206" s="18">
        <v>0.14200231481481482</v>
      </c>
      <c r="D206" s="22">
        <f t="shared" si="3"/>
        <v>3.4080555555555487</v>
      </c>
      <c r="E206" s="19"/>
      <c r="G206" s="19"/>
      <c r="H206" s="21"/>
      <c r="I206" s="19"/>
      <c r="J206" s="19"/>
      <c r="K206" s="19"/>
      <c r="L206" s="19"/>
      <c r="M206" s="19"/>
      <c r="N206" s="19"/>
      <c r="O206" s="19"/>
      <c r="P206" s="19"/>
      <c r="R206" s="19"/>
      <c r="S206" s="21"/>
      <c r="Z206" s="19"/>
      <c r="AA206" s="19"/>
      <c r="AB206" s="19"/>
      <c r="AC206" s="19"/>
      <c r="AD206" s="19"/>
    </row>
    <row r="207" spans="1:31" s="20" customFormat="1" x14ac:dyDescent="0.2">
      <c r="A207" s="17">
        <v>43202.200613425928</v>
      </c>
      <c r="B207" s="18">
        <v>0.68750000224099495</v>
      </c>
      <c r="C207" s="18">
        <v>0.14269675925925926</v>
      </c>
      <c r="D207" s="22">
        <f t="shared" si="3"/>
        <v>3.4247222222222153</v>
      </c>
      <c r="E207" s="19"/>
      <c r="G207" s="19"/>
      <c r="H207" s="21"/>
      <c r="I207" s="19"/>
      <c r="J207" s="19"/>
      <c r="K207" s="19"/>
      <c r="L207" s="19"/>
      <c r="M207" s="19"/>
      <c r="N207" s="19"/>
      <c r="O207" s="19"/>
      <c r="P207" s="19"/>
      <c r="R207" s="19"/>
      <c r="S207" s="21"/>
      <c r="Z207" s="19"/>
      <c r="AA207" s="19"/>
      <c r="AB207" s="19"/>
      <c r="AC207" s="19"/>
      <c r="AD207" s="19"/>
    </row>
    <row r="208" spans="1:31" s="20" customFormat="1" x14ac:dyDescent="0.2">
      <c r="A208" s="17">
        <v>43202.201307870368</v>
      </c>
      <c r="B208" s="18">
        <v>0.68819444668770302</v>
      </c>
      <c r="C208" s="18">
        <v>0.14340277777777777</v>
      </c>
      <c r="D208" s="22">
        <f t="shared" si="3"/>
        <v>3.4413888888888819</v>
      </c>
      <c r="E208" s="19">
        <v>1005.633</v>
      </c>
      <c r="F208" s="20">
        <v>6.0490000000000004</v>
      </c>
      <c r="G208" s="19">
        <v>36.966000000000001</v>
      </c>
      <c r="H208" s="21">
        <v>299.90199999999999</v>
      </c>
      <c r="I208" s="19">
        <v>0</v>
      </c>
      <c r="J208" s="19">
        <v>0</v>
      </c>
      <c r="K208" s="19">
        <v>0</v>
      </c>
      <c r="L208" s="19">
        <v>5.633</v>
      </c>
      <c r="M208" s="19">
        <v>0</v>
      </c>
      <c r="N208" s="19">
        <v>0</v>
      </c>
      <c r="O208" s="19">
        <v>0</v>
      </c>
      <c r="P208" s="19">
        <v>0</v>
      </c>
      <c r="Q208" s="20">
        <v>-811.16899999999998</v>
      </c>
      <c r="R208" s="19">
        <v>0</v>
      </c>
      <c r="S208" s="21">
        <v>0.37</v>
      </c>
      <c r="T208" s="20">
        <v>35.363999999999997</v>
      </c>
      <c r="U208" s="20">
        <v>0</v>
      </c>
      <c r="V208" s="20">
        <v>0</v>
      </c>
      <c r="W208" s="20">
        <v>0</v>
      </c>
      <c r="X208" s="20">
        <v>0</v>
      </c>
      <c r="Y208" s="20">
        <v>6</v>
      </c>
      <c r="Z208" s="19">
        <v>37</v>
      </c>
      <c r="AA208" s="19">
        <v>3</v>
      </c>
      <c r="AB208" s="19">
        <v>0</v>
      </c>
      <c r="AC208" s="19">
        <v>3</v>
      </c>
      <c r="AD208" s="19">
        <v>3</v>
      </c>
      <c r="AE208" s="20">
        <v>0</v>
      </c>
    </row>
    <row r="209" spans="1:35" s="19" customFormat="1" x14ac:dyDescent="0.2">
      <c r="A209" s="17">
        <v>43202.202002314814</v>
      </c>
      <c r="B209" s="18">
        <v>0.68888889113441099</v>
      </c>
      <c r="C209" s="18">
        <v>0.14409722222222221</v>
      </c>
      <c r="D209" s="22">
        <f t="shared" si="3"/>
        <v>3.4580555555555486</v>
      </c>
      <c r="F209" s="20"/>
      <c r="H209" s="21"/>
      <c r="Q209" s="20"/>
      <c r="S209" s="21"/>
      <c r="T209" s="20"/>
      <c r="U209" s="20"/>
      <c r="V209" s="20"/>
      <c r="W209" s="20"/>
      <c r="X209" s="20"/>
      <c r="Y209" s="20"/>
      <c r="AE209" s="20"/>
      <c r="AF209" s="20"/>
      <c r="AG209" s="20"/>
      <c r="AH209" s="20"/>
      <c r="AI209" s="20"/>
    </row>
    <row r="210" spans="1:35" s="19" customFormat="1" x14ac:dyDescent="0.2">
      <c r="A210" s="17">
        <v>43202.202696759261</v>
      </c>
      <c r="B210" s="18">
        <v>0.68958333558111895</v>
      </c>
      <c r="C210" s="18">
        <v>0.14479166666666668</v>
      </c>
      <c r="D210" s="22">
        <f t="shared" si="3"/>
        <v>3.4747222222222152</v>
      </c>
      <c r="F210" s="20"/>
      <c r="H210" s="21"/>
      <c r="Q210" s="20"/>
      <c r="S210" s="21"/>
      <c r="T210" s="20"/>
      <c r="U210" s="20"/>
      <c r="V210" s="20"/>
      <c r="W210" s="20"/>
      <c r="X210" s="20"/>
      <c r="Y210" s="20"/>
      <c r="AE210" s="20"/>
      <c r="AF210" s="20"/>
      <c r="AG210" s="20"/>
      <c r="AH210" s="20"/>
      <c r="AI210" s="20"/>
    </row>
    <row r="211" spans="1:35" s="19" customFormat="1" x14ac:dyDescent="0.2">
      <c r="A211" s="17">
        <v>43202.2033912037</v>
      </c>
      <c r="B211" s="18">
        <v>0.69027778002782703</v>
      </c>
      <c r="C211" s="18">
        <v>0.14548611111111112</v>
      </c>
      <c r="D211" s="22">
        <f t="shared" si="3"/>
        <v>3.4913888888888818</v>
      </c>
      <c r="F211" s="20"/>
      <c r="H211" s="21"/>
      <c r="Q211" s="20"/>
      <c r="S211" s="21"/>
      <c r="T211" s="20"/>
      <c r="U211" s="20"/>
      <c r="V211" s="20"/>
      <c r="W211" s="20"/>
      <c r="X211" s="20"/>
      <c r="Y211" s="20"/>
      <c r="AE211" s="20"/>
      <c r="AF211" s="20"/>
      <c r="AG211" s="20"/>
      <c r="AH211" s="20"/>
      <c r="AI211" s="20"/>
    </row>
    <row r="212" spans="1:35" s="19" customFormat="1" x14ac:dyDescent="0.2">
      <c r="A212" s="17">
        <v>43202.204085648147</v>
      </c>
      <c r="B212" s="18">
        <v>0.69097222447453499</v>
      </c>
      <c r="C212" s="18">
        <v>0.14618055555555556</v>
      </c>
      <c r="D212" s="22">
        <f t="shared" si="3"/>
        <v>3.5080555555555484</v>
      </c>
      <c r="F212" s="20"/>
      <c r="H212" s="21"/>
      <c r="Q212" s="20"/>
      <c r="S212" s="21"/>
      <c r="T212" s="20"/>
      <c r="U212" s="20"/>
      <c r="V212" s="20"/>
      <c r="W212" s="20"/>
      <c r="X212" s="20"/>
      <c r="Y212" s="20"/>
      <c r="AE212" s="20"/>
      <c r="AF212" s="20"/>
      <c r="AG212" s="20"/>
      <c r="AH212" s="20"/>
      <c r="AI212" s="20"/>
    </row>
    <row r="213" spans="1:35" s="19" customFormat="1" x14ac:dyDescent="0.2">
      <c r="A213" s="17">
        <v>43202.204780092594</v>
      </c>
      <c r="B213" s="18">
        <v>0.69166666892124296</v>
      </c>
      <c r="C213" s="18">
        <v>0.14686342592592594</v>
      </c>
      <c r="D213" s="22">
        <f t="shared" si="3"/>
        <v>3.524722222222215</v>
      </c>
      <c r="F213" s="20"/>
      <c r="H213" s="21"/>
      <c r="Q213" s="20">
        <v>-810.42499999999995</v>
      </c>
      <c r="S213" s="21"/>
      <c r="T213" s="20"/>
      <c r="U213" s="20"/>
      <c r="V213" s="20"/>
      <c r="W213" s="20"/>
      <c r="X213" s="20"/>
      <c r="Y213" s="20"/>
      <c r="AE213" s="20"/>
      <c r="AF213" s="20"/>
      <c r="AG213" s="20"/>
      <c r="AH213" s="20"/>
      <c r="AI213" s="20"/>
    </row>
    <row r="214" spans="1:35" s="19" customFormat="1" x14ac:dyDescent="0.2">
      <c r="A214" s="17">
        <v>43202.205474537041</v>
      </c>
      <c r="B214" s="18">
        <v>0.69236111336795103</v>
      </c>
      <c r="C214" s="18">
        <v>0.14755787037037038</v>
      </c>
      <c r="D214" s="22">
        <f t="shared" si="3"/>
        <v>3.5413888888888816</v>
      </c>
      <c r="F214" s="20"/>
      <c r="H214" s="21"/>
      <c r="Q214" s="20"/>
      <c r="S214" s="21"/>
      <c r="T214" s="20"/>
      <c r="U214" s="20"/>
      <c r="V214" s="20"/>
      <c r="W214" s="20"/>
      <c r="X214" s="20"/>
      <c r="Y214" s="20"/>
      <c r="AE214" s="20"/>
      <c r="AF214" s="20"/>
      <c r="AG214" s="20"/>
      <c r="AH214" s="20"/>
      <c r="AI214" s="20"/>
    </row>
    <row r="215" spans="1:35" s="19" customFormat="1" x14ac:dyDescent="0.2">
      <c r="A215" s="17">
        <v>43202.20616898148</v>
      </c>
      <c r="B215" s="18">
        <v>0.69305555781465999</v>
      </c>
      <c r="C215" s="18">
        <v>0.14826388888888889</v>
      </c>
      <c r="D215" s="22">
        <f t="shared" si="3"/>
        <v>3.5580555555555482</v>
      </c>
      <c r="F215" s="20"/>
      <c r="H215" s="21"/>
      <c r="Q215" s="20"/>
      <c r="S215" s="21"/>
      <c r="T215" s="20"/>
      <c r="U215" s="20"/>
      <c r="V215" s="20"/>
      <c r="W215" s="20"/>
      <c r="X215" s="20"/>
      <c r="Y215" s="20"/>
      <c r="AE215" s="20"/>
      <c r="AF215" s="20"/>
      <c r="AG215" s="20"/>
      <c r="AH215" s="20"/>
      <c r="AI215" s="20"/>
    </row>
    <row r="216" spans="1:35" s="19" customFormat="1" x14ac:dyDescent="0.2">
      <c r="A216" s="17">
        <v>43202.206863425927</v>
      </c>
      <c r="B216" s="18">
        <v>0.69375000226136796</v>
      </c>
      <c r="C216" s="18">
        <v>0.14895833333333333</v>
      </c>
      <c r="D216" s="22">
        <f t="shared" si="3"/>
        <v>3.5747222222222148</v>
      </c>
      <c r="F216" s="20"/>
      <c r="H216" s="21"/>
      <c r="Q216" s="20"/>
      <c r="S216" s="21"/>
      <c r="T216" s="20"/>
      <c r="U216" s="20"/>
      <c r="V216" s="20"/>
      <c r="W216" s="20"/>
      <c r="X216" s="20"/>
      <c r="Y216" s="20"/>
      <c r="AE216" s="20"/>
      <c r="AF216" s="20"/>
      <c r="AG216" s="20"/>
      <c r="AH216" s="20"/>
      <c r="AI216" s="20"/>
    </row>
    <row r="217" spans="1:35" s="19" customFormat="1" x14ac:dyDescent="0.2">
      <c r="A217" s="17">
        <v>43202.207557870373</v>
      </c>
      <c r="B217" s="18">
        <v>0.69444444670807604</v>
      </c>
      <c r="C217" s="18">
        <v>0.14965277777777777</v>
      </c>
      <c r="D217" s="22">
        <f t="shared" si="3"/>
        <v>3.5913888888888814</v>
      </c>
      <c r="F217" s="20"/>
      <c r="H217" s="21"/>
      <c r="Q217" s="20"/>
      <c r="S217" s="21"/>
      <c r="T217" s="20"/>
      <c r="U217" s="20"/>
      <c r="V217" s="20"/>
      <c r="W217" s="20"/>
      <c r="X217" s="20"/>
      <c r="Y217" s="20"/>
      <c r="AE217" s="20"/>
      <c r="AF217" s="20"/>
      <c r="AG217" s="20"/>
      <c r="AH217" s="20"/>
      <c r="AI217" s="20"/>
    </row>
    <row r="218" spans="1:35" s="19" customFormat="1" x14ac:dyDescent="0.2">
      <c r="A218" s="17">
        <v>43202.208252314813</v>
      </c>
      <c r="B218" s="18">
        <v>0.695138891154784</v>
      </c>
      <c r="C218" s="18">
        <v>0.15034722222222222</v>
      </c>
      <c r="D218" s="22">
        <f t="shared" si="3"/>
        <v>3.608055555555548</v>
      </c>
      <c r="F218" s="20"/>
      <c r="H218" s="21"/>
      <c r="Q218" s="20">
        <v>-809.08799999999997</v>
      </c>
      <c r="S218" s="21"/>
      <c r="T218" s="20"/>
      <c r="U218" s="20"/>
      <c r="V218" s="20"/>
      <c r="W218" s="20"/>
      <c r="X218" s="20"/>
      <c r="Y218" s="20"/>
      <c r="AE218" s="20"/>
      <c r="AF218" s="20"/>
      <c r="AG218" s="20"/>
      <c r="AH218" s="20"/>
      <c r="AI218" s="20"/>
    </row>
    <row r="219" spans="1:35" s="19" customFormat="1" x14ac:dyDescent="0.2">
      <c r="A219" s="17">
        <v>43202.20894675926</v>
      </c>
      <c r="B219" s="18">
        <v>0.69583333560149196</v>
      </c>
      <c r="C219" s="18">
        <v>0.15104166666666666</v>
      </c>
      <c r="D219" s="22">
        <f t="shared" si="3"/>
        <v>3.6247222222222146</v>
      </c>
      <c r="F219" s="20"/>
      <c r="H219" s="21"/>
      <c r="Q219" s="20"/>
      <c r="S219" s="21"/>
      <c r="T219" s="20"/>
      <c r="U219" s="20"/>
      <c r="V219" s="20"/>
      <c r="W219" s="20"/>
      <c r="X219" s="20"/>
      <c r="Y219" s="20"/>
      <c r="AE219" s="20"/>
      <c r="AF219" s="20"/>
      <c r="AG219" s="20"/>
      <c r="AH219" s="20"/>
      <c r="AI219" s="20"/>
    </row>
    <row r="220" spans="1:35" s="19" customFormat="1" x14ac:dyDescent="0.2">
      <c r="A220" s="17">
        <v>43202.209641203706</v>
      </c>
      <c r="B220" s="18">
        <v>0.69652778004820004</v>
      </c>
      <c r="C220" s="18">
        <v>0.15172453703703703</v>
      </c>
      <c r="D220" s="22">
        <f t="shared" si="3"/>
        <v>3.6413888888888812</v>
      </c>
      <c r="F220" s="20"/>
      <c r="H220" s="21"/>
      <c r="Q220" s="20"/>
      <c r="S220" s="21"/>
      <c r="T220" s="20"/>
      <c r="U220" s="20"/>
      <c r="V220" s="20"/>
      <c r="W220" s="20"/>
      <c r="X220" s="20"/>
      <c r="Y220" s="20"/>
      <c r="AE220" s="20"/>
      <c r="AF220" s="20"/>
      <c r="AG220" s="20"/>
      <c r="AH220" s="20"/>
      <c r="AI220" s="20"/>
    </row>
    <row r="221" spans="1:35" s="19" customFormat="1" x14ac:dyDescent="0.2">
      <c r="A221" s="17">
        <v>43202.210335648146</v>
      </c>
      <c r="B221" s="18">
        <v>0.697222224494908</v>
      </c>
      <c r="C221" s="18">
        <v>0.15243055555555557</v>
      </c>
      <c r="D221" s="22">
        <f t="shared" si="3"/>
        <v>3.6580555555555478</v>
      </c>
      <c r="F221" s="20"/>
      <c r="H221" s="21"/>
      <c r="Q221" s="20"/>
      <c r="S221" s="21"/>
      <c r="T221" s="20"/>
      <c r="U221" s="20"/>
      <c r="V221" s="20"/>
      <c r="W221" s="20"/>
      <c r="X221" s="20"/>
      <c r="Y221" s="20"/>
      <c r="AE221" s="20"/>
      <c r="AF221" s="20"/>
      <c r="AG221" s="20"/>
      <c r="AH221" s="20"/>
      <c r="AI221" s="20"/>
    </row>
    <row r="222" spans="1:35" s="19" customFormat="1" x14ac:dyDescent="0.2">
      <c r="A222" s="17">
        <v>43202.211030092592</v>
      </c>
      <c r="B222" s="18">
        <v>0.69791666894161597</v>
      </c>
      <c r="C222" s="18">
        <v>0.15312500000000001</v>
      </c>
      <c r="D222" s="22">
        <f t="shared" si="3"/>
        <v>3.6747222222222145</v>
      </c>
      <c r="F222" s="20"/>
      <c r="H222" s="21"/>
      <c r="Q222" s="20"/>
      <c r="S222" s="21"/>
      <c r="T222" s="20"/>
      <c r="U222" s="20"/>
      <c r="V222" s="20"/>
      <c r="W222" s="20"/>
      <c r="X222" s="20"/>
      <c r="Y222" s="20"/>
      <c r="AE222" s="20"/>
      <c r="AF222" s="20"/>
      <c r="AG222" s="20"/>
      <c r="AH222" s="20"/>
      <c r="AI222" s="20"/>
    </row>
    <row r="223" spans="1:35" s="19" customFormat="1" x14ac:dyDescent="0.2">
      <c r="A223" s="17">
        <v>43202.211724537039</v>
      </c>
      <c r="B223" s="18">
        <v>0.69861111338832405</v>
      </c>
      <c r="C223" s="18">
        <v>0.15381944444444445</v>
      </c>
      <c r="D223" s="22">
        <f t="shared" si="3"/>
        <v>3.6913888888888811</v>
      </c>
      <c r="F223" s="20"/>
      <c r="H223" s="21"/>
      <c r="Q223" s="20"/>
      <c r="S223" s="21"/>
      <c r="T223" s="20"/>
      <c r="U223" s="20"/>
      <c r="V223" s="20"/>
      <c r="W223" s="20"/>
      <c r="X223" s="20"/>
      <c r="Y223" s="20"/>
      <c r="AE223" s="20"/>
      <c r="AF223" s="20"/>
      <c r="AG223" s="20"/>
      <c r="AH223" s="20"/>
      <c r="AI223" s="20"/>
    </row>
    <row r="224" spans="1:35" s="19" customFormat="1" x14ac:dyDescent="0.2">
      <c r="A224" s="17">
        <v>43202.212418981479</v>
      </c>
      <c r="B224" s="18">
        <v>0.69930555783503201</v>
      </c>
      <c r="C224" s="18">
        <v>0.1545138888888889</v>
      </c>
      <c r="D224" s="22">
        <f t="shared" si="3"/>
        <v>3.7080555555555477</v>
      </c>
      <c r="F224" s="20"/>
      <c r="H224" s="21"/>
      <c r="Q224" s="20"/>
      <c r="S224" s="21"/>
      <c r="T224" s="20"/>
      <c r="U224" s="20"/>
      <c r="V224" s="20"/>
      <c r="W224" s="20"/>
      <c r="X224" s="20"/>
      <c r="Y224" s="20"/>
      <c r="AE224" s="20"/>
      <c r="AF224" s="20"/>
      <c r="AG224" s="20"/>
      <c r="AH224" s="20"/>
      <c r="AI224" s="20"/>
    </row>
    <row r="225" spans="1:31" s="20" customFormat="1" x14ac:dyDescent="0.2">
      <c r="A225" s="17">
        <v>43202.213113425925</v>
      </c>
      <c r="B225" s="18">
        <v>0.70000000228173997</v>
      </c>
      <c r="C225" s="18">
        <v>0.15520833333333334</v>
      </c>
      <c r="D225" s="22">
        <f t="shared" si="3"/>
        <v>3.7247222222222143</v>
      </c>
      <c r="E225" s="19"/>
      <c r="G225" s="19"/>
      <c r="H225" s="21"/>
      <c r="I225" s="19"/>
      <c r="J225" s="19"/>
      <c r="K225" s="19"/>
      <c r="L225" s="19"/>
      <c r="M225" s="19"/>
      <c r="N225" s="19"/>
      <c r="O225" s="19"/>
      <c r="P225" s="19"/>
      <c r="R225" s="19"/>
      <c r="S225" s="21"/>
      <c r="Z225" s="19"/>
      <c r="AA225" s="19"/>
      <c r="AB225" s="19"/>
      <c r="AC225" s="19"/>
      <c r="AD225" s="19"/>
    </row>
    <row r="226" spans="1:31" s="20" customFormat="1" x14ac:dyDescent="0.2">
      <c r="A226" s="17">
        <v>43202.213807870372</v>
      </c>
      <c r="B226" s="18">
        <v>0.70069444672844805</v>
      </c>
      <c r="C226" s="18">
        <v>0.15590277777777778</v>
      </c>
      <c r="D226" s="22">
        <f t="shared" si="3"/>
        <v>3.7413888888888809</v>
      </c>
      <c r="E226" s="19"/>
      <c r="G226" s="19"/>
      <c r="H226" s="21"/>
      <c r="I226" s="19"/>
      <c r="J226" s="19"/>
      <c r="K226" s="19"/>
      <c r="L226" s="19"/>
      <c r="M226" s="19"/>
      <c r="N226" s="19"/>
      <c r="O226" s="19"/>
      <c r="P226" s="19"/>
      <c r="R226" s="19"/>
      <c r="S226" s="21"/>
      <c r="Z226" s="19"/>
      <c r="AA226" s="19"/>
      <c r="AB226" s="19"/>
      <c r="AC226" s="19"/>
      <c r="AD226" s="19"/>
    </row>
    <row r="227" spans="1:31" s="20" customFormat="1" x14ac:dyDescent="0.2">
      <c r="A227" s="17">
        <v>43202.214502314811</v>
      </c>
      <c r="B227" s="18">
        <v>0.70138889117515602</v>
      </c>
      <c r="C227" s="18">
        <v>0.15658564814814815</v>
      </c>
      <c r="D227" s="22">
        <f t="shared" si="3"/>
        <v>3.7580555555555475</v>
      </c>
      <c r="E227" s="19"/>
      <c r="G227" s="19"/>
      <c r="H227" s="21"/>
      <c r="I227" s="19"/>
      <c r="J227" s="19"/>
      <c r="K227" s="19"/>
      <c r="L227" s="19"/>
      <c r="M227" s="19"/>
      <c r="N227" s="19"/>
      <c r="O227" s="19"/>
      <c r="P227" s="19"/>
      <c r="R227" s="19"/>
      <c r="S227" s="21"/>
      <c r="T227" s="20">
        <v>34.345999999999997</v>
      </c>
      <c r="Z227" s="19"/>
      <c r="AA227" s="19"/>
      <c r="AB227" s="19"/>
      <c r="AC227" s="19"/>
      <c r="AD227" s="19"/>
    </row>
    <row r="228" spans="1:31" s="20" customFormat="1" x14ac:dyDescent="0.2">
      <c r="A228" s="17">
        <v>43202.215196759258</v>
      </c>
      <c r="B228" s="18">
        <v>0.70208333562186498</v>
      </c>
      <c r="C228" s="18">
        <v>0.15729166666666666</v>
      </c>
      <c r="D228" s="22">
        <f t="shared" si="3"/>
        <v>3.7747222222222141</v>
      </c>
      <c r="E228" s="19"/>
      <c r="G228" s="19"/>
      <c r="H228" s="21"/>
      <c r="I228" s="19"/>
      <c r="J228" s="19"/>
      <c r="K228" s="19"/>
      <c r="L228" s="19"/>
      <c r="M228" s="19"/>
      <c r="N228" s="19"/>
      <c r="O228" s="19"/>
      <c r="P228" s="19"/>
      <c r="R228" s="19"/>
      <c r="S228" s="21"/>
      <c r="T228" s="20">
        <v>36.015000000000001</v>
      </c>
      <c r="Z228" s="19"/>
      <c r="AA228" s="19"/>
      <c r="AB228" s="19"/>
      <c r="AC228" s="19"/>
      <c r="AD228" s="19"/>
    </row>
    <row r="229" spans="1:31" s="20" customFormat="1" x14ac:dyDescent="0.2">
      <c r="A229" s="17">
        <v>43202.215891203705</v>
      </c>
      <c r="B229" s="18">
        <v>0.70277778006857305</v>
      </c>
      <c r="C229" s="18">
        <v>0.1579861111111111</v>
      </c>
      <c r="D229" s="22">
        <f t="shared" si="3"/>
        <v>3.7913888888888807</v>
      </c>
      <c r="E229" s="19"/>
      <c r="G229" s="19"/>
      <c r="H229" s="21">
        <v>299.23200000000003</v>
      </c>
      <c r="I229" s="19"/>
      <c r="J229" s="19"/>
      <c r="K229" s="19"/>
      <c r="L229" s="19"/>
      <c r="M229" s="19"/>
      <c r="N229" s="19"/>
      <c r="O229" s="19"/>
      <c r="P229" s="19"/>
      <c r="R229" s="19"/>
      <c r="S229" s="21"/>
      <c r="Z229" s="19"/>
      <c r="AA229" s="19"/>
      <c r="AB229" s="19"/>
      <c r="AC229" s="19"/>
      <c r="AD229" s="19"/>
    </row>
    <row r="230" spans="1:31" s="20" customFormat="1" x14ac:dyDescent="0.2">
      <c r="A230" s="17">
        <v>43202.216585648152</v>
      </c>
      <c r="B230" s="18">
        <v>0.70347222451528102</v>
      </c>
      <c r="C230" s="18">
        <v>0.15868055555555555</v>
      </c>
      <c r="D230" s="22">
        <f t="shared" si="3"/>
        <v>3.8080555555555473</v>
      </c>
      <c r="E230" s="19"/>
      <c r="G230" s="19"/>
      <c r="H230" s="21">
        <v>301.99799999999999</v>
      </c>
      <c r="I230" s="19"/>
      <c r="J230" s="19"/>
      <c r="K230" s="19"/>
      <c r="L230" s="19"/>
      <c r="M230" s="19"/>
      <c r="N230" s="19"/>
      <c r="O230" s="19"/>
      <c r="P230" s="19"/>
      <c r="R230" s="19"/>
      <c r="S230" s="21"/>
      <c r="T230" s="20">
        <v>34.206000000000003</v>
      </c>
      <c r="Z230" s="19"/>
      <c r="AA230" s="19"/>
      <c r="AB230" s="19"/>
      <c r="AC230" s="19"/>
      <c r="AD230" s="19"/>
    </row>
    <row r="231" spans="1:31" s="20" customFormat="1" x14ac:dyDescent="0.2">
      <c r="A231" s="17">
        <v>43202.217280092591</v>
      </c>
      <c r="B231" s="18">
        <v>0.70416666896198898</v>
      </c>
      <c r="C231" s="18">
        <v>0.15937499999999999</v>
      </c>
      <c r="D231" s="22">
        <f t="shared" si="3"/>
        <v>3.8247222222222139</v>
      </c>
      <c r="E231" s="19"/>
      <c r="G231" s="19"/>
      <c r="H231" s="21">
        <v>298.56299999999999</v>
      </c>
      <c r="I231" s="19"/>
      <c r="J231" s="19"/>
      <c r="K231" s="19"/>
      <c r="L231" s="19"/>
      <c r="M231" s="19"/>
      <c r="N231" s="19"/>
      <c r="O231" s="19"/>
      <c r="P231" s="19"/>
      <c r="R231" s="19"/>
      <c r="S231" s="21"/>
      <c r="Z231" s="19"/>
      <c r="AA231" s="19"/>
      <c r="AB231" s="19"/>
      <c r="AC231" s="19"/>
      <c r="AD231" s="19"/>
    </row>
    <row r="232" spans="1:31" s="20" customFormat="1" x14ac:dyDescent="0.2">
      <c r="A232" s="17">
        <v>43202.217974537038</v>
      </c>
      <c r="B232" s="18">
        <v>0.70486111340869695</v>
      </c>
      <c r="C232" s="18">
        <v>0.16006944444444443</v>
      </c>
      <c r="D232" s="22">
        <f t="shared" si="3"/>
        <v>3.8413888888888805</v>
      </c>
      <c r="E232" s="19"/>
      <c r="G232" s="19"/>
      <c r="H232" s="21"/>
      <c r="I232" s="19"/>
      <c r="J232" s="19"/>
      <c r="K232" s="19"/>
      <c r="L232" s="19"/>
      <c r="M232" s="19"/>
      <c r="N232" s="19"/>
      <c r="O232" s="19"/>
      <c r="P232" s="19"/>
      <c r="R232" s="19"/>
      <c r="S232" s="21"/>
      <c r="Z232" s="19"/>
      <c r="AA232" s="19"/>
      <c r="AB232" s="19"/>
      <c r="AC232" s="19"/>
      <c r="AD232" s="19"/>
    </row>
    <row r="233" spans="1:31" s="20" customFormat="1" x14ac:dyDescent="0.2">
      <c r="A233" s="17">
        <v>43202.218668981484</v>
      </c>
      <c r="B233" s="18">
        <v>0.70555555785540502</v>
      </c>
      <c r="C233" s="18">
        <v>0.16075231481481481</v>
      </c>
      <c r="D233" s="22">
        <f t="shared" si="3"/>
        <v>3.8580555555555471</v>
      </c>
      <c r="E233" s="19"/>
      <c r="G233" s="19"/>
      <c r="H233" s="21"/>
      <c r="I233" s="19"/>
      <c r="J233" s="19"/>
      <c r="K233" s="19"/>
      <c r="L233" s="19"/>
      <c r="M233" s="19"/>
      <c r="N233" s="19"/>
      <c r="O233" s="19"/>
      <c r="P233" s="19"/>
      <c r="R233" s="19"/>
      <c r="S233" s="21"/>
      <c r="Z233" s="19"/>
      <c r="AA233" s="19"/>
      <c r="AB233" s="19"/>
      <c r="AC233" s="19"/>
      <c r="AD233" s="19"/>
    </row>
    <row r="234" spans="1:31" s="20" customFormat="1" x14ac:dyDescent="0.2">
      <c r="A234" s="17">
        <v>43202.219363425924</v>
      </c>
      <c r="B234" s="18">
        <v>0.70625000230211299</v>
      </c>
      <c r="C234" s="18">
        <v>0.16144675925925925</v>
      </c>
      <c r="D234" s="22">
        <f t="shared" si="3"/>
        <v>3.8747222222222137</v>
      </c>
      <c r="E234" s="19"/>
      <c r="G234" s="19"/>
      <c r="H234" s="21"/>
      <c r="I234" s="19"/>
      <c r="J234" s="19"/>
      <c r="K234" s="19"/>
      <c r="L234" s="19"/>
      <c r="M234" s="19"/>
      <c r="N234" s="19"/>
      <c r="O234" s="19"/>
      <c r="P234" s="19"/>
      <c r="R234" s="19"/>
      <c r="S234" s="21"/>
      <c r="Z234" s="19"/>
      <c r="AA234" s="19"/>
      <c r="AB234" s="19"/>
      <c r="AC234" s="19"/>
      <c r="AD234" s="19"/>
    </row>
    <row r="235" spans="1:31" s="20" customFormat="1" x14ac:dyDescent="0.2">
      <c r="A235" s="17">
        <v>43202.220057870371</v>
      </c>
      <c r="B235" s="18">
        <v>0.70694444674882095</v>
      </c>
      <c r="C235" s="18">
        <v>0.16215277777777778</v>
      </c>
      <c r="D235" s="22">
        <f t="shared" si="3"/>
        <v>3.8913888888888803</v>
      </c>
      <c r="E235" s="19"/>
      <c r="G235" s="19"/>
      <c r="H235" s="21"/>
      <c r="I235" s="19"/>
      <c r="J235" s="19"/>
      <c r="K235" s="19"/>
      <c r="L235" s="19"/>
      <c r="M235" s="19"/>
      <c r="N235" s="19"/>
      <c r="O235" s="19"/>
      <c r="P235" s="19"/>
      <c r="R235" s="19"/>
      <c r="S235" s="21"/>
      <c r="Z235" s="19"/>
      <c r="AA235" s="19"/>
      <c r="AB235" s="19"/>
      <c r="AC235" s="19"/>
      <c r="AD235" s="19"/>
    </row>
    <row r="236" spans="1:31" s="20" customFormat="1" x14ac:dyDescent="0.2">
      <c r="A236" s="17">
        <v>43202.220752314817</v>
      </c>
      <c r="B236" s="18">
        <v>0.70763889119552903</v>
      </c>
      <c r="C236" s="18">
        <v>0.16284722222222223</v>
      </c>
      <c r="D236" s="22">
        <f t="shared" si="3"/>
        <v>3.908055555555547</v>
      </c>
      <c r="E236" s="19"/>
      <c r="G236" s="19"/>
      <c r="H236" s="21"/>
      <c r="I236" s="19"/>
      <c r="J236" s="19"/>
      <c r="K236" s="19"/>
      <c r="L236" s="19"/>
      <c r="M236" s="19"/>
      <c r="N236" s="19"/>
      <c r="O236" s="19"/>
      <c r="P236" s="19"/>
      <c r="R236" s="19"/>
      <c r="S236" s="21"/>
      <c r="Z236" s="19"/>
      <c r="AA236" s="19"/>
      <c r="AB236" s="19"/>
      <c r="AC236" s="19"/>
      <c r="AD236" s="19"/>
    </row>
    <row r="237" spans="1:31" s="20" customFormat="1" x14ac:dyDescent="0.2">
      <c r="A237" s="17">
        <v>43202.221446759257</v>
      </c>
      <c r="B237" s="18">
        <v>0.70833333564223699</v>
      </c>
      <c r="C237" s="18">
        <v>0.16354166666666667</v>
      </c>
      <c r="D237" s="22">
        <f t="shared" si="3"/>
        <v>3.9247222222222136</v>
      </c>
      <c r="E237" s="19"/>
      <c r="G237" s="19"/>
      <c r="H237" s="21"/>
      <c r="I237" s="19"/>
      <c r="J237" s="19"/>
      <c r="K237" s="19"/>
      <c r="L237" s="19"/>
      <c r="M237" s="19"/>
      <c r="N237" s="19"/>
      <c r="O237" s="19"/>
      <c r="P237" s="19"/>
      <c r="R237" s="19"/>
      <c r="S237" s="21"/>
      <c r="Z237" s="19"/>
      <c r="AA237" s="19"/>
      <c r="AB237" s="19"/>
      <c r="AC237" s="19"/>
      <c r="AD237" s="19"/>
    </row>
    <row r="238" spans="1:31" s="20" customFormat="1" x14ac:dyDescent="0.2">
      <c r="A238" s="17">
        <v>43202.222141203703</v>
      </c>
      <c r="B238" s="18">
        <v>0.70902778008894496</v>
      </c>
      <c r="C238" s="18">
        <v>0.16423611111111111</v>
      </c>
      <c r="D238" s="22">
        <f t="shared" si="3"/>
        <v>3.9413888888888802</v>
      </c>
      <c r="E238" s="19">
        <v>1005.633</v>
      </c>
      <c r="F238" s="20">
        <v>6.05</v>
      </c>
      <c r="G238" s="19">
        <v>36.972999999999999</v>
      </c>
      <c r="H238" s="21">
        <v>298.04000000000002</v>
      </c>
      <c r="I238" s="19">
        <v>0</v>
      </c>
      <c r="J238" s="19">
        <v>0</v>
      </c>
      <c r="K238" s="19">
        <v>0</v>
      </c>
      <c r="L238" s="19">
        <v>5.633</v>
      </c>
      <c r="M238" s="19">
        <v>0</v>
      </c>
      <c r="N238" s="19">
        <v>0</v>
      </c>
      <c r="O238" s="19">
        <v>0</v>
      </c>
      <c r="P238" s="19">
        <v>0</v>
      </c>
      <c r="Q238" s="20">
        <v>-809.279</v>
      </c>
      <c r="R238" s="19">
        <v>0</v>
      </c>
      <c r="S238" s="21">
        <v>0.63100000000000001</v>
      </c>
      <c r="T238" s="20">
        <v>34.689</v>
      </c>
      <c r="U238" s="20">
        <v>0</v>
      </c>
      <c r="V238" s="20">
        <v>0</v>
      </c>
      <c r="W238" s="20">
        <v>0</v>
      </c>
      <c r="X238" s="20">
        <v>0</v>
      </c>
      <c r="Y238" s="20">
        <v>6</v>
      </c>
      <c r="Z238" s="19">
        <v>37</v>
      </c>
      <c r="AA238" s="19">
        <v>3</v>
      </c>
      <c r="AB238" s="19">
        <v>0</v>
      </c>
      <c r="AC238" s="19">
        <v>3</v>
      </c>
      <c r="AD238" s="19">
        <v>3</v>
      </c>
      <c r="AE238" s="20">
        <v>0</v>
      </c>
    </row>
    <row r="239" spans="1:31" s="20" customFormat="1" x14ac:dyDescent="0.2">
      <c r="A239" s="17">
        <v>43202.22283564815</v>
      </c>
      <c r="B239" s="18">
        <v>0.70972222453565303</v>
      </c>
      <c r="C239" s="18">
        <v>0.16493055555555555</v>
      </c>
      <c r="D239" s="22">
        <f t="shared" si="3"/>
        <v>3.9580555555555468</v>
      </c>
      <c r="E239" s="19"/>
      <c r="G239" s="19"/>
      <c r="H239" s="21"/>
      <c r="I239" s="19"/>
      <c r="J239" s="19"/>
      <c r="K239" s="19"/>
      <c r="L239" s="19"/>
      <c r="M239" s="19"/>
      <c r="N239" s="19"/>
      <c r="O239" s="19"/>
      <c r="P239" s="19"/>
      <c r="R239" s="19"/>
      <c r="S239" s="21"/>
      <c r="Z239" s="19"/>
      <c r="AA239" s="19"/>
      <c r="AB239" s="19"/>
      <c r="AC239" s="19"/>
      <c r="AD239" s="19"/>
    </row>
    <row r="240" spans="1:31" s="20" customFormat="1" x14ac:dyDescent="0.2">
      <c r="A240" s="17">
        <v>43202.223530092589</v>
      </c>
      <c r="B240" s="18">
        <v>0.710416668982361</v>
      </c>
      <c r="C240" s="18">
        <v>0.16561342592592593</v>
      </c>
      <c r="D240" s="22">
        <f t="shared" si="3"/>
        <v>3.9747222222222134</v>
      </c>
      <c r="E240" s="19"/>
      <c r="G240" s="19"/>
      <c r="H240" s="21"/>
      <c r="I240" s="19"/>
      <c r="J240" s="19"/>
      <c r="K240" s="19"/>
      <c r="L240" s="19"/>
      <c r="M240" s="19"/>
      <c r="N240" s="19"/>
      <c r="O240" s="19"/>
      <c r="P240" s="19"/>
      <c r="R240" s="19"/>
      <c r="S240" s="21"/>
      <c r="Z240" s="19"/>
      <c r="AA240" s="19"/>
      <c r="AB240" s="19"/>
      <c r="AC240" s="19"/>
      <c r="AD240" s="19"/>
    </row>
    <row r="241" spans="1:30" s="20" customFormat="1" x14ac:dyDescent="0.2">
      <c r="A241" s="17">
        <v>43202.224224537036</v>
      </c>
      <c r="B241" s="18">
        <v>0.71111111342906996</v>
      </c>
      <c r="C241" s="18">
        <v>0.16630787037037037</v>
      </c>
      <c r="D241" s="22">
        <f t="shared" si="3"/>
        <v>3.99138888888888</v>
      </c>
      <c r="E241" s="19"/>
      <c r="G241" s="19"/>
      <c r="H241" s="21"/>
      <c r="I241" s="19"/>
      <c r="J241" s="19"/>
      <c r="K241" s="19"/>
      <c r="L241" s="19"/>
      <c r="M241" s="19"/>
      <c r="N241" s="19"/>
      <c r="O241" s="19"/>
      <c r="P241" s="19"/>
      <c r="R241" s="19"/>
      <c r="S241" s="21"/>
      <c r="T241" s="20">
        <v>35.843000000000004</v>
      </c>
      <c r="Z241" s="19"/>
      <c r="AA241" s="19"/>
      <c r="AB241" s="19"/>
      <c r="AC241" s="19"/>
      <c r="AD241" s="19"/>
    </row>
    <row r="242" spans="1:30" s="20" customFormat="1" x14ac:dyDescent="0.2">
      <c r="A242" s="17">
        <v>43202.224918981483</v>
      </c>
      <c r="B242" s="18">
        <v>0.71180555787577804</v>
      </c>
      <c r="C242" s="18">
        <v>0.16701388888888888</v>
      </c>
      <c r="D242" s="22">
        <f t="shared" si="3"/>
        <v>4.008055555555547</v>
      </c>
      <c r="E242" s="19"/>
      <c r="G242" s="19"/>
      <c r="H242" s="21"/>
      <c r="I242" s="19"/>
      <c r="J242" s="19"/>
      <c r="K242" s="19"/>
      <c r="L242" s="19"/>
      <c r="M242" s="19"/>
      <c r="N242" s="19"/>
      <c r="O242" s="19"/>
      <c r="P242" s="19"/>
      <c r="R242" s="19"/>
      <c r="S242" s="21"/>
      <c r="T242" s="20">
        <v>36.097000000000001</v>
      </c>
      <c r="Z242" s="19"/>
      <c r="AA242" s="19"/>
      <c r="AB242" s="19"/>
      <c r="AC242" s="19"/>
      <c r="AD242" s="19"/>
    </row>
    <row r="243" spans="1:30" s="20" customFormat="1" x14ac:dyDescent="0.2">
      <c r="A243" s="17">
        <v>43202.225613425922</v>
      </c>
      <c r="B243" s="18">
        <v>0.712500002322486</v>
      </c>
      <c r="C243" s="18">
        <v>0.16770833333333332</v>
      </c>
      <c r="D243" s="22">
        <f t="shared" si="3"/>
        <v>4.0247222222222137</v>
      </c>
      <c r="E243" s="19"/>
      <c r="G243" s="19"/>
      <c r="H243" s="21"/>
      <c r="I243" s="19"/>
      <c r="J243" s="19"/>
      <c r="K243" s="19"/>
      <c r="L243" s="19"/>
      <c r="M243" s="19"/>
      <c r="N243" s="19"/>
      <c r="O243" s="19"/>
      <c r="P243" s="19"/>
      <c r="R243" s="19"/>
      <c r="S243" s="21"/>
      <c r="T243" s="20">
        <v>34.508000000000003</v>
      </c>
      <c r="Z243" s="19"/>
      <c r="AA243" s="19"/>
      <c r="AB243" s="19"/>
      <c r="AC243" s="19"/>
      <c r="AD243" s="19"/>
    </row>
    <row r="244" spans="1:30" s="20" customFormat="1" x14ac:dyDescent="0.2">
      <c r="A244" s="17">
        <v>43202.226307870369</v>
      </c>
      <c r="B244" s="18">
        <v>0.71319444676919397</v>
      </c>
      <c r="C244" s="18">
        <v>0.16840277777777779</v>
      </c>
      <c r="D244" s="22">
        <f t="shared" si="3"/>
        <v>4.0413888888888803</v>
      </c>
      <c r="E244" s="19"/>
      <c r="G244" s="19"/>
      <c r="H244" s="21"/>
      <c r="I244" s="19"/>
      <c r="J244" s="19"/>
      <c r="K244" s="19"/>
      <c r="L244" s="19"/>
      <c r="M244" s="19"/>
      <c r="N244" s="19"/>
      <c r="O244" s="19"/>
      <c r="P244" s="19"/>
      <c r="R244" s="19"/>
      <c r="S244" s="21"/>
      <c r="Z244" s="19"/>
      <c r="AA244" s="19"/>
      <c r="AB244" s="19"/>
      <c r="AC244" s="19"/>
      <c r="AD244" s="19"/>
    </row>
    <row r="245" spans="1:30" s="20" customFormat="1" x14ac:dyDescent="0.2">
      <c r="A245" s="17">
        <v>43202.227002314816</v>
      </c>
      <c r="B245" s="18">
        <v>0.71388889121590204</v>
      </c>
      <c r="C245" s="18">
        <v>0.16909722222222223</v>
      </c>
      <c r="D245" s="22">
        <f t="shared" si="3"/>
        <v>4.0580555555555469</v>
      </c>
      <c r="E245" s="19"/>
      <c r="G245" s="19"/>
      <c r="H245" s="21"/>
      <c r="I245" s="19"/>
      <c r="J245" s="19"/>
      <c r="K245" s="19"/>
      <c r="L245" s="19"/>
      <c r="M245" s="19"/>
      <c r="N245" s="19"/>
      <c r="O245" s="19"/>
      <c r="P245" s="19"/>
      <c r="Q245" s="20">
        <v>-810.39400000000001</v>
      </c>
      <c r="R245" s="19"/>
      <c r="S245" s="21"/>
      <c r="Z245" s="19"/>
      <c r="AA245" s="19"/>
      <c r="AB245" s="19"/>
      <c r="AC245" s="19"/>
      <c r="AD245" s="19"/>
    </row>
    <row r="246" spans="1:30" s="20" customFormat="1" x14ac:dyDescent="0.2">
      <c r="A246" s="17">
        <v>43202.227696759262</v>
      </c>
      <c r="B246" s="18">
        <v>0.71458333566261001</v>
      </c>
      <c r="C246" s="18">
        <v>0.16979166666666667</v>
      </c>
      <c r="D246" s="22">
        <f t="shared" si="3"/>
        <v>4.0747222222222135</v>
      </c>
      <c r="E246" s="19"/>
      <c r="G246" s="19"/>
      <c r="H246" s="21"/>
      <c r="I246" s="19"/>
      <c r="J246" s="19"/>
      <c r="K246" s="19"/>
      <c r="L246" s="19"/>
      <c r="M246" s="19"/>
      <c r="N246" s="19"/>
      <c r="O246" s="19"/>
      <c r="P246" s="19"/>
      <c r="R246" s="19"/>
      <c r="S246" s="21"/>
      <c r="Z246" s="19"/>
      <c r="AA246" s="19"/>
      <c r="AB246" s="19"/>
      <c r="AC246" s="19"/>
      <c r="AD246" s="19"/>
    </row>
    <row r="247" spans="1:30" s="20" customFormat="1" x14ac:dyDescent="0.2">
      <c r="A247" s="17">
        <v>43202.228391203702</v>
      </c>
      <c r="B247" s="18">
        <v>0.71527778010931797</v>
      </c>
      <c r="C247" s="18">
        <v>0.17047453703703705</v>
      </c>
      <c r="D247" s="22">
        <f t="shared" si="3"/>
        <v>4.0913888888888801</v>
      </c>
      <c r="E247" s="19"/>
      <c r="G247" s="19"/>
      <c r="H247" s="21"/>
      <c r="I247" s="19"/>
      <c r="J247" s="19"/>
      <c r="K247" s="19"/>
      <c r="L247" s="19"/>
      <c r="M247" s="19"/>
      <c r="N247" s="19"/>
      <c r="O247" s="19"/>
      <c r="P247" s="19"/>
      <c r="R247" s="19"/>
      <c r="S247" s="21"/>
      <c r="Z247" s="19"/>
      <c r="AA247" s="19"/>
      <c r="AB247" s="19"/>
      <c r="AC247" s="19"/>
      <c r="AD247" s="19"/>
    </row>
    <row r="248" spans="1:30" s="20" customFormat="1" x14ac:dyDescent="0.2">
      <c r="A248" s="17">
        <v>43202.229085648149</v>
      </c>
      <c r="B248" s="18">
        <v>0.71597222455602605</v>
      </c>
      <c r="C248" s="18">
        <v>0.17116898148148149</v>
      </c>
      <c r="D248" s="22">
        <f t="shared" si="3"/>
        <v>4.1080555555555467</v>
      </c>
      <c r="E248" s="19"/>
      <c r="G248" s="19"/>
      <c r="H248" s="21"/>
      <c r="I248" s="19"/>
      <c r="J248" s="19"/>
      <c r="K248" s="19"/>
      <c r="L248" s="19"/>
      <c r="M248" s="19"/>
      <c r="N248" s="19"/>
      <c r="O248" s="19"/>
      <c r="P248" s="19"/>
      <c r="R248" s="19"/>
      <c r="S248" s="21"/>
      <c r="Z248" s="19"/>
      <c r="AA248" s="19"/>
      <c r="AB248" s="19"/>
      <c r="AC248" s="19"/>
      <c r="AD248" s="19"/>
    </row>
    <row r="249" spans="1:30" s="20" customFormat="1" x14ac:dyDescent="0.2">
      <c r="A249" s="17">
        <v>43202.229780092595</v>
      </c>
      <c r="B249" s="18">
        <v>0.71666666900273401</v>
      </c>
      <c r="C249" s="18">
        <v>0.171875</v>
      </c>
      <c r="D249" s="22">
        <f t="shared" si="3"/>
        <v>4.1247222222222133</v>
      </c>
      <c r="E249" s="19"/>
      <c r="G249" s="19"/>
      <c r="H249" s="21"/>
      <c r="I249" s="19"/>
      <c r="J249" s="19"/>
      <c r="K249" s="19"/>
      <c r="L249" s="19"/>
      <c r="M249" s="19"/>
      <c r="N249" s="19"/>
      <c r="O249" s="19"/>
      <c r="P249" s="19"/>
      <c r="R249" s="19"/>
      <c r="S249" s="21"/>
      <c r="T249" s="20">
        <v>36.432000000000002</v>
      </c>
      <c r="Z249" s="19"/>
      <c r="AA249" s="19"/>
      <c r="AB249" s="19"/>
      <c r="AC249" s="19"/>
      <c r="AD249" s="19"/>
    </row>
    <row r="250" spans="1:30" s="20" customFormat="1" x14ac:dyDescent="0.2">
      <c r="A250" s="17">
        <v>43202.230474537035</v>
      </c>
      <c r="B250" s="18">
        <v>0.71736111344944198</v>
      </c>
      <c r="C250" s="18">
        <v>0.17256944444444444</v>
      </c>
      <c r="D250" s="22">
        <f t="shared" si="3"/>
        <v>4.1413888888888799</v>
      </c>
      <c r="E250" s="19"/>
      <c r="G250" s="19"/>
      <c r="H250" s="21"/>
      <c r="I250" s="19"/>
      <c r="J250" s="19"/>
      <c r="K250" s="19"/>
      <c r="L250" s="19"/>
      <c r="M250" s="19"/>
      <c r="N250" s="19"/>
      <c r="O250" s="19"/>
      <c r="P250" s="19"/>
      <c r="R250" s="19"/>
      <c r="S250" s="21"/>
      <c r="Z250" s="19"/>
      <c r="AA250" s="19"/>
      <c r="AB250" s="19"/>
      <c r="AC250" s="19"/>
      <c r="AD250" s="19"/>
    </row>
    <row r="251" spans="1:30" s="20" customFormat="1" x14ac:dyDescent="0.2">
      <c r="A251" s="17">
        <v>43202.231168981481</v>
      </c>
      <c r="B251" s="18">
        <v>0.71805555789615005</v>
      </c>
      <c r="C251" s="18">
        <v>0.17326388888888888</v>
      </c>
      <c r="D251" s="22">
        <f t="shared" si="3"/>
        <v>4.1580555555555465</v>
      </c>
      <c r="E251" s="19"/>
      <c r="G251" s="19"/>
      <c r="H251" s="21"/>
      <c r="I251" s="19"/>
      <c r="J251" s="19"/>
      <c r="K251" s="19"/>
      <c r="L251" s="19"/>
      <c r="M251" s="19"/>
      <c r="N251" s="19"/>
      <c r="O251" s="19"/>
      <c r="P251" s="19"/>
      <c r="R251" s="19"/>
      <c r="S251" s="21"/>
      <c r="Z251" s="19"/>
      <c r="AA251" s="19"/>
      <c r="AB251" s="19"/>
      <c r="AC251" s="19"/>
      <c r="AD251" s="19"/>
    </row>
    <row r="252" spans="1:30" s="20" customFormat="1" x14ac:dyDescent="0.2">
      <c r="A252" s="17">
        <v>43202.231863425928</v>
      </c>
      <c r="B252" s="18">
        <v>0.71875000234285802</v>
      </c>
      <c r="C252" s="18">
        <v>0.17395833333333333</v>
      </c>
      <c r="D252" s="22">
        <f t="shared" si="3"/>
        <v>4.1747222222222131</v>
      </c>
      <c r="E252" s="19"/>
      <c r="G252" s="19"/>
      <c r="H252" s="21"/>
      <c r="I252" s="19"/>
      <c r="J252" s="19"/>
      <c r="K252" s="19"/>
      <c r="L252" s="19"/>
      <c r="M252" s="19"/>
      <c r="N252" s="19"/>
      <c r="O252" s="19"/>
      <c r="P252" s="19"/>
      <c r="Q252" s="20">
        <v>-811.78099999999995</v>
      </c>
      <c r="R252" s="19"/>
      <c r="S252" s="21"/>
      <c r="Z252" s="19"/>
      <c r="AA252" s="19"/>
      <c r="AB252" s="19"/>
      <c r="AC252" s="19"/>
      <c r="AD252" s="19"/>
    </row>
    <row r="253" spans="1:30" s="20" customFormat="1" x14ac:dyDescent="0.2">
      <c r="A253" s="17">
        <v>43202.232557870368</v>
      </c>
      <c r="B253" s="18">
        <v>0.71944444678956598</v>
      </c>
      <c r="C253" s="18">
        <v>0.17465277777777777</v>
      </c>
      <c r="D253" s="22">
        <f t="shared" si="3"/>
        <v>4.1913888888888797</v>
      </c>
      <c r="E253" s="19"/>
      <c r="G253" s="19"/>
      <c r="H253" s="21"/>
      <c r="I253" s="19"/>
      <c r="J253" s="19"/>
      <c r="K253" s="19"/>
      <c r="L253" s="19"/>
      <c r="M253" s="19"/>
      <c r="N253" s="19"/>
      <c r="O253" s="19"/>
      <c r="P253" s="19"/>
      <c r="R253" s="19"/>
      <c r="S253" s="21"/>
      <c r="Z253" s="19"/>
      <c r="AA253" s="19"/>
      <c r="AB253" s="19"/>
      <c r="AC253" s="19"/>
      <c r="AD253" s="19"/>
    </row>
    <row r="254" spans="1:30" s="20" customFormat="1" x14ac:dyDescent="0.2">
      <c r="A254" s="17">
        <v>43202.233252314814</v>
      </c>
      <c r="B254" s="18">
        <v>0.72013889123627495</v>
      </c>
      <c r="C254" s="18">
        <v>0.17533564814814814</v>
      </c>
      <c r="D254" s="22">
        <f t="shared" si="3"/>
        <v>4.2080555555555463</v>
      </c>
      <c r="E254" s="19"/>
      <c r="G254" s="19"/>
      <c r="H254" s="21"/>
      <c r="I254" s="19"/>
      <c r="J254" s="19"/>
      <c r="K254" s="19"/>
      <c r="L254" s="19"/>
      <c r="M254" s="19"/>
      <c r="N254" s="19"/>
      <c r="O254" s="19"/>
      <c r="P254" s="19"/>
      <c r="R254" s="19"/>
      <c r="S254" s="21"/>
      <c r="Z254" s="19"/>
      <c r="AA254" s="19"/>
      <c r="AB254" s="19"/>
      <c r="AC254" s="19"/>
      <c r="AD254" s="19"/>
    </row>
    <row r="255" spans="1:30" s="20" customFormat="1" x14ac:dyDescent="0.2">
      <c r="A255" s="17">
        <v>43202.233946759261</v>
      </c>
      <c r="B255" s="18">
        <v>0.72083333568298302</v>
      </c>
      <c r="C255" s="18">
        <v>0.17604166666666668</v>
      </c>
      <c r="D255" s="22">
        <f t="shared" si="3"/>
        <v>4.2247222222222129</v>
      </c>
      <c r="E255" s="19"/>
      <c r="G255" s="19"/>
      <c r="H255" s="21"/>
      <c r="I255" s="19"/>
      <c r="J255" s="19"/>
      <c r="K255" s="19"/>
      <c r="L255" s="19"/>
      <c r="M255" s="19"/>
      <c r="N255" s="19"/>
      <c r="O255" s="19"/>
      <c r="P255" s="19"/>
      <c r="R255" s="19"/>
      <c r="S255" s="21"/>
      <c r="T255" s="20">
        <v>36.756999999999998</v>
      </c>
      <c r="Z255" s="19"/>
      <c r="AA255" s="19"/>
      <c r="AB255" s="19"/>
      <c r="AC255" s="19"/>
      <c r="AD255" s="19"/>
    </row>
    <row r="256" spans="1:30" s="20" customFormat="1" x14ac:dyDescent="0.2">
      <c r="A256" s="17">
        <v>43202.2346412037</v>
      </c>
      <c r="B256" s="18">
        <v>0.72152778012969099</v>
      </c>
      <c r="C256" s="18">
        <v>0.17673611111111112</v>
      </c>
      <c r="D256" s="22">
        <f t="shared" si="3"/>
        <v>4.2413888888888795</v>
      </c>
      <c r="E256" s="19"/>
      <c r="G256" s="19"/>
      <c r="H256" s="21"/>
      <c r="I256" s="19"/>
      <c r="J256" s="19"/>
      <c r="K256" s="19"/>
      <c r="L256" s="19"/>
      <c r="M256" s="19"/>
      <c r="N256" s="19"/>
      <c r="O256" s="19"/>
      <c r="P256" s="19"/>
      <c r="R256" s="19"/>
      <c r="S256" s="21"/>
      <c r="T256" s="20">
        <v>35.588999999999999</v>
      </c>
      <c r="Z256" s="19"/>
      <c r="AA256" s="19"/>
      <c r="AB256" s="19"/>
      <c r="AC256" s="19"/>
      <c r="AD256" s="19"/>
    </row>
    <row r="257" spans="1:31" s="20" customFormat="1" x14ac:dyDescent="0.2">
      <c r="A257" s="17">
        <v>43202.235335648147</v>
      </c>
      <c r="B257" s="18">
        <v>0.72222222457639895</v>
      </c>
      <c r="C257" s="18">
        <v>0.17743055555555556</v>
      </c>
      <c r="D257" s="22">
        <f t="shared" si="3"/>
        <v>4.2580555555555462</v>
      </c>
      <c r="E257" s="19"/>
      <c r="G257" s="19"/>
      <c r="H257" s="21"/>
      <c r="I257" s="19"/>
      <c r="J257" s="19"/>
      <c r="K257" s="19"/>
      <c r="L257" s="19"/>
      <c r="M257" s="19"/>
      <c r="N257" s="19"/>
      <c r="O257" s="19"/>
      <c r="P257" s="19"/>
      <c r="R257" s="19"/>
      <c r="S257" s="21"/>
      <c r="Z257" s="19"/>
      <c r="AA257" s="19"/>
      <c r="AB257" s="19"/>
      <c r="AC257" s="19"/>
      <c r="AD257" s="19"/>
    </row>
    <row r="258" spans="1:31" s="20" customFormat="1" x14ac:dyDescent="0.2">
      <c r="A258" s="17">
        <v>43202.236030092594</v>
      </c>
      <c r="B258" s="18">
        <v>0.72291666902310703</v>
      </c>
      <c r="C258" s="18">
        <v>0.17812500000000001</v>
      </c>
      <c r="D258" s="22">
        <f t="shared" si="3"/>
        <v>4.2747222222222128</v>
      </c>
      <c r="E258" s="19"/>
      <c r="G258" s="19"/>
      <c r="H258" s="21"/>
      <c r="I258" s="19"/>
      <c r="J258" s="19"/>
      <c r="K258" s="19"/>
      <c r="L258" s="19"/>
      <c r="M258" s="19"/>
      <c r="N258" s="19"/>
      <c r="O258" s="19"/>
      <c r="P258" s="19"/>
      <c r="R258" s="19"/>
      <c r="S258" s="21"/>
      <c r="Z258" s="19"/>
      <c r="AA258" s="19"/>
      <c r="AB258" s="19"/>
      <c r="AC258" s="19"/>
      <c r="AD258" s="19"/>
    </row>
    <row r="259" spans="1:31" s="20" customFormat="1" x14ac:dyDescent="0.2">
      <c r="A259" s="17">
        <v>43202.236724537041</v>
      </c>
      <c r="B259" s="18">
        <v>0.72361111346981499</v>
      </c>
      <c r="C259" s="18">
        <v>0.17881944444444445</v>
      </c>
      <c r="D259" s="22">
        <f t="shared" si="3"/>
        <v>4.2913888888888794</v>
      </c>
      <c r="E259" s="19"/>
      <c r="G259" s="19"/>
      <c r="H259" s="21"/>
      <c r="I259" s="19"/>
      <c r="J259" s="19"/>
      <c r="K259" s="19"/>
      <c r="L259" s="19"/>
      <c r="M259" s="19"/>
      <c r="N259" s="19"/>
      <c r="O259" s="19"/>
      <c r="P259" s="19"/>
      <c r="Q259" s="20">
        <v>-812.77099999999996</v>
      </c>
      <c r="R259" s="19"/>
      <c r="S259" s="21"/>
      <c r="Z259" s="19"/>
      <c r="AA259" s="19"/>
      <c r="AB259" s="19"/>
      <c r="AC259" s="19"/>
      <c r="AD259" s="19"/>
    </row>
    <row r="260" spans="1:31" s="20" customFormat="1" x14ac:dyDescent="0.2">
      <c r="A260" s="17">
        <v>43202.23741898148</v>
      </c>
      <c r="B260" s="18">
        <v>0.72430555791652296</v>
      </c>
      <c r="C260" s="18">
        <v>0.17951388888888889</v>
      </c>
      <c r="D260" s="22">
        <f t="shared" ref="D260:D323" si="4">D259+60/3600</f>
        <v>4.308055555555546</v>
      </c>
      <c r="E260" s="19"/>
      <c r="G260" s="19"/>
      <c r="H260" s="21"/>
      <c r="I260" s="19"/>
      <c r="J260" s="19"/>
      <c r="K260" s="19"/>
      <c r="L260" s="19"/>
      <c r="M260" s="19"/>
      <c r="N260" s="19"/>
      <c r="O260" s="19"/>
      <c r="P260" s="19"/>
      <c r="R260" s="19"/>
      <c r="S260" s="21"/>
      <c r="Z260" s="19"/>
      <c r="AA260" s="19"/>
      <c r="AB260" s="19"/>
      <c r="AC260" s="19"/>
      <c r="AD260" s="19"/>
    </row>
    <row r="261" spans="1:31" s="20" customFormat="1" x14ac:dyDescent="0.2">
      <c r="A261" s="17">
        <v>43202.238113425927</v>
      </c>
      <c r="B261" s="18">
        <v>0.72500000236323103</v>
      </c>
      <c r="C261" s="18">
        <v>0.18019675925925926</v>
      </c>
      <c r="D261" s="22">
        <f t="shared" si="4"/>
        <v>4.3247222222222126</v>
      </c>
      <c r="E261" s="19"/>
      <c r="G261" s="19"/>
      <c r="H261" s="21"/>
      <c r="I261" s="19"/>
      <c r="J261" s="19"/>
      <c r="K261" s="19"/>
      <c r="L261" s="19"/>
      <c r="M261" s="19"/>
      <c r="N261" s="19"/>
      <c r="O261" s="19"/>
      <c r="P261" s="19"/>
      <c r="R261" s="19"/>
      <c r="S261" s="21"/>
      <c r="Z261" s="19"/>
      <c r="AA261" s="19"/>
      <c r="AB261" s="19"/>
      <c r="AC261" s="19"/>
      <c r="AD261" s="19"/>
    </row>
    <row r="262" spans="1:31" s="20" customFormat="1" x14ac:dyDescent="0.2">
      <c r="A262" s="17">
        <v>43202.238807870373</v>
      </c>
      <c r="B262" s="18">
        <v>0.725694446809939</v>
      </c>
      <c r="C262" s="18">
        <v>0.18090277777777777</v>
      </c>
      <c r="D262" s="22">
        <f t="shared" si="4"/>
        <v>4.3413888888888792</v>
      </c>
      <c r="E262" s="19"/>
      <c r="G262" s="19"/>
      <c r="H262" s="21"/>
      <c r="I262" s="19"/>
      <c r="J262" s="19"/>
      <c r="K262" s="19"/>
      <c r="L262" s="19"/>
      <c r="M262" s="19"/>
      <c r="N262" s="19"/>
      <c r="O262" s="19"/>
      <c r="P262" s="19"/>
      <c r="R262" s="19"/>
      <c r="S262" s="21"/>
      <c r="Z262" s="19"/>
      <c r="AA262" s="19"/>
      <c r="AB262" s="19"/>
      <c r="AC262" s="19"/>
      <c r="AD262" s="19"/>
    </row>
    <row r="263" spans="1:31" s="20" customFormat="1" x14ac:dyDescent="0.2">
      <c r="A263" s="17">
        <v>43202.239502314813</v>
      </c>
      <c r="B263" s="18">
        <v>0.72638889125664696</v>
      </c>
      <c r="C263" s="18">
        <v>0.18159722222222222</v>
      </c>
      <c r="D263" s="22">
        <f t="shared" si="4"/>
        <v>4.3580555555555458</v>
      </c>
      <c r="E263" s="19"/>
      <c r="G263" s="19"/>
      <c r="H263" s="21"/>
      <c r="I263" s="19"/>
      <c r="J263" s="19"/>
      <c r="K263" s="19"/>
      <c r="L263" s="19"/>
      <c r="M263" s="19"/>
      <c r="N263" s="19"/>
      <c r="O263" s="19"/>
      <c r="P263" s="19"/>
      <c r="R263" s="19"/>
      <c r="S263" s="21"/>
      <c r="Z263" s="19"/>
      <c r="AA263" s="19"/>
      <c r="AB263" s="19"/>
      <c r="AC263" s="19"/>
      <c r="AD263" s="19"/>
    </row>
    <row r="264" spans="1:31" s="20" customFormat="1" x14ac:dyDescent="0.2">
      <c r="A264" s="17">
        <v>43202.24019675926</v>
      </c>
      <c r="B264" s="18">
        <v>0.72708333570335504</v>
      </c>
      <c r="C264" s="18">
        <v>0.18229166666666666</v>
      </c>
      <c r="D264" s="22">
        <f t="shared" si="4"/>
        <v>4.3747222222222124</v>
      </c>
      <c r="E264" s="19"/>
      <c r="G264" s="19"/>
      <c r="H264" s="21"/>
      <c r="I264" s="19"/>
      <c r="J264" s="19"/>
      <c r="K264" s="19"/>
      <c r="L264" s="19"/>
      <c r="M264" s="19"/>
      <c r="N264" s="19"/>
      <c r="O264" s="19"/>
      <c r="P264" s="19"/>
      <c r="R264" s="19"/>
      <c r="S264" s="21"/>
      <c r="Z264" s="19"/>
      <c r="AA264" s="19"/>
      <c r="AB264" s="19"/>
      <c r="AC264" s="19"/>
      <c r="AD264" s="19"/>
    </row>
    <row r="265" spans="1:31" s="20" customFormat="1" x14ac:dyDescent="0.2">
      <c r="A265" s="17">
        <v>43202.240891203706</v>
      </c>
      <c r="B265" s="18">
        <v>0.727777780150063</v>
      </c>
      <c r="C265" s="18">
        <v>0.1829861111111111</v>
      </c>
      <c r="D265" s="22">
        <f t="shared" si="4"/>
        <v>4.391388888888879</v>
      </c>
      <c r="E265" s="19"/>
      <c r="G265" s="19"/>
      <c r="H265" s="21"/>
      <c r="I265" s="19"/>
      <c r="J265" s="19"/>
      <c r="K265" s="19"/>
      <c r="L265" s="19"/>
      <c r="M265" s="19"/>
      <c r="N265" s="19"/>
      <c r="O265" s="19"/>
      <c r="P265" s="19"/>
      <c r="Q265" s="20">
        <v>-813.84699999999998</v>
      </c>
      <c r="R265" s="19"/>
      <c r="S265" s="21"/>
      <c r="Z265" s="19"/>
      <c r="AA265" s="19"/>
      <c r="AB265" s="19"/>
      <c r="AC265" s="19"/>
      <c r="AD265" s="19"/>
    </row>
    <row r="266" spans="1:31" s="20" customFormat="1" x14ac:dyDescent="0.2">
      <c r="A266" s="17">
        <v>43202.241585648146</v>
      </c>
      <c r="B266" s="18">
        <v>0.72847222459677097</v>
      </c>
      <c r="C266" s="18">
        <v>0.18368055555555557</v>
      </c>
      <c r="D266" s="22">
        <f t="shared" si="4"/>
        <v>4.4080555555555456</v>
      </c>
      <c r="E266" s="19"/>
      <c r="G266" s="19"/>
      <c r="H266" s="21"/>
      <c r="I266" s="19"/>
      <c r="J266" s="19"/>
      <c r="K266" s="19"/>
      <c r="L266" s="19"/>
      <c r="M266" s="19"/>
      <c r="N266" s="19"/>
      <c r="O266" s="19"/>
      <c r="P266" s="19"/>
      <c r="R266" s="19"/>
      <c r="S266" s="21"/>
      <c r="Z266" s="19"/>
      <c r="AA266" s="19"/>
      <c r="AB266" s="19"/>
      <c r="AC266" s="19"/>
      <c r="AD266" s="19"/>
    </row>
    <row r="267" spans="1:31" s="20" customFormat="1" x14ac:dyDescent="0.2">
      <c r="A267" s="17">
        <v>43202.242280092592</v>
      </c>
      <c r="B267" s="18">
        <v>0.72916666904347904</v>
      </c>
      <c r="C267" s="18">
        <v>0.18436342592592592</v>
      </c>
      <c r="D267" s="22">
        <f t="shared" si="4"/>
        <v>4.4247222222222122</v>
      </c>
      <c r="E267" s="19"/>
      <c r="G267" s="19"/>
      <c r="H267" s="21"/>
      <c r="I267" s="19"/>
      <c r="J267" s="19"/>
      <c r="K267" s="19"/>
      <c r="L267" s="19"/>
      <c r="M267" s="19"/>
      <c r="N267" s="19"/>
      <c r="O267" s="19"/>
      <c r="P267" s="19"/>
      <c r="R267" s="19"/>
      <c r="S267" s="21"/>
      <c r="Z267" s="19"/>
      <c r="AA267" s="19"/>
      <c r="AB267" s="19"/>
      <c r="AC267" s="19"/>
      <c r="AD267" s="19"/>
    </row>
    <row r="268" spans="1:31" s="20" customFormat="1" x14ac:dyDescent="0.2">
      <c r="A268" s="17">
        <v>43202.242974537039</v>
      </c>
      <c r="B268" s="18">
        <v>0.72986111349018801</v>
      </c>
      <c r="C268" s="18">
        <v>0.18505787037037036</v>
      </c>
      <c r="D268" s="22">
        <f t="shared" si="4"/>
        <v>4.4413888888888788</v>
      </c>
      <c r="E268" s="19">
        <v>1005.633</v>
      </c>
      <c r="F268" s="20">
        <v>6.0529999999999999</v>
      </c>
      <c r="G268" s="19">
        <v>36.978999999999999</v>
      </c>
      <c r="H268" s="21">
        <v>300.07299999999998</v>
      </c>
      <c r="I268" s="19">
        <v>0</v>
      </c>
      <c r="J268" s="19">
        <v>0</v>
      </c>
      <c r="K268" s="19">
        <v>0</v>
      </c>
      <c r="L268" s="19">
        <v>5.633</v>
      </c>
      <c r="M268" s="19">
        <v>0</v>
      </c>
      <c r="N268" s="19">
        <v>0</v>
      </c>
      <c r="O268" s="19">
        <v>0</v>
      </c>
      <c r="P268" s="19">
        <v>0</v>
      </c>
      <c r="Q268" s="20">
        <v>-814.03599999999994</v>
      </c>
      <c r="R268" s="19">
        <v>0</v>
      </c>
      <c r="S268" s="21">
        <v>1.083</v>
      </c>
      <c r="T268" s="20">
        <v>34.590000000000003</v>
      </c>
      <c r="U268" s="20">
        <v>0</v>
      </c>
      <c r="V268" s="20">
        <v>0</v>
      </c>
      <c r="W268" s="20">
        <v>0</v>
      </c>
      <c r="X268" s="20">
        <v>0</v>
      </c>
      <c r="Y268" s="20">
        <v>6</v>
      </c>
      <c r="Z268" s="19">
        <v>37</v>
      </c>
      <c r="AA268" s="19">
        <v>3</v>
      </c>
      <c r="AB268" s="19">
        <v>0</v>
      </c>
      <c r="AC268" s="19">
        <v>3</v>
      </c>
      <c r="AD268" s="19">
        <v>3</v>
      </c>
      <c r="AE268" s="20">
        <v>0</v>
      </c>
    </row>
    <row r="269" spans="1:31" s="20" customFormat="1" x14ac:dyDescent="0.2">
      <c r="A269" s="17">
        <v>43202.243668981479</v>
      </c>
      <c r="B269" s="18">
        <v>0.73055555793689597</v>
      </c>
      <c r="C269" s="18">
        <v>0.1857638888888889</v>
      </c>
      <c r="D269" s="22">
        <f t="shared" si="4"/>
        <v>4.4580555555555454</v>
      </c>
      <c r="E269" s="19"/>
      <c r="G269" s="19"/>
      <c r="H269" s="21"/>
      <c r="I269" s="19"/>
      <c r="J269" s="19"/>
      <c r="K269" s="19"/>
      <c r="L269" s="19"/>
      <c r="M269" s="19"/>
      <c r="N269" s="19"/>
      <c r="O269" s="19"/>
      <c r="P269" s="19"/>
      <c r="R269" s="19"/>
      <c r="S269" s="21"/>
      <c r="Z269" s="19"/>
      <c r="AA269" s="19"/>
      <c r="AB269" s="19"/>
      <c r="AC269" s="19"/>
      <c r="AD269" s="19"/>
    </row>
    <row r="270" spans="1:31" s="20" customFormat="1" x14ac:dyDescent="0.2">
      <c r="A270" s="17">
        <v>43202.244363425925</v>
      </c>
      <c r="B270" s="18">
        <v>0.73125000238360405</v>
      </c>
      <c r="C270" s="18">
        <v>0.18645833333333334</v>
      </c>
      <c r="D270" s="22">
        <f t="shared" si="4"/>
        <v>4.4747222222222121</v>
      </c>
      <c r="E270" s="19"/>
      <c r="G270" s="19"/>
      <c r="H270" s="21"/>
      <c r="I270" s="19"/>
      <c r="J270" s="19"/>
      <c r="K270" s="19"/>
      <c r="L270" s="19"/>
      <c r="M270" s="19"/>
      <c r="N270" s="19"/>
      <c r="O270" s="19"/>
      <c r="P270" s="19"/>
      <c r="Q270" s="20">
        <v>-815.04700000000003</v>
      </c>
      <c r="R270" s="19"/>
      <c r="S270" s="21"/>
      <c r="Z270" s="19"/>
      <c r="AA270" s="19"/>
      <c r="AB270" s="19"/>
      <c r="AC270" s="19"/>
      <c r="AD270" s="19"/>
    </row>
    <row r="271" spans="1:31" s="20" customFormat="1" x14ac:dyDescent="0.2">
      <c r="A271" s="17">
        <v>43202.245057870372</v>
      </c>
      <c r="B271" s="18">
        <v>0.73194444683031201</v>
      </c>
      <c r="C271" s="18">
        <v>0.18715277777777778</v>
      </c>
      <c r="D271" s="22">
        <f t="shared" si="4"/>
        <v>4.4913888888888787</v>
      </c>
      <c r="E271" s="19"/>
      <c r="G271" s="19"/>
      <c r="H271" s="21"/>
      <c r="I271" s="19"/>
      <c r="J271" s="19"/>
      <c r="K271" s="19"/>
      <c r="L271" s="19"/>
      <c r="M271" s="19"/>
      <c r="N271" s="19"/>
      <c r="O271" s="19"/>
      <c r="P271" s="19"/>
      <c r="R271" s="19"/>
      <c r="S271" s="21"/>
      <c r="T271" s="20">
        <v>34.082999999999998</v>
      </c>
      <c r="Z271" s="19"/>
      <c r="AA271" s="19"/>
      <c r="AB271" s="19"/>
      <c r="AC271" s="19"/>
      <c r="AD271" s="19"/>
    </row>
    <row r="272" spans="1:31" s="20" customFormat="1" x14ac:dyDescent="0.2">
      <c r="A272" s="17">
        <v>43202.245752314811</v>
      </c>
      <c r="B272" s="18">
        <v>0.73263889127701998</v>
      </c>
      <c r="C272" s="18">
        <v>0.18784722222222222</v>
      </c>
      <c r="D272" s="22">
        <f t="shared" si="4"/>
        <v>4.5080555555555453</v>
      </c>
      <c r="E272" s="19"/>
      <c r="G272" s="19"/>
      <c r="H272" s="21"/>
      <c r="I272" s="19"/>
      <c r="J272" s="19"/>
      <c r="K272" s="19"/>
      <c r="L272" s="19"/>
      <c r="M272" s="19"/>
      <c r="N272" s="19"/>
      <c r="O272" s="19"/>
      <c r="P272" s="19"/>
      <c r="R272" s="19"/>
      <c r="S272" s="21"/>
      <c r="Z272" s="19"/>
      <c r="AA272" s="19"/>
      <c r="AB272" s="19"/>
      <c r="AC272" s="19"/>
      <c r="AD272" s="19"/>
    </row>
    <row r="273" spans="1:30" s="20" customFormat="1" x14ac:dyDescent="0.2">
      <c r="A273" s="17">
        <v>43202.246446759258</v>
      </c>
      <c r="B273" s="18">
        <v>0.73333333572372805</v>
      </c>
      <c r="C273" s="18">
        <v>0.18854166666666666</v>
      </c>
      <c r="D273" s="22">
        <f t="shared" si="4"/>
        <v>4.5247222222222119</v>
      </c>
      <c r="E273" s="19"/>
      <c r="G273" s="19"/>
      <c r="H273" s="21">
        <v>298.858</v>
      </c>
      <c r="I273" s="19"/>
      <c r="J273" s="19"/>
      <c r="K273" s="19"/>
      <c r="L273" s="19"/>
      <c r="M273" s="19"/>
      <c r="N273" s="19"/>
      <c r="O273" s="19"/>
      <c r="P273" s="19"/>
      <c r="R273" s="19"/>
      <c r="S273" s="21"/>
      <c r="Z273" s="19"/>
      <c r="AA273" s="19"/>
      <c r="AB273" s="19"/>
      <c r="AC273" s="19"/>
      <c r="AD273" s="19"/>
    </row>
    <row r="274" spans="1:30" s="20" customFormat="1" x14ac:dyDescent="0.2">
      <c r="A274" s="17">
        <v>43202.247141203705</v>
      </c>
      <c r="B274" s="18">
        <v>0.73402778017043602</v>
      </c>
      <c r="C274" s="18">
        <v>0.18922453703703704</v>
      </c>
      <c r="D274" s="22">
        <f t="shared" si="4"/>
        <v>4.5413888888888785</v>
      </c>
      <c r="E274" s="19"/>
      <c r="G274" s="19"/>
      <c r="H274" s="21">
        <v>300.87599999999998</v>
      </c>
      <c r="I274" s="19"/>
      <c r="J274" s="19"/>
      <c r="K274" s="19"/>
      <c r="L274" s="19"/>
      <c r="M274" s="19"/>
      <c r="N274" s="19"/>
      <c r="O274" s="19"/>
      <c r="P274" s="19"/>
      <c r="R274" s="19"/>
      <c r="S274" s="21"/>
      <c r="Z274" s="19"/>
      <c r="AA274" s="19"/>
      <c r="AB274" s="19"/>
      <c r="AC274" s="19"/>
      <c r="AD274" s="19"/>
    </row>
    <row r="275" spans="1:30" s="20" customFormat="1" x14ac:dyDescent="0.2">
      <c r="A275" s="17">
        <v>43202.247835648152</v>
      </c>
      <c r="B275" s="18">
        <v>0.73472222461714398</v>
      </c>
      <c r="C275" s="18">
        <v>0.18991898148148148</v>
      </c>
      <c r="D275" s="22">
        <f t="shared" si="4"/>
        <v>4.5580555555555451</v>
      </c>
      <c r="E275" s="19"/>
      <c r="G275" s="19"/>
      <c r="H275" s="21"/>
      <c r="I275" s="19"/>
      <c r="J275" s="19"/>
      <c r="K275" s="19"/>
      <c r="L275" s="19"/>
      <c r="M275" s="19"/>
      <c r="N275" s="19"/>
      <c r="O275" s="19"/>
      <c r="P275" s="19"/>
      <c r="R275" s="19"/>
      <c r="S275" s="21"/>
      <c r="Z275" s="19"/>
      <c r="AA275" s="19"/>
      <c r="AB275" s="19"/>
      <c r="AC275" s="19"/>
      <c r="AD275" s="19"/>
    </row>
    <row r="276" spans="1:30" s="20" customFormat="1" x14ac:dyDescent="0.2">
      <c r="A276" s="17">
        <v>43202.248530092591</v>
      </c>
      <c r="B276" s="18">
        <v>0.73541666906385195</v>
      </c>
      <c r="C276" s="18">
        <v>0.19062499999999999</v>
      </c>
      <c r="D276" s="22">
        <f t="shared" si="4"/>
        <v>4.5747222222222117</v>
      </c>
      <c r="E276" s="19"/>
      <c r="G276" s="19"/>
      <c r="H276" s="21">
        <v>301.06200000000001</v>
      </c>
      <c r="I276" s="19"/>
      <c r="J276" s="19"/>
      <c r="K276" s="19"/>
      <c r="L276" s="19"/>
      <c r="M276" s="19"/>
      <c r="N276" s="19"/>
      <c r="O276" s="19"/>
      <c r="P276" s="19"/>
      <c r="Q276" s="20">
        <v>-816.029</v>
      </c>
      <c r="R276" s="19"/>
      <c r="S276" s="21"/>
      <c r="Z276" s="19"/>
      <c r="AA276" s="19"/>
      <c r="AB276" s="19"/>
      <c r="AC276" s="19"/>
      <c r="AD276" s="19"/>
    </row>
    <row r="277" spans="1:30" s="20" customFormat="1" x14ac:dyDescent="0.2">
      <c r="A277" s="17">
        <v>43202.249224537038</v>
      </c>
      <c r="B277" s="18">
        <v>0.73611111351056002</v>
      </c>
      <c r="C277" s="18">
        <v>0.19131944444444443</v>
      </c>
      <c r="D277" s="22">
        <f t="shared" si="4"/>
        <v>4.5913888888888783</v>
      </c>
      <c r="E277" s="19"/>
      <c r="G277" s="19"/>
      <c r="H277" s="21">
        <v>299.68099999999998</v>
      </c>
      <c r="I277" s="19"/>
      <c r="J277" s="19"/>
      <c r="K277" s="19"/>
      <c r="L277" s="19"/>
      <c r="M277" s="19"/>
      <c r="N277" s="19"/>
      <c r="O277" s="19"/>
      <c r="P277" s="19"/>
      <c r="R277" s="19"/>
      <c r="S277" s="21"/>
      <c r="Z277" s="19"/>
      <c r="AA277" s="19"/>
      <c r="AB277" s="19"/>
      <c r="AC277" s="19"/>
      <c r="AD277" s="19"/>
    </row>
    <row r="278" spans="1:30" s="20" customFormat="1" x14ac:dyDescent="0.2">
      <c r="A278" s="17">
        <v>43202.249918981484</v>
      </c>
      <c r="B278" s="18">
        <v>0.73680555795726799</v>
      </c>
      <c r="C278" s="18">
        <v>0.1920138888888889</v>
      </c>
      <c r="D278" s="22">
        <f t="shared" si="4"/>
        <v>4.6080555555555449</v>
      </c>
      <c r="E278" s="19"/>
      <c r="G278" s="19"/>
      <c r="H278" s="21"/>
      <c r="I278" s="19"/>
      <c r="J278" s="19"/>
      <c r="K278" s="19"/>
      <c r="L278" s="19"/>
      <c r="M278" s="19"/>
      <c r="N278" s="19"/>
      <c r="O278" s="19"/>
      <c r="P278" s="19"/>
      <c r="R278" s="19"/>
      <c r="S278" s="21"/>
      <c r="Z278" s="19"/>
      <c r="AA278" s="19"/>
      <c r="AB278" s="19"/>
      <c r="AC278" s="19"/>
      <c r="AD278" s="19"/>
    </row>
    <row r="279" spans="1:30" s="20" customFormat="1" x14ac:dyDescent="0.2">
      <c r="A279" s="17">
        <v>43202.250613425924</v>
      </c>
      <c r="B279" s="18">
        <v>0.73750000240397595</v>
      </c>
      <c r="C279" s="18">
        <v>0.19270833333333334</v>
      </c>
      <c r="D279" s="22">
        <f t="shared" si="4"/>
        <v>4.6247222222222115</v>
      </c>
      <c r="E279" s="19"/>
      <c r="G279" s="19"/>
      <c r="H279" s="21"/>
      <c r="I279" s="19"/>
      <c r="J279" s="19"/>
      <c r="K279" s="19"/>
      <c r="L279" s="19"/>
      <c r="M279" s="19"/>
      <c r="N279" s="19"/>
      <c r="O279" s="19"/>
      <c r="P279" s="19"/>
      <c r="R279" s="19"/>
      <c r="S279" s="21"/>
      <c r="T279" s="20">
        <v>34.061</v>
      </c>
      <c r="Z279" s="19"/>
      <c r="AA279" s="19"/>
      <c r="AB279" s="19"/>
      <c r="AC279" s="19"/>
      <c r="AD279" s="19"/>
    </row>
    <row r="280" spans="1:30" s="20" customFormat="1" x14ac:dyDescent="0.2">
      <c r="A280" s="17">
        <v>43202.251307870371</v>
      </c>
      <c r="B280" s="18">
        <v>0.73819444685068403</v>
      </c>
      <c r="C280" s="18">
        <v>0.19340277777777778</v>
      </c>
      <c r="D280" s="22">
        <f t="shared" si="4"/>
        <v>4.6413888888888781</v>
      </c>
      <c r="E280" s="19"/>
      <c r="G280" s="19"/>
      <c r="H280" s="21"/>
      <c r="I280" s="19"/>
      <c r="J280" s="19"/>
      <c r="K280" s="19"/>
      <c r="L280" s="19"/>
      <c r="M280" s="19"/>
      <c r="N280" s="19"/>
      <c r="O280" s="19"/>
      <c r="P280" s="19"/>
      <c r="R280" s="19"/>
      <c r="S280" s="21"/>
      <c r="Z280" s="19"/>
      <c r="AA280" s="19"/>
      <c r="AB280" s="19"/>
      <c r="AC280" s="19"/>
      <c r="AD280" s="19"/>
    </row>
    <row r="281" spans="1:30" s="20" customFormat="1" x14ac:dyDescent="0.2">
      <c r="A281" s="17">
        <v>43202.252002314817</v>
      </c>
      <c r="B281" s="18">
        <v>0.73888889129739299</v>
      </c>
      <c r="C281" s="18">
        <v>0.19408564814814816</v>
      </c>
      <c r="D281" s="22">
        <f t="shared" si="4"/>
        <v>4.6580555555555447</v>
      </c>
      <c r="E281" s="19"/>
      <c r="G281" s="19"/>
      <c r="H281" s="21"/>
      <c r="I281" s="19"/>
      <c r="J281" s="19"/>
      <c r="K281" s="19"/>
      <c r="L281" s="19"/>
      <c r="M281" s="19"/>
      <c r="N281" s="19"/>
      <c r="O281" s="19"/>
      <c r="P281" s="19"/>
      <c r="R281" s="19"/>
      <c r="S281" s="21"/>
      <c r="Z281" s="19"/>
      <c r="AA281" s="19"/>
      <c r="AB281" s="19"/>
      <c r="AC281" s="19"/>
      <c r="AD281" s="19"/>
    </row>
    <row r="282" spans="1:30" s="20" customFormat="1" x14ac:dyDescent="0.2">
      <c r="A282" s="17">
        <v>43202.252696759257</v>
      </c>
      <c r="B282" s="18">
        <v>0.73958333574410096</v>
      </c>
      <c r="C282" s="18">
        <v>0.1947800925925926</v>
      </c>
      <c r="D282" s="22">
        <f t="shared" si="4"/>
        <v>4.6747222222222113</v>
      </c>
      <c r="E282" s="19"/>
      <c r="G282" s="19"/>
      <c r="H282" s="21">
        <v>300.68299999999999</v>
      </c>
      <c r="I282" s="19"/>
      <c r="J282" s="19"/>
      <c r="K282" s="19"/>
      <c r="L282" s="19"/>
      <c r="M282" s="19"/>
      <c r="N282" s="19"/>
      <c r="O282" s="19"/>
      <c r="P282" s="19"/>
      <c r="R282" s="19"/>
      <c r="S282" s="21"/>
      <c r="Z282" s="19"/>
      <c r="AA282" s="19"/>
      <c r="AB282" s="19"/>
      <c r="AC282" s="19"/>
      <c r="AD282" s="19"/>
    </row>
    <row r="283" spans="1:30" s="20" customFormat="1" x14ac:dyDescent="0.2">
      <c r="A283" s="17">
        <v>43202.253391203703</v>
      </c>
      <c r="B283" s="18">
        <v>0.74027778019080903</v>
      </c>
      <c r="C283" s="18">
        <v>0.19548611111111111</v>
      </c>
      <c r="D283" s="22">
        <f t="shared" si="4"/>
        <v>4.691388888888878</v>
      </c>
      <c r="E283" s="19"/>
      <c r="G283" s="19"/>
      <c r="H283" s="21"/>
      <c r="I283" s="19"/>
      <c r="J283" s="19"/>
      <c r="K283" s="19"/>
      <c r="L283" s="19"/>
      <c r="M283" s="19"/>
      <c r="N283" s="19"/>
      <c r="O283" s="19"/>
      <c r="P283" s="19"/>
      <c r="R283" s="19"/>
      <c r="S283" s="21"/>
      <c r="Z283" s="19"/>
      <c r="AA283" s="19"/>
      <c r="AB283" s="19"/>
      <c r="AC283" s="19"/>
      <c r="AD283" s="19"/>
    </row>
    <row r="284" spans="1:30" s="20" customFormat="1" x14ac:dyDescent="0.2">
      <c r="A284" s="17">
        <v>43202.25408564815</v>
      </c>
      <c r="B284" s="18">
        <v>0.740972224637517</v>
      </c>
      <c r="C284" s="18">
        <v>0.19618055555555555</v>
      </c>
      <c r="D284" s="22">
        <f t="shared" si="4"/>
        <v>4.7080555555555446</v>
      </c>
      <c r="E284" s="19"/>
      <c r="G284" s="19"/>
      <c r="H284" s="21"/>
      <c r="I284" s="19"/>
      <c r="J284" s="19"/>
      <c r="K284" s="19"/>
      <c r="L284" s="19"/>
      <c r="M284" s="19"/>
      <c r="N284" s="19"/>
      <c r="O284" s="19"/>
      <c r="P284" s="19"/>
      <c r="Q284" s="20">
        <v>-817.03599999999994</v>
      </c>
      <c r="R284" s="19"/>
      <c r="S284" s="21"/>
      <c r="Z284" s="19"/>
      <c r="AA284" s="19"/>
      <c r="AB284" s="19"/>
      <c r="AC284" s="19"/>
      <c r="AD284" s="19"/>
    </row>
    <row r="285" spans="1:30" s="20" customFormat="1" x14ac:dyDescent="0.2">
      <c r="A285" s="17">
        <v>43202.254780092589</v>
      </c>
      <c r="B285" s="18">
        <v>0.74166666908422496</v>
      </c>
      <c r="C285" s="18">
        <v>0.19687499999999999</v>
      </c>
      <c r="D285" s="22">
        <f t="shared" si="4"/>
        <v>4.7247222222222112</v>
      </c>
      <c r="E285" s="19"/>
      <c r="G285" s="19"/>
      <c r="H285" s="21"/>
      <c r="I285" s="19"/>
      <c r="J285" s="19"/>
      <c r="K285" s="19"/>
      <c r="L285" s="19"/>
      <c r="M285" s="19"/>
      <c r="N285" s="19"/>
      <c r="O285" s="19"/>
      <c r="P285" s="19"/>
      <c r="R285" s="19"/>
      <c r="S285" s="21"/>
      <c r="Z285" s="19"/>
      <c r="AA285" s="19"/>
      <c r="AB285" s="19"/>
      <c r="AC285" s="19"/>
      <c r="AD285" s="19"/>
    </row>
    <row r="286" spans="1:30" s="20" customFormat="1" x14ac:dyDescent="0.2">
      <c r="A286" s="17">
        <v>43202.255474537036</v>
      </c>
      <c r="B286" s="18">
        <v>0.74236111353093304</v>
      </c>
      <c r="C286" s="18">
        <v>0.19756944444444444</v>
      </c>
      <c r="D286" s="22">
        <f t="shared" si="4"/>
        <v>4.7413888888888778</v>
      </c>
      <c r="E286" s="19"/>
      <c r="G286" s="19"/>
      <c r="H286" s="21">
        <v>300.30500000000001</v>
      </c>
      <c r="I286" s="19"/>
      <c r="J286" s="19"/>
      <c r="K286" s="19"/>
      <c r="L286" s="19"/>
      <c r="M286" s="19"/>
      <c r="N286" s="19"/>
      <c r="O286" s="19"/>
      <c r="P286" s="19"/>
      <c r="R286" s="19"/>
      <c r="S286" s="21"/>
      <c r="Z286" s="19"/>
      <c r="AA286" s="19"/>
      <c r="AB286" s="19"/>
      <c r="AC286" s="19"/>
      <c r="AD286" s="19"/>
    </row>
    <row r="287" spans="1:30" s="20" customFormat="1" x14ac:dyDescent="0.2">
      <c r="A287" s="17">
        <v>43202.256168981483</v>
      </c>
      <c r="B287" s="18">
        <v>0.743055557977641</v>
      </c>
      <c r="C287" s="18">
        <v>0.19826388888888888</v>
      </c>
      <c r="D287" s="22">
        <f t="shared" si="4"/>
        <v>4.7580555555555444</v>
      </c>
      <c r="E287" s="19"/>
      <c r="G287" s="19"/>
      <c r="H287" s="21">
        <v>297.43</v>
      </c>
      <c r="I287" s="19"/>
      <c r="J287" s="19"/>
      <c r="K287" s="19"/>
      <c r="L287" s="19"/>
      <c r="M287" s="19"/>
      <c r="N287" s="19"/>
      <c r="O287" s="19"/>
      <c r="P287" s="19"/>
      <c r="R287" s="19"/>
      <c r="S287" s="21"/>
      <c r="Z287" s="19"/>
      <c r="AA287" s="19"/>
      <c r="AB287" s="19"/>
      <c r="AC287" s="19"/>
      <c r="AD287" s="19"/>
    </row>
    <row r="288" spans="1:30" s="20" customFormat="1" x14ac:dyDescent="0.2">
      <c r="A288" s="17">
        <v>43202.256863425922</v>
      </c>
      <c r="B288" s="18">
        <v>0.74375000242434897</v>
      </c>
      <c r="C288" s="18">
        <v>0.19894675925925925</v>
      </c>
      <c r="D288" s="22">
        <f t="shared" si="4"/>
        <v>4.774722222222211</v>
      </c>
      <c r="E288" s="19"/>
      <c r="G288" s="19"/>
      <c r="H288" s="21">
        <v>301.05200000000002</v>
      </c>
      <c r="I288" s="19"/>
      <c r="J288" s="19"/>
      <c r="K288" s="19"/>
      <c r="L288" s="19"/>
      <c r="M288" s="19"/>
      <c r="N288" s="19"/>
      <c r="O288" s="19"/>
      <c r="P288" s="19"/>
      <c r="R288" s="19"/>
      <c r="S288" s="21"/>
      <c r="T288" s="20">
        <v>35.308</v>
      </c>
      <c r="Z288" s="19"/>
      <c r="AA288" s="19"/>
      <c r="AB288" s="19"/>
      <c r="AC288" s="19"/>
      <c r="AD288" s="19"/>
    </row>
    <row r="289" spans="1:31" s="20" customFormat="1" x14ac:dyDescent="0.2">
      <c r="A289" s="17">
        <v>43202.257557870369</v>
      </c>
      <c r="B289" s="18">
        <v>0.74444444687105704</v>
      </c>
      <c r="C289" s="18">
        <v>0.19965277777777779</v>
      </c>
      <c r="D289" s="22">
        <f t="shared" si="4"/>
        <v>4.7913888888888776</v>
      </c>
      <c r="E289" s="19"/>
      <c r="G289" s="19"/>
      <c r="H289" s="21">
        <v>301.38299999999998</v>
      </c>
      <c r="I289" s="19"/>
      <c r="J289" s="19"/>
      <c r="K289" s="19"/>
      <c r="L289" s="19"/>
      <c r="M289" s="19"/>
      <c r="N289" s="19"/>
      <c r="O289" s="19"/>
      <c r="P289" s="19"/>
      <c r="R289" s="19"/>
      <c r="S289" s="21"/>
      <c r="T289" s="20">
        <v>33.582000000000001</v>
      </c>
      <c r="Z289" s="19"/>
      <c r="AA289" s="19"/>
      <c r="AB289" s="19"/>
      <c r="AC289" s="19"/>
      <c r="AD289" s="19"/>
    </row>
    <row r="290" spans="1:31" s="20" customFormat="1" x14ac:dyDescent="0.2">
      <c r="A290" s="17">
        <v>43202.258252314816</v>
      </c>
      <c r="B290" s="18">
        <v>0.74513889131776501</v>
      </c>
      <c r="C290" s="18">
        <v>0.20034722222222223</v>
      </c>
      <c r="D290" s="22">
        <f t="shared" si="4"/>
        <v>4.8080555555555442</v>
      </c>
      <c r="E290" s="19"/>
      <c r="G290" s="19"/>
      <c r="H290" s="21">
        <v>297.32299999999998</v>
      </c>
      <c r="I290" s="19"/>
      <c r="J290" s="19"/>
      <c r="K290" s="19"/>
      <c r="L290" s="19"/>
      <c r="M290" s="19"/>
      <c r="N290" s="19"/>
      <c r="O290" s="19"/>
      <c r="P290" s="19"/>
      <c r="R290" s="19"/>
      <c r="S290" s="21"/>
      <c r="Z290" s="19"/>
      <c r="AA290" s="19"/>
      <c r="AB290" s="19"/>
      <c r="AC290" s="19"/>
      <c r="AD290" s="19"/>
    </row>
    <row r="291" spans="1:31" s="20" customFormat="1" x14ac:dyDescent="0.2">
      <c r="A291" s="17">
        <v>43202.258946759262</v>
      </c>
      <c r="B291" s="18">
        <v>0.74583333576447297</v>
      </c>
      <c r="C291" s="18">
        <v>0.20104166666666667</v>
      </c>
      <c r="D291" s="22">
        <f t="shared" si="4"/>
        <v>4.8247222222222108</v>
      </c>
      <c r="E291" s="19"/>
      <c r="G291" s="19"/>
      <c r="H291" s="21">
        <v>300.87299999999999</v>
      </c>
      <c r="I291" s="19"/>
      <c r="J291" s="19"/>
      <c r="K291" s="19"/>
      <c r="L291" s="19"/>
      <c r="M291" s="19"/>
      <c r="N291" s="19"/>
      <c r="O291" s="19"/>
      <c r="P291" s="19"/>
      <c r="Q291" s="20">
        <v>-818.04899999999998</v>
      </c>
      <c r="R291" s="19"/>
      <c r="S291" s="21"/>
      <c r="Z291" s="19"/>
      <c r="AA291" s="19"/>
      <c r="AB291" s="19"/>
      <c r="AC291" s="19"/>
      <c r="AD291" s="19"/>
    </row>
    <row r="292" spans="1:31" s="20" customFormat="1" x14ac:dyDescent="0.2">
      <c r="A292" s="17">
        <v>43202.259641203702</v>
      </c>
      <c r="B292" s="18">
        <v>0.74652778021118105</v>
      </c>
      <c r="C292" s="18">
        <v>0.20173611111111112</v>
      </c>
      <c r="D292" s="22">
        <f t="shared" si="4"/>
        <v>4.8413888888888774</v>
      </c>
      <c r="E292" s="19"/>
      <c r="G292" s="19"/>
      <c r="H292" s="21"/>
      <c r="I292" s="19"/>
      <c r="J292" s="19"/>
      <c r="K292" s="19"/>
      <c r="L292" s="19"/>
      <c r="M292" s="19"/>
      <c r="N292" s="19"/>
      <c r="O292" s="19"/>
      <c r="P292" s="19"/>
      <c r="R292" s="19"/>
      <c r="S292" s="21"/>
      <c r="Z292" s="19"/>
      <c r="AA292" s="19"/>
      <c r="AB292" s="19"/>
      <c r="AC292" s="19"/>
      <c r="AD292" s="19"/>
    </row>
    <row r="293" spans="1:31" s="20" customFormat="1" x14ac:dyDescent="0.2">
      <c r="A293" s="17">
        <v>43202.260335648149</v>
      </c>
      <c r="B293" s="18">
        <v>0.74722222465788901</v>
      </c>
      <c r="C293" s="18">
        <v>0.20243055555555556</v>
      </c>
      <c r="D293" s="22">
        <f t="shared" si="4"/>
        <v>4.858055555555544</v>
      </c>
      <c r="E293" s="19"/>
      <c r="G293" s="19"/>
      <c r="H293" s="21"/>
      <c r="I293" s="19"/>
      <c r="J293" s="19"/>
      <c r="K293" s="19"/>
      <c r="L293" s="19"/>
      <c r="M293" s="19"/>
      <c r="N293" s="19"/>
      <c r="O293" s="19"/>
      <c r="P293" s="19"/>
      <c r="R293" s="19"/>
      <c r="S293" s="21"/>
      <c r="Z293" s="19"/>
      <c r="AA293" s="19"/>
      <c r="AB293" s="19"/>
      <c r="AC293" s="19"/>
      <c r="AD293" s="19"/>
    </row>
    <row r="294" spans="1:31" s="20" customFormat="1" x14ac:dyDescent="0.2">
      <c r="A294" s="17">
        <v>43202.261030092595</v>
      </c>
      <c r="B294" s="18">
        <v>0.74791666910459798</v>
      </c>
      <c r="C294" s="18">
        <v>0.203125</v>
      </c>
      <c r="D294" s="22">
        <f t="shared" si="4"/>
        <v>4.8747222222222106</v>
      </c>
      <c r="E294" s="19"/>
      <c r="G294" s="19"/>
      <c r="H294" s="21">
        <v>300.05200000000002</v>
      </c>
      <c r="I294" s="19"/>
      <c r="J294" s="19"/>
      <c r="K294" s="19"/>
      <c r="L294" s="19"/>
      <c r="M294" s="19"/>
      <c r="N294" s="19"/>
      <c r="O294" s="19"/>
      <c r="P294" s="19"/>
      <c r="R294" s="19"/>
      <c r="S294" s="21"/>
      <c r="Z294" s="19"/>
      <c r="AA294" s="19"/>
      <c r="AB294" s="19"/>
      <c r="AC294" s="19"/>
      <c r="AD294" s="19"/>
    </row>
    <row r="295" spans="1:31" s="20" customFormat="1" x14ac:dyDescent="0.2">
      <c r="A295" s="17">
        <v>43202.261724537035</v>
      </c>
      <c r="B295" s="18">
        <v>0.74861111355130605</v>
      </c>
      <c r="C295" s="18">
        <v>0.20380787037037038</v>
      </c>
      <c r="D295" s="22">
        <f t="shared" si="4"/>
        <v>4.8913888888888772</v>
      </c>
      <c r="E295" s="19"/>
      <c r="G295" s="19"/>
      <c r="H295" s="21">
        <v>300.47300000000001</v>
      </c>
      <c r="I295" s="19"/>
      <c r="J295" s="19"/>
      <c r="K295" s="19"/>
      <c r="L295" s="19"/>
      <c r="M295" s="19"/>
      <c r="N295" s="19"/>
      <c r="O295" s="19"/>
      <c r="P295" s="19"/>
      <c r="R295" s="19"/>
      <c r="S295" s="21"/>
      <c r="Z295" s="19"/>
      <c r="AA295" s="19"/>
      <c r="AB295" s="19"/>
      <c r="AC295" s="19"/>
      <c r="AD295" s="19"/>
    </row>
    <row r="296" spans="1:31" s="20" customFormat="1" x14ac:dyDescent="0.2">
      <c r="A296" s="17">
        <v>43202.262418981481</v>
      </c>
      <c r="B296" s="18">
        <v>0.74930555799801402</v>
      </c>
      <c r="C296" s="18">
        <v>0.20451388888888888</v>
      </c>
      <c r="D296" s="22">
        <f t="shared" si="4"/>
        <v>4.9080555555555438</v>
      </c>
      <c r="E296" s="19"/>
      <c r="G296" s="19"/>
      <c r="H296" s="21"/>
      <c r="I296" s="19"/>
      <c r="J296" s="19"/>
      <c r="K296" s="19"/>
      <c r="L296" s="19"/>
      <c r="M296" s="19"/>
      <c r="N296" s="19"/>
      <c r="O296" s="19"/>
      <c r="P296" s="19"/>
      <c r="R296" s="19"/>
      <c r="S296" s="21"/>
      <c r="Z296" s="19"/>
      <c r="AA296" s="19"/>
      <c r="AB296" s="19"/>
      <c r="AC296" s="19"/>
      <c r="AD296" s="19"/>
    </row>
    <row r="297" spans="1:31" s="20" customFormat="1" x14ac:dyDescent="0.2">
      <c r="A297" s="17">
        <v>43202.263113425928</v>
      </c>
      <c r="B297" s="18">
        <v>0.75000000244472198</v>
      </c>
      <c r="C297" s="18">
        <v>0.20520833333333333</v>
      </c>
      <c r="D297" s="22">
        <f t="shared" si="4"/>
        <v>4.9247222222222105</v>
      </c>
      <c r="E297" s="19"/>
      <c r="G297" s="19"/>
      <c r="H297" s="21"/>
      <c r="I297" s="19"/>
      <c r="J297" s="19"/>
      <c r="K297" s="19"/>
      <c r="L297" s="19"/>
      <c r="M297" s="19"/>
      <c r="N297" s="19"/>
      <c r="O297" s="19"/>
      <c r="P297" s="19"/>
      <c r="R297" s="19"/>
      <c r="S297" s="21"/>
      <c r="Z297" s="19"/>
      <c r="AA297" s="19"/>
      <c r="AB297" s="19"/>
      <c r="AC297" s="19"/>
      <c r="AD297" s="19"/>
    </row>
    <row r="298" spans="1:31" s="20" customFormat="1" x14ac:dyDescent="0.2">
      <c r="A298" s="17">
        <v>43202.263807870368</v>
      </c>
      <c r="B298" s="18">
        <v>0.75069444689142995</v>
      </c>
      <c r="C298" s="18">
        <v>0.20590277777777777</v>
      </c>
      <c r="D298" s="22">
        <f t="shared" si="4"/>
        <v>4.9413888888888771</v>
      </c>
      <c r="E298" s="19">
        <v>1005.633</v>
      </c>
      <c r="F298" s="20">
        <v>6.0540000000000003</v>
      </c>
      <c r="G298" s="19">
        <v>36.981000000000002</v>
      </c>
      <c r="H298" s="21">
        <v>299.86399999999998</v>
      </c>
      <c r="I298" s="19">
        <v>0</v>
      </c>
      <c r="J298" s="19">
        <v>0</v>
      </c>
      <c r="K298" s="19">
        <v>0</v>
      </c>
      <c r="L298" s="19">
        <v>5.633</v>
      </c>
      <c r="M298" s="19">
        <v>0</v>
      </c>
      <c r="N298" s="19">
        <v>0</v>
      </c>
      <c r="O298" s="19">
        <v>0</v>
      </c>
      <c r="P298" s="19">
        <v>0</v>
      </c>
      <c r="Q298" s="20">
        <v>-819.39300000000003</v>
      </c>
      <c r="R298" s="19">
        <v>0</v>
      </c>
      <c r="S298" s="21">
        <v>1.516</v>
      </c>
      <c r="T298" s="20">
        <v>34.771000000000001</v>
      </c>
      <c r="U298" s="20">
        <v>0</v>
      </c>
      <c r="V298" s="20">
        <v>0</v>
      </c>
      <c r="W298" s="20">
        <v>0</v>
      </c>
      <c r="X298" s="20">
        <v>0</v>
      </c>
      <c r="Y298" s="20">
        <v>6</v>
      </c>
      <c r="Z298" s="19">
        <v>37</v>
      </c>
      <c r="AA298" s="19">
        <v>3</v>
      </c>
      <c r="AB298" s="19">
        <v>0</v>
      </c>
      <c r="AC298" s="19">
        <v>3</v>
      </c>
      <c r="AD298" s="19">
        <v>3</v>
      </c>
      <c r="AE298" s="20">
        <v>0</v>
      </c>
    </row>
    <row r="299" spans="1:31" s="20" customFormat="1" x14ac:dyDescent="0.2">
      <c r="A299" s="17">
        <v>43202.264502314814</v>
      </c>
      <c r="B299" s="18">
        <v>0.75138889133813802</v>
      </c>
      <c r="C299" s="18">
        <v>0.20659722222222221</v>
      </c>
      <c r="D299" s="22">
        <f t="shared" si="4"/>
        <v>4.9580555555555437</v>
      </c>
      <c r="E299" s="19"/>
      <c r="G299" s="19"/>
      <c r="H299" s="21"/>
      <c r="I299" s="19"/>
      <c r="J299" s="19"/>
      <c r="K299" s="19"/>
      <c r="L299" s="19"/>
      <c r="M299" s="19"/>
      <c r="N299" s="19"/>
      <c r="O299" s="19"/>
      <c r="P299" s="19"/>
      <c r="R299" s="19"/>
      <c r="S299" s="21"/>
      <c r="Z299" s="19"/>
      <c r="AA299" s="19"/>
      <c r="AB299" s="19"/>
      <c r="AC299" s="19"/>
      <c r="AD299" s="19"/>
    </row>
    <row r="300" spans="1:31" s="20" customFormat="1" x14ac:dyDescent="0.2">
      <c r="A300" s="17">
        <v>43202.265196759261</v>
      </c>
      <c r="B300" s="18">
        <v>0.75208333578484599</v>
      </c>
      <c r="C300" s="18">
        <v>0.20729166666666668</v>
      </c>
      <c r="D300" s="22">
        <f t="shared" si="4"/>
        <v>4.9747222222222103</v>
      </c>
      <c r="E300" s="19"/>
      <c r="G300" s="19"/>
      <c r="H300" s="21"/>
      <c r="I300" s="19"/>
      <c r="J300" s="19"/>
      <c r="K300" s="19"/>
      <c r="L300" s="19"/>
      <c r="M300" s="19"/>
      <c r="N300" s="19"/>
      <c r="O300" s="19"/>
      <c r="P300" s="19"/>
      <c r="R300" s="19"/>
      <c r="S300" s="21"/>
      <c r="Z300" s="19"/>
      <c r="AA300" s="19"/>
      <c r="AB300" s="19"/>
      <c r="AC300" s="19"/>
      <c r="AD300" s="19"/>
    </row>
    <row r="301" spans="1:31" s="20" customFormat="1" x14ac:dyDescent="0.2">
      <c r="A301" s="17">
        <v>43202.2658912037</v>
      </c>
      <c r="B301" s="18">
        <v>0.75277778023155395</v>
      </c>
      <c r="C301" s="18">
        <v>0.20797453703703703</v>
      </c>
      <c r="D301" s="22">
        <f t="shared" si="4"/>
        <v>4.9913888888888769</v>
      </c>
      <c r="E301" s="19"/>
      <c r="G301" s="19"/>
      <c r="H301" s="21"/>
      <c r="I301" s="19"/>
      <c r="J301" s="19"/>
      <c r="K301" s="19"/>
      <c r="L301" s="19"/>
      <c r="M301" s="19"/>
      <c r="N301" s="19"/>
      <c r="O301" s="19"/>
      <c r="P301" s="19"/>
      <c r="R301" s="19"/>
      <c r="S301" s="21"/>
      <c r="Z301" s="19"/>
      <c r="AA301" s="19"/>
      <c r="AB301" s="19"/>
      <c r="AC301" s="19"/>
      <c r="AD301" s="19"/>
    </row>
    <row r="302" spans="1:31" s="20" customFormat="1" x14ac:dyDescent="0.2">
      <c r="A302" s="17">
        <v>43202.266585648147</v>
      </c>
      <c r="B302" s="18">
        <v>0.75347222467826203</v>
      </c>
      <c r="C302" s="18">
        <v>0.20866898148148147</v>
      </c>
      <c r="D302" s="22">
        <f t="shared" si="4"/>
        <v>5.0080555555555435</v>
      </c>
      <c r="E302" s="19"/>
      <c r="G302" s="19"/>
      <c r="H302" s="21">
        <v>302.40899999999999</v>
      </c>
      <c r="I302" s="19"/>
      <c r="J302" s="19"/>
      <c r="K302" s="19"/>
      <c r="L302" s="19"/>
      <c r="M302" s="19"/>
      <c r="N302" s="19"/>
      <c r="O302" s="19"/>
      <c r="P302" s="19"/>
      <c r="R302" s="19"/>
      <c r="S302" s="21"/>
      <c r="Z302" s="19"/>
      <c r="AA302" s="19"/>
      <c r="AB302" s="19"/>
      <c r="AC302" s="19"/>
      <c r="AD302" s="19"/>
    </row>
    <row r="303" spans="1:31" s="20" customFormat="1" x14ac:dyDescent="0.2">
      <c r="A303" s="17">
        <v>43202.267280092594</v>
      </c>
      <c r="B303" s="18">
        <v>0.75416666912496999</v>
      </c>
      <c r="C303" s="18">
        <v>0.20937500000000001</v>
      </c>
      <c r="D303" s="22">
        <f t="shared" si="4"/>
        <v>5.0247222222222101</v>
      </c>
      <c r="E303" s="19"/>
      <c r="G303" s="19"/>
      <c r="H303" s="21">
        <v>299.36399999999998</v>
      </c>
      <c r="I303" s="19"/>
      <c r="J303" s="19"/>
      <c r="K303" s="19"/>
      <c r="L303" s="19"/>
      <c r="M303" s="19"/>
      <c r="N303" s="19"/>
      <c r="O303" s="19"/>
      <c r="P303" s="19"/>
      <c r="R303" s="19"/>
      <c r="S303" s="21"/>
      <c r="Z303" s="19"/>
      <c r="AA303" s="19"/>
      <c r="AB303" s="19"/>
      <c r="AC303" s="19"/>
      <c r="AD303" s="19"/>
    </row>
    <row r="304" spans="1:31" s="20" customFormat="1" x14ac:dyDescent="0.2">
      <c r="A304" s="17">
        <v>43202.267974537041</v>
      </c>
      <c r="B304" s="18">
        <v>0.75486111357167796</v>
      </c>
      <c r="C304" s="18">
        <v>0.21006944444444445</v>
      </c>
      <c r="D304" s="22">
        <f t="shared" si="4"/>
        <v>5.0413888888888767</v>
      </c>
      <c r="E304" s="19"/>
      <c r="G304" s="19"/>
      <c r="H304" s="21">
        <v>300.721</v>
      </c>
      <c r="I304" s="19"/>
      <c r="J304" s="19"/>
      <c r="K304" s="19"/>
      <c r="L304" s="19"/>
      <c r="M304" s="19"/>
      <c r="N304" s="19"/>
      <c r="O304" s="19"/>
      <c r="P304" s="19"/>
      <c r="R304" s="19"/>
      <c r="S304" s="21"/>
      <c r="Z304" s="19"/>
      <c r="AA304" s="19"/>
      <c r="AB304" s="19"/>
      <c r="AC304" s="19"/>
      <c r="AD304" s="19"/>
    </row>
    <row r="305" spans="1:35" s="19" customFormat="1" x14ac:dyDescent="0.2">
      <c r="A305" s="17">
        <v>43202.26866898148</v>
      </c>
      <c r="B305" s="18">
        <v>0.75555555801838603</v>
      </c>
      <c r="C305" s="18">
        <v>0.21076388888888889</v>
      </c>
      <c r="D305" s="22">
        <f t="shared" si="4"/>
        <v>5.0580555555555433</v>
      </c>
      <c r="F305" s="20"/>
      <c r="H305" s="21"/>
      <c r="Q305" s="20">
        <v>-820.89700000000005</v>
      </c>
      <c r="S305" s="21"/>
      <c r="T305" s="20"/>
      <c r="U305" s="20"/>
      <c r="V305" s="20"/>
      <c r="W305" s="20"/>
      <c r="X305" s="20"/>
      <c r="Y305" s="20"/>
      <c r="AE305" s="20"/>
      <c r="AF305" s="20"/>
      <c r="AG305" s="20"/>
      <c r="AH305" s="20"/>
      <c r="AI305" s="20"/>
    </row>
    <row r="306" spans="1:35" s="19" customFormat="1" x14ac:dyDescent="0.2">
      <c r="A306" s="17">
        <v>43202.269363425927</v>
      </c>
      <c r="B306" s="18">
        <v>0.756250002465094</v>
      </c>
      <c r="C306" s="18">
        <v>0.21145833333333333</v>
      </c>
      <c r="D306" s="22">
        <f t="shared" si="4"/>
        <v>5.0747222222222099</v>
      </c>
      <c r="F306" s="20"/>
      <c r="H306" s="21"/>
      <c r="Q306" s="20"/>
      <c r="S306" s="21"/>
      <c r="T306" s="20"/>
      <c r="U306" s="20"/>
      <c r="V306" s="20"/>
      <c r="W306" s="20"/>
      <c r="X306" s="20"/>
      <c r="Y306" s="20"/>
      <c r="AE306" s="20"/>
      <c r="AF306" s="20"/>
      <c r="AG306" s="20"/>
      <c r="AH306" s="20"/>
      <c r="AI306" s="20"/>
    </row>
    <row r="307" spans="1:35" s="19" customFormat="1" x14ac:dyDescent="0.2">
      <c r="A307" s="17">
        <v>43202.270057870373</v>
      </c>
      <c r="B307" s="18">
        <v>0.75694444691180296</v>
      </c>
      <c r="C307" s="18">
        <v>0.21215277777777777</v>
      </c>
      <c r="D307" s="22">
        <f t="shared" si="4"/>
        <v>5.0913888888888765</v>
      </c>
      <c r="F307" s="20"/>
      <c r="H307" s="21"/>
      <c r="Q307" s="20"/>
      <c r="S307" s="21"/>
      <c r="T307" s="20"/>
      <c r="U307" s="20"/>
      <c r="V307" s="20"/>
      <c r="W307" s="20"/>
      <c r="X307" s="20"/>
      <c r="Y307" s="20"/>
      <c r="AE307" s="20"/>
      <c r="AF307" s="20"/>
      <c r="AG307" s="20"/>
      <c r="AH307" s="20"/>
      <c r="AI307" s="20"/>
    </row>
    <row r="308" spans="1:35" s="19" customFormat="1" x14ac:dyDescent="0.2">
      <c r="A308" s="17">
        <v>43202.270752314813</v>
      </c>
      <c r="B308" s="18">
        <v>0.75763889135851104</v>
      </c>
      <c r="C308" s="18">
        <v>0.21283564814814815</v>
      </c>
      <c r="D308" s="22">
        <f t="shared" si="4"/>
        <v>5.1080555555555431</v>
      </c>
      <c r="F308" s="20"/>
      <c r="H308" s="21"/>
      <c r="Q308" s="20"/>
      <c r="S308" s="21"/>
      <c r="T308" s="20"/>
      <c r="U308" s="20"/>
      <c r="V308" s="20"/>
      <c r="W308" s="20"/>
      <c r="X308" s="20"/>
      <c r="Y308" s="20"/>
      <c r="AE308" s="20"/>
      <c r="AF308" s="20"/>
      <c r="AG308" s="20"/>
      <c r="AH308" s="20"/>
      <c r="AI308" s="20"/>
    </row>
    <row r="309" spans="1:35" s="19" customFormat="1" x14ac:dyDescent="0.2">
      <c r="A309" s="17">
        <v>43202.27144675926</v>
      </c>
      <c r="B309" s="18">
        <v>0.758333335805219</v>
      </c>
      <c r="C309" s="18">
        <v>0.21353009259259259</v>
      </c>
      <c r="D309" s="22">
        <f t="shared" si="4"/>
        <v>5.1247222222222097</v>
      </c>
      <c r="F309" s="20"/>
      <c r="H309" s="21"/>
      <c r="Q309" s="20"/>
      <c r="S309" s="21"/>
      <c r="T309" s="20"/>
      <c r="U309" s="20"/>
      <c r="V309" s="20"/>
      <c r="W309" s="20"/>
      <c r="X309" s="20"/>
      <c r="Y309" s="20"/>
      <c r="AE309" s="20"/>
      <c r="AF309" s="20"/>
      <c r="AG309" s="20"/>
      <c r="AH309" s="20"/>
      <c r="AI309" s="20"/>
    </row>
    <row r="310" spans="1:35" s="19" customFormat="1" x14ac:dyDescent="0.2">
      <c r="A310" s="17">
        <v>43202.272141203706</v>
      </c>
      <c r="B310" s="18">
        <v>0.75902778025192696</v>
      </c>
      <c r="C310" s="18">
        <v>0.2142361111111111</v>
      </c>
      <c r="D310" s="22">
        <f t="shared" si="4"/>
        <v>5.1413888888888764</v>
      </c>
      <c r="F310" s="20"/>
      <c r="H310" s="21"/>
      <c r="Q310" s="20"/>
      <c r="S310" s="21"/>
      <c r="T310" s="20"/>
      <c r="U310" s="20"/>
      <c r="V310" s="20"/>
      <c r="W310" s="20"/>
      <c r="X310" s="20"/>
      <c r="Y310" s="20"/>
      <c r="AE310" s="20"/>
      <c r="AF310" s="20"/>
      <c r="AG310" s="20"/>
      <c r="AH310" s="20"/>
      <c r="AI310" s="20"/>
    </row>
    <row r="311" spans="1:35" s="19" customFormat="1" x14ac:dyDescent="0.2">
      <c r="A311" s="17">
        <v>43202.272835648146</v>
      </c>
      <c r="B311" s="18">
        <v>0.75972222469863504</v>
      </c>
      <c r="C311" s="18">
        <v>0.21493055555555557</v>
      </c>
      <c r="D311" s="22">
        <f t="shared" si="4"/>
        <v>5.158055555555543</v>
      </c>
      <c r="F311" s="20"/>
      <c r="H311" s="21"/>
      <c r="Q311" s="20"/>
      <c r="S311" s="21"/>
      <c r="T311" s="20"/>
      <c r="U311" s="20"/>
      <c r="V311" s="20"/>
      <c r="W311" s="20"/>
      <c r="X311" s="20"/>
      <c r="Y311" s="20"/>
      <c r="AE311" s="20"/>
      <c r="AF311" s="20"/>
      <c r="AG311" s="20"/>
      <c r="AH311" s="20"/>
      <c r="AI311" s="20"/>
    </row>
    <row r="312" spans="1:35" s="19" customFormat="1" x14ac:dyDescent="0.2">
      <c r="A312" s="17">
        <v>43202.273530092592</v>
      </c>
      <c r="B312" s="18">
        <v>0.760416669145343</v>
      </c>
      <c r="C312" s="18">
        <v>0.21562500000000001</v>
      </c>
      <c r="D312" s="22">
        <f t="shared" si="4"/>
        <v>5.1747222222222096</v>
      </c>
      <c r="F312" s="20"/>
      <c r="H312" s="21"/>
      <c r="Q312" s="20">
        <v>-821.83100000000002</v>
      </c>
      <c r="S312" s="21"/>
      <c r="T312" s="20"/>
      <c r="U312" s="20"/>
      <c r="V312" s="20"/>
      <c r="W312" s="20"/>
      <c r="X312" s="20"/>
      <c r="Y312" s="20"/>
      <c r="AE312" s="20"/>
      <c r="AF312" s="20"/>
      <c r="AG312" s="20"/>
      <c r="AH312" s="20"/>
      <c r="AI312" s="20"/>
    </row>
    <row r="313" spans="1:35" s="19" customFormat="1" x14ac:dyDescent="0.2">
      <c r="A313" s="17">
        <v>43202.274224537039</v>
      </c>
      <c r="B313" s="18">
        <v>0.76111111359205097</v>
      </c>
      <c r="C313" s="18">
        <v>0.21631944444444445</v>
      </c>
      <c r="D313" s="22">
        <f t="shared" si="4"/>
        <v>5.1913888888888762</v>
      </c>
      <c r="F313" s="20"/>
      <c r="H313" s="21"/>
      <c r="Q313" s="20"/>
      <c r="S313" s="21"/>
      <c r="T313" s="20"/>
      <c r="U313" s="20"/>
      <c r="V313" s="20"/>
      <c r="W313" s="20"/>
      <c r="X313" s="20"/>
      <c r="Y313" s="20"/>
      <c r="AE313" s="20"/>
      <c r="AF313" s="20"/>
      <c r="AG313" s="20"/>
      <c r="AH313" s="20"/>
      <c r="AI313" s="20"/>
    </row>
    <row r="314" spans="1:35" s="19" customFormat="1" x14ac:dyDescent="0.2">
      <c r="A314" s="17">
        <v>43202.274918981479</v>
      </c>
      <c r="B314" s="18">
        <v>0.76180555803875905</v>
      </c>
      <c r="C314" s="18">
        <v>0.2170138888888889</v>
      </c>
      <c r="D314" s="22">
        <f t="shared" si="4"/>
        <v>5.2080555555555428</v>
      </c>
      <c r="F314" s="20"/>
      <c r="H314" s="21"/>
      <c r="Q314" s="20"/>
      <c r="S314" s="21"/>
      <c r="T314" s="20"/>
      <c r="U314" s="20"/>
      <c r="V314" s="20"/>
      <c r="W314" s="20"/>
      <c r="X314" s="20"/>
      <c r="Y314" s="20"/>
      <c r="AE314" s="20"/>
      <c r="AF314" s="20"/>
      <c r="AG314" s="20"/>
      <c r="AH314" s="20"/>
      <c r="AI314" s="20"/>
    </row>
    <row r="315" spans="1:35" s="19" customFormat="1" x14ac:dyDescent="0.2">
      <c r="A315" s="17">
        <v>43202.275613425925</v>
      </c>
      <c r="B315" s="18">
        <v>0.76250000248546701</v>
      </c>
      <c r="C315" s="18">
        <v>0.21769675925925927</v>
      </c>
      <c r="D315" s="22">
        <f t="shared" si="4"/>
        <v>5.2247222222222094</v>
      </c>
      <c r="F315" s="20"/>
      <c r="H315" s="21"/>
      <c r="Q315" s="20"/>
      <c r="S315" s="21"/>
      <c r="T315" s="20"/>
      <c r="U315" s="20"/>
      <c r="V315" s="20"/>
      <c r="W315" s="20"/>
      <c r="X315" s="20"/>
      <c r="Y315" s="20"/>
      <c r="AE315" s="20"/>
      <c r="AF315" s="20"/>
      <c r="AG315" s="20"/>
      <c r="AH315" s="20"/>
      <c r="AI315" s="20"/>
    </row>
    <row r="316" spans="1:35" s="19" customFormat="1" x14ac:dyDescent="0.2">
      <c r="A316" s="17">
        <v>43202.276307870372</v>
      </c>
      <c r="B316" s="18">
        <v>0.76319444693217497</v>
      </c>
      <c r="C316" s="18">
        <v>0.21840277777777778</v>
      </c>
      <c r="D316" s="22">
        <f t="shared" si="4"/>
        <v>5.241388888888876</v>
      </c>
      <c r="F316" s="20"/>
      <c r="H316" s="21"/>
      <c r="Q316" s="20"/>
      <c r="S316" s="21"/>
      <c r="T316" s="20"/>
      <c r="U316" s="20"/>
      <c r="V316" s="20"/>
      <c r="W316" s="20"/>
      <c r="X316" s="20"/>
      <c r="Y316" s="20"/>
      <c r="AE316" s="20"/>
      <c r="AF316" s="20"/>
      <c r="AG316" s="20"/>
      <c r="AH316" s="20"/>
      <c r="AI316" s="20"/>
    </row>
    <row r="317" spans="1:35" s="19" customFormat="1" x14ac:dyDescent="0.2">
      <c r="A317" s="17">
        <v>43202.277002314811</v>
      </c>
      <c r="B317" s="18">
        <v>0.76388889137888305</v>
      </c>
      <c r="C317" s="18">
        <v>0.21909722222222222</v>
      </c>
      <c r="D317" s="22">
        <f t="shared" si="4"/>
        <v>5.2580555555555426</v>
      </c>
      <c r="F317" s="20"/>
      <c r="H317" s="21"/>
      <c r="Q317" s="20"/>
      <c r="S317" s="21"/>
      <c r="T317" s="20"/>
      <c r="U317" s="20"/>
      <c r="V317" s="20"/>
      <c r="W317" s="20"/>
      <c r="X317" s="20"/>
      <c r="Y317" s="20"/>
      <c r="AE317" s="20"/>
      <c r="AF317" s="20"/>
      <c r="AG317" s="20"/>
      <c r="AH317" s="20"/>
      <c r="AI317" s="20"/>
    </row>
    <row r="318" spans="1:35" s="19" customFormat="1" x14ac:dyDescent="0.2">
      <c r="A318" s="17">
        <v>43202.277696759258</v>
      </c>
      <c r="B318" s="18">
        <v>0.76458333582559102</v>
      </c>
      <c r="C318" s="18">
        <v>0.21979166666666666</v>
      </c>
      <c r="D318" s="22">
        <f t="shared" si="4"/>
        <v>5.2747222222222092</v>
      </c>
      <c r="F318" s="20"/>
      <c r="H318" s="21">
        <v>299.69299999999998</v>
      </c>
      <c r="Q318" s="20">
        <v>-823.01599999999996</v>
      </c>
      <c r="S318" s="21"/>
      <c r="T318" s="20"/>
      <c r="U318" s="20"/>
      <c r="V318" s="20"/>
      <c r="W318" s="20"/>
      <c r="X318" s="20"/>
      <c r="Y318" s="20"/>
      <c r="AE318" s="20"/>
      <c r="AF318" s="20"/>
      <c r="AG318" s="20"/>
      <c r="AH318" s="20"/>
      <c r="AI318" s="20"/>
    </row>
    <row r="319" spans="1:35" s="19" customFormat="1" x14ac:dyDescent="0.2">
      <c r="A319" s="17">
        <v>43202.278391203705</v>
      </c>
      <c r="B319" s="18">
        <v>0.76527778027229898</v>
      </c>
      <c r="C319" s="18">
        <v>0.2204861111111111</v>
      </c>
      <c r="D319" s="22">
        <f t="shared" si="4"/>
        <v>5.2913888888888758</v>
      </c>
      <c r="F319" s="20"/>
      <c r="H319" s="21">
        <v>299.78800000000001</v>
      </c>
      <c r="Q319" s="20"/>
      <c r="S319" s="21"/>
      <c r="T319" s="20"/>
      <c r="U319" s="20"/>
      <c r="V319" s="20"/>
      <c r="W319" s="20"/>
      <c r="X319" s="20"/>
      <c r="Y319" s="20"/>
      <c r="AE319" s="20"/>
      <c r="AF319" s="20"/>
      <c r="AG319" s="20"/>
      <c r="AH319" s="20"/>
      <c r="AI319" s="20"/>
    </row>
    <row r="320" spans="1:35" s="19" customFormat="1" x14ac:dyDescent="0.2">
      <c r="A320" s="17">
        <v>43202.279085648152</v>
      </c>
      <c r="B320" s="18">
        <v>0.76597222471900805</v>
      </c>
      <c r="C320" s="18">
        <v>0.22118055555555555</v>
      </c>
      <c r="D320" s="22">
        <f t="shared" si="4"/>
        <v>5.3080555555555424</v>
      </c>
      <c r="F320" s="20"/>
      <c r="H320" s="21"/>
      <c r="Q320" s="20"/>
      <c r="S320" s="21"/>
      <c r="T320" s="20"/>
      <c r="U320" s="20"/>
      <c r="V320" s="20"/>
      <c r="W320" s="20"/>
      <c r="X320" s="20"/>
      <c r="Y320" s="20"/>
      <c r="AE320" s="20"/>
      <c r="AF320" s="20"/>
      <c r="AG320" s="20"/>
      <c r="AH320" s="20"/>
      <c r="AI320" s="20"/>
    </row>
    <row r="321" spans="1:31" s="20" customFormat="1" x14ac:dyDescent="0.2">
      <c r="A321" s="17">
        <v>43202.279780092591</v>
      </c>
      <c r="B321" s="18">
        <v>0.76666666916571602</v>
      </c>
      <c r="C321" s="18">
        <v>0.22187499999999999</v>
      </c>
      <c r="D321" s="22">
        <f t="shared" si="4"/>
        <v>5.324722222222209</v>
      </c>
      <c r="E321" s="19"/>
      <c r="G321" s="19"/>
      <c r="H321" s="21"/>
      <c r="I321" s="19"/>
      <c r="J321" s="19"/>
      <c r="K321" s="19"/>
      <c r="L321" s="19"/>
      <c r="M321" s="19"/>
      <c r="N321" s="19"/>
      <c r="O321" s="19"/>
      <c r="P321" s="19"/>
      <c r="R321" s="19"/>
      <c r="S321" s="21"/>
      <c r="Z321" s="19"/>
      <c r="AA321" s="19"/>
      <c r="AB321" s="19"/>
      <c r="AC321" s="19"/>
      <c r="AD321" s="19"/>
    </row>
    <row r="322" spans="1:31" s="20" customFormat="1" x14ac:dyDescent="0.2">
      <c r="A322" s="17">
        <v>43202.280474537038</v>
      </c>
      <c r="B322" s="18">
        <v>0.76736111361242398</v>
      </c>
      <c r="C322" s="18">
        <v>0.22255787037037036</v>
      </c>
      <c r="D322" s="22">
        <f t="shared" si="4"/>
        <v>5.3413888888888756</v>
      </c>
      <c r="E322" s="19"/>
      <c r="G322" s="19"/>
      <c r="H322" s="21"/>
      <c r="I322" s="19"/>
      <c r="J322" s="19"/>
      <c r="K322" s="19"/>
      <c r="L322" s="19"/>
      <c r="M322" s="19"/>
      <c r="N322" s="19"/>
      <c r="O322" s="19"/>
      <c r="P322" s="19"/>
      <c r="R322" s="19"/>
      <c r="S322" s="21"/>
      <c r="Z322" s="19"/>
      <c r="AA322" s="19"/>
      <c r="AB322" s="19"/>
      <c r="AC322" s="19"/>
      <c r="AD322" s="19"/>
    </row>
    <row r="323" spans="1:31" s="20" customFormat="1" x14ac:dyDescent="0.2">
      <c r="A323" s="17">
        <v>43202.281168981484</v>
      </c>
      <c r="B323" s="18">
        <v>0.76805555805913195</v>
      </c>
      <c r="C323" s="18">
        <v>0.2232638888888889</v>
      </c>
      <c r="D323" s="22">
        <f t="shared" si="4"/>
        <v>5.3580555555555422</v>
      </c>
      <c r="E323" s="19"/>
      <c r="G323" s="19"/>
      <c r="H323" s="21"/>
      <c r="I323" s="19"/>
      <c r="J323" s="19"/>
      <c r="K323" s="19"/>
      <c r="L323" s="19"/>
      <c r="M323" s="19"/>
      <c r="N323" s="19"/>
      <c r="O323" s="19"/>
      <c r="P323" s="19"/>
      <c r="R323" s="19"/>
      <c r="S323" s="21"/>
      <c r="Z323" s="19"/>
      <c r="AA323" s="19"/>
      <c r="AB323" s="19"/>
      <c r="AC323" s="19"/>
      <c r="AD323" s="19"/>
    </row>
    <row r="324" spans="1:31" s="20" customFormat="1" x14ac:dyDescent="0.2">
      <c r="A324" s="17">
        <v>43202.281863425924</v>
      </c>
      <c r="B324" s="18">
        <v>0.76875000250584002</v>
      </c>
      <c r="C324" s="18">
        <v>0.22395833333333334</v>
      </c>
      <c r="D324" s="22">
        <f t="shared" ref="D324:D387" si="5">D323+60/3600</f>
        <v>5.3747222222222089</v>
      </c>
      <c r="E324" s="19"/>
      <c r="G324" s="19"/>
      <c r="H324" s="21"/>
      <c r="I324" s="19"/>
      <c r="J324" s="19"/>
      <c r="K324" s="19"/>
      <c r="L324" s="19"/>
      <c r="M324" s="19"/>
      <c r="N324" s="19"/>
      <c r="O324" s="19"/>
      <c r="P324" s="19"/>
      <c r="R324" s="19"/>
      <c r="S324" s="21"/>
      <c r="Z324" s="19"/>
      <c r="AA324" s="19"/>
      <c r="AB324" s="19"/>
      <c r="AC324" s="19"/>
      <c r="AD324" s="19"/>
    </row>
    <row r="325" spans="1:31" s="20" customFormat="1" x14ac:dyDescent="0.2">
      <c r="A325" s="17">
        <v>43202.282557870371</v>
      </c>
      <c r="B325" s="18">
        <v>0.76944444695254799</v>
      </c>
      <c r="C325" s="18">
        <v>0.22465277777777778</v>
      </c>
      <c r="D325" s="22">
        <f t="shared" si="5"/>
        <v>5.3913888888888755</v>
      </c>
      <c r="E325" s="19"/>
      <c r="G325" s="19"/>
      <c r="H325" s="21"/>
      <c r="I325" s="19"/>
      <c r="J325" s="19"/>
      <c r="K325" s="19"/>
      <c r="L325" s="19"/>
      <c r="M325" s="19"/>
      <c r="N325" s="19"/>
      <c r="O325" s="19"/>
      <c r="P325" s="19"/>
      <c r="Q325" s="20">
        <v>-823.88499999999999</v>
      </c>
      <c r="R325" s="19"/>
      <c r="S325" s="21"/>
      <c r="Z325" s="19"/>
      <c r="AA325" s="19"/>
      <c r="AB325" s="19"/>
      <c r="AC325" s="19"/>
      <c r="AD325" s="19"/>
    </row>
    <row r="326" spans="1:31" s="20" customFormat="1" x14ac:dyDescent="0.2">
      <c r="A326" s="17">
        <v>43202.283252314817</v>
      </c>
      <c r="B326" s="18">
        <v>0.77013889139925595</v>
      </c>
      <c r="C326" s="18">
        <v>0.22534722222222223</v>
      </c>
      <c r="D326" s="22">
        <f t="shared" si="5"/>
        <v>5.4080555555555421</v>
      </c>
      <c r="E326" s="19"/>
      <c r="G326" s="19"/>
      <c r="H326" s="21"/>
      <c r="I326" s="19"/>
      <c r="J326" s="19"/>
      <c r="K326" s="19"/>
      <c r="L326" s="19"/>
      <c r="M326" s="19"/>
      <c r="N326" s="19"/>
      <c r="O326" s="19"/>
      <c r="P326" s="19"/>
      <c r="R326" s="19"/>
      <c r="S326" s="21"/>
      <c r="Z326" s="19"/>
      <c r="AA326" s="19"/>
      <c r="AB326" s="19"/>
      <c r="AC326" s="19"/>
      <c r="AD326" s="19"/>
    </row>
    <row r="327" spans="1:31" s="20" customFormat="1" x14ac:dyDescent="0.2">
      <c r="A327" s="17">
        <v>43202.283946759257</v>
      </c>
      <c r="B327" s="18">
        <v>0.77083333584596403</v>
      </c>
      <c r="C327" s="18">
        <v>0.22604166666666667</v>
      </c>
      <c r="D327" s="22">
        <f t="shared" si="5"/>
        <v>5.4247222222222087</v>
      </c>
      <c r="E327" s="19"/>
      <c r="G327" s="19"/>
      <c r="H327" s="21"/>
      <c r="I327" s="19"/>
      <c r="J327" s="19"/>
      <c r="K327" s="19"/>
      <c r="L327" s="19"/>
      <c r="M327" s="19"/>
      <c r="N327" s="19"/>
      <c r="O327" s="19"/>
      <c r="P327" s="19"/>
      <c r="R327" s="19"/>
      <c r="S327" s="21"/>
      <c r="Z327" s="19"/>
      <c r="AA327" s="19"/>
      <c r="AB327" s="19"/>
      <c r="AC327" s="19"/>
      <c r="AD327" s="19"/>
    </row>
    <row r="328" spans="1:31" s="20" customFormat="1" x14ac:dyDescent="0.2">
      <c r="A328" s="17">
        <v>43202.284641203703</v>
      </c>
      <c r="B328" s="18">
        <v>0.77152778029267199</v>
      </c>
      <c r="C328" s="18">
        <v>0.22673611111111111</v>
      </c>
      <c r="D328" s="22">
        <f t="shared" si="5"/>
        <v>5.4413888888888753</v>
      </c>
      <c r="E328" s="19">
        <v>1005.633</v>
      </c>
      <c r="F328" s="20">
        <v>6.0540000000000003</v>
      </c>
      <c r="G328" s="19">
        <v>36.969000000000001</v>
      </c>
      <c r="H328" s="21">
        <v>298.13799999999998</v>
      </c>
      <c r="I328" s="19">
        <v>0</v>
      </c>
      <c r="J328" s="19">
        <v>0</v>
      </c>
      <c r="K328" s="19">
        <v>0</v>
      </c>
      <c r="L328" s="19">
        <v>5.633</v>
      </c>
      <c r="M328" s="19">
        <v>0</v>
      </c>
      <c r="N328" s="19">
        <v>0</v>
      </c>
      <c r="O328" s="19">
        <v>0</v>
      </c>
      <c r="P328" s="19">
        <v>0</v>
      </c>
      <c r="Q328" s="20">
        <v>-824.03099999999995</v>
      </c>
      <c r="R328" s="19">
        <v>0</v>
      </c>
      <c r="S328" s="21">
        <v>0.97099999999999997</v>
      </c>
      <c r="T328" s="20">
        <v>34.408000000000001</v>
      </c>
      <c r="U328" s="20">
        <v>0</v>
      </c>
      <c r="V328" s="20">
        <v>0</v>
      </c>
      <c r="W328" s="20">
        <v>0</v>
      </c>
      <c r="X328" s="20">
        <v>0</v>
      </c>
      <c r="Y328" s="20">
        <v>6</v>
      </c>
      <c r="Z328" s="19">
        <v>37</v>
      </c>
      <c r="AA328" s="19">
        <v>3</v>
      </c>
      <c r="AB328" s="19">
        <v>0</v>
      </c>
      <c r="AC328" s="19">
        <v>3</v>
      </c>
      <c r="AD328" s="19">
        <v>3</v>
      </c>
      <c r="AE328" s="20">
        <v>0</v>
      </c>
    </row>
    <row r="329" spans="1:31" s="20" customFormat="1" x14ac:dyDescent="0.2">
      <c r="A329" s="17">
        <v>43202.28533564815</v>
      </c>
      <c r="B329" s="18">
        <v>0.77222222473937996</v>
      </c>
      <c r="C329" s="18">
        <v>0.22741898148148149</v>
      </c>
      <c r="D329" s="22">
        <f t="shared" si="5"/>
        <v>5.4580555555555419</v>
      </c>
      <c r="E329" s="19"/>
      <c r="G329" s="19"/>
      <c r="H329" s="21"/>
      <c r="I329" s="19"/>
      <c r="J329" s="19"/>
      <c r="K329" s="19"/>
      <c r="L329" s="19"/>
      <c r="M329" s="19"/>
      <c r="N329" s="19"/>
      <c r="O329" s="19"/>
      <c r="P329" s="19"/>
      <c r="R329" s="19"/>
      <c r="S329" s="21"/>
      <c r="Z329" s="19"/>
      <c r="AA329" s="19"/>
      <c r="AB329" s="19"/>
      <c r="AC329" s="19"/>
      <c r="AD329" s="19"/>
    </row>
    <row r="330" spans="1:31" s="20" customFormat="1" x14ac:dyDescent="0.2">
      <c r="A330" s="17">
        <v>43202.286030092589</v>
      </c>
      <c r="B330" s="18">
        <v>0.77291666918608803</v>
      </c>
      <c r="C330" s="18">
        <v>0.22812499999999999</v>
      </c>
      <c r="D330" s="22">
        <f t="shared" si="5"/>
        <v>5.4747222222222085</v>
      </c>
      <c r="E330" s="19"/>
      <c r="G330" s="19"/>
      <c r="H330" s="21"/>
      <c r="I330" s="19"/>
      <c r="J330" s="19"/>
      <c r="K330" s="19"/>
      <c r="L330" s="19"/>
      <c r="M330" s="19"/>
      <c r="N330" s="19"/>
      <c r="O330" s="19"/>
      <c r="P330" s="19"/>
      <c r="R330" s="19"/>
      <c r="S330" s="21"/>
      <c r="Z330" s="19"/>
      <c r="AA330" s="19"/>
      <c r="AB330" s="19"/>
      <c r="AC330" s="19"/>
      <c r="AD330" s="19"/>
    </row>
    <row r="331" spans="1:31" s="20" customFormat="1" x14ac:dyDescent="0.2">
      <c r="A331" s="17">
        <v>43202.286724537036</v>
      </c>
      <c r="B331" s="18">
        <v>0.773611113632796</v>
      </c>
      <c r="C331" s="18">
        <v>0.22881944444444444</v>
      </c>
      <c r="D331" s="22">
        <f t="shared" si="5"/>
        <v>5.4913888888888751</v>
      </c>
      <c r="E331" s="19"/>
      <c r="G331" s="19"/>
      <c r="H331" s="21"/>
      <c r="I331" s="19"/>
      <c r="J331" s="19"/>
      <c r="K331" s="19"/>
      <c r="L331" s="19"/>
      <c r="M331" s="19"/>
      <c r="N331" s="19"/>
      <c r="O331" s="19"/>
      <c r="P331" s="19"/>
      <c r="Q331" s="20">
        <v>-825.02300000000002</v>
      </c>
      <c r="R331" s="19"/>
      <c r="S331" s="21"/>
      <c r="Z331" s="19"/>
      <c r="AA331" s="19"/>
      <c r="AB331" s="19"/>
      <c r="AC331" s="19"/>
      <c r="AD331" s="19"/>
    </row>
    <row r="332" spans="1:31" s="20" customFormat="1" x14ac:dyDescent="0.2">
      <c r="A332" s="17">
        <v>43202.287418981483</v>
      </c>
      <c r="B332" s="18">
        <v>0.77430555807950396</v>
      </c>
      <c r="C332" s="18">
        <v>0.22951388888888888</v>
      </c>
      <c r="D332" s="22">
        <f t="shared" si="5"/>
        <v>5.5080555555555417</v>
      </c>
      <c r="E332" s="19"/>
      <c r="G332" s="19"/>
      <c r="H332" s="21"/>
      <c r="I332" s="19"/>
      <c r="J332" s="19"/>
      <c r="K332" s="19"/>
      <c r="L332" s="19"/>
      <c r="M332" s="19"/>
      <c r="N332" s="19"/>
      <c r="O332" s="19"/>
      <c r="P332" s="19"/>
      <c r="R332" s="19"/>
      <c r="S332" s="21"/>
      <c r="Z332" s="19"/>
      <c r="AA332" s="19"/>
      <c r="AB332" s="19"/>
      <c r="AC332" s="19"/>
      <c r="AD332" s="19"/>
    </row>
    <row r="333" spans="1:31" s="20" customFormat="1" x14ac:dyDescent="0.2">
      <c r="A333" s="17">
        <v>43202.288113425922</v>
      </c>
      <c r="B333" s="18">
        <v>0.77500000252621204</v>
      </c>
      <c r="C333" s="18">
        <v>0.23020833333333332</v>
      </c>
      <c r="D333" s="22">
        <f t="shared" si="5"/>
        <v>5.5247222222222083</v>
      </c>
      <c r="E333" s="19"/>
      <c r="G333" s="19"/>
      <c r="H333" s="21"/>
      <c r="I333" s="19"/>
      <c r="J333" s="19"/>
      <c r="K333" s="19"/>
      <c r="L333" s="19"/>
      <c r="M333" s="19"/>
      <c r="N333" s="19"/>
      <c r="O333" s="19"/>
      <c r="P333" s="19"/>
      <c r="R333" s="19"/>
      <c r="S333" s="21"/>
      <c r="Z333" s="19"/>
      <c r="AA333" s="19"/>
      <c r="AB333" s="19"/>
      <c r="AC333" s="19"/>
      <c r="AD333" s="19"/>
    </row>
    <row r="334" spans="1:31" s="20" customFormat="1" x14ac:dyDescent="0.2">
      <c r="A334" s="17">
        <v>43202.288807870369</v>
      </c>
      <c r="B334" s="18">
        <v>0.775694446972921</v>
      </c>
      <c r="C334" s="18">
        <v>0.23090277777777779</v>
      </c>
      <c r="D334" s="22">
        <f t="shared" si="5"/>
        <v>5.5413888888888749</v>
      </c>
      <c r="E334" s="19"/>
      <c r="G334" s="19"/>
      <c r="H334" s="21">
        <v>300.495</v>
      </c>
      <c r="I334" s="19"/>
      <c r="J334" s="19"/>
      <c r="K334" s="19"/>
      <c r="L334" s="19"/>
      <c r="M334" s="19"/>
      <c r="N334" s="19"/>
      <c r="O334" s="19"/>
      <c r="P334" s="19"/>
      <c r="R334" s="19"/>
      <c r="S334" s="21"/>
      <c r="Z334" s="19"/>
      <c r="AA334" s="19"/>
      <c r="AB334" s="19"/>
      <c r="AC334" s="19"/>
      <c r="AD334" s="19"/>
    </row>
    <row r="335" spans="1:31" s="20" customFormat="1" x14ac:dyDescent="0.2">
      <c r="A335" s="17">
        <v>43202.289502314816</v>
      </c>
      <c r="B335" s="18">
        <v>0.77638889141962897</v>
      </c>
      <c r="C335" s="18">
        <v>0.23158564814814814</v>
      </c>
      <c r="D335" s="22">
        <f t="shared" si="5"/>
        <v>5.5580555555555415</v>
      </c>
      <c r="E335" s="19"/>
      <c r="G335" s="19"/>
      <c r="H335" s="21">
        <v>298.23599999999999</v>
      </c>
      <c r="I335" s="19"/>
      <c r="J335" s="19"/>
      <c r="K335" s="19"/>
      <c r="L335" s="19"/>
      <c r="M335" s="19"/>
      <c r="N335" s="19"/>
      <c r="O335" s="19"/>
      <c r="P335" s="19"/>
      <c r="R335" s="19"/>
      <c r="S335" s="21"/>
      <c r="Z335" s="19"/>
      <c r="AA335" s="19"/>
      <c r="AB335" s="19"/>
      <c r="AC335" s="19"/>
      <c r="AD335" s="19"/>
    </row>
    <row r="336" spans="1:31" s="20" customFormat="1" x14ac:dyDescent="0.2">
      <c r="A336" s="17">
        <v>43202.290196759262</v>
      </c>
      <c r="B336" s="18">
        <v>0.77708333586633704</v>
      </c>
      <c r="C336" s="18">
        <v>0.23228009259259258</v>
      </c>
      <c r="D336" s="22">
        <f t="shared" si="5"/>
        <v>5.5747222222222081</v>
      </c>
      <c r="E336" s="19"/>
      <c r="G336" s="19"/>
      <c r="H336" s="21">
        <v>299.40499999999997</v>
      </c>
      <c r="I336" s="19"/>
      <c r="J336" s="19"/>
      <c r="K336" s="19"/>
      <c r="L336" s="19"/>
      <c r="M336" s="19"/>
      <c r="N336" s="19"/>
      <c r="O336" s="19"/>
      <c r="P336" s="19"/>
      <c r="R336" s="19"/>
      <c r="S336" s="21"/>
      <c r="Z336" s="19"/>
      <c r="AA336" s="19"/>
      <c r="AB336" s="19"/>
      <c r="AC336" s="19"/>
      <c r="AD336" s="19"/>
    </row>
    <row r="337" spans="1:35" s="19" customFormat="1" x14ac:dyDescent="0.2">
      <c r="A337" s="17">
        <v>43202.290891203702</v>
      </c>
      <c r="B337" s="18">
        <v>0.77777778031304501</v>
      </c>
      <c r="C337" s="18">
        <v>0.23298611111111112</v>
      </c>
      <c r="D337" s="22">
        <f t="shared" si="5"/>
        <v>5.5913888888888748</v>
      </c>
      <c r="F337" s="20"/>
      <c r="H337" s="21">
        <v>300.00200000000001</v>
      </c>
      <c r="Q337" s="20"/>
      <c r="S337" s="21"/>
      <c r="T337" s="20"/>
      <c r="U337" s="20"/>
      <c r="V337" s="20"/>
      <c r="W337" s="20"/>
      <c r="X337" s="20"/>
      <c r="Y337" s="20"/>
      <c r="AE337" s="20"/>
      <c r="AF337" s="20"/>
      <c r="AG337" s="20"/>
      <c r="AH337" s="20"/>
      <c r="AI337" s="20"/>
    </row>
    <row r="338" spans="1:35" s="19" customFormat="1" x14ac:dyDescent="0.2">
      <c r="A338" s="17">
        <v>43202.291585648149</v>
      </c>
      <c r="B338" s="18">
        <v>0.77847222475975297</v>
      </c>
      <c r="C338" s="18">
        <v>0.23368055555555556</v>
      </c>
      <c r="D338" s="22">
        <f t="shared" si="5"/>
        <v>5.6080555555555414</v>
      </c>
      <c r="F338" s="20"/>
      <c r="H338" s="21">
        <v>299.786</v>
      </c>
      <c r="Q338" s="20"/>
      <c r="S338" s="21"/>
      <c r="T338" s="20"/>
      <c r="U338" s="20"/>
      <c r="V338" s="20"/>
      <c r="W338" s="20"/>
      <c r="X338" s="20"/>
      <c r="Y338" s="20"/>
      <c r="AE338" s="20"/>
      <c r="AF338" s="20"/>
      <c r="AG338" s="20"/>
      <c r="AH338" s="20"/>
      <c r="AI338" s="20"/>
    </row>
    <row r="339" spans="1:35" s="19" customFormat="1" x14ac:dyDescent="0.2">
      <c r="A339" s="17">
        <v>43202.292280092595</v>
      </c>
      <c r="B339" s="18">
        <v>0.77916666920646105</v>
      </c>
      <c r="C339" s="18">
        <v>0.234375</v>
      </c>
      <c r="D339" s="22">
        <f t="shared" si="5"/>
        <v>5.624722222222208</v>
      </c>
      <c r="F339" s="20"/>
      <c r="H339" s="21"/>
      <c r="Q339" s="20"/>
      <c r="S339" s="21"/>
      <c r="T339" s="20"/>
      <c r="U339" s="20"/>
      <c r="V339" s="20"/>
      <c r="W339" s="20"/>
      <c r="X339" s="20"/>
      <c r="Y339" s="20"/>
      <c r="AE339" s="20"/>
      <c r="AF339" s="20"/>
      <c r="AG339" s="20"/>
      <c r="AH339" s="20"/>
      <c r="AI339" s="20"/>
    </row>
    <row r="340" spans="1:35" s="19" customFormat="1" x14ac:dyDescent="0.2">
      <c r="A340" s="17">
        <v>43202.292974537035</v>
      </c>
      <c r="B340" s="18">
        <v>0.77986111365316901</v>
      </c>
      <c r="C340" s="18">
        <v>0.23506944444444444</v>
      </c>
      <c r="D340" s="22">
        <f t="shared" si="5"/>
        <v>5.6413888888888746</v>
      </c>
      <c r="F340" s="20"/>
      <c r="H340" s="21"/>
      <c r="Q340" s="20">
        <v>-826.02200000000005</v>
      </c>
      <c r="S340" s="21"/>
      <c r="T340" s="20"/>
      <c r="U340" s="20"/>
      <c r="V340" s="20"/>
      <c r="W340" s="20"/>
      <c r="X340" s="20"/>
      <c r="Y340" s="20"/>
      <c r="AE340" s="20"/>
      <c r="AF340" s="20"/>
      <c r="AG340" s="20"/>
      <c r="AH340" s="20"/>
      <c r="AI340" s="20"/>
    </row>
    <row r="341" spans="1:35" s="19" customFormat="1" x14ac:dyDescent="0.2">
      <c r="A341" s="17">
        <v>43202.293668981481</v>
      </c>
      <c r="B341" s="18">
        <v>0.78055555809987698</v>
      </c>
      <c r="C341" s="18">
        <v>0.23576388888888888</v>
      </c>
      <c r="D341" s="22">
        <f t="shared" si="5"/>
        <v>5.6580555555555412</v>
      </c>
      <c r="F341" s="20"/>
      <c r="H341" s="21"/>
      <c r="Q341" s="20"/>
      <c r="S341" s="21"/>
      <c r="T341" s="20"/>
      <c r="U341" s="20"/>
      <c r="V341" s="20"/>
      <c r="W341" s="20"/>
      <c r="X341" s="20"/>
      <c r="Y341" s="20"/>
      <c r="AE341" s="20"/>
      <c r="AF341" s="20"/>
      <c r="AG341" s="20"/>
      <c r="AH341" s="20"/>
      <c r="AI341" s="20"/>
    </row>
    <row r="342" spans="1:35" s="19" customFormat="1" x14ac:dyDescent="0.2">
      <c r="A342" s="17">
        <v>43202.294363425928</v>
      </c>
      <c r="B342" s="18">
        <v>0.78125000254658505</v>
      </c>
      <c r="C342" s="18">
        <v>0.23644675925925926</v>
      </c>
      <c r="D342" s="22">
        <f t="shared" si="5"/>
        <v>5.6747222222222078</v>
      </c>
      <c r="F342" s="20"/>
      <c r="H342" s="21"/>
      <c r="Q342" s="20"/>
      <c r="S342" s="21"/>
      <c r="T342" s="20"/>
      <c r="U342" s="20"/>
      <c r="V342" s="20"/>
      <c r="W342" s="20"/>
      <c r="X342" s="20"/>
      <c r="Y342" s="20"/>
      <c r="AE342" s="20"/>
      <c r="AF342" s="20"/>
      <c r="AG342" s="20"/>
      <c r="AH342" s="20"/>
      <c r="AI342" s="20"/>
    </row>
    <row r="343" spans="1:35" s="19" customFormat="1" x14ac:dyDescent="0.2">
      <c r="A343" s="17">
        <v>43202.295057870368</v>
      </c>
      <c r="B343" s="18">
        <v>0.78194444699329302</v>
      </c>
      <c r="C343" s="18">
        <v>0.2371412037037037</v>
      </c>
      <c r="D343" s="22">
        <f t="shared" si="5"/>
        <v>5.6913888888888744</v>
      </c>
      <c r="F343" s="20"/>
      <c r="H343" s="21"/>
      <c r="Q343" s="20"/>
      <c r="S343" s="21"/>
      <c r="T343" s="20"/>
      <c r="U343" s="20"/>
      <c r="V343" s="20"/>
      <c r="W343" s="20"/>
      <c r="X343" s="20"/>
      <c r="Y343" s="20"/>
      <c r="AE343" s="20"/>
      <c r="AF343" s="20"/>
      <c r="AG343" s="20"/>
      <c r="AH343" s="20"/>
      <c r="AI343" s="20"/>
    </row>
    <row r="344" spans="1:35" s="19" customFormat="1" x14ac:dyDescent="0.2">
      <c r="A344" s="17">
        <v>43202.295752314814</v>
      </c>
      <c r="B344" s="18">
        <v>0.78263889144000098</v>
      </c>
      <c r="C344" s="18">
        <v>0.23784722222222221</v>
      </c>
      <c r="D344" s="22">
        <f t="shared" si="5"/>
        <v>5.708055555555541</v>
      </c>
      <c r="F344" s="20"/>
      <c r="H344" s="21"/>
      <c r="Q344" s="20"/>
      <c r="S344" s="21"/>
      <c r="T344" s="20"/>
      <c r="U344" s="20"/>
      <c r="V344" s="20"/>
      <c r="W344" s="20"/>
      <c r="X344" s="20"/>
      <c r="Y344" s="20"/>
      <c r="AE344" s="20"/>
      <c r="AF344" s="20"/>
      <c r="AG344" s="20"/>
      <c r="AH344" s="20"/>
      <c r="AI344" s="20"/>
    </row>
    <row r="345" spans="1:35" s="19" customFormat="1" x14ac:dyDescent="0.2">
      <c r="A345" s="17">
        <v>43202.296446759261</v>
      </c>
      <c r="B345" s="18">
        <v>0.78333333588670895</v>
      </c>
      <c r="C345" s="18">
        <v>0.23854166666666668</v>
      </c>
      <c r="D345" s="22">
        <f t="shared" si="5"/>
        <v>5.7247222222222076</v>
      </c>
      <c r="F345" s="20"/>
      <c r="H345" s="21"/>
      <c r="Q345" s="20"/>
      <c r="S345" s="21"/>
      <c r="T345" s="20"/>
      <c r="U345" s="20"/>
      <c r="V345" s="20"/>
      <c r="W345" s="20"/>
      <c r="X345" s="20"/>
      <c r="Y345" s="20"/>
      <c r="AE345" s="20"/>
      <c r="AF345" s="20"/>
      <c r="AG345" s="20"/>
      <c r="AH345" s="20"/>
      <c r="AI345" s="20"/>
    </row>
    <row r="346" spans="1:35" s="19" customFormat="1" x14ac:dyDescent="0.2">
      <c r="A346" s="17">
        <v>43202.2971412037</v>
      </c>
      <c r="B346" s="18">
        <v>0.78402778033341702</v>
      </c>
      <c r="C346" s="18">
        <v>0.23923611111111112</v>
      </c>
      <c r="D346" s="22">
        <f t="shared" si="5"/>
        <v>5.7413888888888742</v>
      </c>
      <c r="F346" s="20"/>
      <c r="H346" s="21"/>
      <c r="Q346" s="20"/>
      <c r="S346" s="21"/>
      <c r="T346" s="20"/>
      <c r="U346" s="20"/>
      <c r="V346" s="20"/>
      <c r="W346" s="20"/>
      <c r="X346" s="20"/>
      <c r="Y346" s="20"/>
      <c r="AE346" s="20"/>
      <c r="AF346" s="20"/>
      <c r="AG346" s="20"/>
      <c r="AH346" s="20"/>
      <c r="AI346" s="20"/>
    </row>
    <row r="347" spans="1:35" s="19" customFormat="1" x14ac:dyDescent="0.2">
      <c r="A347" s="17">
        <v>43202.297835648147</v>
      </c>
      <c r="B347" s="18">
        <v>0.78472222478012599</v>
      </c>
      <c r="C347" s="18">
        <v>0.23993055555555556</v>
      </c>
      <c r="D347" s="22">
        <f t="shared" si="5"/>
        <v>5.7580555555555408</v>
      </c>
      <c r="F347" s="20"/>
      <c r="H347" s="21"/>
      <c r="Q347" s="20">
        <v>-827.23699999999997</v>
      </c>
      <c r="S347" s="21"/>
      <c r="T347" s="20"/>
      <c r="U347" s="20"/>
      <c r="V347" s="20"/>
      <c r="W347" s="20"/>
      <c r="X347" s="20"/>
      <c r="Y347" s="20"/>
      <c r="AE347" s="20"/>
      <c r="AF347" s="20"/>
      <c r="AG347" s="20"/>
      <c r="AH347" s="20"/>
      <c r="AI347" s="20"/>
    </row>
    <row r="348" spans="1:35" s="19" customFormat="1" x14ac:dyDescent="0.2">
      <c r="A348" s="17">
        <v>43202.298530092594</v>
      </c>
      <c r="B348" s="18">
        <v>0.78541666922683395</v>
      </c>
      <c r="C348" s="18">
        <v>0.24062500000000001</v>
      </c>
      <c r="D348" s="22">
        <f t="shared" si="5"/>
        <v>5.7747222222222074</v>
      </c>
      <c r="F348" s="20"/>
      <c r="H348" s="21"/>
      <c r="Q348" s="20"/>
      <c r="S348" s="21"/>
      <c r="T348" s="20"/>
      <c r="U348" s="20"/>
      <c r="V348" s="20"/>
      <c r="W348" s="20"/>
      <c r="X348" s="20"/>
      <c r="Y348" s="20"/>
      <c r="AE348" s="20"/>
      <c r="AF348" s="20"/>
      <c r="AG348" s="20"/>
      <c r="AH348" s="20"/>
      <c r="AI348" s="20"/>
    </row>
    <row r="349" spans="1:35" s="19" customFormat="1" x14ac:dyDescent="0.2">
      <c r="A349" s="17">
        <v>43202.299224537041</v>
      </c>
      <c r="B349" s="18">
        <v>0.78611111367354203</v>
      </c>
      <c r="C349" s="18">
        <v>0.24130787037037038</v>
      </c>
      <c r="D349" s="22">
        <f t="shared" si="5"/>
        <v>5.791388888888874</v>
      </c>
      <c r="F349" s="20"/>
      <c r="H349" s="21"/>
      <c r="Q349" s="20"/>
      <c r="S349" s="21"/>
      <c r="T349" s="20"/>
      <c r="U349" s="20"/>
      <c r="V349" s="20"/>
      <c r="W349" s="20"/>
      <c r="X349" s="20"/>
      <c r="Y349" s="20"/>
      <c r="AE349" s="20"/>
      <c r="AF349" s="20"/>
      <c r="AG349" s="20"/>
      <c r="AH349" s="20"/>
      <c r="AI349" s="20"/>
    </row>
    <row r="350" spans="1:35" s="19" customFormat="1" x14ac:dyDescent="0.2">
      <c r="A350" s="17">
        <v>43202.29991898148</v>
      </c>
      <c r="B350" s="18">
        <v>0.78680555812024999</v>
      </c>
      <c r="C350" s="18">
        <v>0.24201388888888889</v>
      </c>
      <c r="D350" s="22">
        <f t="shared" si="5"/>
        <v>5.8080555555555406</v>
      </c>
      <c r="F350" s="20"/>
      <c r="H350" s="21"/>
      <c r="Q350" s="20"/>
      <c r="S350" s="21"/>
      <c r="T350" s="20"/>
      <c r="U350" s="20"/>
      <c r="V350" s="20"/>
      <c r="W350" s="20"/>
      <c r="X350" s="20"/>
      <c r="Y350" s="20"/>
      <c r="AE350" s="20"/>
      <c r="AF350" s="20"/>
      <c r="AG350" s="20"/>
      <c r="AH350" s="20"/>
      <c r="AI350" s="20"/>
    </row>
    <row r="351" spans="1:35" s="19" customFormat="1" x14ac:dyDescent="0.2">
      <c r="A351" s="17">
        <v>43202.300613425927</v>
      </c>
      <c r="B351" s="18">
        <v>0.78750000256695796</v>
      </c>
      <c r="C351" s="18">
        <v>0.24270833333333333</v>
      </c>
      <c r="D351" s="22">
        <f t="shared" si="5"/>
        <v>5.8247222222222073</v>
      </c>
      <c r="F351" s="20"/>
      <c r="H351" s="21"/>
      <c r="Q351" s="20"/>
      <c r="S351" s="21"/>
      <c r="T351" s="20"/>
      <c r="U351" s="20"/>
      <c r="V351" s="20"/>
      <c r="W351" s="20"/>
      <c r="X351" s="20"/>
      <c r="Y351" s="20"/>
      <c r="AE351" s="20"/>
      <c r="AF351" s="20"/>
      <c r="AG351" s="20"/>
      <c r="AH351" s="20"/>
      <c r="AI351" s="20"/>
    </row>
    <row r="352" spans="1:35" s="19" customFormat="1" x14ac:dyDescent="0.2">
      <c r="A352" s="17">
        <v>43202.301307870373</v>
      </c>
      <c r="B352" s="18">
        <v>0.78819444701366603</v>
      </c>
      <c r="C352" s="18">
        <v>0.24340277777777777</v>
      </c>
      <c r="D352" s="22">
        <f t="shared" si="5"/>
        <v>5.8413888888888739</v>
      </c>
      <c r="F352" s="20"/>
      <c r="H352" s="21">
        <v>295.43299999999999</v>
      </c>
      <c r="Q352" s="20"/>
      <c r="S352" s="21"/>
      <c r="T352" s="20"/>
      <c r="U352" s="20"/>
      <c r="V352" s="20"/>
      <c r="W352" s="20"/>
      <c r="X352" s="20"/>
      <c r="Y352" s="20"/>
      <c r="AE352" s="20"/>
      <c r="AF352" s="20"/>
      <c r="AG352" s="20"/>
      <c r="AH352" s="20"/>
      <c r="AI352" s="20"/>
    </row>
    <row r="353" spans="1:31" s="20" customFormat="1" x14ac:dyDescent="0.2">
      <c r="A353" s="17">
        <v>43202.302002314813</v>
      </c>
      <c r="B353" s="18">
        <v>0.788888891460374</v>
      </c>
      <c r="C353" s="18">
        <v>0.24409722222222222</v>
      </c>
      <c r="D353" s="22">
        <f t="shared" si="5"/>
        <v>5.8580555555555405</v>
      </c>
      <c r="E353" s="19"/>
      <c r="G353" s="19"/>
      <c r="H353" s="21">
        <v>300.178</v>
      </c>
      <c r="I353" s="19"/>
      <c r="J353" s="19"/>
      <c r="K353" s="19"/>
      <c r="L353" s="19"/>
      <c r="M353" s="19"/>
      <c r="N353" s="19"/>
      <c r="O353" s="19"/>
      <c r="P353" s="19"/>
      <c r="R353" s="19"/>
      <c r="S353" s="21"/>
      <c r="Z353" s="19"/>
      <c r="AA353" s="19"/>
      <c r="AB353" s="19"/>
      <c r="AC353" s="19"/>
      <c r="AD353" s="19"/>
    </row>
    <row r="354" spans="1:31" s="20" customFormat="1" x14ac:dyDescent="0.2">
      <c r="A354" s="17">
        <v>43202.30269675926</v>
      </c>
      <c r="B354" s="18">
        <v>0.78958333590708196</v>
      </c>
      <c r="C354" s="18">
        <v>0.24479166666666666</v>
      </c>
      <c r="D354" s="22">
        <f t="shared" si="5"/>
        <v>5.8747222222222071</v>
      </c>
      <c r="E354" s="19"/>
      <c r="G354" s="19"/>
      <c r="H354" s="21">
        <v>299.59300000000002</v>
      </c>
      <c r="I354" s="19"/>
      <c r="J354" s="19"/>
      <c r="K354" s="19"/>
      <c r="L354" s="19"/>
      <c r="M354" s="19"/>
      <c r="N354" s="19"/>
      <c r="O354" s="19"/>
      <c r="P354" s="19"/>
      <c r="R354" s="19"/>
      <c r="S354" s="21"/>
      <c r="Z354" s="19"/>
      <c r="AA354" s="19"/>
      <c r="AB354" s="19"/>
      <c r="AC354" s="19"/>
      <c r="AD354" s="19"/>
    </row>
    <row r="355" spans="1:31" s="20" customFormat="1" x14ac:dyDescent="0.2">
      <c r="A355" s="17">
        <v>43202.303391203706</v>
      </c>
      <c r="B355" s="18">
        <v>0.79027778035379004</v>
      </c>
      <c r="C355" s="18">
        <v>0.2454861111111111</v>
      </c>
      <c r="D355" s="22">
        <f t="shared" si="5"/>
        <v>5.8913888888888737</v>
      </c>
      <c r="E355" s="19"/>
      <c r="G355" s="19"/>
      <c r="H355" s="21">
        <v>349.51900000000001</v>
      </c>
      <c r="I355" s="19"/>
      <c r="J355" s="19"/>
      <c r="K355" s="19"/>
      <c r="L355" s="19"/>
      <c r="M355" s="19"/>
      <c r="N355" s="19"/>
      <c r="O355" s="19"/>
      <c r="P355" s="19"/>
      <c r="R355" s="19"/>
      <c r="S355" s="21"/>
      <c r="Z355" s="19"/>
      <c r="AA355" s="19"/>
      <c r="AB355" s="19"/>
      <c r="AC355" s="19"/>
      <c r="AD355" s="19"/>
    </row>
    <row r="356" spans="1:31" s="20" customFormat="1" x14ac:dyDescent="0.2">
      <c r="A356" s="17">
        <v>43202.304085648146</v>
      </c>
      <c r="B356" s="18">
        <v>0.790972224800498</v>
      </c>
      <c r="C356" s="18">
        <v>0.24616898148148147</v>
      </c>
      <c r="D356" s="22">
        <f t="shared" si="5"/>
        <v>5.9080555555555403</v>
      </c>
      <c r="E356" s="19"/>
      <c r="G356" s="19"/>
      <c r="H356" s="21">
        <v>349.779</v>
      </c>
      <c r="I356" s="19"/>
      <c r="J356" s="19"/>
      <c r="K356" s="19"/>
      <c r="L356" s="19"/>
      <c r="M356" s="19"/>
      <c r="N356" s="19"/>
      <c r="O356" s="19"/>
      <c r="P356" s="19"/>
      <c r="R356" s="19"/>
      <c r="S356" s="21"/>
      <c r="Z356" s="19"/>
      <c r="AA356" s="19"/>
      <c r="AB356" s="19"/>
      <c r="AC356" s="19"/>
      <c r="AD356" s="19"/>
    </row>
    <row r="357" spans="1:31" s="20" customFormat="1" x14ac:dyDescent="0.2">
      <c r="A357" s="17">
        <v>43202.304780092592</v>
      </c>
      <c r="B357" s="18">
        <v>0.79166666924720597</v>
      </c>
      <c r="C357" s="18">
        <v>0.24687500000000001</v>
      </c>
      <c r="D357" s="22">
        <f t="shared" si="5"/>
        <v>5.9247222222222069</v>
      </c>
      <c r="E357" s="19"/>
      <c r="G357" s="19"/>
      <c r="H357" s="21"/>
      <c r="I357" s="19"/>
      <c r="J357" s="19"/>
      <c r="K357" s="19"/>
      <c r="L357" s="19"/>
      <c r="M357" s="19"/>
      <c r="N357" s="19"/>
      <c r="O357" s="19"/>
      <c r="P357" s="19"/>
      <c r="R357" s="19"/>
      <c r="S357" s="21"/>
      <c r="Z357" s="19"/>
      <c r="AA357" s="19"/>
      <c r="AB357" s="19"/>
      <c r="AC357" s="19"/>
      <c r="AD357" s="19"/>
    </row>
    <row r="358" spans="1:31" s="20" customFormat="1" x14ac:dyDescent="0.2">
      <c r="A358" s="17">
        <v>43202.305474537039</v>
      </c>
      <c r="B358" s="18">
        <v>0.79236111369391404</v>
      </c>
      <c r="C358" s="18">
        <v>0.24756944444444445</v>
      </c>
      <c r="D358" s="22">
        <f t="shared" si="5"/>
        <v>5.9413888888888735</v>
      </c>
      <c r="E358" s="19">
        <v>1005.633</v>
      </c>
      <c r="F358" s="20">
        <v>6.0540000000000003</v>
      </c>
      <c r="G358" s="19">
        <v>36.96</v>
      </c>
      <c r="H358" s="21">
        <v>349.64400000000001</v>
      </c>
      <c r="I358" s="19">
        <v>0</v>
      </c>
      <c r="J358" s="19">
        <v>0</v>
      </c>
      <c r="K358" s="19">
        <v>0</v>
      </c>
      <c r="L358" s="19">
        <v>5.633</v>
      </c>
      <c r="M358" s="19">
        <v>0</v>
      </c>
      <c r="N358" s="19">
        <v>0</v>
      </c>
      <c r="O358" s="19">
        <v>0</v>
      </c>
      <c r="P358" s="19">
        <v>0</v>
      </c>
      <c r="Q358" s="20">
        <v>-827.94100000000003</v>
      </c>
      <c r="R358" s="19">
        <v>0</v>
      </c>
      <c r="S358" s="21">
        <v>0.498</v>
      </c>
      <c r="T358" s="20">
        <v>35.713000000000001</v>
      </c>
      <c r="U358" s="20">
        <v>0</v>
      </c>
      <c r="V358" s="20">
        <v>0</v>
      </c>
      <c r="W358" s="20">
        <v>0</v>
      </c>
      <c r="X358" s="20">
        <v>0</v>
      </c>
      <c r="Y358" s="20">
        <v>6</v>
      </c>
      <c r="Z358" s="19">
        <v>37</v>
      </c>
      <c r="AA358" s="19">
        <v>3</v>
      </c>
      <c r="AB358" s="19">
        <v>0</v>
      </c>
      <c r="AC358" s="19">
        <v>3</v>
      </c>
      <c r="AD358" s="19">
        <v>3</v>
      </c>
      <c r="AE358" s="20">
        <v>0</v>
      </c>
    </row>
    <row r="359" spans="1:31" s="20" customFormat="1" x14ac:dyDescent="0.2">
      <c r="A359" s="17">
        <v>43202.306168981479</v>
      </c>
      <c r="B359" s="18">
        <v>0.79305555814062201</v>
      </c>
      <c r="C359" s="18">
        <v>0.2482638888888889</v>
      </c>
      <c r="D359" s="22">
        <f t="shared" si="5"/>
        <v>5.9580555555555401</v>
      </c>
      <c r="E359" s="19"/>
      <c r="G359" s="19"/>
      <c r="H359" s="21"/>
      <c r="I359" s="19"/>
      <c r="J359" s="19"/>
      <c r="K359" s="19"/>
      <c r="L359" s="19"/>
      <c r="M359" s="19"/>
      <c r="N359" s="19"/>
      <c r="O359" s="19"/>
      <c r="P359" s="19"/>
      <c r="R359" s="19"/>
      <c r="S359" s="21"/>
      <c r="Z359" s="19"/>
      <c r="AA359" s="19"/>
      <c r="AB359" s="19"/>
      <c r="AC359" s="19"/>
      <c r="AD359" s="19"/>
    </row>
    <row r="360" spans="1:31" s="20" customFormat="1" x14ac:dyDescent="0.2">
      <c r="A360" s="17">
        <v>43202.306863425925</v>
      </c>
      <c r="B360" s="18">
        <v>0.79375000258733097</v>
      </c>
      <c r="C360" s="18">
        <v>0.24895833333333334</v>
      </c>
      <c r="D360" s="22">
        <f t="shared" si="5"/>
        <v>5.9747222222222067</v>
      </c>
      <c r="E360" s="19"/>
      <c r="G360" s="19"/>
      <c r="H360" s="21"/>
      <c r="I360" s="19"/>
      <c r="J360" s="19"/>
      <c r="K360" s="19"/>
      <c r="L360" s="19"/>
      <c r="M360" s="19"/>
      <c r="N360" s="19"/>
      <c r="O360" s="19"/>
      <c r="P360" s="19"/>
      <c r="R360" s="19"/>
      <c r="S360" s="21"/>
      <c r="Z360" s="19"/>
      <c r="AA360" s="19"/>
      <c r="AB360" s="19"/>
      <c r="AC360" s="19"/>
      <c r="AD360" s="19"/>
    </row>
    <row r="361" spans="1:31" s="20" customFormat="1" x14ac:dyDescent="0.2">
      <c r="A361" s="17">
        <v>43202.307557870372</v>
      </c>
      <c r="B361" s="18">
        <v>0.79444444703403905</v>
      </c>
      <c r="C361" s="18">
        <v>0.24965277777777778</v>
      </c>
      <c r="D361" s="22">
        <f t="shared" si="5"/>
        <v>5.9913888888888733</v>
      </c>
      <c r="E361" s="19"/>
      <c r="G361" s="19"/>
      <c r="H361" s="21">
        <v>350.65300000000002</v>
      </c>
      <c r="I361" s="19"/>
      <c r="J361" s="19"/>
      <c r="K361" s="19"/>
      <c r="L361" s="19"/>
      <c r="M361" s="19"/>
      <c r="N361" s="19"/>
      <c r="O361" s="19"/>
      <c r="P361" s="19"/>
      <c r="R361" s="19"/>
      <c r="S361" s="21"/>
      <c r="Z361" s="19"/>
      <c r="AA361" s="19"/>
      <c r="AB361" s="19"/>
      <c r="AC361" s="19"/>
      <c r="AD361" s="19"/>
    </row>
    <row r="362" spans="1:31" s="20" customFormat="1" x14ac:dyDescent="0.2">
      <c r="A362" s="17">
        <v>43202.308252314811</v>
      </c>
      <c r="B362" s="18">
        <v>0.79513889148074701</v>
      </c>
      <c r="C362" s="18">
        <v>0.25034722222222222</v>
      </c>
      <c r="D362" s="22">
        <f t="shared" si="5"/>
        <v>6.0080555555555399</v>
      </c>
      <c r="E362" s="19"/>
      <c r="G362" s="19"/>
      <c r="H362" s="21">
        <v>349.24799999999999</v>
      </c>
      <c r="I362" s="19"/>
      <c r="J362" s="19"/>
      <c r="K362" s="19"/>
      <c r="L362" s="19"/>
      <c r="M362" s="19"/>
      <c r="N362" s="19"/>
      <c r="O362" s="19"/>
      <c r="P362" s="19"/>
      <c r="R362" s="19"/>
      <c r="S362" s="21"/>
      <c r="Z362" s="19"/>
      <c r="AA362" s="19"/>
      <c r="AB362" s="19"/>
      <c r="AC362" s="19"/>
      <c r="AD362" s="19"/>
    </row>
    <row r="363" spans="1:31" s="20" customFormat="1" x14ac:dyDescent="0.2">
      <c r="A363" s="17">
        <v>43202.308946759258</v>
      </c>
      <c r="B363" s="18">
        <v>0.79583333592745498</v>
      </c>
      <c r="C363" s="18">
        <v>0.25103009259259257</v>
      </c>
      <c r="D363" s="22">
        <f t="shared" si="5"/>
        <v>6.0247222222222065</v>
      </c>
      <c r="E363" s="19"/>
      <c r="G363" s="19"/>
      <c r="H363" s="21"/>
      <c r="I363" s="19"/>
      <c r="J363" s="19"/>
      <c r="K363" s="19"/>
      <c r="L363" s="19"/>
      <c r="M363" s="19"/>
      <c r="N363" s="19"/>
      <c r="O363" s="19"/>
      <c r="P363" s="19"/>
      <c r="R363" s="19"/>
      <c r="S363" s="21"/>
      <c r="Z363" s="19"/>
      <c r="AA363" s="19"/>
      <c r="AB363" s="19"/>
      <c r="AC363" s="19"/>
      <c r="AD363" s="19"/>
    </row>
    <row r="364" spans="1:31" s="20" customFormat="1" x14ac:dyDescent="0.2">
      <c r="A364" s="17">
        <v>43202.309641203705</v>
      </c>
      <c r="B364" s="18">
        <v>0.79652778037416305</v>
      </c>
      <c r="C364" s="18">
        <v>0.2517361111111111</v>
      </c>
      <c r="D364" s="22">
        <f t="shared" si="5"/>
        <v>6.0413888888888732</v>
      </c>
      <c r="E364" s="19"/>
      <c r="G364" s="19"/>
      <c r="H364" s="21"/>
      <c r="I364" s="19"/>
      <c r="J364" s="19"/>
      <c r="K364" s="19"/>
      <c r="L364" s="19"/>
      <c r="M364" s="19"/>
      <c r="N364" s="19"/>
      <c r="O364" s="19"/>
      <c r="P364" s="19"/>
      <c r="R364" s="19"/>
      <c r="S364" s="21"/>
      <c r="Z364" s="19"/>
      <c r="AA364" s="19"/>
      <c r="AB364" s="19"/>
      <c r="AC364" s="19"/>
      <c r="AD364" s="19"/>
    </row>
    <row r="365" spans="1:31" s="20" customFormat="1" x14ac:dyDescent="0.2">
      <c r="A365" s="17">
        <v>43202.310335648152</v>
      </c>
      <c r="B365" s="18">
        <v>0.79722222482087102</v>
      </c>
      <c r="C365" s="18">
        <v>0.25243055555555555</v>
      </c>
      <c r="D365" s="22">
        <f t="shared" si="5"/>
        <v>6.0580555555555398</v>
      </c>
      <c r="E365" s="19"/>
      <c r="G365" s="19"/>
      <c r="H365" s="21"/>
      <c r="I365" s="19"/>
      <c r="J365" s="19"/>
      <c r="K365" s="19"/>
      <c r="L365" s="19"/>
      <c r="M365" s="19"/>
      <c r="N365" s="19"/>
      <c r="O365" s="19"/>
      <c r="P365" s="19"/>
      <c r="R365" s="19"/>
      <c r="S365" s="21"/>
      <c r="Z365" s="19"/>
      <c r="AA365" s="19"/>
      <c r="AB365" s="19"/>
      <c r="AC365" s="19"/>
      <c r="AD365" s="19"/>
    </row>
    <row r="366" spans="1:31" s="20" customFormat="1" x14ac:dyDescent="0.2">
      <c r="A366" s="17">
        <v>43202.311030092591</v>
      </c>
      <c r="B366" s="18">
        <v>0.79791666926757898</v>
      </c>
      <c r="C366" s="18">
        <v>0.25312499999999999</v>
      </c>
      <c r="D366" s="22">
        <f t="shared" si="5"/>
        <v>6.0747222222222064</v>
      </c>
      <c r="E366" s="19"/>
      <c r="G366" s="19"/>
      <c r="H366" s="21"/>
      <c r="I366" s="19"/>
      <c r="J366" s="19"/>
      <c r="K366" s="19"/>
      <c r="L366" s="19"/>
      <c r="M366" s="19"/>
      <c r="N366" s="19"/>
      <c r="O366" s="19"/>
      <c r="P366" s="19"/>
      <c r="R366" s="19"/>
      <c r="S366" s="21"/>
      <c r="Z366" s="19"/>
      <c r="AA366" s="19"/>
      <c r="AB366" s="19"/>
      <c r="AC366" s="19"/>
      <c r="AD366" s="19"/>
    </row>
    <row r="367" spans="1:31" s="20" customFormat="1" x14ac:dyDescent="0.2">
      <c r="A367" s="17">
        <v>43202.311724537038</v>
      </c>
      <c r="B367" s="18">
        <v>0.79861111371428695</v>
      </c>
      <c r="C367" s="18">
        <v>0.25381944444444443</v>
      </c>
      <c r="D367" s="22">
        <f t="shared" si="5"/>
        <v>6.091388888888873</v>
      </c>
      <c r="E367" s="19"/>
      <c r="G367" s="19"/>
      <c r="H367" s="21"/>
      <c r="I367" s="19"/>
      <c r="J367" s="19"/>
      <c r="K367" s="19"/>
      <c r="L367" s="19"/>
      <c r="M367" s="19"/>
      <c r="N367" s="19"/>
      <c r="O367" s="19"/>
      <c r="P367" s="19"/>
      <c r="R367" s="19"/>
      <c r="S367" s="21"/>
      <c r="Z367" s="19"/>
      <c r="AA367" s="19"/>
      <c r="AB367" s="19"/>
      <c r="AC367" s="19"/>
      <c r="AD367" s="19"/>
    </row>
    <row r="368" spans="1:31" s="20" customFormat="1" x14ac:dyDescent="0.2">
      <c r="A368" s="17">
        <v>43202.312418981484</v>
      </c>
      <c r="B368" s="18">
        <v>0.79930555816099502</v>
      </c>
      <c r="C368" s="18">
        <v>0.25451388888888887</v>
      </c>
      <c r="D368" s="22">
        <f t="shared" si="5"/>
        <v>6.1080555555555396</v>
      </c>
      <c r="E368" s="19"/>
      <c r="G368" s="19"/>
      <c r="H368" s="21"/>
      <c r="I368" s="19"/>
      <c r="J368" s="19"/>
      <c r="K368" s="19"/>
      <c r="L368" s="19"/>
      <c r="M368" s="19"/>
      <c r="N368" s="19"/>
      <c r="O368" s="19"/>
      <c r="P368" s="19"/>
      <c r="R368" s="19"/>
      <c r="S368" s="21"/>
      <c r="Z368" s="19"/>
      <c r="AA368" s="19"/>
      <c r="AB368" s="19"/>
      <c r="AC368" s="19"/>
      <c r="AD368" s="19"/>
    </row>
    <row r="369" spans="1:30" s="20" customFormat="1" x14ac:dyDescent="0.2">
      <c r="A369" s="17">
        <v>43202.313113425924</v>
      </c>
      <c r="B369" s="18">
        <v>0.80000000260770299</v>
      </c>
      <c r="C369" s="18">
        <v>0.25519675925925928</v>
      </c>
      <c r="D369" s="22">
        <f t="shared" si="5"/>
        <v>6.1247222222222062</v>
      </c>
      <c r="E369" s="19"/>
      <c r="G369" s="19"/>
      <c r="H369" s="21">
        <v>350.51600000000002</v>
      </c>
      <c r="I369" s="19"/>
      <c r="J369" s="19"/>
      <c r="K369" s="19"/>
      <c r="L369" s="19"/>
      <c r="M369" s="19"/>
      <c r="N369" s="19"/>
      <c r="O369" s="19"/>
      <c r="P369" s="19"/>
      <c r="R369" s="19"/>
      <c r="S369" s="21"/>
      <c r="Z369" s="19"/>
      <c r="AA369" s="19"/>
      <c r="AB369" s="19"/>
      <c r="AC369" s="19"/>
      <c r="AD369" s="19"/>
    </row>
    <row r="370" spans="1:30" s="20" customFormat="1" x14ac:dyDescent="0.2">
      <c r="A370" s="17">
        <v>43202.313807870371</v>
      </c>
      <c r="B370" s="18">
        <v>0.80069444705441095</v>
      </c>
      <c r="C370" s="18">
        <v>0.25589120370370372</v>
      </c>
      <c r="D370" s="22">
        <f t="shared" si="5"/>
        <v>6.1413888888888728</v>
      </c>
      <c r="E370" s="19"/>
      <c r="G370" s="19"/>
      <c r="H370" s="21"/>
      <c r="I370" s="19"/>
      <c r="J370" s="19"/>
      <c r="K370" s="19"/>
      <c r="L370" s="19"/>
      <c r="M370" s="19"/>
      <c r="N370" s="19"/>
      <c r="O370" s="19"/>
      <c r="P370" s="19"/>
      <c r="R370" s="19"/>
      <c r="S370" s="21"/>
      <c r="Z370" s="19"/>
      <c r="AA370" s="19"/>
      <c r="AB370" s="19"/>
      <c r="AC370" s="19"/>
      <c r="AD370" s="19"/>
    </row>
    <row r="371" spans="1:30" s="20" customFormat="1" x14ac:dyDescent="0.2">
      <c r="A371" s="17">
        <v>43202.314502314817</v>
      </c>
      <c r="B371" s="18">
        <v>0.80138889150111903</v>
      </c>
      <c r="C371" s="18">
        <v>0.2565972222222222</v>
      </c>
      <c r="D371" s="22">
        <f t="shared" si="5"/>
        <v>6.1580555555555394</v>
      </c>
      <c r="E371" s="19"/>
      <c r="G371" s="19"/>
      <c r="H371" s="21"/>
      <c r="I371" s="19"/>
      <c r="J371" s="19"/>
      <c r="K371" s="19"/>
      <c r="L371" s="19"/>
      <c r="M371" s="19"/>
      <c r="N371" s="19"/>
      <c r="O371" s="19"/>
      <c r="P371" s="19"/>
      <c r="R371" s="19"/>
      <c r="S371" s="21"/>
      <c r="Z371" s="19"/>
      <c r="AA371" s="19"/>
      <c r="AB371" s="19"/>
      <c r="AC371" s="19"/>
      <c r="AD371" s="19"/>
    </row>
    <row r="372" spans="1:30" s="20" customFormat="1" x14ac:dyDescent="0.2">
      <c r="A372" s="17">
        <v>43202.315196759257</v>
      </c>
      <c r="B372" s="18">
        <v>0.80208333594782699</v>
      </c>
      <c r="C372" s="18">
        <v>0.25729166666666664</v>
      </c>
      <c r="D372" s="22">
        <f t="shared" si="5"/>
        <v>6.174722222222206</v>
      </c>
      <c r="E372" s="19"/>
      <c r="G372" s="19"/>
      <c r="H372" s="21"/>
      <c r="I372" s="19"/>
      <c r="J372" s="19"/>
      <c r="K372" s="19"/>
      <c r="L372" s="19"/>
      <c r="M372" s="19"/>
      <c r="N372" s="19"/>
      <c r="O372" s="19"/>
      <c r="P372" s="19"/>
      <c r="R372" s="19"/>
      <c r="S372" s="21"/>
      <c r="Z372" s="19"/>
      <c r="AA372" s="19"/>
      <c r="AB372" s="19"/>
      <c r="AC372" s="19"/>
      <c r="AD372" s="19"/>
    </row>
    <row r="373" spans="1:30" s="20" customFormat="1" x14ac:dyDescent="0.2">
      <c r="A373" s="17">
        <v>43202.315891203703</v>
      </c>
      <c r="B373" s="18">
        <v>0.80277778039453596</v>
      </c>
      <c r="C373" s="18">
        <v>0.25798611111111114</v>
      </c>
      <c r="D373" s="22">
        <f t="shared" si="5"/>
        <v>6.1913888888888726</v>
      </c>
      <c r="E373" s="19"/>
      <c r="G373" s="19"/>
      <c r="H373" s="21"/>
      <c r="I373" s="19"/>
      <c r="J373" s="19"/>
      <c r="K373" s="19"/>
      <c r="L373" s="19"/>
      <c r="M373" s="19"/>
      <c r="N373" s="19"/>
      <c r="O373" s="19"/>
      <c r="P373" s="19"/>
      <c r="R373" s="19"/>
      <c r="S373" s="21"/>
      <c r="Z373" s="19"/>
      <c r="AA373" s="19"/>
      <c r="AB373" s="19"/>
      <c r="AC373" s="19"/>
      <c r="AD373" s="19"/>
    </row>
    <row r="374" spans="1:30" s="20" customFormat="1" x14ac:dyDescent="0.2">
      <c r="A374" s="17">
        <v>43202.31658564815</v>
      </c>
      <c r="B374" s="18">
        <v>0.80347222484124403</v>
      </c>
      <c r="C374" s="18">
        <v>0.25868055555555558</v>
      </c>
      <c r="D374" s="22">
        <f t="shared" si="5"/>
        <v>6.2080555555555392</v>
      </c>
      <c r="E374" s="19"/>
      <c r="G374" s="19"/>
      <c r="H374" s="21">
        <v>350.83300000000003</v>
      </c>
      <c r="I374" s="19"/>
      <c r="J374" s="19"/>
      <c r="K374" s="19"/>
      <c r="L374" s="19"/>
      <c r="M374" s="19"/>
      <c r="N374" s="19"/>
      <c r="O374" s="19"/>
      <c r="P374" s="19"/>
      <c r="R374" s="19"/>
      <c r="S374" s="21"/>
      <c r="Z374" s="19"/>
      <c r="AA374" s="19"/>
      <c r="AB374" s="19"/>
      <c r="AC374" s="19"/>
      <c r="AD374" s="19"/>
    </row>
    <row r="375" spans="1:30" s="20" customFormat="1" x14ac:dyDescent="0.2">
      <c r="A375" s="17">
        <v>43202.317280092589</v>
      </c>
      <c r="B375" s="18">
        <v>0.804166669287952</v>
      </c>
      <c r="C375" s="18">
        <v>0.25937500000000002</v>
      </c>
      <c r="D375" s="22">
        <f t="shared" si="5"/>
        <v>6.2247222222222058</v>
      </c>
      <c r="E375" s="19"/>
      <c r="G375" s="19"/>
      <c r="H375" s="21">
        <v>348.536</v>
      </c>
      <c r="I375" s="19"/>
      <c r="J375" s="19"/>
      <c r="K375" s="19"/>
      <c r="L375" s="19"/>
      <c r="M375" s="19"/>
      <c r="N375" s="19"/>
      <c r="O375" s="19"/>
      <c r="P375" s="19"/>
      <c r="R375" s="19"/>
      <c r="S375" s="21"/>
      <c r="Z375" s="19"/>
      <c r="AA375" s="19"/>
      <c r="AB375" s="19"/>
      <c r="AC375" s="19"/>
      <c r="AD375" s="19"/>
    </row>
    <row r="376" spans="1:30" s="20" customFormat="1" x14ac:dyDescent="0.2">
      <c r="A376" s="17">
        <v>43202.317974537036</v>
      </c>
      <c r="B376" s="18">
        <v>0.80486111373465996</v>
      </c>
      <c r="C376" s="18">
        <v>0.26005787037037037</v>
      </c>
      <c r="D376" s="22">
        <f t="shared" si="5"/>
        <v>6.2413888888888724</v>
      </c>
      <c r="E376" s="19"/>
      <c r="G376" s="19"/>
      <c r="H376" s="21"/>
      <c r="I376" s="19"/>
      <c r="J376" s="19"/>
      <c r="K376" s="19"/>
      <c r="L376" s="19"/>
      <c r="M376" s="19"/>
      <c r="N376" s="19"/>
      <c r="O376" s="19"/>
      <c r="P376" s="19"/>
      <c r="R376" s="19"/>
      <c r="S376" s="21"/>
      <c r="Z376" s="19"/>
      <c r="AA376" s="19"/>
      <c r="AB376" s="19"/>
      <c r="AC376" s="19"/>
      <c r="AD376" s="19"/>
    </row>
    <row r="377" spans="1:30" s="20" customFormat="1" x14ac:dyDescent="0.2">
      <c r="A377" s="17">
        <v>43202.318668981483</v>
      </c>
      <c r="B377" s="18">
        <v>0.80555555818136804</v>
      </c>
      <c r="C377" s="18">
        <v>0.26075231481481481</v>
      </c>
      <c r="D377" s="22">
        <f t="shared" si="5"/>
        <v>6.2580555555555391</v>
      </c>
      <c r="E377" s="19"/>
      <c r="G377" s="19"/>
      <c r="H377" s="21">
        <v>350.69099999999997</v>
      </c>
      <c r="I377" s="19"/>
      <c r="J377" s="19"/>
      <c r="K377" s="19"/>
      <c r="L377" s="19"/>
      <c r="M377" s="19"/>
      <c r="N377" s="19"/>
      <c r="O377" s="19"/>
      <c r="P377" s="19"/>
      <c r="R377" s="19"/>
      <c r="S377" s="21"/>
      <c r="Z377" s="19"/>
      <c r="AA377" s="19"/>
      <c r="AB377" s="19"/>
      <c r="AC377" s="19"/>
      <c r="AD377" s="19"/>
    </row>
    <row r="378" spans="1:30" s="20" customFormat="1" x14ac:dyDescent="0.2">
      <c r="A378" s="17">
        <v>43202.319363425922</v>
      </c>
      <c r="B378" s="18">
        <v>0.806250002628076</v>
      </c>
      <c r="C378" s="18">
        <v>0.26145833333333335</v>
      </c>
      <c r="D378" s="22">
        <f t="shared" si="5"/>
        <v>6.2747222222222057</v>
      </c>
      <c r="E378" s="19"/>
      <c r="G378" s="19"/>
      <c r="H378" s="21"/>
      <c r="I378" s="19"/>
      <c r="J378" s="19"/>
      <c r="K378" s="19"/>
      <c r="L378" s="19"/>
      <c r="M378" s="19"/>
      <c r="N378" s="19"/>
      <c r="O378" s="19"/>
      <c r="P378" s="19"/>
      <c r="R378" s="19"/>
      <c r="S378" s="21"/>
      <c r="Z378" s="19"/>
      <c r="AA378" s="19"/>
      <c r="AB378" s="19"/>
      <c r="AC378" s="19"/>
      <c r="AD378" s="19"/>
    </row>
    <row r="379" spans="1:30" s="20" customFormat="1" x14ac:dyDescent="0.2">
      <c r="A379" s="17">
        <v>43202.320057870369</v>
      </c>
      <c r="B379" s="18">
        <v>0.80694444707478397</v>
      </c>
      <c r="C379" s="18">
        <v>0.26215277777777779</v>
      </c>
      <c r="D379" s="22">
        <f t="shared" si="5"/>
        <v>6.2913888888888723</v>
      </c>
      <c r="E379" s="19"/>
      <c r="G379" s="19"/>
      <c r="H379" s="21">
        <v>351.34399999999999</v>
      </c>
      <c r="I379" s="19"/>
      <c r="J379" s="19"/>
      <c r="K379" s="19"/>
      <c r="L379" s="19"/>
      <c r="M379" s="19"/>
      <c r="N379" s="19"/>
      <c r="O379" s="19"/>
      <c r="P379" s="19"/>
      <c r="R379" s="19"/>
      <c r="S379" s="21"/>
      <c r="Z379" s="19"/>
      <c r="AA379" s="19"/>
      <c r="AB379" s="19"/>
      <c r="AC379" s="19"/>
      <c r="AD379" s="19"/>
    </row>
    <row r="380" spans="1:30" s="20" customFormat="1" x14ac:dyDescent="0.2">
      <c r="A380" s="17">
        <v>43202.320752314816</v>
      </c>
      <c r="B380" s="18">
        <v>0.80763889152149204</v>
      </c>
      <c r="C380" s="18">
        <v>0.26284722222222223</v>
      </c>
      <c r="D380" s="22">
        <f t="shared" si="5"/>
        <v>6.3080555555555389</v>
      </c>
      <c r="E380" s="19"/>
      <c r="G380" s="19"/>
      <c r="H380" s="21"/>
      <c r="I380" s="19"/>
      <c r="J380" s="19"/>
      <c r="K380" s="19"/>
      <c r="L380" s="19"/>
      <c r="M380" s="19"/>
      <c r="N380" s="19"/>
      <c r="O380" s="19"/>
      <c r="P380" s="19"/>
      <c r="R380" s="19"/>
      <c r="S380" s="21"/>
      <c r="Z380" s="19"/>
      <c r="AA380" s="19"/>
      <c r="AB380" s="19"/>
      <c r="AC380" s="19"/>
      <c r="AD380" s="19"/>
    </row>
    <row r="381" spans="1:30" s="20" customFormat="1" x14ac:dyDescent="0.2">
      <c r="A381" s="17">
        <v>43202.321446759262</v>
      </c>
      <c r="B381" s="18">
        <v>0.80833333596820001</v>
      </c>
      <c r="C381" s="18">
        <v>0.26354166666666667</v>
      </c>
      <c r="D381" s="22">
        <f t="shared" si="5"/>
        <v>6.3247222222222055</v>
      </c>
      <c r="E381" s="19"/>
      <c r="G381" s="19"/>
      <c r="H381" s="21">
        <v>350.392</v>
      </c>
      <c r="I381" s="19"/>
      <c r="J381" s="19"/>
      <c r="K381" s="19"/>
      <c r="L381" s="19"/>
      <c r="M381" s="19"/>
      <c r="N381" s="19"/>
      <c r="O381" s="19"/>
      <c r="P381" s="19"/>
      <c r="R381" s="19"/>
      <c r="S381" s="21"/>
      <c r="Z381" s="19"/>
      <c r="AA381" s="19"/>
      <c r="AB381" s="19"/>
      <c r="AC381" s="19"/>
      <c r="AD381" s="19"/>
    </row>
    <row r="382" spans="1:30" s="20" customFormat="1" x14ac:dyDescent="0.2">
      <c r="A382" s="17">
        <v>43202.322141203702</v>
      </c>
      <c r="B382" s="18">
        <v>0.80902778041490797</v>
      </c>
      <c r="C382" s="18">
        <v>0.26423611111111112</v>
      </c>
      <c r="D382" s="22">
        <f t="shared" si="5"/>
        <v>6.3413888888888721</v>
      </c>
      <c r="E382" s="19"/>
      <c r="G382" s="19"/>
      <c r="H382" s="21">
        <v>353.51600000000002</v>
      </c>
      <c r="I382" s="19"/>
      <c r="J382" s="19"/>
      <c r="K382" s="19"/>
      <c r="L382" s="19"/>
      <c r="M382" s="19"/>
      <c r="N382" s="19"/>
      <c r="O382" s="19"/>
      <c r="P382" s="19"/>
      <c r="R382" s="19"/>
      <c r="S382" s="21"/>
      <c r="Z382" s="19"/>
      <c r="AA382" s="19"/>
      <c r="AB382" s="19"/>
      <c r="AC382" s="19"/>
      <c r="AD382" s="19"/>
    </row>
    <row r="383" spans="1:30" s="20" customFormat="1" x14ac:dyDescent="0.2">
      <c r="A383" s="17">
        <v>43202.322835648149</v>
      </c>
      <c r="B383" s="18">
        <v>0.80972222486161605</v>
      </c>
      <c r="C383" s="18">
        <v>0.26491898148148146</v>
      </c>
      <c r="D383" s="22">
        <f t="shared" si="5"/>
        <v>6.3580555555555387</v>
      </c>
      <c r="E383" s="19"/>
      <c r="G383" s="19"/>
      <c r="H383" s="21">
        <v>349.69</v>
      </c>
      <c r="I383" s="19"/>
      <c r="J383" s="19"/>
      <c r="K383" s="19"/>
      <c r="L383" s="19"/>
      <c r="M383" s="19"/>
      <c r="N383" s="19"/>
      <c r="O383" s="19"/>
      <c r="P383" s="19"/>
      <c r="R383" s="19"/>
      <c r="S383" s="21"/>
      <c r="Z383" s="19"/>
      <c r="AA383" s="19"/>
      <c r="AB383" s="19"/>
      <c r="AC383" s="19"/>
      <c r="AD383" s="19"/>
    </row>
    <row r="384" spans="1:30" s="20" customFormat="1" x14ac:dyDescent="0.2">
      <c r="A384" s="17">
        <v>43202.323530092595</v>
      </c>
      <c r="B384" s="18">
        <v>0.81041666930832401</v>
      </c>
      <c r="C384" s="18">
        <v>0.265625</v>
      </c>
      <c r="D384" s="22">
        <f t="shared" si="5"/>
        <v>6.3747222222222053</v>
      </c>
      <c r="E384" s="19"/>
      <c r="G384" s="19"/>
      <c r="H384" s="21"/>
      <c r="I384" s="19"/>
      <c r="J384" s="19"/>
      <c r="K384" s="19"/>
      <c r="L384" s="19"/>
      <c r="M384" s="19"/>
      <c r="N384" s="19"/>
      <c r="O384" s="19"/>
      <c r="P384" s="19"/>
      <c r="R384" s="19"/>
      <c r="S384" s="21"/>
      <c r="Z384" s="19"/>
      <c r="AA384" s="19"/>
      <c r="AB384" s="19"/>
      <c r="AC384" s="19"/>
      <c r="AD384" s="19"/>
    </row>
    <row r="385" spans="1:31" s="20" customFormat="1" x14ac:dyDescent="0.2">
      <c r="A385" s="17">
        <v>43202.324224537035</v>
      </c>
      <c r="B385" s="18">
        <v>0.81111111375503198</v>
      </c>
      <c r="C385" s="18">
        <v>0.26631944444444444</v>
      </c>
      <c r="D385" s="22">
        <f t="shared" si="5"/>
        <v>6.3913888888888719</v>
      </c>
      <c r="E385" s="19"/>
      <c r="G385" s="19"/>
      <c r="H385" s="21"/>
      <c r="I385" s="19"/>
      <c r="J385" s="19"/>
      <c r="K385" s="19"/>
      <c r="L385" s="19"/>
      <c r="M385" s="19"/>
      <c r="N385" s="19"/>
      <c r="O385" s="19"/>
      <c r="P385" s="19"/>
      <c r="R385" s="19"/>
      <c r="S385" s="21"/>
      <c r="Z385" s="19"/>
      <c r="AA385" s="19"/>
      <c r="AB385" s="19"/>
      <c r="AC385" s="19"/>
      <c r="AD385" s="19"/>
    </row>
    <row r="386" spans="1:31" s="20" customFormat="1" x14ac:dyDescent="0.2">
      <c r="A386" s="17">
        <v>43202.324918981481</v>
      </c>
      <c r="B386" s="18">
        <v>0.81180555820174105</v>
      </c>
      <c r="C386" s="18">
        <v>0.26701388888888888</v>
      </c>
      <c r="D386" s="22">
        <f t="shared" si="5"/>
        <v>6.4080555555555385</v>
      </c>
      <c r="E386" s="19"/>
      <c r="G386" s="19"/>
      <c r="H386" s="21">
        <v>349.71699999999998</v>
      </c>
      <c r="I386" s="19"/>
      <c r="J386" s="19"/>
      <c r="K386" s="19"/>
      <c r="L386" s="19"/>
      <c r="M386" s="19"/>
      <c r="N386" s="19"/>
      <c r="O386" s="19"/>
      <c r="P386" s="19"/>
      <c r="R386" s="19"/>
      <c r="S386" s="21"/>
      <c r="Z386" s="19"/>
      <c r="AA386" s="19"/>
      <c r="AB386" s="19"/>
      <c r="AC386" s="19"/>
      <c r="AD386" s="19"/>
    </row>
    <row r="387" spans="1:31" s="20" customFormat="1" x14ac:dyDescent="0.2">
      <c r="A387" s="17">
        <v>43202.325613425928</v>
      </c>
      <c r="B387" s="18">
        <v>0.81250000264844902</v>
      </c>
      <c r="C387" s="18">
        <v>0.26770833333333333</v>
      </c>
      <c r="D387" s="22">
        <f t="shared" si="5"/>
        <v>6.4247222222222051</v>
      </c>
      <c r="E387" s="19"/>
      <c r="G387" s="19"/>
      <c r="H387" s="21">
        <v>347.39800000000002</v>
      </c>
      <c r="I387" s="19"/>
      <c r="J387" s="19"/>
      <c r="K387" s="19"/>
      <c r="L387" s="19"/>
      <c r="M387" s="19"/>
      <c r="N387" s="19"/>
      <c r="O387" s="19"/>
      <c r="P387" s="19"/>
      <c r="R387" s="19"/>
      <c r="S387" s="21"/>
      <c r="Z387" s="19"/>
      <c r="AA387" s="19"/>
      <c r="AB387" s="19"/>
      <c r="AC387" s="19"/>
      <c r="AD387" s="19"/>
    </row>
    <row r="388" spans="1:31" s="20" customFormat="1" x14ac:dyDescent="0.2">
      <c r="A388" s="17">
        <v>43202.326307870368</v>
      </c>
      <c r="B388" s="18">
        <v>0.81319444709515698</v>
      </c>
      <c r="C388" s="18">
        <v>0.26840277777777777</v>
      </c>
      <c r="D388" s="22">
        <f t="shared" ref="D388:D451" si="6">D387+60/3600</f>
        <v>6.4413888888888717</v>
      </c>
      <c r="E388" s="19">
        <v>1005.633</v>
      </c>
      <c r="F388" s="20">
        <v>6.0579999999999998</v>
      </c>
      <c r="G388" s="19">
        <v>36.975000000000001</v>
      </c>
      <c r="H388" s="21">
        <v>350.14699999999999</v>
      </c>
      <c r="I388" s="19">
        <v>0</v>
      </c>
      <c r="J388" s="19">
        <v>0</v>
      </c>
      <c r="K388" s="19">
        <v>0</v>
      </c>
      <c r="L388" s="19">
        <v>5.633</v>
      </c>
      <c r="M388" s="19">
        <v>0</v>
      </c>
      <c r="N388" s="19">
        <v>0</v>
      </c>
      <c r="O388" s="19">
        <v>0</v>
      </c>
      <c r="P388" s="19">
        <v>0</v>
      </c>
      <c r="Q388" s="20">
        <v>-828.17</v>
      </c>
      <c r="R388" s="19">
        <v>0</v>
      </c>
      <c r="S388" s="21">
        <v>0.22</v>
      </c>
      <c r="T388" s="20">
        <v>35.392000000000003</v>
      </c>
      <c r="U388" s="20">
        <v>0</v>
      </c>
      <c r="V388" s="20">
        <v>0</v>
      </c>
      <c r="W388" s="20">
        <v>0</v>
      </c>
      <c r="X388" s="20">
        <v>0</v>
      </c>
      <c r="Y388" s="20">
        <v>6</v>
      </c>
      <c r="Z388" s="19">
        <v>37</v>
      </c>
      <c r="AA388" s="19">
        <v>3</v>
      </c>
      <c r="AB388" s="19">
        <v>0</v>
      </c>
      <c r="AC388" s="19">
        <v>3</v>
      </c>
      <c r="AD388" s="19">
        <v>3</v>
      </c>
      <c r="AE388" s="20">
        <v>0</v>
      </c>
    </row>
    <row r="389" spans="1:31" s="20" customFormat="1" x14ac:dyDescent="0.2">
      <c r="A389" s="17">
        <v>43202.327002314814</v>
      </c>
      <c r="B389" s="18">
        <v>0.81388889154186495</v>
      </c>
      <c r="C389" s="18">
        <v>0.26909722222222221</v>
      </c>
      <c r="D389" s="22">
        <f t="shared" si="6"/>
        <v>6.4580555555555383</v>
      </c>
      <c r="E389" s="19"/>
      <c r="G389" s="19"/>
      <c r="H389" s="21">
        <v>349.00700000000001</v>
      </c>
      <c r="I389" s="19"/>
      <c r="J389" s="19"/>
      <c r="K389" s="19"/>
      <c r="L389" s="19"/>
      <c r="M389" s="19"/>
      <c r="N389" s="19"/>
      <c r="O389" s="19"/>
      <c r="P389" s="19"/>
      <c r="R389" s="19"/>
      <c r="S389" s="21"/>
      <c r="Z389" s="19"/>
      <c r="AA389" s="19"/>
      <c r="AB389" s="19"/>
      <c r="AC389" s="19"/>
      <c r="AD389" s="19"/>
    </row>
    <row r="390" spans="1:31" s="20" customFormat="1" x14ac:dyDescent="0.2">
      <c r="A390" s="17">
        <v>43202.327696759261</v>
      </c>
      <c r="B390" s="18">
        <v>0.81458333598857302</v>
      </c>
      <c r="C390" s="18">
        <v>0.26978009259259261</v>
      </c>
      <c r="D390" s="22">
        <f t="shared" si="6"/>
        <v>6.4747222222222049</v>
      </c>
      <c r="E390" s="19"/>
      <c r="G390" s="19"/>
      <c r="H390" s="21">
        <v>350.91500000000002</v>
      </c>
      <c r="I390" s="19"/>
      <c r="J390" s="19"/>
      <c r="K390" s="19"/>
      <c r="L390" s="19"/>
      <c r="M390" s="19"/>
      <c r="N390" s="19"/>
      <c r="O390" s="19"/>
      <c r="P390" s="19"/>
      <c r="R390" s="19"/>
      <c r="S390" s="21"/>
      <c r="Z390" s="19"/>
      <c r="AA390" s="19"/>
      <c r="AB390" s="19"/>
      <c r="AC390" s="19"/>
      <c r="AD390" s="19"/>
    </row>
    <row r="391" spans="1:31" s="20" customFormat="1" x14ac:dyDescent="0.2">
      <c r="A391" s="17">
        <v>43202.3283912037</v>
      </c>
      <c r="B391" s="18">
        <v>0.81527778043528099</v>
      </c>
      <c r="C391" s="18">
        <v>0.27048611111111109</v>
      </c>
      <c r="D391" s="22">
        <f t="shared" si="6"/>
        <v>6.4913888888888716</v>
      </c>
      <c r="E391" s="19"/>
      <c r="G391" s="19"/>
      <c r="H391" s="21">
        <v>348.95299999999997</v>
      </c>
      <c r="I391" s="19"/>
      <c r="J391" s="19"/>
      <c r="K391" s="19"/>
      <c r="L391" s="19"/>
      <c r="M391" s="19"/>
      <c r="N391" s="19"/>
      <c r="O391" s="19"/>
      <c r="P391" s="19"/>
      <c r="R391" s="19"/>
      <c r="S391" s="21"/>
      <c r="Z391" s="19"/>
      <c r="AA391" s="19"/>
      <c r="AB391" s="19"/>
      <c r="AC391" s="19"/>
      <c r="AD391" s="19"/>
    </row>
    <row r="392" spans="1:31" s="20" customFormat="1" x14ac:dyDescent="0.2">
      <c r="A392" s="17">
        <v>43202.329085648147</v>
      </c>
      <c r="B392" s="18">
        <v>0.81597222488198895</v>
      </c>
      <c r="C392" s="18">
        <v>0.27118055555555554</v>
      </c>
      <c r="D392" s="22">
        <f t="shared" si="6"/>
        <v>6.5080555555555382</v>
      </c>
      <c r="E392" s="19"/>
      <c r="G392" s="19"/>
      <c r="H392" s="21">
        <v>350.685</v>
      </c>
      <c r="I392" s="19"/>
      <c r="J392" s="19"/>
      <c r="K392" s="19"/>
      <c r="L392" s="19"/>
      <c r="M392" s="19"/>
      <c r="N392" s="19"/>
      <c r="O392" s="19"/>
      <c r="P392" s="19"/>
      <c r="R392" s="19"/>
      <c r="S392" s="21"/>
      <c r="Z392" s="19"/>
      <c r="AA392" s="19"/>
      <c r="AB392" s="19"/>
      <c r="AC392" s="19"/>
      <c r="AD392" s="19"/>
    </row>
    <row r="393" spans="1:31" s="20" customFormat="1" x14ac:dyDescent="0.2">
      <c r="A393" s="17">
        <v>43202.329780092594</v>
      </c>
      <c r="B393" s="18">
        <v>0.81666666932869703</v>
      </c>
      <c r="C393" s="18">
        <v>0.27187499999999998</v>
      </c>
      <c r="D393" s="22">
        <f t="shared" si="6"/>
        <v>6.5247222222222048</v>
      </c>
      <c r="E393" s="19"/>
      <c r="G393" s="19"/>
      <c r="H393" s="21">
        <v>348.32299999999998</v>
      </c>
      <c r="I393" s="19"/>
      <c r="J393" s="19"/>
      <c r="K393" s="19"/>
      <c r="L393" s="19"/>
      <c r="M393" s="19"/>
      <c r="N393" s="19"/>
      <c r="O393" s="19"/>
      <c r="P393" s="19"/>
      <c r="R393" s="19"/>
      <c r="S393" s="21"/>
      <c r="Z393" s="19"/>
      <c r="AA393" s="19"/>
      <c r="AB393" s="19"/>
      <c r="AC393" s="19"/>
      <c r="AD393" s="19"/>
    </row>
    <row r="394" spans="1:31" s="20" customFormat="1" x14ac:dyDescent="0.2">
      <c r="A394" s="17">
        <v>43202.330474537041</v>
      </c>
      <c r="B394" s="18">
        <v>0.81736111377540499</v>
      </c>
      <c r="C394" s="18">
        <v>0.27256944444444442</v>
      </c>
      <c r="D394" s="22">
        <f t="shared" si="6"/>
        <v>6.5413888888888714</v>
      </c>
      <c r="E394" s="19"/>
      <c r="G394" s="19"/>
      <c r="H394" s="21">
        <v>348.52699999999999</v>
      </c>
      <c r="I394" s="19"/>
      <c r="J394" s="19"/>
      <c r="K394" s="19"/>
      <c r="L394" s="19"/>
      <c r="M394" s="19"/>
      <c r="N394" s="19"/>
      <c r="O394" s="19"/>
      <c r="P394" s="19"/>
      <c r="R394" s="19"/>
      <c r="S394" s="21"/>
      <c r="Z394" s="19"/>
      <c r="AA394" s="19"/>
      <c r="AB394" s="19"/>
      <c r="AC394" s="19"/>
      <c r="AD394" s="19"/>
    </row>
    <row r="395" spans="1:31" s="20" customFormat="1" x14ac:dyDescent="0.2">
      <c r="A395" s="17">
        <v>43202.33116898148</v>
      </c>
      <c r="B395" s="18">
        <v>0.81805555822211296</v>
      </c>
      <c r="C395" s="18">
        <v>0.27326388888888886</v>
      </c>
      <c r="D395" s="22">
        <f t="shared" si="6"/>
        <v>6.558055555555538</v>
      </c>
      <c r="E395" s="19"/>
      <c r="G395" s="19"/>
      <c r="H395" s="21">
        <v>351.76</v>
      </c>
      <c r="I395" s="19"/>
      <c r="J395" s="19"/>
      <c r="K395" s="19"/>
      <c r="L395" s="19"/>
      <c r="M395" s="19"/>
      <c r="N395" s="19"/>
      <c r="O395" s="19"/>
      <c r="P395" s="19"/>
      <c r="R395" s="19"/>
      <c r="S395" s="21"/>
      <c r="Z395" s="19"/>
      <c r="AA395" s="19"/>
      <c r="AB395" s="19"/>
      <c r="AC395" s="19"/>
      <c r="AD395" s="19"/>
    </row>
    <row r="396" spans="1:31" s="20" customFormat="1" x14ac:dyDescent="0.2">
      <c r="A396" s="17">
        <v>43202.331863425927</v>
      </c>
      <c r="B396" s="18">
        <v>0.81875000266882103</v>
      </c>
      <c r="C396" s="18">
        <v>0.27395833333333336</v>
      </c>
      <c r="D396" s="22">
        <f t="shared" si="6"/>
        <v>6.5747222222222046</v>
      </c>
      <c r="E396" s="19"/>
      <c r="G396" s="19"/>
      <c r="H396" s="21">
        <v>349.25900000000001</v>
      </c>
      <c r="I396" s="19"/>
      <c r="J396" s="19"/>
      <c r="K396" s="19"/>
      <c r="L396" s="19"/>
      <c r="M396" s="19"/>
      <c r="N396" s="19"/>
      <c r="O396" s="19"/>
      <c r="P396" s="19"/>
      <c r="R396" s="19"/>
      <c r="S396" s="21"/>
      <c r="Z396" s="19"/>
      <c r="AA396" s="19"/>
      <c r="AB396" s="19"/>
      <c r="AC396" s="19"/>
      <c r="AD396" s="19"/>
    </row>
    <row r="397" spans="1:31" s="20" customFormat="1" x14ac:dyDescent="0.2">
      <c r="A397" s="17">
        <v>43202.332557870373</v>
      </c>
      <c r="B397" s="18">
        <v>0.819444447115529</v>
      </c>
      <c r="C397" s="18">
        <v>0.27464120370370371</v>
      </c>
      <c r="D397" s="22">
        <f t="shared" si="6"/>
        <v>6.5913888888888712</v>
      </c>
      <c r="E397" s="19"/>
      <c r="G397" s="19">
        <v>37.003</v>
      </c>
      <c r="H397" s="21">
        <v>350.66899999999998</v>
      </c>
      <c r="I397" s="19"/>
      <c r="J397" s="19"/>
      <c r="K397" s="19"/>
      <c r="L397" s="19"/>
      <c r="M397" s="19"/>
      <c r="N397" s="19"/>
      <c r="O397" s="19"/>
      <c r="P397" s="19"/>
      <c r="R397" s="19"/>
      <c r="S397" s="21"/>
      <c r="Z397" s="19"/>
      <c r="AA397" s="19"/>
      <c r="AB397" s="19"/>
      <c r="AC397" s="19"/>
      <c r="AD397" s="19"/>
    </row>
    <row r="398" spans="1:31" s="20" customFormat="1" x14ac:dyDescent="0.2">
      <c r="A398" s="17">
        <v>43202.333252314813</v>
      </c>
      <c r="B398" s="18">
        <v>0.82013889156223696</v>
      </c>
      <c r="C398" s="18">
        <v>0.27534722222222224</v>
      </c>
      <c r="D398" s="22">
        <f t="shared" si="6"/>
        <v>6.6080555555555378</v>
      </c>
      <c r="E398" s="19"/>
      <c r="G398" s="19"/>
      <c r="H398" s="21">
        <v>351.06200000000001</v>
      </c>
      <c r="I398" s="19"/>
      <c r="J398" s="19"/>
      <c r="K398" s="19"/>
      <c r="L398" s="19"/>
      <c r="M398" s="19"/>
      <c r="N398" s="19"/>
      <c r="O398" s="19"/>
      <c r="P398" s="19"/>
      <c r="R398" s="19"/>
      <c r="S398" s="21"/>
      <c r="Z398" s="19"/>
      <c r="AA398" s="19"/>
      <c r="AB398" s="19"/>
      <c r="AC398" s="19"/>
      <c r="AD398" s="19"/>
    </row>
    <row r="399" spans="1:31" s="20" customFormat="1" x14ac:dyDescent="0.2">
      <c r="A399" s="17">
        <v>43202.33394675926</v>
      </c>
      <c r="B399" s="18">
        <v>0.82083333600894504</v>
      </c>
      <c r="C399" s="18">
        <v>0.27604166666666669</v>
      </c>
      <c r="D399" s="22">
        <f t="shared" si="6"/>
        <v>6.6247222222222044</v>
      </c>
      <c r="E399" s="19"/>
      <c r="G399" s="19"/>
      <c r="H399" s="21">
        <v>349.32400000000001</v>
      </c>
      <c r="I399" s="19"/>
      <c r="J399" s="19"/>
      <c r="K399" s="19"/>
      <c r="L399" s="19"/>
      <c r="M399" s="19"/>
      <c r="N399" s="19"/>
      <c r="O399" s="19"/>
      <c r="P399" s="19"/>
      <c r="R399" s="19"/>
      <c r="S399" s="21"/>
      <c r="Z399" s="19"/>
      <c r="AA399" s="19"/>
      <c r="AB399" s="19"/>
      <c r="AC399" s="19"/>
      <c r="AD399" s="19"/>
    </row>
    <row r="400" spans="1:31" s="20" customFormat="1" x14ac:dyDescent="0.2">
      <c r="A400" s="17">
        <v>43202.334641203706</v>
      </c>
      <c r="B400" s="18">
        <v>0.821527780455654</v>
      </c>
      <c r="C400" s="18">
        <v>0.27673611111111113</v>
      </c>
      <c r="D400" s="22">
        <f t="shared" si="6"/>
        <v>6.641388888888871</v>
      </c>
      <c r="E400" s="19"/>
      <c r="G400" s="19"/>
      <c r="H400" s="21">
        <v>350.91399999999999</v>
      </c>
      <c r="I400" s="19"/>
      <c r="J400" s="19"/>
      <c r="K400" s="19"/>
      <c r="L400" s="19"/>
      <c r="M400" s="19"/>
      <c r="N400" s="19"/>
      <c r="O400" s="19"/>
      <c r="P400" s="19"/>
      <c r="R400" s="19"/>
      <c r="S400" s="21"/>
      <c r="Z400" s="19"/>
      <c r="AA400" s="19"/>
      <c r="AB400" s="19"/>
      <c r="AC400" s="19"/>
      <c r="AD400" s="19"/>
    </row>
    <row r="401" spans="1:30" s="20" customFormat="1" x14ac:dyDescent="0.2">
      <c r="A401" s="17">
        <v>43202.335335648146</v>
      </c>
      <c r="B401" s="18">
        <v>0.82222222490236196</v>
      </c>
      <c r="C401" s="18">
        <v>0.27743055555555557</v>
      </c>
      <c r="D401" s="22">
        <f t="shared" si="6"/>
        <v>6.6580555555555376</v>
      </c>
      <c r="E401" s="19"/>
      <c r="G401" s="19"/>
      <c r="H401" s="21">
        <v>347.16500000000002</v>
      </c>
      <c r="I401" s="19"/>
      <c r="J401" s="19"/>
      <c r="K401" s="19"/>
      <c r="L401" s="19"/>
      <c r="M401" s="19"/>
      <c r="N401" s="19"/>
      <c r="O401" s="19"/>
      <c r="P401" s="19"/>
      <c r="Q401" s="20">
        <v>-829.33900000000006</v>
      </c>
      <c r="R401" s="19"/>
      <c r="S401" s="21"/>
      <c r="Z401" s="19"/>
      <c r="AA401" s="19"/>
      <c r="AB401" s="19"/>
      <c r="AC401" s="19"/>
      <c r="AD401" s="19"/>
    </row>
    <row r="402" spans="1:30" s="20" customFormat="1" x14ac:dyDescent="0.2">
      <c r="A402" s="17">
        <v>43202.336030092592</v>
      </c>
      <c r="B402" s="18">
        <v>0.82291666934907004</v>
      </c>
      <c r="C402" s="18">
        <v>0.27812500000000001</v>
      </c>
      <c r="D402" s="22">
        <f t="shared" si="6"/>
        <v>6.6747222222222042</v>
      </c>
      <c r="E402" s="19"/>
      <c r="G402" s="19"/>
      <c r="H402" s="21">
        <v>350.03</v>
      </c>
      <c r="I402" s="19"/>
      <c r="J402" s="19"/>
      <c r="K402" s="19"/>
      <c r="L402" s="19"/>
      <c r="M402" s="19"/>
      <c r="N402" s="19"/>
      <c r="O402" s="19"/>
      <c r="P402" s="19"/>
      <c r="R402" s="19"/>
      <c r="S402" s="21"/>
      <c r="Z402" s="19"/>
      <c r="AA402" s="19"/>
      <c r="AB402" s="19"/>
      <c r="AC402" s="19"/>
      <c r="AD402" s="19"/>
    </row>
    <row r="403" spans="1:30" s="20" customFormat="1" x14ac:dyDescent="0.2">
      <c r="A403" s="17">
        <v>43202.336724537039</v>
      </c>
      <c r="B403" s="18">
        <v>0.823611113795778</v>
      </c>
      <c r="C403" s="18">
        <v>0.27880787037037036</v>
      </c>
      <c r="D403" s="22">
        <f t="shared" si="6"/>
        <v>6.6913888888888708</v>
      </c>
      <c r="E403" s="19"/>
      <c r="G403" s="19"/>
      <c r="H403" s="21">
        <v>352.2</v>
      </c>
      <c r="I403" s="19"/>
      <c r="J403" s="19"/>
      <c r="K403" s="19"/>
      <c r="L403" s="19"/>
      <c r="M403" s="19"/>
      <c r="N403" s="19"/>
      <c r="O403" s="19"/>
      <c r="P403" s="19"/>
      <c r="R403" s="19"/>
      <c r="S403" s="21"/>
      <c r="Z403" s="19"/>
      <c r="AA403" s="19"/>
      <c r="AB403" s="19"/>
      <c r="AC403" s="19"/>
      <c r="AD403" s="19"/>
    </row>
    <row r="404" spans="1:30" s="20" customFormat="1" x14ac:dyDescent="0.2">
      <c r="A404" s="17">
        <v>43202.337418981479</v>
      </c>
      <c r="B404" s="18">
        <v>0.82430555824248597</v>
      </c>
      <c r="C404" s="18">
        <v>0.2795023148148148</v>
      </c>
      <c r="D404" s="22">
        <f t="shared" si="6"/>
        <v>6.7080555555555375</v>
      </c>
      <c r="E404" s="19"/>
      <c r="G404" s="19"/>
      <c r="H404" s="21">
        <v>349.77300000000002</v>
      </c>
      <c r="I404" s="19"/>
      <c r="J404" s="19"/>
      <c r="K404" s="19"/>
      <c r="L404" s="19"/>
      <c r="M404" s="19"/>
      <c r="N404" s="19"/>
      <c r="O404" s="19"/>
      <c r="P404" s="19"/>
      <c r="R404" s="19"/>
      <c r="S404" s="21"/>
      <c r="Z404" s="19"/>
      <c r="AA404" s="19"/>
      <c r="AB404" s="19"/>
      <c r="AC404" s="19"/>
      <c r="AD404" s="19"/>
    </row>
    <row r="405" spans="1:30" s="20" customFormat="1" x14ac:dyDescent="0.2">
      <c r="A405" s="17">
        <v>43202.338113425925</v>
      </c>
      <c r="B405" s="18">
        <v>0.82500000268919405</v>
      </c>
      <c r="C405" s="18">
        <v>0.28020833333333334</v>
      </c>
      <c r="D405" s="22">
        <f t="shared" si="6"/>
        <v>6.7247222222222041</v>
      </c>
      <c r="E405" s="19"/>
      <c r="G405" s="19"/>
      <c r="H405" s="21"/>
      <c r="I405" s="19"/>
      <c r="J405" s="19"/>
      <c r="K405" s="19"/>
      <c r="L405" s="19"/>
      <c r="M405" s="19"/>
      <c r="N405" s="19"/>
      <c r="O405" s="19"/>
      <c r="P405" s="19"/>
      <c r="R405" s="19"/>
      <c r="S405" s="21"/>
      <c r="Z405" s="19"/>
      <c r="AA405" s="19"/>
      <c r="AB405" s="19"/>
      <c r="AC405" s="19"/>
      <c r="AD405" s="19"/>
    </row>
    <row r="406" spans="1:30" s="20" customFormat="1" x14ac:dyDescent="0.2">
      <c r="A406" s="17">
        <v>43202.338807870372</v>
      </c>
      <c r="B406" s="18">
        <v>0.82569444713590201</v>
      </c>
      <c r="C406" s="18">
        <v>0.28090277777777778</v>
      </c>
      <c r="D406" s="22">
        <f t="shared" si="6"/>
        <v>6.7413888888888707</v>
      </c>
      <c r="E406" s="19"/>
      <c r="G406" s="19"/>
      <c r="H406" s="21"/>
      <c r="I406" s="19"/>
      <c r="J406" s="19"/>
      <c r="K406" s="19"/>
      <c r="L406" s="19"/>
      <c r="M406" s="19"/>
      <c r="N406" s="19"/>
      <c r="O406" s="19"/>
      <c r="P406" s="19"/>
      <c r="R406" s="19"/>
      <c r="S406" s="21"/>
      <c r="Z406" s="19"/>
      <c r="AA406" s="19"/>
      <c r="AB406" s="19"/>
      <c r="AC406" s="19"/>
      <c r="AD406" s="19"/>
    </row>
    <row r="407" spans="1:30" s="20" customFormat="1" x14ac:dyDescent="0.2">
      <c r="A407" s="17">
        <v>43202.339502314811</v>
      </c>
      <c r="B407" s="18">
        <v>0.82638889158260997</v>
      </c>
      <c r="C407" s="18">
        <v>0.28159722222222222</v>
      </c>
      <c r="D407" s="22">
        <f t="shared" si="6"/>
        <v>6.7580555555555373</v>
      </c>
      <c r="E407" s="19"/>
      <c r="G407" s="19"/>
      <c r="H407" s="21"/>
      <c r="I407" s="19"/>
      <c r="J407" s="19"/>
      <c r="K407" s="19"/>
      <c r="L407" s="19"/>
      <c r="M407" s="19"/>
      <c r="N407" s="19"/>
      <c r="O407" s="19"/>
      <c r="P407" s="19"/>
      <c r="R407" s="19"/>
      <c r="S407" s="21"/>
      <c r="Z407" s="19"/>
      <c r="AA407" s="19"/>
      <c r="AB407" s="19"/>
      <c r="AC407" s="19"/>
      <c r="AD407" s="19"/>
    </row>
    <row r="408" spans="1:30" s="20" customFormat="1" x14ac:dyDescent="0.2">
      <c r="A408" s="17">
        <v>43202.340196759258</v>
      </c>
      <c r="B408" s="18">
        <v>0.82708333602931805</v>
      </c>
      <c r="C408" s="18">
        <v>0.28229166666666666</v>
      </c>
      <c r="D408" s="22">
        <f t="shared" si="6"/>
        <v>6.7747222222222039</v>
      </c>
      <c r="E408" s="19"/>
      <c r="G408" s="19"/>
      <c r="H408" s="21"/>
      <c r="I408" s="19"/>
      <c r="J408" s="19"/>
      <c r="K408" s="19"/>
      <c r="L408" s="19"/>
      <c r="M408" s="19"/>
      <c r="N408" s="19"/>
      <c r="O408" s="19"/>
      <c r="P408" s="19"/>
      <c r="R408" s="19"/>
      <c r="S408" s="21"/>
      <c r="Z408" s="19"/>
      <c r="AA408" s="19"/>
      <c r="AB408" s="19"/>
      <c r="AC408" s="19"/>
      <c r="AD408" s="19"/>
    </row>
    <row r="409" spans="1:30" s="20" customFormat="1" x14ac:dyDescent="0.2">
      <c r="A409" s="17">
        <v>43202.340891203705</v>
      </c>
      <c r="B409" s="18">
        <v>0.82777778047602601</v>
      </c>
      <c r="C409" s="18">
        <v>0.2829861111111111</v>
      </c>
      <c r="D409" s="22">
        <f t="shared" si="6"/>
        <v>6.7913888888888705</v>
      </c>
      <c r="E409" s="19"/>
      <c r="G409" s="19"/>
      <c r="H409" s="21"/>
      <c r="I409" s="19"/>
      <c r="J409" s="19"/>
      <c r="K409" s="19"/>
      <c r="L409" s="19"/>
      <c r="M409" s="19"/>
      <c r="N409" s="19"/>
      <c r="O409" s="19"/>
      <c r="P409" s="19"/>
      <c r="R409" s="19"/>
      <c r="S409" s="21"/>
      <c r="Z409" s="19"/>
      <c r="AA409" s="19"/>
      <c r="AB409" s="19"/>
      <c r="AC409" s="19"/>
      <c r="AD409" s="19"/>
    </row>
    <row r="410" spans="1:30" s="20" customFormat="1" x14ac:dyDescent="0.2">
      <c r="A410" s="17">
        <v>43202.341585648152</v>
      </c>
      <c r="B410" s="18">
        <v>0.82847222492273398</v>
      </c>
      <c r="C410" s="18">
        <v>0.28366898148148151</v>
      </c>
      <c r="D410" s="22">
        <f t="shared" si="6"/>
        <v>6.8080555555555371</v>
      </c>
      <c r="E410" s="19"/>
      <c r="G410" s="19"/>
      <c r="H410" s="21"/>
      <c r="I410" s="19"/>
      <c r="J410" s="19"/>
      <c r="K410" s="19"/>
      <c r="L410" s="19"/>
      <c r="M410" s="19"/>
      <c r="N410" s="19"/>
      <c r="O410" s="19"/>
      <c r="P410" s="19"/>
      <c r="R410" s="19"/>
      <c r="S410" s="21"/>
      <c r="Z410" s="19"/>
      <c r="AA410" s="19"/>
      <c r="AB410" s="19"/>
      <c r="AC410" s="19"/>
      <c r="AD410" s="19"/>
    </row>
    <row r="411" spans="1:30" s="20" customFormat="1" x14ac:dyDescent="0.2">
      <c r="A411" s="17">
        <v>43202.342280092591</v>
      </c>
      <c r="B411" s="18">
        <v>0.82916666936944206</v>
      </c>
      <c r="C411" s="18">
        <v>0.28436342592592595</v>
      </c>
      <c r="D411" s="22">
        <f t="shared" si="6"/>
        <v>6.8247222222222037</v>
      </c>
      <c r="E411" s="19"/>
      <c r="G411" s="19"/>
      <c r="H411" s="21"/>
      <c r="I411" s="19"/>
      <c r="J411" s="19"/>
      <c r="K411" s="19"/>
      <c r="L411" s="19"/>
      <c r="M411" s="19"/>
      <c r="N411" s="19"/>
      <c r="O411" s="19"/>
      <c r="P411" s="19"/>
      <c r="R411" s="19"/>
      <c r="S411" s="21"/>
      <c r="T411" s="20">
        <v>35.972000000000001</v>
      </c>
      <c r="Z411" s="19"/>
      <c r="AA411" s="19"/>
      <c r="AB411" s="19"/>
      <c r="AC411" s="19"/>
      <c r="AD411" s="19"/>
    </row>
    <row r="412" spans="1:30" s="20" customFormat="1" x14ac:dyDescent="0.2">
      <c r="A412" s="17">
        <v>43202.342974537038</v>
      </c>
      <c r="B412" s="18">
        <v>0.82986111381615002</v>
      </c>
      <c r="C412" s="18">
        <v>0.28506944444444443</v>
      </c>
      <c r="D412" s="22">
        <f t="shared" si="6"/>
        <v>6.8413888888888703</v>
      </c>
      <c r="E412" s="19"/>
      <c r="G412" s="19"/>
      <c r="H412" s="21"/>
      <c r="I412" s="19"/>
      <c r="J412" s="19"/>
      <c r="K412" s="19"/>
      <c r="L412" s="19"/>
      <c r="M412" s="19"/>
      <c r="N412" s="19"/>
      <c r="O412" s="19"/>
      <c r="P412" s="19"/>
      <c r="R412" s="19"/>
      <c r="S412" s="21"/>
      <c r="Z412" s="19"/>
      <c r="AA412" s="19"/>
      <c r="AB412" s="19"/>
      <c r="AC412" s="19"/>
      <c r="AD412" s="19"/>
    </row>
    <row r="413" spans="1:30" s="20" customFormat="1" x14ac:dyDescent="0.2">
      <c r="A413" s="17">
        <v>43202.343668981484</v>
      </c>
      <c r="B413" s="18">
        <v>0.83055555826285898</v>
      </c>
      <c r="C413" s="18">
        <v>0.28576388888888887</v>
      </c>
      <c r="D413" s="22">
        <f t="shared" si="6"/>
        <v>6.8580555555555369</v>
      </c>
      <c r="E413" s="19"/>
      <c r="G413" s="19"/>
      <c r="H413" s="21"/>
      <c r="I413" s="19"/>
      <c r="J413" s="19"/>
      <c r="K413" s="19"/>
      <c r="L413" s="19"/>
      <c r="M413" s="19"/>
      <c r="N413" s="19"/>
      <c r="O413" s="19"/>
      <c r="P413" s="19"/>
      <c r="R413" s="19"/>
      <c r="S413" s="21"/>
      <c r="Z413" s="19"/>
      <c r="AA413" s="19"/>
      <c r="AB413" s="19"/>
      <c r="AC413" s="19"/>
      <c r="AD413" s="19"/>
    </row>
    <row r="414" spans="1:30" s="20" customFormat="1" x14ac:dyDescent="0.2">
      <c r="A414" s="17">
        <v>43202.344363425924</v>
      </c>
      <c r="B414" s="18">
        <v>0.83125000270956695</v>
      </c>
      <c r="C414" s="18">
        <v>0.28645833333333331</v>
      </c>
      <c r="D414" s="22">
        <f t="shared" si="6"/>
        <v>6.8747222222222035</v>
      </c>
      <c r="E414" s="19"/>
      <c r="G414" s="19"/>
      <c r="H414" s="21"/>
      <c r="I414" s="19"/>
      <c r="J414" s="19"/>
      <c r="K414" s="19"/>
      <c r="L414" s="19"/>
      <c r="M414" s="19"/>
      <c r="N414" s="19"/>
      <c r="O414" s="19"/>
      <c r="P414" s="19"/>
      <c r="R414" s="19"/>
      <c r="S414" s="21"/>
      <c r="Z414" s="19"/>
      <c r="AA414" s="19"/>
      <c r="AB414" s="19"/>
      <c r="AC414" s="19"/>
      <c r="AD414" s="19"/>
    </row>
    <row r="415" spans="1:30" s="20" customFormat="1" x14ac:dyDescent="0.2">
      <c r="A415" s="17">
        <v>43202.345057870371</v>
      </c>
      <c r="B415" s="18">
        <v>0.83194444715627502</v>
      </c>
      <c r="C415" s="18">
        <v>0.28715277777777776</v>
      </c>
      <c r="D415" s="22">
        <f t="shared" si="6"/>
        <v>6.8913888888888701</v>
      </c>
      <c r="E415" s="19"/>
      <c r="G415" s="19"/>
      <c r="H415" s="21"/>
      <c r="I415" s="19"/>
      <c r="J415" s="19"/>
      <c r="K415" s="19"/>
      <c r="L415" s="19"/>
      <c r="M415" s="19"/>
      <c r="N415" s="19"/>
      <c r="O415" s="19"/>
      <c r="P415" s="19"/>
      <c r="R415" s="19"/>
      <c r="S415" s="21"/>
      <c r="Z415" s="19"/>
      <c r="AA415" s="19"/>
      <c r="AB415" s="19"/>
      <c r="AC415" s="19"/>
      <c r="AD415" s="19"/>
    </row>
    <row r="416" spans="1:30" s="20" customFormat="1" x14ac:dyDescent="0.2">
      <c r="A416" s="17">
        <v>43202.345752314817</v>
      </c>
      <c r="B416" s="18">
        <v>0.83263889160298299</v>
      </c>
      <c r="C416" s="18">
        <v>0.2878472222222222</v>
      </c>
      <c r="D416" s="22">
        <f t="shared" si="6"/>
        <v>6.9080555555555367</v>
      </c>
      <c r="E416" s="19"/>
      <c r="G416" s="19"/>
      <c r="H416" s="21"/>
      <c r="I416" s="19"/>
      <c r="J416" s="19"/>
      <c r="K416" s="19"/>
      <c r="L416" s="19"/>
      <c r="M416" s="19"/>
      <c r="N416" s="19"/>
      <c r="O416" s="19"/>
      <c r="P416" s="19"/>
      <c r="R416" s="19"/>
      <c r="S416" s="21"/>
      <c r="Z416" s="19"/>
      <c r="AA416" s="19"/>
      <c r="AB416" s="19"/>
      <c r="AC416" s="19"/>
      <c r="AD416" s="19"/>
    </row>
    <row r="417" spans="1:31" s="20" customFormat="1" x14ac:dyDescent="0.2">
      <c r="A417" s="17">
        <v>43202.346446759257</v>
      </c>
      <c r="B417" s="18">
        <v>0.83333333604969095</v>
      </c>
      <c r="C417" s="18">
        <v>0.2885300925925926</v>
      </c>
      <c r="D417" s="22">
        <f t="shared" si="6"/>
        <v>6.9247222222222033</v>
      </c>
      <c r="E417" s="19"/>
      <c r="G417" s="19"/>
      <c r="H417" s="21"/>
      <c r="I417" s="19"/>
      <c r="J417" s="19"/>
      <c r="K417" s="19"/>
      <c r="L417" s="19"/>
      <c r="M417" s="19"/>
      <c r="N417" s="19"/>
      <c r="O417" s="19"/>
      <c r="P417" s="19"/>
      <c r="R417" s="19"/>
      <c r="S417" s="21"/>
      <c r="T417" s="20">
        <v>33.673000000000002</v>
      </c>
      <c r="Z417" s="19"/>
      <c r="AA417" s="19"/>
      <c r="AB417" s="19"/>
      <c r="AC417" s="19"/>
      <c r="AD417" s="19"/>
    </row>
    <row r="418" spans="1:31" s="20" customFormat="1" x14ac:dyDescent="0.2">
      <c r="A418" s="17">
        <v>43202.347141203703</v>
      </c>
      <c r="B418" s="18">
        <v>0.83402778049639903</v>
      </c>
      <c r="C418" s="18">
        <v>0.28923611111111114</v>
      </c>
      <c r="D418" s="22">
        <f t="shared" si="6"/>
        <v>6.94138888888887</v>
      </c>
      <c r="E418" s="19">
        <v>1005.633</v>
      </c>
      <c r="F418" s="20">
        <v>6.0579999999999998</v>
      </c>
      <c r="G418" s="19">
        <v>37.04</v>
      </c>
      <c r="H418" s="21">
        <v>350.47500000000002</v>
      </c>
      <c r="I418" s="19">
        <v>0</v>
      </c>
      <c r="J418" s="19">
        <v>0</v>
      </c>
      <c r="K418" s="19">
        <v>0</v>
      </c>
      <c r="L418" s="19">
        <v>5.633</v>
      </c>
      <c r="M418" s="19">
        <v>0</v>
      </c>
      <c r="N418" s="19">
        <v>0</v>
      </c>
      <c r="O418" s="19">
        <v>0</v>
      </c>
      <c r="P418" s="19">
        <v>0</v>
      </c>
      <c r="Q418" s="20">
        <v>-829.85699999999997</v>
      </c>
      <c r="R418" s="19">
        <v>0</v>
      </c>
      <c r="S418" s="21">
        <v>0.88700000000000001</v>
      </c>
      <c r="T418" s="20">
        <v>34.695</v>
      </c>
      <c r="U418" s="20">
        <v>0</v>
      </c>
      <c r="V418" s="20">
        <v>0</v>
      </c>
      <c r="W418" s="20">
        <v>0</v>
      </c>
      <c r="X418" s="20">
        <v>0</v>
      </c>
      <c r="Y418" s="20">
        <v>6</v>
      </c>
      <c r="Z418" s="19">
        <v>37</v>
      </c>
      <c r="AA418" s="19">
        <v>3</v>
      </c>
      <c r="AB418" s="19">
        <v>0</v>
      </c>
      <c r="AC418" s="19">
        <v>3</v>
      </c>
      <c r="AD418" s="19">
        <v>3</v>
      </c>
      <c r="AE418" s="20">
        <v>0</v>
      </c>
    </row>
    <row r="419" spans="1:31" s="20" customFormat="1" x14ac:dyDescent="0.2">
      <c r="A419" s="17">
        <v>43202.34783564815</v>
      </c>
      <c r="B419" s="18">
        <v>0.83472222494310699</v>
      </c>
      <c r="C419" s="18">
        <v>0.28993055555555558</v>
      </c>
      <c r="D419" s="22">
        <f t="shared" si="6"/>
        <v>6.9580555555555366</v>
      </c>
      <c r="E419" s="19"/>
      <c r="G419" s="19"/>
      <c r="H419" s="21"/>
      <c r="I419" s="19"/>
      <c r="J419" s="19"/>
      <c r="K419" s="19"/>
      <c r="L419" s="19"/>
      <c r="M419" s="19"/>
      <c r="N419" s="19"/>
      <c r="O419" s="19"/>
      <c r="P419" s="19"/>
      <c r="Q419" s="20">
        <v>-830.33399999999995</v>
      </c>
      <c r="R419" s="19"/>
      <c r="S419" s="21"/>
      <c r="Z419" s="19"/>
      <c r="AA419" s="19"/>
      <c r="AB419" s="19"/>
      <c r="AC419" s="19"/>
      <c r="AD419" s="19"/>
    </row>
    <row r="420" spans="1:31" s="20" customFormat="1" x14ac:dyDescent="0.2">
      <c r="A420" s="17">
        <v>43202.348530092589</v>
      </c>
      <c r="B420" s="18">
        <v>0.83541666938981496</v>
      </c>
      <c r="C420" s="18">
        <v>0.29062500000000002</v>
      </c>
      <c r="D420" s="22">
        <f t="shared" si="6"/>
        <v>6.9747222222222032</v>
      </c>
      <c r="E420" s="19"/>
      <c r="G420" s="19"/>
      <c r="H420" s="21"/>
      <c r="I420" s="19"/>
      <c r="J420" s="19"/>
      <c r="K420" s="19"/>
      <c r="L420" s="19"/>
      <c r="M420" s="19"/>
      <c r="N420" s="19"/>
      <c r="O420" s="19"/>
      <c r="P420" s="19"/>
      <c r="R420" s="19"/>
      <c r="S420" s="21"/>
      <c r="Z420" s="19"/>
      <c r="AA420" s="19"/>
      <c r="AB420" s="19"/>
      <c r="AC420" s="19"/>
      <c r="AD420" s="19"/>
    </row>
    <row r="421" spans="1:31" s="20" customFormat="1" x14ac:dyDescent="0.2">
      <c r="A421" s="17">
        <v>43202.349224537036</v>
      </c>
      <c r="B421" s="18">
        <v>0.83611111383652303</v>
      </c>
      <c r="C421" s="18">
        <v>0.29131944444444446</v>
      </c>
      <c r="D421" s="22">
        <f t="shared" si="6"/>
        <v>6.9913888888888698</v>
      </c>
      <c r="E421" s="19"/>
      <c r="G421" s="19"/>
      <c r="H421" s="21"/>
      <c r="I421" s="19"/>
      <c r="J421" s="19"/>
      <c r="K421" s="19"/>
      <c r="L421" s="19"/>
      <c r="M421" s="19"/>
      <c r="N421" s="19"/>
      <c r="O421" s="19"/>
      <c r="P421" s="19"/>
      <c r="R421" s="19"/>
      <c r="S421" s="21"/>
      <c r="Z421" s="19"/>
      <c r="AA421" s="19"/>
      <c r="AB421" s="19"/>
      <c r="AC421" s="19"/>
      <c r="AD421" s="19"/>
    </row>
    <row r="422" spans="1:31" s="20" customFormat="1" x14ac:dyDescent="0.2">
      <c r="A422" s="17">
        <v>43202.349918981483</v>
      </c>
      <c r="B422" s="18">
        <v>0.836805558283231</v>
      </c>
      <c r="C422" s="18">
        <v>0.29201388888888891</v>
      </c>
      <c r="D422" s="22">
        <f t="shared" si="6"/>
        <v>7.0080555555555364</v>
      </c>
      <c r="E422" s="19"/>
      <c r="G422" s="19"/>
      <c r="H422" s="21"/>
      <c r="I422" s="19"/>
      <c r="J422" s="19"/>
      <c r="K422" s="19"/>
      <c r="L422" s="19"/>
      <c r="M422" s="19"/>
      <c r="N422" s="19"/>
      <c r="O422" s="19"/>
      <c r="P422" s="19"/>
      <c r="R422" s="19"/>
      <c r="S422" s="21"/>
      <c r="Z422" s="19"/>
      <c r="AA422" s="19"/>
      <c r="AB422" s="19"/>
      <c r="AC422" s="19"/>
      <c r="AD422" s="19"/>
    </row>
    <row r="423" spans="1:31" s="20" customFormat="1" x14ac:dyDescent="0.2">
      <c r="A423" s="17">
        <v>43202.350613425922</v>
      </c>
      <c r="B423" s="18">
        <v>0.83750000272993896</v>
      </c>
      <c r="C423" s="18">
        <v>0.29270833333333335</v>
      </c>
      <c r="D423" s="22">
        <f t="shared" si="6"/>
        <v>7.024722222222203</v>
      </c>
      <c r="E423" s="19"/>
      <c r="G423" s="19"/>
      <c r="H423" s="21"/>
      <c r="I423" s="19"/>
      <c r="J423" s="19"/>
      <c r="K423" s="19"/>
      <c r="L423" s="19"/>
      <c r="M423" s="19"/>
      <c r="N423" s="19"/>
      <c r="O423" s="19"/>
      <c r="P423" s="19"/>
      <c r="R423" s="19"/>
      <c r="S423" s="21"/>
      <c r="Z423" s="19"/>
      <c r="AA423" s="19"/>
      <c r="AB423" s="19"/>
      <c r="AC423" s="19"/>
      <c r="AD423" s="19"/>
    </row>
    <row r="424" spans="1:31" s="20" customFormat="1" x14ac:dyDescent="0.2">
      <c r="A424" s="17">
        <v>43202.351307870369</v>
      </c>
      <c r="B424" s="18">
        <v>0.83819444717664704</v>
      </c>
      <c r="C424" s="18">
        <v>0.2933912037037037</v>
      </c>
      <c r="D424" s="22">
        <f t="shared" si="6"/>
        <v>7.0413888888888696</v>
      </c>
      <c r="E424" s="19"/>
      <c r="G424" s="19"/>
      <c r="H424" s="21"/>
      <c r="I424" s="19"/>
      <c r="J424" s="19"/>
      <c r="K424" s="19"/>
      <c r="L424" s="19"/>
      <c r="M424" s="19"/>
      <c r="N424" s="19"/>
      <c r="O424" s="19"/>
      <c r="P424" s="19"/>
      <c r="R424" s="19"/>
      <c r="S424" s="21"/>
      <c r="Z424" s="19"/>
      <c r="AA424" s="19"/>
      <c r="AB424" s="19"/>
      <c r="AC424" s="19"/>
      <c r="AD424" s="19"/>
    </row>
    <row r="425" spans="1:31" s="20" customFormat="1" x14ac:dyDescent="0.2">
      <c r="A425" s="17">
        <v>43202.352002314816</v>
      </c>
      <c r="B425" s="18">
        <v>0.838888891623355</v>
      </c>
      <c r="C425" s="18">
        <v>0.29409722222222223</v>
      </c>
      <c r="D425" s="22">
        <f t="shared" si="6"/>
        <v>7.0580555555555362</v>
      </c>
      <c r="E425" s="19"/>
      <c r="G425" s="19"/>
      <c r="H425" s="21"/>
      <c r="I425" s="19"/>
      <c r="J425" s="19"/>
      <c r="K425" s="19"/>
      <c r="L425" s="19"/>
      <c r="M425" s="19"/>
      <c r="N425" s="19"/>
      <c r="O425" s="19"/>
      <c r="P425" s="19"/>
      <c r="R425" s="19"/>
      <c r="S425" s="21"/>
      <c r="Z425" s="19"/>
      <c r="AA425" s="19"/>
      <c r="AB425" s="19"/>
      <c r="AC425" s="19"/>
      <c r="AD425" s="19"/>
    </row>
    <row r="426" spans="1:31" s="20" customFormat="1" x14ac:dyDescent="0.2">
      <c r="A426" s="17">
        <v>43202.352696759262</v>
      </c>
      <c r="B426" s="18">
        <v>0.83958333607006397</v>
      </c>
      <c r="C426" s="18">
        <v>0.29479166666666667</v>
      </c>
      <c r="D426" s="22">
        <f t="shared" si="6"/>
        <v>7.0747222222222028</v>
      </c>
      <c r="E426" s="19"/>
      <c r="G426" s="19"/>
      <c r="H426" s="21"/>
      <c r="I426" s="19"/>
      <c r="J426" s="19"/>
      <c r="K426" s="19"/>
      <c r="L426" s="19"/>
      <c r="M426" s="19"/>
      <c r="N426" s="19"/>
      <c r="O426" s="19"/>
      <c r="P426" s="19"/>
      <c r="R426" s="19"/>
      <c r="S426" s="21"/>
      <c r="Z426" s="19"/>
      <c r="AA426" s="19"/>
      <c r="AB426" s="19"/>
      <c r="AC426" s="19"/>
      <c r="AD426" s="19"/>
    </row>
    <row r="427" spans="1:31" s="20" customFormat="1" x14ac:dyDescent="0.2">
      <c r="A427" s="17">
        <v>43202.353391203702</v>
      </c>
      <c r="B427" s="18">
        <v>0.84027778051677204</v>
      </c>
      <c r="C427" s="18">
        <v>0.29548611111111112</v>
      </c>
      <c r="D427" s="22">
        <f t="shared" si="6"/>
        <v>7.0913888888888694</v>
      </c>
      <c r="E427" s="19"/>
      <c r="G427" s="19"/>
      <c r="H427" s="21"/>
      <c r="I427" s="19"/>
      <c r="J427" s="19"/>
      <c r="K427" s="19"/>
      <c r="L427" s="19"/>
      <c r="M427" s="19"/>
      <c r="N427" s="19"/>
      <c r="O427" s="19"/>
      <c r="P427" s="19"/>
      <c r="R427" s="19"/>
      <c r="S427" s="21"/>
      <c r="Z427" s="19"/>
      <c r="AA427" s="19"/>
      <c r="AB427" s="19"/>
      <c r="AC427" s="19"/>
      <c r="AD427" s="19"/>
    </row>
    <row r="428" spans="1:31" s="20" customFormat="1" x14ac:dyDescent="0.2">
      <c r="A428" s="17">
        <v>43202.354085648149</v>
      </c>
      <c r="B428" s="18">
        <v>0.84097222496348001</v>
      </c>
      <c r="C428" s="18">
        <v>0.29618055555555556</v>
      </c>
      <c r="D428" s="22">
        <f t="shared" si="6"/>
        <v>7.108055555555536</v>
      </c>
      <c r="E428" s="19"/>
      <c r="G428" s="19"/>
      <c r="H428" s="21"/>
      <c r="I428" s="19"/>
      <c r="J428" s="19"/>
      <c r="K428" s="19"/>
      <c r="L428" s="19"/>
      <c r="M428" s="19"/>
      <c r="N428" s="19"/>
      <c r="O428" s="19"/>
      <c r="P428" s="19"/>
      <c r="R428" s="19"/>
      <c r="S428" s="21"/>
      <c r="Z428" s="19"/>
      <c r="AA428" s="19"/>
      <c r="AB428" s="19"/>
      <c r="AC428" s="19"/>
      <c r="AD428" s="19"/>
    </row>
    <row r="429" spans="1:31" s="20" customFormat="1" x14ac:dyDescent="0.2">
      <c r="A429" s="17">
        <v>43202.354780092595</v>
      </c>
      <c r="B429" s="18">
        <v>0.84166666941018797</v>
      </c>
      <c r="C429" s="18">
        <v>0.296875</v>
      </c>
      <c r="D429" s="22">
        <f t="shared" si="6"/>
        <v>7.1247222222222026</v>
      </c>
      <c r="E429" s="19"/>
      <c r="G429" s="19"/>
      <c r="H429" s="21"/>
      <c r="I429" s="19"/>
      <c r="J429" s="19"/>
      <c r="K429" s="19"/>
      <c r="L429" s="19"/>
      <c r="M429" s="19"/>
      <c r="N429" s="19"/>
      <c r="O429" s="19"/>
      <c r="P429" s="19"/>
      <c r="R429" s="19"/>
      <c r="S429" s="21"/>
      <c r="Z429" s="19"/>
      <c r="AA429" s="19"/>
      <c r="AB429" s="19"/>
      <c r="AC429" s="19"/>
      <c r="AD429" s="19"/>
    </row>
    <row r="430" spans="1:31" s="20" customFormat="1" x14ac:dyDescent="0.2">
      <c r="A430" s="17">
        <v>43202.355474537035</v>
      </c>
      <c r="B430" s="18">
        <v>0.84236111385689605</v>
      </c>
      <c r="C430" s="18">
        <v>0.29756944444444444</v>
      </c>
      <c r="D430" s="22">
        <f t="shared" si="6"/>
        <v>7.1413888888888692</v>
      </c>
      <c r="E430" s="19"/>
      <c r="G430" s="19"/>
      <c r="H430" s="21"/>
      <c r="I430" s="19"/>
      <c r="J430" s="19"/>
      <c r="K430" s="19"/>
      <c r="L430" s="19"/>
      <c r="M430" s="19"/>
      <c r="N430" s="19"/>
      <c r="O430" s="19"/>
      <c r="P430" s="19"/>
      <c r="R430" s="19"/>
      <c r="S430" s="21"/>
      <c r="Z430" s="19"/>
      <c r="AA430" s="19"/>
      <c r="AB430" s="19"/>
      <c r="AC430" s="19"/>
      <c r="AD430" s="19"/>
    </row>
    <row r="431" spans="1:31" s="20" customFormat="1" x14ac:dyDescent="0.2">
      <c r="A431" s="17">
        <v>43202.356168981481</v>
      </c>
      <c r="B431" s="18">
        <v>0.84305555830360401</v>
      </c>
      <c r="C431" s="18">
        <v>0.29825231481481479</v>
      </c>
      <c r="D431" s="22">
        <f t="shared" si="6"/>
        <v>7.1580555555555359</v>
      </c>
      <c r="E431" s="19"/>
      <c r="G431" s="19"/>
      <c r="H431" s="21"/>
      <c r="I431" s="19"/>
      <c r="J431" s="19"/>
      <c r="K431" s="19"/>
      <c r="L431" s="19"/>
      <c r="M431" s="19"/>
      <c r="N431" s="19"/>
      <c r="O431" s="19"/>
      <c r="P431" s="19"/>
      <c r="R431" s="19"/>
      <c r="S431" s="21"/>
      <c r="T431" s="20">
        <v>35.5</v>
      </c>
      <c r="Z431" s="19"/>
      <c r="AA431" s="19"/>
      <c r="AB431" s="19"/>
      <c r="AC431" s="19"/>
      <c r="AD431" s="19"/>
    </row>
    <row r="432" spans="1:31" s="20" customFormat="1" x14ac:dyDescent="0.2">
      <c r="A432" s="17">
        <v>43202.356863425928</v>
      </c>
      <c r="B432" s="18">
        <v>0.84375000275031198</v>
      </c>
      <c r="C432" s="18">
        <v>0.29895833333333333</v>
      </c>
      <c r="D432" s="22">
        <f t="shared" si="6"/>
        <v>7.1747222222222025</v>
      </c>
      <c r="E432" s="19"/>
      <c r="G432" s="19"/>
      <c r="H432" s="21"/>
      <c r="I432" s="19"/>
      <c r="J432" s="19"/>
      <c r="K432" s="19"/>
      <c r="L432" s="19"/>
      <c r="M432" s="19"/>
      <c r="N432" s="19"/>
      <c r="O432" s="19"/>
      <c r="P432" s="19"/>
      <c r="Q432" s="20">
        <v>-831.32600000000002</v>
      </c>
      <c r="R432" s="19"/>
      <c r="S432" s="21"/>
      <c r="T432" s="20">
        <v>33.332999999999998</v>
      </c>
      <c r="Z432" s="19"/>
      <c r="AA432" s="19"/>
      <c r="AB432" s="19"/>
      <c r="AC432" s="19"/>
      <c r="AD432" s="19"/>
    </row>
    <row r="433" spans="1:31" s="20" customFormat="1" x14ac:dyDescent="0.2">
      <c r="A433" s="17">
        <v>43202.357557870368</v>
      </c>
      <c r="B433" s="18">
        <v>0.84444444719702005</v>
      </c>
      <c r="C433" s="18">
        <v>0.29965277777777777</v>
      </c>
      <c r="D433" s="22">
        <f t="shared" si="6"/>
        <v>7.1913888888888691</v>
      </c>
      <c r="E433" s="19"/>
      <c r="G433" s="19"/>
      <c r="H433" s="21"/>
      <c r="I433" s="19"/>
      <c r="J433" s="19"/>
      <c r="K433" s="19"/>
      <c r="L433" s="19"/>
      <c r="M433" s="19"/>
      <c r="N433" s="19"/>
      <c r="O433" s="19"/>
      <c r="P433" s="19"/>
      <c r="R433" s="19"/>
      <c r="S433" s="21"/>
      <c r="T433" s="20">
        <v>35.466999999999999</v>
      </c>
      <c r="Z433" s="19"/>
      <c r="AA433" s="19"/>
      <c r="AB433" s="19"/>
      <c r="AC433" s="19"/>
      <c r="AD433" s="19"/>
    </row>
    <row r="434" spans="1:31" s="20" customFormat="1" x14ac:dyDescent="0.2">
      <c r="A434" s="17">
        <v>43202.358252314814</v>
      </c>
      <c r="B434" s="18">
        <v>0.84513889164372802</v>
      </c>
      <c r="C434" s="18">
        <v>0.30034722222222221</v>
      </c>
      <c r="D434" s="22">
        <f t="shared" si="6"/>
        <v>7.2080555555555357</v>
      </c>
      <c r="E434" s="19"/>
      <c r="G434" s="19"/>
      <c r="H434" s="21"/>
      <c r="I434" s="19"/>
      <c r="J434" s="19"/>
      <c r="K434" s="19"/>
      <c r="L434" s="19"/>
      <c r="M434" s="19"/>
      <c r="N434" s="19"/>
      <c r="O434" s="19"/>
      <c r="P434" s="19"/>
      <c r="R434" s="19"/>
      <c r="S434" s="21"/>
      <c r="Z434" s="19"/>
      <c r="AA434" s="19"/>
      <c r="AB434" s="19"/>
      <c r="AC434" s="19"/>
      <c r="AD434" s="19"/>
    </row>
    <row r="435" spans="1:31" s="20" customFormat="1" x14ac:dyDescent="0.2">
      <c r="A435" s="17">
        <v>43202.358946759261</v>
      </c>
      <c r="B435" s="18">
        <v>0.84583333609043598</v>
      </c>
      <c r="C435" s="18">
        <v>0.30104166666666665</v>
      </c>
      <c r="D435" s="22">
        <f t="shared" si="6"/>
        <v>7.2247222222222023</v>
      </c>
      <c r="E435" s="19"/>
      <c r="G435" s="19"/>
      <c r="H435" s="21"/>
      <c r="I435" s="19"/>
      <c r="J435" s="19"/>
      <c r="K435" s="19"/>
      <c r="L435" s="19"/>
      <c r="M435" s="19"/>
      <c r="N435" s="19"/>
      <c r="O435" s="19"/>
      <c r="P435" s="19"/>
      <c r="R435" s="19"/>
      <c r="S435" s="21"/>
      <c r="Z435" s="19"/>
      <c r="AA435" s="19"/>
      <c r="AB435" s="19"/>
      <c r="AC435" s="19"/>
      <c r="AD435" s="19"/>
    </row>
    <row r="436" spans="1:31" s="20" customFormat="1" x14ac:dyDescent="0.2">
      <c r="A436" s="17">
        <v>43202.3596412037</v>
      </c>
      <c r="B436" s="18">
        <v>0.84652778053714395</v>
      </c>
      <c r="C436" s="18">
        <v>0.30173611111111109</v>
      </c>
      <c r="D436" s="22">
        <f t="shared" si="6"/>
        <v>7.2413888888888689</v>
      </c>
      <c r="E436" s="19"/>
      <c r="G436" s="19"/>
      <c r="H436" s="21">
        <v>351.113</v>
      </c>
      <c r="I436" s="19"/>
      <c r="J436" s="19"/>
      <c r="K436" s="19"/>
      <c r="L436" s="19"/>
      <c r="M436" s="19"/>
      <c r="N436" s="19"/>
      <c r="O436" s="19"/>
      <c r="P436" s="19"/>
      <c r="R436" s="19"/>
      <c r="S436" s="21"/>
      <c r="T436" s="20">
        <v>32.527000000000001</v>
      </c>
      <c r="Z436" s="19"/>
      <c r="AA436" s="19"/>
      <c r="AB436" s="19"/>
      <c r="AC436" s="19"/>
      <c r="AD436" s="19"/>
    </row>
    <row r="437" spans="1:31" s="20" customFormat="1" x14ac:dyDescent="0.2">
      <c r="A437" s="17">
        <v>43202.360335648147</v>
      </c>
      <c r="B437" s="18">
        <v>0.84722222498385202</v>
      </c>
      <c r="C437" s="18">
        <v>0.3024189814814815</v>
      </c>
      <c r="D437" s="22">
        <f t="shared" si="6"/>
        <v>7.2580555555555355</v>
      </c>
      <c r="E437" s="19"/>
      <c r="G437" s="19"/>
      <c r="H437" s="21">
        <v>348.96800000000002</v>
      </c>
      <c r="I437" s="19"/>
      <c r="J437" s="19"/>
      <c r="K437" s="19"/>
      <c r="L437" s="19"/>
      <c r="M437" s="19"/>
      <c r="N437" s="19"/>
      <c r="O437" s="19"/>
      <c r="P437" s="19"/>
      <c r="R437" s="19"/>
      <c r="S437" s="21"/>
      <c r="T437" s="20">
        <v>34.46</v>
      </c>
      <c r="Z437" s="19"/>
      <c r="AA437" s="19"/>
      <c r="AB437" s="19"/>
      <c r="AC437" s="19"/>
      <c r="AD437" s="19"/>
    </row>
    <row r="438" spans="1:31" s="20" customFormat="1" x14ac:dyDescent="0.2">
      <c r="A438" s="17">
        <v>43202.361030092594</v>
      </c>
      <c r="B438" s="18">
        <v>0.84791666943055999</v>
      </c>
      <c r="C438" s="18">
        <v>0.30311342592592594</v>
      </c>
      <c r="D438" s="22">
        <f t="shared" si="6"/>
        <v>7.2747222222222021</v>
      </c>
      <c r="E438" s="19"/>
      <c r="G438" s="19"/>
      <c r="H438" s="21"/>
      <c r="I438" s="19"/>
      <c r="J438" s="19"/>
      <c r="K438" s="19"/>
      <c r="L438" s="19"/>
      <c r="M438" s="19"/>
      <c r="N438" s="19"/>
      <c r="O438" s="19"/>
      <c r="P438" s="19"/>
      <c r="R438" s="19"/>
      <c r="S438" s="21"/>
      <c r="Z438" s="19"/>
      <c r="AA438" s="19"/>
      <c r="AB438" s="19"/>
      <c r="AC438" s="19"/>
      <c r="AD438" s="19"/>
    </row>
    <row r="439" spans="1:31" s="20" customFormat="1" x14ac:dyDescent="0.2">
      <c r="A439" s="17">
        <v>43202.361724537041</v>
      </c>
      <c r="B439" s="18">
        <v>0.84861111387726895</v>
      </c>
      <c r="C439" s="18">
        <v>0.30381944444444442</v>
      </c>
      <c r="D439" s="22">
        <f t="shared" si="6"/>
        <v>7.2913888888888687</v>
      </c>
      <c r="E439" s="19"/>
      <c r="G439" s="19"/>
      <c r="H439" s="21"/>
      <c r="I439" s="19"/>
      <c r="J439" s="19"/>
      <c r="K439" s="19"/>
      <c r="L439" s="19"/>
      <c r="M439" s="19"/>
      <c r="N439" s="19"/>
      <c r="O439" s="19"/>
      <c r="P439" s="19"/>
      <c r="R439" s="19"/>
      <c r="S439" s="21"/>
      <c r="Z439" s="19"/>
      <c r="AA439" s="19"/>
      <c r="AB439" s="19"/>
      <c r="AC439" s="19"/>
      <c r="AD439" s="19"/>
    </row>
    <row r="440" spans="1:31" s="20" customFormat="1" x14ac:dyDescent="0.2">
      <c r="A440" s="17">
        <v>43202.36241898148</v>
      </c>
      <c r="B440" s="18">
        <v>0.84930555832397703</v>
      </c>
      <c r="C440" s="18">
        <v>0.30451388888888886</v>
      </c>
      <c r="D440" s="22">
        <f t="shared" si="6"/>
        <v>7.3080555555555353</v>
      </c>
      <c r="E440" s="19"/>
      <c r="G440" s="19"/>
      <c r="H440" s="21"/>
      <c r="I440" s="19"/>
      <c r="J440" s="19"/>
      <c r="K440" s="19"/>
      <c r="L440" s="19"/>
      <c r="M440" s="19"/>
      <c r="N440" s="19"/>
      <c r="O440" s="19"/>
      <c r="P440" s="19"/>
      <c r="R440" s="19"/>
      <c r="S440" s="21"/>
      <c r="Z440" s="19"/>
      <c r="AA440" s="19"/>
      <c r="AB440" s="19"/>
      <c r="AC440" s="19"/>
      <c r="AD440" s="19"/>
    </row>
    <row r="441" spans="1:31" s="20" customFormat="1" x14ac:dyDescent="0.2">
      <c r="A441" s="17">
        <v>43202.363113425927</v>
      </c>
      <c r="B441" s="18">
        <v>0.85000000277068499</v>
      </c>
      <c r="C441" s="18">
        <v>0.30520833333333336</v>
      </c>
      <c r="D441" s="22">
        <f t="shared" si="6"/>
        <v>7.3247222222222019</v>
      </c>
      <c r="E441" s="19"/>
      <c r="G441" s="19"/>
      <c r="H441" s="21">
        <v>349.68900000000002</v>
      </c>
      <c r="I441" s="19"/>
      <c r="J441" s="19"/>
      <c r="K441" s="19"/>
      <c r="L441" s="19"/>
      <c r="M441" s="19"/>
      <c r="N441" s="19"/>
      <c r="O441" s="19"/>
      <c r="P441" s="19"/>
      <c r="R441" s="19"/>
      <c r="S441" s="21"/>
      <c r="Z441" s="19"/>
      <c r="AA441" s="19"/>
      <c r="AB441" s="19"/>
      <c r="AC441" s="19"/>
      <c r="AD441" s="19"/>
    </row>
    <row r="442" spans="1:31" s="20" customFormat="1" x14ac:dyDescent="0.2">
      <c r="A442" s="17">
        <v>43202.363807870373</v>
      </c>
      <c r="B442" s="18">
        <v>0.85069444721739296</v>
      </c>
      <c r="C442" s="18">
        <v>0.3059027777777778</v>
      </c>
      <c r="D442" s="22">
        <f t="shared" si="6"/>
        <v>7.3413888888888685</v>
      </c>
      <c r="E442" s="19"/>
      <c r="G442" s="19"/>
      <c r="H442" s="21"/>
      <c r="I442" s="19"/>
      <c r="J442" s="19"/>
      <c r="K442" s="19"/>
      <c r="L442" s="19"/>
      <c r="M442" s="19"/>
      <c r="N442" s="19"/>
      <c r="O442" s="19"/>
      <c r="P442" s="19"/>
      <c r="R442" s="19"/>
      <c r="S442" s="21"/>
      <c r="Z442" s="19"/>
      <c r="AA442" s="19"/>
      <c r="AB442" s="19"/>
      <c r="AC442" s="19"/>
      <c r="AD442" s="19"/>
    </row>
    <row r="443" spans="1:31" s="20" customFormat="1" x14ac:dyDescent="0.2">
      <c r="A443" s="17">
        <v>43202.364502314813</v>
      </c>
      <c r="B443" s="18">
        <v>0.85138889166410103</v>
      </c>
      <c r="C443" s="18">
        <v>0.30659722222222224</v>
      </c>
      <c r="D443" s="22">
        <f t="shared" si="6"/>
        <v>7.3580555555555351</v>
      </c>
      <c r="E443" s="19"/>
      <c r="G443" s="19"/>
      <c r="H443" s="21"/>
      <c r="I443" s="19"/>
      <c r="J443" s="19"/>
      <c r="K443" s="19"/>
      <c r="L443" s="19"/>
      <c r="M443" s="19"/>
      <c r="N443" s="19"/>
      <c r="O443" s="19"/>
      <c r="P443" s="19"/>
      <c r="R443" s="19"/>
      <c r="S443" s="21"/>
      <c r="Z443" s="19"/>
      <c r="AA443" s="19"/>
      <c r="AB443" s="19"/>
      <c r="AC443" s="19"/>
      <c r="AD443" s="19"/>
    </row>
    <row r="444" spans="1:31" s="20" customFormat="1" x14ac:dyDescent="0.2">
      <c r="A444" s="17">
        <v>43202.36519675926</v>
      </c>
      <c r="B444" s="18">
        <v>0.852083336110809</v>
      </c>
      <c r="C444" s="18">
        <v>0.30728009259259259</v>
      </c>
      <c r="D444" s="22">
        <f t="shared" si="6"/>
        <v>7.3747222222222018</v>
      </c>
      <c r="E444" s="19"/>
      <c r="G444" s="19"/>
      <c r="H444" s="21"/>
      <c r="I444" s="19"/>
      <c r="J444" s="19"/>
      <c r="K444" s="19"/>
      <c r="L444" s="19"/>
      <c r="M444" s="19"/>
      <c r="N444" s="19"/>
      <c r="O444" s="19"/>
      <c r="P444" s="19"/>
      <c r="R444" s="19"/>
      <c r="S444" s="21"/>
      <c r="Z444" s="19"/>
      <c r="AA444" s="19"/>
      <c r="AB444" s="19"/>
      <c r="AC444" s="19"/>
      <c r="AD444" s="19"/>
    </row>
    <row r="445" spans="1:31" s="20" customFormat="1" x14ac:dyDescent="0.2">
      <c r="A445" s="17">
        <v>43202.365891203706</v>
      </c>
      <c r="B445" s="18">
        <v>0.85277778055751696</v>
      </c>
      <c r="C445" s="18">
        <v>0.30797453703703703</v>
      </c>
      <c r="D445" s="22">
        <f t="shared" si="6"/>
        <v>7.3913888888888684</v>
      </c>
      <c r="E445" s="19"/>
      <c r="G445" s="19"/>
      <c r="H445" s="21"/>
      <c r="I445" s="19"/>
      <c r="J445" s="19"/>
      <c r="K445" s="19"/>
      <c r="L445" s="19"/>
      <c r="M445" s="19"/>
      <c r="N445" s="19"/>
      <c r="O445" s="19"/>
      <c r="P445" s="19"/>
      <c r="R445" s="19"/>
      <c r="S445" s="21"/>
      <c r="T445" s="20">
        <v>32.920999999999999</v>
      </c>
      <c r="Z445" s="19"/>
      <c r="AA445" s="19"/>
      <c r="AB445" s="19"/>
      <c r="AC445" s="19"/>
      <c r="AD445" s="19"/>
    </row>
    <row r="446" spans="1:31" s="20" customFormat="1" x14ac:dyDescent="0.2">
      <c r="A446" s="17">
        <v>43202.366585648146</v>
      </c>
      <c r="B446" s="18">
        <v>0.85347222500422504</v>
      </c>
      <c r="C446" s="18">
        <v>0.30868055555555557</v>
      </c>
      <c r="D446" s="22">
        <f t="shared" si="6"/>
        <v>7.408055555555535</v>
      </c>
      <c r="E446" s="19"/>
      <c r="G446" s="19"/>
      <c r="H446" s="21"/>
      <c r="I446" s="19"/>
      <c r="J446" s="19"/>
      <c r="K446" s="19"/>
      <c r="L446" s="19"/>
      <c r="M446" s="19"/>
      <c r="N446" s="19"/>
      <c r="O446" s="19"/>
      <c r="P446" s="19"/>
      <c r="R446" s="19"/>
      <c r="S446" s="21"/>
      <c r="T446" s="20">
        <v>35.872999999999998</v>
      </c>
      <c r="Z446" s="19"/>
      <c r="AA446" s="19"/>
      <c r="AB446" s="19"/>
      <c r="AC446" s="19"/>
      <c r="AD446" s="19"/>
    </row>
    <row r="447" spans="1:31" s="20" customFormat="1" x14ac:dyDescent="0.2">
      <c r="A447" s="17">
        <v>43202.367280092592</v>
      </c>
      <c r="B447" s="18">
        <v>0.854166669450933</v>
      </c>
      <c r="C447" s="18">
        <v>0.30937500000000001</v>
      </c>
      <c r="D447" s="22">
        <f t="shared" si="6"/>
        <v>7.4247222222222016</v>
      </c>
      <c r="E447" s="19"/>
      <c r="G447" s="19"/>
      <c r="H447" s="21"/>
      <c r="I447" s="19"/>
      <c r="J447" s="19"/>
      <c r="K447" s="19"/>
      <c r="L447" s="19"/>
      <c r="M447" s="19"/>
      <c r="N447" s="19"/>
      <c r="O447" s="19"/>
      <c r="P447" s="19"/>
      <c r="R447" s="19"/>
      <c r="S447" s="21"/>
      <c r="T447" s="20">
        <v>34.843000000000004</v>
      </c>
      <c r="Z447" s="19"/>
      <c r="AA447" s="19"/>
      <c r="AB447" s="19"/>
      <c r="AC447" s="19"/>
      <c r="AD447" s="19"/>
    </row>
    <row r="448" spans="1:31" s="20" customFormat="1" x14ac:dyDescent="0.2">
      <c r="A448" s="17">
        <v>43202.367974537039</v>
      </c>
      <c r="B448" s="18">
        <v>0.85486111389764097</v>
      </c>
      <c r="C448" s="18">
        <v>0.31006944444444445</v>
      </c>
      <c r="D448" s="22">
        <f t="shared" si="6"/>
        <v>7.4413888888888682</v>
      </c>
      <c r="E448" s="19">
        <v>1005.633</v>
      </c>
      <c r="F448" s="20">
        <v>6.0579999999999998</v>
      </c>
      <c r="G448" s="19">
        <v>37.033999999999999</v>
      </c>
      <c r="H448" s="21">
        <v>349.87299999999999</v>
      </c>
      <c r="I448" s="19">
        <v>0</v>
      </c>
      <c r="J448" s="19">
        <v>0</v>
      </c>
      <c r="K448" s="19">
        <v>0</v>
      </c>
      <c r="L448" s="19">
        <v>5.633</v>
      </c>
      <c r="M448" s="19">
        <v>0</v>
      </c>
      <c r="N448" s="19">
        <v>0</v>
      </c>
      <c r="O448" s="19">
        <v>0</v>
      </c>
      <c r="P448" s="19">
        <v>0</v>
      </c>
      <c r="Q448" s="20">
        <v>-832.12199999999996</v>
      </c>
      <c r="R448" s="19">
        <v>0</v>
      </c>
      <c r="S448" s="21">
        <v>7.4999999999999997E-2</v>
      </c>
      <c r="T448" s="20">
        <v>34.530999999999999</v>
      </c>
      <c r="U448" s="20">
        <v>0</v>
      </c>
      <c r="V448" s="20">
        <v>0</v>
      </c>
      <c r="W448" s="20">
        <v>0</v>
      </c>
      <c r="X448" s="20">
        <v>0</v>
      </c>
      <c r="Y448" s="20">
        <v>6</v>
      </c>
      <c r="Z448" s="19">
        <v>37</v>
      </c>
      <c r="AA448" s="19">
        <v>3</v>
      </c>
      <c r="AB448" s="19">
        <v>0</v>
      </c>
      <c r="AC448" s="19">
        <v>3</v>
      </c>
      <c r="AD448" s="19">
        <v>3</v>
      </c>
      <c r="AE448" s="20">
        <v>0</v>
      </c>
    </row>
    <row r="449" spans="1:30" s="20" customFormat="1" x14ac:dyDescent="0.2">
      <c r="A449" s="17">
        <v>43202.368668981479</v>
      </c>
      <c r="B449" s="18">
        <v>0.85555555834434904</v>
      </c>
      <c r="C449" s="18">
        <v>0.3107638888888889</v>
      </c>
      <c r="D449" s="22">
        <f t="shared" si="6"/>
        <v>7.4580555555555348</v>
      </c>
      <c r="E449" s="19"/>
      <c r="G449" s="19"/>
      <c r="H449" s="21">
        <v>349.82299999999998</v>
      </c>
      <c r="I449" s="19"/>
      <c r="J449" s="19"/>
      <c r="K449" s="19"/>
      <c r="L449" s="19"/>
      <c r="M449" s="19"/>
      <c r="N449" s="19"/>
      <c r="O449" s="19"/>
      <c r="P449" s="19"/>
      <c r="R449" s="19"/>
      <c r="S449" s="21"/>
      <c r="Z449" s="19"/>
      <c r="AA449" s="19"/>
      <c r="AB449" s="19"/>
      <c r="AC449" s="19"/>
      <c r="AD449" s="19"/>
    </row>
    <row r="450" spans="1:30" s="20" customFormat="1" x14ac:dyDescent="0.2">
      <c r="A450" s="17">
        <v>43202.369363425925</v>
      </c>
      <c r="B450" s="18">
        <v>0.85625000279105701</v>
      </c>
      <c r="C450" s="18">
        <v>0.31145833333333334</v>
      </c>
      <c r="D450" s="22">
        <f t="shared" si="6"/>
        <v>7.4747222222222014</v>
      </c>
      <c r="E450" s="19"/>
      <c r="G450" s="19"/>
      <c r="H450" s="21">
        <v>350.25900000000001</v>
      </c>
      <c r="I450" s="19"/>
      <c r="J450" s="19"/>
      <c r="K450" s="19"/>
      <c r="L450" s="19"/>
      <c r="M450" s="19"/>
      <c r="N450" s="19"/>
      <c r="O450" s="19"/>
      <c r="P450" s="19"/>
      <c r="R450" s="19"/>
      <c r="S450" s="21"/>
      <c r="Z450" s="19"/>
      <c r="AA450" s="19"/>
      <c r="AB450" s="19"/>
      <c r="AC450" s="19"/>
      <c r="AD450" s="19"/>
    </row>
    <row r="451" spans="1:30" s="20" customFormat="1" x14ac:dyDescent="0.2">
      <c r="A451" s="17">
        <v>43202.370057870372</v>
      </c>
      <c r="B451" s="18">
        <v>0.85694444723776497</v>
      </c>
      <c r="C451" s="18">
        <v>0.31214120370370368</v>
      </c>
      <c r="D451" s="22">
        <f t="shared" si="6"/>
        <v>7.491388888888868</v>
      </c>
      <c r="E451" s="19"/>
      <c r="G451" s="19"/>
      <c r="H451" s="21">
        <v>349.90300000000002</v>
      </c>
      <c r="I451" s="19"/>
      <c r="J451" s="19"/>
      <c r="K451" s="19"/>
      <c r="L451" s="19"/>
      <c r="M451" s="19"/>
      <c r="N451" s="19"/>
      <c r="O451" s="19"/>
      <c r="P451" s="19"/>
      <c r="R451" s="19"/>
      <c r="S451" s="21"/>
      <c r="Z451" s="19"/>
      <c r="AA451" s="19"/>
      <c r="AB451" s="19"/>
      <c r="AC451" s="19"/>
      <c r="AD451" s="19"/>
    </row>
    <row r="452" spans="1:30" s="20" customFormat="1" x14ac:dyDescent="0.2">
      <c r="A452" s="17">
        <v>43202.370752314811</v>
      </c>
      <c r="B452" s="18">
        <v>0.85763889168447305</v>
      </c>
      <c r="C452" s="18">
        <v>0.31284722222222222</v>
      </c>
      <c r="D452" s="22">
        <f t="shared" ref="D452:D515" si="7">D451+60/3600</f>
        <v>7.5080555555555346</v>
      </c>
      <c r="E452" s="19"/>
      <c r="G452" s="19"/>
      <c r="H452" s="21"/>
      <c r="I452" s="19"/>
      <c r="J452" s="19"/>
      <c r="K452" s="19"/>
      <c r="L452" s="19"/>
      <c r="M452" s="19"/>
      <c r="N452" s="19"/>
      <c r="O452" s="19"/>
      <c r="P452" s="19"/>
      <c r="Q452" s="20">
        <v>-832.41200000000003</v>
      </c>
      <c r="R452" s="19"/>
      <c r="S452" s="21"/>
      <c r="Z452" s="19"/>
      <c r="AA452" s="19"/>
      <c r="AB452" s="19"/>
      <c r="AC452" s="19"/>
      <c r="AD452" s="19"/>
    </row>
    <row r="453" spans="1:30" s="20" customFormat="1" x14ac:dyDescent="0.2">
      <c r="A453" s="17">
        <v>43202.371446759258</v>
      </c>
      <c r="B453" s="18">
        <v>0.85833333613118201</v>
      </c>
      <c r="C453" s="18">
        <v>0.31354166666666666</v>
      </c>
      <c r="D453" s="22">
        <f t="shared" si="7"/>
        <v>7.5247222222222012</v>
      </c>
      <c r="E453" s="19"/>
      <c r="G453" s="19"/>
      <c r="H453" s="21"/>
      <c r="I453" s="19"/>
      <c r="J453" s="19"/>
      <c r="K453" s="19"/>
      <c r="L453" s="19"/>
      <c r="M453" s="19"/>
      <c r="N453" s="19"/>
      <c r="O453" s="19"/>
      <c r="P453" s="19"/>
      <c r="R453" s="19"/>
      <c r="S453" s="21"/>
      <c r="Z453" s="19"/>
      <c r="AA453" s="19"/>
      <c r="AB453" s="19"/>
      <c r="AC453" s="19"/>
      <c r="AD453" s="19"/>
    </row>
    <row r="454" spans="1:30" s="20" customFormat="1" x14ac:dyDescent="0.2">
      <c r="A454" s="17">
        <v>43202.372141203705</v>
      </c>
      <c r="B454" s="18">
        <v>0.85902778057788998</v>
      </c>
      <c r="C454" s="18">
        <v>0.3142361111111111</v>
      </c>
      <c r="D454" s="22">
        <f t="shared" si="7"/>
        <v>7.5413888888888678</v>
      </c>
      <c r="E454" s="19"/>
      <c r="G454" s="19"/>
      <c r="H454" s="21"/>
      <c r="I454" s="19"/>
      <c r="J454" s="19"/>
      <c r="K454" s="19"/>
      <c r="L454" s="19"/>
      <c r="M454" s="19"/>
      <c r="N454" s="19"/>
      <c r="O454" s="19"/>
      <c r="P454" s="19"/>
      <c r="R454" s="19"/>
      <c r="S454" s="21"/>
      <c r="Z454" s="19"/>
      <c r="AA454" s="19"/>
      <c r="AB454" s="19"/>
      <c r="AC454" s="19"/>
      <c r="AD454" s="19"/>
    </row>
    <row r="455" spans="1:30" s="20" customFormat="1" x14ac:dyDescent="0.2">
      <c r="A455" s="17">
        <v>43202.372835648152</v>
      </c>
      <c r="B455" s="18">
        <v>0.85972222502459805</v>
      </c>
      <c r="C455" s="18">
        <v>0.31493055555555555</v>
      </c>
      <c r="D455" s="22">
        <f t="shared" si="7"/>
        <v>7.5580555555555344</v>
      </c>
      <c r="E455" s="19"/>
      <c r="G455" s="19"/>
      <c r="H455" s="21"/>
      <c r="I455" s="19"/>
      <c r="J455" s="19"/>
      <c r="K455" s="19"/>
      <c r="L455" s="19"/>
      <c r="M455" s="19"/>
      <c r="N455" s="19"/>
      <c r="O455" s="19"/>
      <c r="P455" s="19"/>
      <c r="R455" s="19"/>
      <c r="S455" s="21"/>
      <c r="Z455" s="19"/>
      <c r="AA455" s="19"/>
      <c r="AB455" s="19"/>
      <c r="AC455" s="19"/>
      <c r="AD455" s="19"/>
    </row>
    <row r="456" spans="1:30" s="20" customFormat="1" x14ac:dyDescent="0.2">
      <c r="A456" s="17">
        <v>43202.373530092591</v>
      </c>
      <c r="B456" s="18">
        <v>0.86041666947130602</v>
      </c>
      <c r="C456" s="18">
        <v>0.31562499999999999</v>
      </c>
      <c r="D456" s="22">
        <f t="shared" si="7"/>
        <v>7.574722222222201</v>
      </c>
      <c r="E456" s="19"/>
      <c r="G456" s="19"/>
      <c r="H456" s="21"/>
      <c r="I456" s="19"/>
      <c r="J456" s="19"/>
      <c r="K456" s="19"/>
      <c r="L456" s="19"/>
      <c r="M456" s="19"/>
      <c r="N456" s="19"/>
      <c r="O456" s="19"/>
      <c r="P456" s="19"/>
      <c r="R456" s="19"/>
      <c r="S456" s="21"/>
      <c r="Z456" s="19"/>
      <c r="AA456" s="19"/>
      <c r="AB456" s="19"/>
      <c r="AC456" s="19"/>
      <c r="AD456" s="19"/>
    </row>
    <row r="457" spans="1:30" s="20" customFormat="1" x14ac:dyDescent="0.2">
      <c r="A457" s="17">
        <v>43202.374224537038</v>
      </c>
      <c r="B457" s="18">
        <v>0.86111111391801398</v>
      </c>
      <c r="C457" s="18">
        <v>0.31631944444444443</v>
      </c>
      <c r="D457" s="22">
        <f t="shared" si="7"/>
        <v>7.5913888888888676</v>
      </c>
      <c r="E457" s="19"/>
      <c r="G457" s="19"/>
      <c r="H457" s="21"/>
      <c r="I457" s="19"/>
      <c r="J457" s="19"/>
      <c r="K457" s="19"/>
      <c r="L457" s="19"/>
      <c r="M457" s="19"/>
      <c r="N457" s="19"/>
      <c r="O457" s="19"/>
      <c r="P457" s="19"/>
      <c r="R457" s="19"/>
      <c r="S457" s="21"/>
      <c r="Z457" s="19"/>
      <c r="AA457" s="19"/>
      <c r="AB457" s="19"/>
      <c r="AC457" s="19"/>
      <c r="AD457" s="19"/>
    </row>
    <row r="458" spans="1:30" s="20" customFormat="1" x14ac:dyDescent="0.2">
      <c r="A458" s="17">
        <v>43202.374918981484</v>
      </c>
      <c r="B458" s="18">
        <v>0.86180555836472195</v>
      </c>
      <c r="C458" s="18">
        <v>0.31700231481481483</v>
      </c>
      <c r="D458" s="22">
        <f t="shared" si="7"/>
        <v>7.6080555555555343</v>
      </c>
      <c r="E458" s="19"/>
      <c r="G458" s="19"/>
      <c r="H458" s="21"/>
      <c r="I458" s="19"/>
      <c r="J458" s="19"/>
      <c r="K458" s="19"/>
      <c r="L458" s="19"/>
      <c r="M458" s="19"/>
      <c r="N458" s="19"/>
      <c r="O458" s="19"/>
      <c r="P458" s="19"/>
      <c r="R458" s="19"/>
      <c r="S458" s="21"/>
      <c r="Z458" s="19"/>
      <c r="AA458" s="19"/>
      <c r="AB458" s="19"/>
      <c r="AC458" s="19"/>
      <c r="AD458" s="19"/>
    </row>
    <row r="459" spans="1:30" s="20" customFormat="1" x14ac:dyDescent="0.2">
      <c r="A459" s="17">
        <v>43202.375613425924</v>
      </c>
      <c r="B459" s="18">
        <v>0.86250000281143002</v>
      </c>
      <c r="C459" s="18">
        <v>0.31770833333333331</v>
      </c>
      <c r="D459" s="22">
        <f t="shared" si="7"/>
        <v>7.6247222222222009</v>
      </c>
      <c r="E459" s="19"/>
      <c r="G459" s="19"/>
      <c r="H459" s="21"/>
      <c r="I459" s="19"/>
      <c r="J459" s="19"/>
      <c r="K459" s="19"/>
      <c r="L459" s="19"/>
      <c r="M459" s="19"/>
      <c r="N459" s="19"/>
      <c r="O459" s="19"/>
      <c r="P459" s="19"/>
      <c r="R459" s="19"/>
      <c r="S459" s="21"/>
      <c r="Z459" s="19"/>
      <c r="AA459" s="19"/>
      <c r="AB459" s="19"/>
      <c r="AC459" s="19"/>
      <c r="AD459" s="19"/>
    </row>
    <row r="460" spans="1:30" s="20" customFormat="1" x14ac:dyDescent="0.2">
      <c r="A460" s="17">
        <v>43202.376307870371</v>
      </c>
      <c r="B460" s="18">
        <v>0.86319444725813799</v>
      </c>
      <c r="C460" s="18">
        <v>0.31840277777777776</v>
      </c>
      <c r="D460" s="22">
        <f t="shared" si="7"/>
        <v>7.6413888888888675</v>
      </c>
      <c r="E460" s="19"/>
      <c r="G460" s="19"/>
      <c r="H460" s="21"/>
      <c r="I460" s="19"/>
      <c r="J460" s="19"/>
      <c r="K460" s="19"/>
      <c r="L460" s="19"/>
      <c r="M460" s="19"/>
      <c r="N460" s="19"/>
      <c r="O460" s="19"/>
      <c r="P460" s="19"/>
      <c r="R460" s="19"/>
      <c r="S460" s="21"/>
      <c r="Z460" s="19"/>
      <c r="AA460" s="19"/>
      <c r="AB460" s="19"/>
      <c r="AC460" s="19"/>
      <c r="AD460" s="19"/>
    </row>
    <row r="461" spans="1:30" s="20" customFormat="1" x14ac:dyDescent="0.2">
      <c r="A461" s="17">
        <v>43202.377002314817</v>
      </c>
      <c r="B461" s="18">
        <v>0.86388889170484595</v>
      </c>
      <c r="C461" s="18">
        <v>0.3190972222222222</v>
      </c>
      <c r="D461" s="22">
        <f t="shared" si="7"/>
        <v>7.6580555555555341</v>
      </c>
      <c r="E461" s="19"/>
      <c r="G461" s="19"/>
      <c r="H461" s="21"/>
      <c r="I461" s="19"/>
      <c r="J461" s="19"/>
      <c r="K461" s="19"/>
      <c r="L461" s="19"/>
      <c r="M461" s="19"/>
      <c r="N461" s="19"/>
      <c r="O461" s="19"/>
      <c r="P461" s="19"/>
      <c r="R461" s="19"/>
      <c r="S461" s="21"/>
      <c r="Z461" s="19"/>
      <c r="AA461" s="19"/>
      <c r="AB461" s="19"/>
      <c r="AC461" s="19"/>
      <c r="AD461" s="19"/>
    </row>
    <row r="462" spans="1:30" s="20" customFormat="1" x14ac:dyDescent="0.2">
      <c r="A462" s="17">
        <v>43202.377696759257</v>
      </c>
      <c r="B462" s="18">
        <v>0.86458333615155403</v>
      </c>
      <c r="C462" s="18">
        <v>0.31979166666666664</v>
      </c>
      <c r="D462" s="22">
        <f t="shared" si="7"/>
        <v>7.6747222222222007</v>
      </c>
      <c r="E462" s="19"/>
      <c r="G462" s="19"/>
      <c r="H462" s="21"/>
      <c r="I462" s="19"/>
      <c r="J462" s="19"/>
      <c r="K462" s="19"/>
      <c r="L462" s="19"/>
      <c r="M462" s="19"/>
      <c r="N462" s="19"/>
      <c r="O462" s="19"/>
      <c r="P462" s="19"/>
      <c r="R462" s="19"/>
      <c r="S462" s="21"/>
      <c r="T462" s="20">
        <v>35.488999999999997</v>
      </c>
      <c r="Z462" s="19"/>
      <c r="AA462" s="19"/>
      <c r="AB462" s="19"/>
      <c r="AC462" s="19"/>
      <c r="AD462" s="19"/>
    </row>
    <row r="463" spans="1:30" s="20" customFormat="1" x14ac:dyDescent="0.2">
      <c r="A463" s="17">
        <v>43202.378391203703</v>
      </c>
      <c r="B463" s="18">
        <v>0.86527778059826199</v>
      </c>
      <c r="C463" s="18">
        <v>0.32048611111111114</v>
      </c>
      <c r="D463" s="22">
        <f t="shared" si="7"/>
        <v>7.6913888888888673</v>
      </c>
      <c r="E463" s="19"/>
      <c r="G463" s="19"/>
      <c r="H463" s="21"/>
      <c r="I463" s="19"/>
      <c r="J463" s="19"/>
      <c r="K463" s="19"/>
      <c r="L463" s="19"/>
      <c r="M463" s="19"/>
      <c r="N463" s="19"/>
      <c r="O463" s="19"/>
      <c r="P463" s="19"/>
      <c r="R463" s="19"/>
      <c r="S463" s="21"/>
      <c r="Z463" s="19"/>
      <c r="AA463" s="19"/>
      <c r="AB463" s="19"/>
      <c r="AC463" s="19"/>
      <c r="AD463" s="19"/>
    </row>
    <row r="464" spans="1:30" s="20" customFormat="1" x14ac:dyDescent="0.2">
      <c r="A464" s="17">
        <v>43202.37908564815</v>
      </c>
      <c r="B464" s="18">
        <v>0.86597222504496996</v>
      </c>
      <c r="C464" s="18">
        <v>0.32118055555555558</v>
      </c>
      <c r="D464" s="22">
        <f t="shared" si="7"/>
        <v>7.7080555555555339</v>
      </c>
      <c r="E464" s="19"/>
      <c r="G464" s="19"/>
      <c r="H464" s="21"/>
      <c r="I464" s="19"/>
      <c r="J464" s="19"/>
      <c r="K464" s="19"/>
      <c r="L464" s="19"/>
      <c r="M464" s="19"/>
      <c r="N464" s="19"/>
      <c r="O464" s="19"/>
      <c r="P464" s="19"/>
      <c r="R464" s="19"/>
      <c r="S464" s="21"/>
      <c r="Z464" s="19"/>
      <c r="AA464" s="19"/>
      <c r="AB464" s="19"/>
      <c r="AC464" s="19"/>
      <c r="AD464" s="19"/>
    </row>
    <row r="465" spans="1:31" s="20" customFormat="1" x14ac:dyDescent="0.2">
      <c r="A465" s="17">
        <v>43202.379780092589</v>
      </c>
      <c r="B465" s="18">
        <v>0.86666666949167803</v>
      </c>
      <c r="C465" s="18">
        <v>0.32186342592592593</v>
      </c>
      <c r="D465" s="22">
        <f t="shared" si="7"/>
        <v>7.7247222222222005</v>
      </c>
      <c r="E465" s="19"/>
      <c r="G465" s="19"/>
      <c r="H465" s="21"/>
      <c r="I465" s="19"/>
      <c r="J465" s="19"/>
      <c r="K465" s="19"/>
      <c r="L465" s="19"/>
      <c r="M465" s="19"/>
      <c r="N465" s="19"/>
      <c r="O465" s="19"/>
      <c r="P465" s="19"/>
      <c r="R465" s="19"/>
      <c r="S465" s="21"/>
      <c r="T465" s="20">
        <v>35.267000000000003</v>
      </c>
      <c r="Z465" s="19"/>
      <c r="AA465" s="19"/>
      <c r="AB465" s="19"/>
      <c r="AC465" s="19"/>
      <c r="AD465" s="19"/>
    </row>
    <row r="466" spans="1:31" s="20" customFormat="1" x14ac:dyDescent="0.2">
      <c r="A466" s="17">
        <v>43202.380474537036</v>
      </c>
      <c r="B466" s="18">
        <v>0.867361113938387</v>
      </c>
      <c r="C466" s="18">
        <v>0.32256944444444446</v>
      </c>
      <c r="D466" s="22">
        <f t="shared" si="7"/>
        <v>7.7413888888888671</v>
      </c>
      <c r="E466" s="19"/>
      <c r="G466" s="19"/>
      <c r="H466" s="21"/>
      <c r="I466" s="19"/>
      <c r="J466" s="19"/>
      <c r="K466" s="19"/>
      <c r="L466" s="19"/>
      <c r="M466" s="19"/>
      <c r="N466" s="19"/>
      <c r="O466" s="19"/>
      <c r="P466" s="19"/>
      <c r="R466" s="19"/>
      <c r="S466" s="21"/>
      <c r="Z466" s="19"/>
      <c r="AA466" s="19"/>
      <c r="AB466" s="19"/>
      <c r="AC466" s="19"/>
      <c r="AD466" s="19"/>
    </row>
    <row r="467" spans="1:31" s="20" customFormat="1" x14ac:dyDescent="0.2">
      <c r="A467" s="17">
        <v>43202.381168981483</v>
      </c>
      <c r="B467" s="18">
        <v>0.86805555838509496</v>
      </c>
      <c r="C467" s="18">
        <v>0.32326388888888891</v>
      </c>
      <c r="D467" s="22">
        <f t="shared" si="7"/>
        <v>7.7580555555555337</v>
      </c>
      <c r="E467" s="19"/>
      <c r="G467" s="19"/>
      <c r="H467" s="21"/>
      <c r="I467" s="19"/>
      <c r="J467" s="19"/>
      <c r="K467" s="19"/>
      <c r="L467" s="19"/>
      <c r="M467" s="19"/>
      <c r="N467" s="19"/>
      <c r="O467" s="19"/>
      <c r="P467" s="19"/>
      <c r="R467" s="19"/>
      <c r="S467" s="21"/>
      <c r="Z467" s="19"/>
      <c r="AA467" s="19"/>
      <c r="AB467" s="19"/>
      <c r="AC467" s="19"/>
      <c r="AD467" s="19"/>
    </row>
    <row r="468" spans="1:31" s="20" customFormat="1" x14ac:dyDescent="0.2">
      <c r="A468" s="17">
        <v>43202.381863425922</v>
      </c>
      <c r="B468" s="18">
        <v>0.86875000283180304</v>
      </c>
      <c r="C468" s="18">
        <v>0.32395833333333335</v>
      </c>
      <c r="D468" s="22">
        <f t="shared" si="7"/>
        <v>7.7747222222222003</v>
      </c>
      <c r="E468" s="19"/>
      <c r="G468" s="19"/>
      <c r="H468" s="21"/>
      <c r="I468" s="19"/>
      <c r="J468" s="19"/>
      <c r="K468" s="19"/>
      <c r="L468" s="19"/>
      <c r="M468" s="19"/>
      <c r="N468" s="19"/>
      <c r="O468" s="19"/>
      <c r="P468" s="19"/>
      <c r="R468" s="19"/>
      <c r="S468" s="21"/>
      <c r="Z468" s="19"/>
      <c r="AA468" s="19"/>
      <c r="AB468" s="19"/>
      <c r="AC468" s="19"/>
      <c r="AD468" s="19"/>
    </row>
    <row r="469" spans="1:31" s="20" customFormat="1" x14ac:dyDescent="0.2">
      <c r="A469" s="17">
        <v>43202.382557870369</v>
      </c>
      <c r="B469" s="18">
        <v>0.869444447278511</v>
      </c>
      <c r="C469" s="18">
        <v>0.32465277777777779</v>
      </c>
      <c r="D469" s="22">
        <f t="shared" si="7"/>
        <v>7.7913888888888669</v>
      </c>
      <c r="E469" s="19"/>
      <c r="G469" s="19"/>
      <c r="H469" s="21"/>
      <c r="I469" s="19"/>
      <c r="J469" s="19"/>
      <c r="K469" s="19"/>
      <c r="L469" s="19"/>
      <c r="M469" s="19"/>
      <c r="N469" s="19"/>
      <c r="O469" s="19"/>
      <c r="P469" s="19"/>
      <c r="R469" s="19"/>
      <c r="S469" s="21"/>
      <c r="Z469" s="19"/>
      <c r="AA469" s="19"/>
      <c r="AB469" s="19"/>
      <c r="AC469" s="19"/>
      <c r="AD469" s="19"/>
    </row>
    <row r="470" spans="1:31" s="20" customFormat="1" x14ac:dyDescent="0.2">
      <c r="A470" s="17">
        <v>43202.383252314816</v>
      </c>
      <c r="B470" s="18">
        <v>0.87013889172521897</v>
      </c>
      <c r="C470" s="18">
        <v>0.32534722222222223</v>
      </c>
      <c r="D470" s="22">
        <f t="shared" si="7"/>
        <v>7.8080555555555335</v>
      </c>
      <c r="E470" s="19"/>
      <c r="G470" s="19"/>
      <c r="H470" s="21"/>
      <c r="I470" s="19"/>
      <c r="J470" s="19"/>
      <c r="K470" s="19"/>
      <c r="L470" s="19"/>
      <c r="M470" s="19"/>
      <c r="N470" s="19"/>
      <c r="O470" s="19"/>
      <c r="P470" s="19"/>
      <c r="R470" s="19"/>
      <c r="S470" s="21"/>
      <c r="Z470" s="19"/>
      <c r="AA470" s="19"/>
      <c r="AB470" s="19"/>
      <c r="AC470" s="19"/>
      <c r="AD470" s="19"/>
    </row>
    <row r="471" spans="1:31" s="20" customFormat="1" x14ac:dyDescent="0.2">
      <c r="A471" s="17">
        <v>43202.383946759262</v>
      </c>
      <c r="B471" s="18">
        <v>0.87083333617192704</v>
      </c>
      <c r="C471" s="18">
        <v>0.32603009259259258</v>
      </c>
      <c r="D471" s="22">
        <f t="shared" si="7"/>
        <v>7.8247222222222002</v>
      </c>
      <c r="E471" s="19"/>
      <c r="G471" s="19"/>
      <c r="H471" s="21"/>
      <c r="I471" s="19"/>
      <c r="J471" s="19"/>
      <c r="K471" s="19"/>
      <c r="L471" s="19"/>
      <c r="M471" s="19"/>
      <c r="N471" s="19"/>
      <c r="O471" s="19"/>
      <c r="P471" s="19"/>
      <c r="R471" s="19"/>
      <c r="S471" s="21"/>
      <c r="Z471" s="19"/>
      <c r="AA471" s="19"/>
      <c r="AB471" s="19"/>
      <c r="AC471" s="19"/>
      <c r="AD471" s="19"/>
    </row>
    <row r="472" spans="1:31" s="20" customFormat="1" x14ac:dyDescent="0.2">
      <c r="A472" s="17">
        <v>43202.384641203702</v>
      </c>
      <c r="B472" s="18">
        <v>0.87152778061863501</v>
      </c>
      <c r="C472" s="18">
        <v>0.32672453703703702</v>
      </c>
      <c r="D472" s="22">
        <f t="shared" si="7"/>
        <v>7.8413888888888668</v>
      </c>
      <c r="E472" s="19"/>
      <c r="G472" s="19"/>
      <c r="H472" s="21"/>
      <c r="I472" s="19"/>
      <c r="J472" s="19"/>
      <c r="K472" s="19"/>
      <c r="L472" s="19"/>
      <c r="M472" s="19"/>
      <c r="N472" s="19"/>
      <c r="O472" s="19"/>
      <c r="P472" s="19"/>
      <c r="R472" s="19"/>
      <c r="S472" s="21"/>
      <c r="Z472" s="19"/>
      <c r="AA472" s="19"/>
      <c r="AB472" s="19"/>
      <c r="AC472" s="19"/>
      <c r="AD472" s="19"/>
    </row>
    <row r="473" spans="1:31" s="20" customFormat="1" x14ac:dyDescent="0.2">
      <c r="A473" s="17">
        <v>43202.385335648149</v>
      </c>
      <c r="B473" s="18">
        <v>0.87222222506534297</v>
      </c>
      <c r="C473" s="18">
        <v>0.32743055555555556</v>
      </c>
      <c r="D473" s="22">
        <f t="shared" si="7"/>
        <v>7.8580555555555334</v>
      </c>
      <c r="E473" s="19"/>
      <c r="G473" s="19"/>
      <c r="H473" s="21"/>
      <c r="I473" s="19"/>
      <c r="J473" s="19"/>
      <c r="K473" s="19"/>
      <c r="L473" s="19"/>
      <c r="M473" s="19"/>
      <c r="N473" s="19"/>
      <c r="O473" s="19"/>
      <c r="P473" s="19"/>
      <c r="R473" s="19"/>
      <c r="S473" s="21"/>
      <c r="Z473" s="19"/>
      <c r="AA473" s="19"/>
      <c r="AB473" s="19"/>
      <c r="AC473" s="19"/>
      <c r="AD473" s="19"/>
    </row>
    <row r="474" spans="1:31" s="20" customFormat="1" x14ac:dyDescent="0.2">
      <c r="A474" s="17">
        <v>43202.386030092595</v>
      </c>
      <c r="B474" s="18">
        <v>0.87291666951205105</v>
      </c>
      <c r="C474" s="18">
        <v>0.328125</v>
      </c>
      <c r="D474" s="22">
        <f t="shared" si="7"/>
        <v>7.8747222222222</v>
      </c>
      <c r="E474" s="19"/>
      <c r="G474" s="19"/>
      <c r="H474" s="21"/>
      <c r="I474" s="19"/>
      <c r="J474" s="19"/>
      <c r="K474" s="19"/>
      <c r="L474" s="19"/>
      <c r="M474" s="19"/>
      <c r="N474" s="19"/>
      <c r="O474" s="19"/>
      <c r="P474" s="19"/>
      <c r="R474" s="19"/>
      <c r="S474" s="21"/>
      <c r="Z474" s="19"/>
      <c r="AA474" s="19"/>
      <c r="AB474" s="19"/>
      <c r="AC474" s="19"/>
      <c r="AD474" s="19"/>
    </row>
    <row r="475" spans="1:31" s="20" customFormat="1" x14ac:dyDescent="0.2">
      <c r="A475" s="17">
        <v>43202.386724537035</v>
      </c>
      <c r="B475" s="18">
        <v>0.87361111395875901</v>
      </c>
      <c r="C475" s="18">
        <v>0.32881944444444444</v>
      </c>
      <c r="D475" s="22">
        <f t="shared" si="7"/>
        <v>7.8913888888888666</v>
      </c>
      <c r="E475" s="19"/>
      <c r="G475" s="19"/>
      <c r="H475" s="21"/>
      <c r="I475" s="19"/>
      <c r="J475" s="19"/>
      <c r="K475" s="19"/>
      <c r="L475" s="19"/>
      <c r="M475" s="19"/>
      <c r="N475" s="19"/>
      <c r="O475" s="19"/>
      <c r="P475" s="19"/>
      <c r="R475" s="19"/>
      <c r="S475" s="21"/>
      <c r="Z475" s="19"/>
      <c r="AA475" s="19"/>
      <c r="AB475" s="19"/>
      <c r="AC475" s="19"/>
      <c r="AD475" s="19"/>
    </row>
    <row r="476" spans="1:31" s="20" customFormat="1" x14ac:dyDescent="0.2">
      <c r="A476" s="17">
        <v>43202.387418981481</v>
      </c>
      <c r="B476" s="18">
        <v>0.87430555840546698</v>
      </c>
      <c r="C476" s="18">
        <v>0.32951388888888888</v>
      </c>
      <c r="D476" s="22">
        <f t="shared" si="7"/>
        <v>7.9080555555555332</v>
      </c>
      <c r="E476" s="19"/>
      <c r="G476" s="19"/>
      <c r="H476" s="21"/>
      <c r="I476" s="19"/>
      <c r="J476" s="19"/>
      <c r="K476" s="19"/>
      <c r="L476" s="19"/>
      <c r="M476" s="19"/>
      <c r="N476" s="19"/>
      <c r="O476" s="19"/>
      <c r="P476" s="19"/>
      <c r="R476" s="19"/>
      <c r="S476" s="21"/>
      <c r="Z476" s="19"/>
      <c r="AA476" s="19"/>
      <c r="AB476" s="19"/>
      <c r="AC476" s="19"/>
      <c r="AD476" s="19"/>
    </row>
    <row r="477" spans="1:31" s="20" customFormat="1" x14ac:dyDescent="0.2">
      <c r="A477" s="17">
        <v>43202.388113425928</v>
      </c>
      <c r="B477" s="18">
        <v>0.87500000285217505</v>
      </c>
      <c r="C477" s="18">
        <v>0.33020833333333333</v>
      </c>
      <c r="D477" s="22">
        <f t="shared" si="7"/>
        <v>7.9247222222221998</v>
      </c>
      <c r="E477" s="19"/>
      <c r="G477" s="19"/>
      <c r="H477" s="21"/>
      <c r="I477" s="19"/>
      <c r="J477" s="19"/>
      <c r="K477" s="19"/>
      <c r="L477" s="19"/>
      <c r="M477" s="19"/>
      <c r="N477" s="19"/>
      <c r="O477" s="19"/>
      <c r="P477" s="19"/>
      <c r="R477" s="19"/>
      <c r="S477" s="21"/>
      <c r="Z477" s="19"/>
      <c r="AA477" s="19"/>
      <c r="AB477" s="19"/>
      <c r="AC477" s="19"/>
      <c r="AD477" s="19"/>
    </row>
    <row r="478" spans="1:31" s="20" customFormat="1" x14ac:dyDescent="0.2">
      <c r="A478" s="17">
        <v>43202.388807870368</v>
      </c>
      <c r="B478" s="18">
        <v>0.87569444729888302</v>
      </c>
      <c r="C478" s="18">
        <v>0.33089120370370373</v>
      </c>
      <c r="D478" s="22">
        <f t="shared" si="7"/>
        <v>7.9413888888888664</v>
      </c>
      <c r="E478" s="19">
        <v>1005.633</v>
      </c>
      <c r="F478" s="20">
        <v>6.0590000000000002</v>
      </c>
      <c r="G478" s="19">
        <v>37.042000000000002</v>
      </c>
      <c r="H478" s="21">
        <v>349.54199999999997</v>
      </c>
      <c r="I478" s="19">
        <v>0</v>
      </c>
      <c r="J478" s="19">
        <v>0</v>
      </c>
      <c r="K478" s="19">
        <v>0</v>
      </c>
      <c r="L478" s="19">
        <v>5.633</v>
      </c>
      <c r="M478" s="19">
        <v>0</v>
      </c>
      <c r="N478" s="19">
        <v>0</v>
      </c>
      <c r="O478" s="19">
        <v>0</v>
      </c>
      <c r="P478" s="19">
        <v>0</v>
      </c>
      <c r="Q478" s="20">
        <v>-833.26300000000003</v>
      </c>
      <c r="R478" s="19">
        <v>0</v>
      </c>
      <c r="S478" s="21">
        <v>0.56699999999999995</v>
      </c>
      <c r="T478" s="20">
        <v>33.576000000000001</v>
      </c>
      <c r="U478" s="20">
        <v>0</v>
      </c>
      <c r="V478" s="20">
        <v>0</v>
      </c>
      <c r="W478" s="20">
        <v>0</v>
      </c>
      <c r="X478" s="20">
        <v>0</v>
      </c>
      <c r="Y478" s="20">
        <v>6</v>
      </c>
      <c r="Z478" s="19">
        <v>37</v>
      </c>
      <c r="AA478" s="19">
        <v>3</v>
      </c>
      <c r="AB478" s="19">
        <v>0</v>
      </c>
      <c r="AC478" s="19">
        <v>3</v>
      </c>
      <c r="AD478" s="19">
        <v>3</v>
      </c>
      <c r="AE478" s="20">
        <v>0</v>
      </c>
    </row>
    <row r="479" spans="1:31" s="20" customFormat="1" x14ac:dyDescent="0.2">
      <c r="A479" s="17">
        <v>43202.389502314814</v>
      </c>
      <c r="B479" s="18">
        <v>0.87638889174559198</v>
      </c>
      <c r="C479" s="18">
        <v>0.33158564814814817</v>
      </c>
      <c r="D479" s="22">
        <f t="shared" si="7"/>
        <v>7.958055555555533</v>
      </c>
      <c r="E479" s="19"/>
      <c r="G479" s="19"/>
      <c r="H479" s="21"/>
      <c r="I479" s="19"/>
      <c r="J479" s="19"/>
      <c r="K479" s="19"/>
      <c r="L479" s="19"/>
      <c r="M479" s="19"/>
      <c r="N479" s="19"/>
      <c r="O479" s="19"/>
      <c r="P479" s="19"/>
      <c r="Q479" s="20">
        <v>-833.42899999999997</v>
      </c>
      <c r="R479" s="19"/>
      <c r="S479" s="21"/>
      <c r="Z479" s="19"/>
      <c r="AA479" s="19"/>
      <c r="AB479" s="19"/>
      <c r="AC479" s="19"/>
      <c r="AD479" s="19"/>
    </row>
    <row r="480" spans="1:31" s="20" customFormat="1" x14ac:dyDescent="0.2">
      <c r="A480" s="17">
        <v>43202.390196759261</v>
      </c>
      <c r="B480" s="18">
        <v>0.87708333619229994</v>
      </c>
      <c r="C480" s="18">
        <v>0.33229166666666665</v>
      </c>
      <c r="D480" s="22">
        <f t="shared" si="7"/>
        <v>7.9747222222221996</v>
      </c>
      <c r="E480" s="19"/>
      <c r="G480" s="19"/>
      <c r="H480" s="21"/>
      <c r="I480" s="19"/>
      <c r="J480" s="19"/>
      <c r="K480" s="19"/>
      <c r="L480" s="19"/>
      <c r="M480" s="19"/>
      <c r="N480" s="19"/>
      <c r="O480" s="19"/>
      <c r="P480" s="19"/>
      <c r="R480" s="19"/>
      <c r="S480" s="21"/>
      <c r="Z480" s="19"/>
      <c r="AA480" s="19"/>
      <c r="AB480" s="19"/>
      <c r="AC480" s="19"/>
      <c r="AD480" s="19"/>
    </row>
    <row r="481" spans="1:30" s="20" customFormat="1" x14ac:dyDescent="0.2">
      <c r="A481" s="17">
        <v>43202.3908912037</v>
      </c>
      <c r="B481" s="18">
        <v>0.87777778063900802</v>
      </c>
      <c r="C481" s="18">
        <v>0.33298611111111109</v>
      </c>
      <c r="D481" s="22">
        <f t="shared" si="7"/>
        <v>7.9913888888888662</v>
      </c>
      <c r="E481" s="19"/>
      <c r="G481" s="19"/>
      <c r="H481" s="21"/>
      <c r="I481" s="19"/>
      <c r="J481" s="19"/>
      <c r="K481" s="19"/>
      <c r="L481" s="19"/>
      <c r="M481" s="19"/>
      <c r="N481" s="19"/>
      <c r="O481" s="19"/>
      <c r="P481" s="19"/>
      <c r="R481" s="19"/>
      <c r="S481" s="21"/>
      <c r="Z481" s="19"/>
      <c r="AA481" s="19"/>
      <c r="AB481" s="19"/>
      <c r="AC481" s="19"/>
      <c r="AD481" s="19"/>
    </row>
    <row r="482" spans="1:30" s="20" customFormat="1" x14ac:dyDescent="0.2">
      <c r="A482" s="17">
        <v>43202.391585648147</v>
      </c>
      <c r="B482" s="18">
        <v>0.87847222508571599</v>
      </c>
      <c r="C482" s="18">
        <v>0.33368055555555554</v>
      </c>
      <c r="D482" s="22">
        <f t="shared" si="7"/>
        <v>8.0080555555555328</v>
      </c>
      <c r="E482" s="19"/>
      <c r="G482" s="19"/>
      <c r="H482" s="21"/>
      <c r="I482" s="19"/>
      <c r="J482" s="19"/>
      <c r="K482" s="19"/>
      <c r="L482" s="19"/>
      <c r="M482" s="19"/>
      <c r="N482" s="19"/>
      <c r="O482" s="19"/>
      <c r="P482" s="19"/>
      <c r="R482" s="19"/>
      <c r="S482" s="21"/>
      <c r="T482" s="20">
        <v>35.704000000000001</v>
      </c>
      <c r="Z482" s="19"/>
      <c r="AA482" s="19"/>
      <c r="AB482" s="19"/>
      <c r="AC482" s="19"/>
      <c r="AD482" s="19"/>
    </row>
    <row r="483" spans="1:30" s="20" customFormat="1" x14ac:dyDescent="0.2">
      <c r="A483" s="17">
        <v>43202.392280092594</v>
      </c>
      <c r="B483" s="18">
        <v>0.87916666953242395</v>
      </c>
      <c r="C483" s="18">
        <v>0.33437499999999998</v>
      </c>
      <c r="D483" s="22">
        <f t="shared" si="7"/>
        <v>8.0247222222222003</v>
      </c>
      <c r="E483" s="19"/>
      <c r="G483" s="19"/>
      <c r="H483" s="21"/>
      <c r="I483" s="19"/>
      <c r="J483" s="19"/>
      <c r="K483" s="19"/>
      <c r="L483" s="19"/>
      <c r="M483" s="19"/>
      <c r="N483" s="19"/>
      <c r="O483" s="19"/>
      <c r="P483" s="19"/>
      <c r="R483" s="19"/>
      <c r="S483" s="21"/>
      <c r="Z483" s="19"/>
      <c r="AA483" s="19"/>
      <c r="AB483" s="19"/>
      <c r="AC483" s="19"/>
      <c r="AD483" s="19"/>
    </row>
    <row r="484" spans="1:30" s="20" customFormat="1" x14ac:dyDescent="0.2">
      <c r="A484" s="17">
        <v>43202.392974537041</v>
      </c>
      <c r="B484" s="18">
        <v>0.87986111397913203</v>
      </c>
      <c r="C484" s="18">
        <v>0.33506944444444442</v>
      </c>
      <c r="D484" s="22">
        <f t="shared" si="7"/>
        <v>8.0413888888888678</v>
      </c>
      <c r="E484" s="19"/>
      <c r="G484" s="19"/>
      <c r="H484" s="21"/>
      <c r="I484" s="19"/>
      <c r="J484" s="19"/>
      <c r="K484" s="19"/>
      <c r="L484" s="19"/>
      <c r="M484" s="19"/>
      <c r="N484" s="19"/>
      <c r="O484" s="19"/>
      <c r="P484" s="19"/>
      <c r="R484" s="19"/>
      <c r="S484" s="21"/>
      <c r="T484" s="20">
        <v>35.020000000000003</v>
      </c>
      <c r="Z484" s="19"/>
      <c r="AA484" s="19"/>
      <c r="AB484" s="19"/>
      <c r="AC484" s="19"/>
      <c r="AD484" s="19"/>
    </row>
    <row r="485" spans="1:30" s="20" customFormat="1" x14ac:dyDescent="0.2">
      <c r="A485" s="17">
        <v>43202.39366898148</v>
      </c>
      <c r="B485" s="18">
        <v>0.88055555842583999</v>
      </c>
      <c r="C485" s="18">
        <v>0.33575231481481482</v>
      </c>
      <c r="D485" s="22">
        <f t="shared" si="7"/>
        <v>8.0580555555555353</v>
      </c>
      <c r="E485" s="19"/>
      <c r="G485" s="19"/>
      <c r="H485" s="21"/>
      <c r="I485" s="19"/>
      <c r="J485" s="19"/>
      <c r="K485" s="19"/>
      <c r="L485" s="19"/>
      <c r="M485" s="19"/>
      <c r="N485" s="19"/>
      <c r="O485" s="19"/>
      <c r="P485" s="19"/>
      <c r="R485" s="19"/>
      <c r="S485" s="21"/>
      <c r="Z485" s="19"/>
      <c r="AA485" s="19"/>
      <c r="AB485" s="19"/>
      <c r="AC485" s="19"/>
      <c r="AD485" s="19"/>
    </row>
    <row r="486" spans="1:30" s="20" customFormat="1" x14ac:dyDescent="0.2">
      <c r="A486" s="17">
        <v>43202.394363425927</v>
      </c>
      <c r="B486" s="18">
        <v>0.88125000287254796</v>
      </c>
      <c r="C486" s="18">
        <v>0.33645833333333336</v>
      </c>
      <c r="D486" s="22">
        <f t="shared" si="7"/>
        <v>8.0747222222222028</v>
      </c>
      <c r="E486" s="19"/>
      <c r="G486" s="19"/>
      <c r="H486" s="21"/>
      <c r="I486" s="19"/>
      <c r="J486" s="19"/>
      <c r="K486" s="19"/>
      <c r="L486" s="19"/>
      <c r="M486" s="19"/>
      <c r="N486" s="19"/>
      <c r="O486" s="19"/>
      <c r="P486" s="19"/>
      <c r="R486" s="19"/>
      <c r="S486" s="21"/>
      <c r="Z486" s="19"/>
      <c r="AA486" s="19"/>
      <c r="AB486" s="19"/>
      <c r="AC486" s="19"/>
      <c r="AD486" s="19"/>
    </row>
    <row r="487" spans="1:30" s="20" customFormat="1" x14ac:dyDescent="0.2">
      <c r="A487" s="17">
        <v>43202.395057870373</v>
      </c>
      <c r="B487" s="18">
        <v>0.88194444731925603</v>
      </c>
      <c r="C487" s="18">
        <v>0.3371527777777778</v>
      </c>
      <c r="D487" s="22">
        <f t="shared" si="7"/>
        <v>8.0913888888888703</v>
      </c>
      <c r="E487" s="19"/>
      <c r="G487" s="19"/>
      <c r="H487" s="21"/>
      <c r="I487" s="19"/>
      <c r="J487" s="19"/>
      <c r="K487" s="19"/>
      <c r="L487" s="19"/>
      <c r="M487" s="19"/>
      <c r="N487" s="19"/>
      <c r="O487" s="19"/>
      <c r="P487" s="19"/>
      <c r="R487" s="19"/>
      <c r="S487" s="21"/>
      <c r="Z487" s="19"/>
      <c r="AA487" s="19"/>
      <c r="AB487" s="19"/>
      <c r="AC487" s="19"/>
      <c r="AD487" s="19"/>
    </row>
    <row r="488" spans="1:30" s="20" customFormat="1" x14ac:dyDescent="0.2">
      <c r="A488" s="17">
        <v>43202.395752314813</v>
      </c>
      <c r="B488" s="18">
        <v>0.882638891765964</v>
      </c>
      <c r="C488" s="18">
        <v>0.33784722222222224</v>
      </c>
      <c r="D488" s="22">
        <f t="shared" si="7"/>
        <v>8.1080555555555378</v>
      </c>
      <c r="E488" s="19"/>
      <c r="G488" s="19"/>
      <c r="H488" s="21"/>
      <c r="I488" s="19"/>
      <c r="J488" s="19"/>
      <c r="K488" s="19"/>
      <c r="L488" s="19"/>
      <c r="M488" s="19"/>
      <c r="N488" s="19"/>
      <c r="O488" s="19"/>
      <c r="P488" s="19"/>
      <c r="R488" s="19"/>
      <c r="S488" s="21"/>
      <c r="Z488" s="19"/>
      <c r="AA488" s="19"/>
      <c r="AB488" s="19"/>
      <c r="AC488" s="19"/>
      <c r="AD488" s="19"/>
    </row>
    <row r="489" spans="1:30" s="20" customFormat="1" x14ac:dyDescent="0.2">
      <c r="A489" s="17">
        <v>43202.39644675926</v>
      </c>
      <c r="B489" s="18">
        <v>0.88333333621267196</v>
      </c>
      <c r="C489" s="18">
        <v>0.33854166666666669</v>
      </c>
      <c r="D489" s="22">
        <f t="shared" si="7"/>
        <v>8.1247222222222053</v>
      </c>
      <c r="E489" s="19"/>
      <c r="G489" s="19"/>
      <c r="H489" s="21"/>
      <c r="I489" s="19"/>
      <c r="J489" s="19"/>
      <c r="K489" s="19"/>
      <c r="L489" s="19"/>
      <c r="M489" s="19"/>
      <c r="N489" s="19"/>
      <c r="O489" s="19"/>
      <c r="P489" s="19"/>
      <c r="R489" s="19"/>
      <c r="S489" s="21"/>
      <c r="Z489" s="19"/>
      <c r="AA489" s="19"/>
      <c r="AB489" s="19"/>
      <c r="AC489" s="19"/>
      <c r="AD489" s="19"/>
    </row>
    <row r="490" spans="1:30" s="20" customFormat="1" x14ac:dyDescent="0.2">
      <c r="A490" s="17">
        <v>43202.397141203706</v>
      </c>
      <c r="B490" s="18">
        <v>0.88402778065938004</v>
      </c>
      <c r="C490" s="18">
        <v>0.33923611111111113</v>
      </c>
      <c r="D490" s="22">
        <f t="shared" si="7"/>
        <v>8.1413888888888728</v>
      </c>
      <c r="E490" s="19"/>
      <c r="G490" s="19"/>
      <c r="H490" s="21"/>
      <c r="I490" s="19"/>
      <c r="J490" s="19"/>
      <c r="K490" s="19"/>
      <c r="L490" s="19"/>
      <c r="M490" s="19"/>
      <c r="N490" s="19"/>
      <c r="O490" s="19"/>
      <c r="P490" s="19"/>
      <c r="R490" s="19"/>
      <c r="S490" s="21"/>
      <c r="Z490" s="19"/>
      <c r="AA490" s="19"/>
      <c r="AB490" s="19"/>
      <c r="AC490" s="19"/>
      <c r="AD490" s="19"/>
    </row>
    <row r="491" spans="1:30" s="20" customFormat="1" x14ac:dyDescent="0.2">
      <c r="A491" s="17">
        <v>43202.397835648146</v>
      </c>
      <c r="B491" s="18">
        <v>0.884722225106088</v>
      </c>
      <c r="C491" s="18">
        <v>0.33993055555555557</v>
      </c>
      <c r="D491" s="22">
        <f t="shared" si="7"/>
        <v>8.1580555555555403</v>
      </c>
      <c r="E491" s="19"/>
      <c r="G491" s="19"/>
      <c r="H491" s="21"/>
      <c r="I491" s="19"/>
      <c r="J491" s="19"/>
      <c r="K491" s="19"/>
      <c r="L491" s="19"/>
      <c r="M491" s="19"/>
      <c r="N491" s="19"/>
      <c r="O491" s="19"/>
      <c r="P491" s="19"/>
      <c r="Q491" s="20">
        <v>-834.89200000000005</v>
      </c>
      <c r="R491" s="19"/>
      <c r="S491" s="21"/>
      <c r="Z491" s="19"/>
      <c r="AA491" s="19"/>
      <c r="AB491" s="19"/>
      <c r="AC491" s="19"/>
      <c r="AD491" s="19"/>
    </row>
    <row r="492" spans="1:30" s="20" customFormat="1" x14ac:dyDescent="0.2">
      <c r="A492" s="17">
        <v>43202.398530092592</v>
      </c>
      <c r="B492" s="18">
        <v>0.88541666955279696</v>
      </c>
      <c r="C492" s="18">
        <v>0.34061342592592592</v>
      </c>
      <c r="D492" s="22">
        <f t="shared" si="7"/>
        <v>8.1747222222222078</v>
      </c>
      <c r="E492" s="19"/>
      <c r="G492" s="19"/>
      <c r="H492" s="21"/>
      <c r="I492" s="19"/>
      <c r="J492" s="19"/>
      <c r="K492" s="19"/>
      <c r="L492" s="19"/>
      <c r="M492" s="19"/>
      <c r="N492" s="19"/>
      <c r="O492" s="19"/>
      <c r="P492" s="19"/>
      <c r="R492" s="19"/>
      <c r="S492" s="21"/>
      <c r="Z492" s="19"/>
      <c r="AA492" s="19"/>
      <c r="AB492" s="19"/>
      <c r="AC492" s="19"/>
      <c r="AD492" s="19"/>
    </row>
    <row r="493" spans="1:30" s="20" customFormat="1" x14ac:dyDescent="0.2">
      <c r="A493" s="17">
        <v>43202.399224537039</v>
      </c>
      <c r="B493" s="18">
        <v>0.88611111399950504</v>
      </c>
      <c r="C493" s="18">
        <v>0.34131944444444445</v>
      </c>
      <c r="D493" s="22">
        <f t="shared" si="7"/>
        <v>8.1913888888888753</v>
      </c>
      <c r="E493" s="19"/>
      <c r="G493" s="19"/>
      <c r="H493" s="21"/>
      <c r="I493" s="19"/>
      <c r="J493" s="19"/>
      <c r="K493" s="19"/>
      <c r="L493" s="19"/>
      <c r="M493" s="19"/>
      <c r="N493" s="19"/>
      <c r="O493" s="19"/>
      <c r="P493" s="19"/>
      <c r="R493" s="19"/>
      <c r="S493" s="21"/>
      <c r="Z493" s="19"/>
      <c r="AA493" s="19"/>
      <c r="AB493" s="19"/>
      <c r="AC493" s="19"/>
      <c r="AD493" s="19"/>
    </row>
    <row r="494" spans="1:30" s="20" customFormat="1" x14ac:dyDescent="0.2">
      <c r="A494" s="17">
        <v>43202.399918981479</v>
      </c>
      <c r="B494" s="18">
        <v>0.886805558446213</v>
      </c>
      <c r="C494" s="18">
        <v>0.3420138888888889</v>
      </c>
      <c r="D494" s="22">
        <f t="shared" si="7"/>
        <v>8.2080555555555428</v>
      </c>
      <c r="E494" s="19"/>
      <c r="G494" s="19"/>
      <c r="H494" s="21"/>
      <c r="I494" s="19"/>
      <c r="J494" s="19"/>
      <c r="K494" s="19"/>
      <c r="L494" s="19"/>
      <c r="M494" s="19"/>
      <c r="N494" s="19"/>
      <c r="O494" s="19"/>
      <c r="P494" s="19"/>
      <c r="R494" s="19"/>
      <c r="S494" s="21"/>
      <c r="Z494" s="19"/>
      <c r="AA494" s="19"/>
      <c r="AB494" s="19"/>
      <c r="AC494" s="19"/>
      <c r="AD494" s="19"/>
    </row>
    <row r="495" spans="1:30" s="20" customFormat="1" x14ac:dyDescent="0.2">
      <c r="A495" s="17">
        <v>43202.400613425925</v>
      </c>
      <c r="B495" s="18">
        <v>0.88750000289292097</v>
      </c>
      <c r="C495" s="18">
        <v>0.34270833333333334</v>
      </c>
      <c r="D495" s="22">
        <f t="shared" si="7"/>
        <v>8.2247222222222103</v>
      </c>
      <c r="E495" s="19"/>
      <c r="G495" s="19"/>
      <c r="H495" s="21"/>
      <c r="I495" s="19"/>
      <c r="J495" s="19"/>
      <c r="K495" s="19"/>
      <c r="L495" s="19"/>
      <c r="M495" s="19"/>
      <c r="N495" s="19"/>
      <c r="O495" s="19"/>
      <c r="P495" s="19"/>
      <c r="R495" s="19"/>
      <c r="S495" s="21"/>
      <c r="Z495" s="19"/>
      <c r="AA495" s="19"/>
      <c r="AB495" s="19"/>
      <c r="AC495" s="19"/>
      <c r="AD495" s="19"/>
    </row>
    <row r="496" spans="1:30" s="20" customFormat="1" x14ac:dyDescent="0.2">
      <c r="A496" s="17">
        <v>43202.401307870372</v>
      </c>
      <c r="B496" s="18">
        <v>0.88819444733962905</v>
      </c>
      <c r="C496" s="18">
        <v>0.34340277777777778</v>
      </c>
      <c r="D496" s="22">
        <f t="shared" si="7"/>
        <v>8.2413888888888778</v>
      </c>
      <c r="E496" s="19"/>
      <c r="G496" s="19"/>
      <c r="H496" s="21"/>
      <c r="I496" s="19"/>
      <c r="J496" s="19"/>
      <c r="K496" s="19"/>
      <c r="L496" s="19"/>
      <c r="M496" s="19"/>
      <c r="N496" s="19"/>
      <c r="O496" s="19"/>
      <c r="P496" s="19"/>
      <c r="R496" s="19"/>
      <c r="S496" s="21"/>
      <c r="Z496" s="19"/>
      <c r="AA496" s="19"/>
      <c r="AB496" s="19"/>
      <c r="AC496" s="19"/>
      <c r="AD496" s="19"/>
    </row>
    <row r="497" spans="1:31" s="20" customFormat="1" x14ac:dyDescent="0.2">
      <c r="A497" s="17">
        <v>43202.402002314811</v>
      </c>
      <c r="B497" s="18">
        <v>0.88888889178633701</v>
      </c>
      <c r="C497" s="18">
        <v>0.34409722222222222</v>
      </c>
      <c r="D497" s="22">
        <f t="shared" si="7"/>
        <v>8.2580555555555453</v>
      </c>
      <c r="E497" s="19"/>
      <c r="G497" s="19"/>
      <c r="H497" s="21"/>
      <c r="I497" s="19"/>
      <c r="J497" s="19"/>
      <c r="K497" s="19"/>
      <c r="L497" s="19"/>
      <c r="M497" s="19"/>
      <c r="N497" s="19"/>
      <c r="O497" s="19"/>
      <c r="P497" s="19"/>
      <c r="R497" s="19"/>
      <c r="S497" s="21"/>
      <c r="Z497" s="19"/>
      <c r="AA497" s="19"/>
      <c r="AB497" s="19"/>
      <c r="AC497" s="19"/>
      <c r="AD497" s="19"/>
    </row>
    <row r="498" spans="1:31" s="20" customFormat="1" x14ac:dyDescent="0.2">
      <c r="A498" s="17">
        <v>43202.402696759258</v>
      </c>
      <c r="B498" s="18">
        <v>0.88958333623304497</v>
      </c>
      <c r="C498" s="18">
        <v>0.34479166666666666</v>
      </c>
      <c r="D498" s="22">
        <f t="shared" si="7"/>
        <v>8.2747222222222128</v>
      </c>
      <c r="E498" s="19"/>
      <c r="G498" s="19"/>
      <c r="H498" s="21">
        <v>349.76499999999999</v>
      </c>
      <c r="I498" s="19"/>
      <c r="J498" s="19"/>
      <c r="K498" s="19"/>
      <c r="L498" s="19"/>
      <c r="M498" s="19"/>
      <c r="N498" s="19"/>
      <c r="O498" s="19"/>
      <c r="P498" s="19"/>
      <c r="R498" s="19"/>
      <c r="S498" s="21"/>
      <c r="Z498" s="19"/>
      <c r="AA498" s="19"/>
      <c r="AB498" s="19"/>
      <c r="AC498" s="19"/>
      <c r="AD498" s="19"/>
    </row>
    <row r="499" spans="1:31" s="20" customFormat="1" x14ac:dyDescent="0.2">
      <c r="A499" s="17">
        <v>43202.403391203705</v>
      </c>
      <c r="B499" s="18">
        <v>0.89027778067975305</v>
      </c>
      <c r="C499" s="18">
        <v>0.34547453703703701</v>
      </c>
      <c r="D499" s="22">
        <f t="shared" si="7"/>
        <v>8.2913888888888803</v>
      </c>
      <c r="E499" s="19"/>
      <c r="G499" s="19"/>
      <c r="H499" s="21">
        <v>348.149</v>
      </c>
      <c r="I499" s="19"/>
      <c r="J499" s="19"/>
      <c r="K499" s="19"/>
      <c r="L499" s="19"/>
      <c r="M499" s="19"/>
      <c r="N499" s="19"/>
      <c r="O499" s="19"/>
      <c r="P499" s="19"/>
      <c r="R499" s="19"/>
      <c r="S499" s="21"/>
      <c r="Z499" s="19"/>
      <c r="AA499" s="19"/>
      <c r="AB499" s="19"/>
      <c r="AC499" s="19"/>
      <c r="AD499" s="19"/>
    </row>
    <row r="500" spans="1:31" s="20" customFormat="1" x14ac:dyDescent="0.2">
      <c r="A500" s="17">
        <v>43202.404085648152</v>
      </c>
      <c r="B500" s="18">
        <v>0.89097222512646101</v>
      </c>
      <c r="C500" s="18">
        <v>0.34618055555555555</v>
      </c>
      <c r="D500" s="22">
        <f t="shared" si="7"/>
        <v>8.3080555555555478</v>
      </c>
      <c r="E500" s="19"/>
      <c r="G500" s="19"/>
      <c r="H500" s="21">
        <v>349.67899999999997</v>
      </c>
      <c r="I500" s="19"/>
      <c r="J500" s="19"/>
      <c r="K500" s="19"/>
      <c r="L500" s="19"/>
      <c r="M500" s="19"/>
      <c r="N500" s="19"/>
      <c r="O500" s="19"/>
      <c r="P500" s="19"/>
      <c r="Q500" s="20">
        <v>-835.98199999999997</v>
      </c>
      <c r="R500" s="19"/>
      <c r="S500" s="21"/>
      <c r="Z500" s="19"/>
      <c r="AA500" s="19"/>
      <c r="AB500" s="19"/>
      <c r="AC500" s="19"/>
      <c r="AD500" s="19"/>
    </row>
    <row r="501" spans="1:31" s="20" customFormat="1" x14ac:dyDescent="0.2">
      <c r="A501" s="17">
        <v>43202.404780092591</v>
      </c>
      <c r="B501" s="18">
        <v>0.89166666957316898</v>
      </c>
      <c r="C501" s="18">
        <v>0.34687499999999999</v>
      </c>
      <c r="D501" s="22">
        <f t="shared" si="7"/>
        <v>8.3247222222222153</v>
      </c>
      <c r="E501" s="19"/>
      <c r="G501" s="19"/>
      <c r="H501" s="21"/>
      <c r="I501" s="19"/>
      <c r="J501" s="19"/>
      <c r="K501" s="19"/>
      <c r="L501" s="19"/>
      <c r="M501" s="19"/>
      <c r="N501" s="19"/>
      <c r="O501" s="19"/>
      <c r="P501" s="19"/>
      <c r="R501" s="19"/>
      <c r="S501" s="21"/>
      <c r="Z501" s="19"/>
      <c r="AA501" s="19"/>
      <c r="AB501" s="19"/>
      <c r="AC501" s="19"/>
      <c r="AD501" s="19"/>
    </row>
    <row r="502" spans="1:31" s="20" customFormat="1" x14ac:dyDescent="0.2">
      <c r="A502" s="17">
        <v>43202.405474537038</v>
      </c>
      <c r="B502" s="18">
        <v>0.89236111401987706</v>
      </c>
      <c r="C502" s="18">
        <v>0.34756944444444443</v>
      </c>
      <c r="D502" s="22">
        <f t="shared" si="7"/>
        <v>8.3413888888888827</v>
      </c>
      <c r="E502" s="19"/>
      <c r="G502" s="19"/>
      <c r="H502" s="21"/>
      <c r="I502" s="19"/>
      <c r="J502" s="19"/>
      <c r="K502" s="19"/>
      <c r="L502" s="19"/>
      <c r="M502" s="19"/>
      <c r="N502" s="19"/>
      <c r="O502" s="19"/>
      <c r="P502" s="19"/>
      <c r="R502" s="19"/>
      <c r="S502" s="21"/>
      <c r="Z502" s="19"/>
      <c r="AA502" s="19"/>
      <c r="AB502" s="19"/>
      <c r="AC502" s="19"/>
      <c r="AD502" s="19"/>
    </row>
    <row r="503" spans="1:31" s="20" customFormat="1" x14ac:dyDescent="0.2">
      <c r="A503" s="17">
        <v>43202.406168981484</v>
      </c>
      <c r="B503" s="18">
        <v>0.89305555846658502</v>
      </c>
      <c r="C503" s="18">
        <v>0.34826388888888887</v>
      </c>
      <c r="D503" s="22">
        <f t="shared" si="7"/>
        <v>8.3580555555555502</v>
      </c>
      <c r="E503" s="19"/>
      <c r="G503" s="19"/>
      <c r="H503" s="21"/>
      <c r="I503" s="19"/>
      <c r="J503" s="19"/>
      <c r="K503" s="19"/>
      <c r="L503" s="19"/>
      <c r="M503" s="19"/>
      <c r="N503" s="19"/>
      <c r="O503" s="19"/>
      <c r="P503" s="19"/>
      <c r="R503" s="19"/>
      <c r="S503" s="21"/>
      <c r="Z503" s="19"/>
      <c r="AA503" s="19"/>
      <c r="AB503" s="19"/>
      <c r="AC503" s="19"/>
      <c r="AD503" s="19"/>
    </row>
    <row r="504" spans="1:31" s="20" customFormat="1" x14ac:dyDescent="0.2">
      <c r="A504" s="17">
        <v>43202.406863425924</v>
      </c>
      <c r="B504" s="18">
        <v>0.89375000291329298</v>
      </c>
      <c r="C504" s="18">
        <v>0.34895833333333331</v>
      </c>
      <c r="D504" s="22">
        <f t="shared" si="7"/>
        <v>8.3747222222222177</v>
      </c>
      <c r="E504" s="19"/>
      <c r="G504" s="19"/>
      <c r="H504" s="21">
        <v>347.23599999999999</v>
      </c>
      <c r="I504" s="19"/>
      <c r="J504" s="19"/>
      <c r="K504" s="19"/>
      <c r="L504" s="19"/>
      <c r="M504" s="19"/>
      <c r="N504" s="19"/>
      <c r="O504" s="19"/>
      <c r="P504" s="19"/>
      <c r="Q504" s="20">
        <v>-837.01700000000005</v>
      </c>
      <c r="R504" s="19"/>
      <c r="S504" s="21"/>
      <c r="Z504" s="19"/>
      <c r="AA504" s="19"/>
      <c r="AB504" s="19"/>
      <c r="AC504" s="19"/>
      <c r="AD504" s="19"/>
    </row>
    <row r="505" spans="1:31" s="20" customFormat="1" x14ac:dyDescent="0.2">
      <c r="A505" s="17">
        <v>43202.407557870371</v>
      </c>
      <c r="B505" s="18">
        <v>0.89444444736000195</v>
      </c>
      <c r="C505" s="18">
        <v>0.34964120370370372</v>
      </c>
      <c r="D505" s="22">
        <f t="shared" si="7"/>
        <v>8.3913888888888852</v>
      </c>
      <c r="E505" s="19"/>
      <c r="G505" s="19"/>
      <c r="H505" s="21">
        <v>351.87</v>
      </c>
      <c r="I505" s="19"/>
      <c r="J505" s="19"/>
      <c r="K505" s="19"/>
      <c r="L505" s="19"/>
      <c r="M505" s="19"/>
      <c r="N505" s="19"/>
      <c r="O505" s="19"/>
      <c r="P505" s="19"/>
      <c r="R505" s="19"/>
      <c r="S505" s="21"/>
      <c r="Z505" s="19"/>
      <c r="AA505" s="19"/>
      <c r="AB505" s="19"/>
      <c r="AC505" s="19"/>
      <c r="AD505" s="19"/>
    </row>
    <row r="506" spans="1:31" s="20" customFormat="1" x14ac:dyDescent="0.2">
      <c r="A506" s="17">
        <v>43202.408252314817</v>
      </c>
      <c r="B506" s="18">
        <v>0.89513889180671002</v>
      </c>
      <c r="C506" s="18">
        <v>0.35033564814814816</v>
      </c>
      <c r="D506" s="22">
        <f t="shared" si="7"/>
        <v>8.4080555555555527</v>
      </c>
      <c r="E506" s="19"/>
      <c r="G506" s="19"/>
      <c r="H506" s="21">
        <v>350.48899999999998</v>
      </c>
      <c r="I506" s="19"/>
      <c r="J506" s="19"/>
      <c r="K506" s="19"/>
      <c r="L506" s="19"/>
      <c r="M506" s="19"/>
      <c r="N506" s="19"/>
      <c r="O506" s="19"/>
      <c r="P506" s="19"/>
      <c r="R506" s="19"/>
      <c r="S506" s="21"/>
      <c r="Z506" s="19"/>
      <c r="AA506" s="19"/>
      <c r="AB506" s="19"/>
      <c r="AC506" s="19"/>
      <c r="AD506" s="19"/>
    </row>
    <row r="507" spans="1:31" s="20" customFormat="1" x14ac:dyDescent="0.2">
      <c r="A507" s="17">
        <v>43202.408946759257</v>
      </c>
      <c r="B507" s="18">
        <v>0.89583333625341799</v>
      </c>
      <c r="C507" s="18">
        <v>0.35104166666666664</v>
      </c>
      <c r="D507" s="22">
        <f t="shared" si="7"/>
        <v>8.4247222222222202</v>
      </c>
      <c r="E507" s="19"/>
      <c r="G507" s="19"/>
      <c r="H507" s="21">
        <v>350.27800000000002</v>
      </c>
      <c r="I507" s="19"/>
      <c r="J507" s="19"/>
      <c r="K507" s="19"/>
      <c r="L507" s="19"/>
      <c r="M507" s="19"/>
      <c r="N507" s="19"/>
      <c r="O507" s="19"/>
      <c r="P507" s="19"/>
      <c r="Q507" s="20">
        <v>-838.08799999999997</v>
      </c>
      <c r="R507" s="19"/>
      <c r="S507" s="21"/>
      <c r="Z507" s="19"/>
      <c r="AA507" s="19"/>
      <c r="AB507" s="19"/>
      <c r="AC507" s="19"/>
      <c r="AD507" s="19"/>
    </row>
    <row r="508" spans="1:31" s="20" customFormat="1" x14ac:dyDescent="0.2">
      <c r="A508" s="17">
        <v>43202.409641203703</v>
      </c>
      <c r="B508" s="18">
        <v>0.89652778070012595</v>
      </c>
      <c r="C508" s="18">
        <v>0.35173611111111114</v>
      </c>
      <c r="D508" s="22">
        <f t="shared" si="7"/>
        <v>8.4413888888888877</v>
      </c>
      <c r="E508" s="19">
        <v>1005.633</v>
      </c>
      <c r="F508" s="20">
        <v>6.0579999999999998</v>
      </c>
      <c r="G508" s="19">
        <v>37.026000000000003</v>
      </c>
      <c r="H508" s="21">
        <v>347.03899999999999</v>
      </c>
      <c r="I508" s="19">
        <v>0</v>
      </c>
      <c r="J508" s="19">
        <v>0</v>
      </c>
      <c r="K508" s="19">
        <v>0</v>
      </c>
      <c r="L508" s="19">
        <v>5.633</v>
      </c>
      <c r="M508" s="19">
        <v>0</v>
      </c>
      <c r="N508" s="19">
        <v>0</v>
      </c>
      <c r="O508" s="19">
        <v>0</v>
      </c>
      <c r="P508" s="19">
        <v>0</v>
      </c>
      <c r="Q508" s="20">
        <v>-838.00800000000004</v>
      </c>
      <c r="R508" s="19">
        <v>0</v>
      </c>
      <c r="S508" s="21">
        <v>0.92400000000000004</v>
      </c>
      <c r="T508" s="20">
        <v>35.305</v>
      </c>
      <c r="U508" s="20">
        <v>0</v>
      </c>
      <c r="V508" s="20">
        <v>0</v>
      </c>
      <c r="W508" s="20">
        <v>0</v>
      </c>
      <c r="X508" s="20">
        <v>0</v>
      </c>
      <c r="Y508" s="20">
        <v>6</v>
      </c>
      <c r="Z508" s="19">
        <v>37</v>
      </c>
      <c r="AA508" s="19">
        <v>3</v>
      </c>
      <c r="AB508" s="19">
        <v>0</v>
      </c>
      <c r="AC508" s="19">
        <v>3</v>
      </c>
      <c r="AD508" s="19">
        <v>3</v>
      </c>
      <c r="AE508" s="20">
        <v>0</v>
      </c>
    </row>
    <row r="509" spans="1:31" s="20" customFormat="1" x14ac:dyDescent="0.2">
      <c r="A509" s="17">
        <v>43202.41033564815</v>
      </c>
      <c r="B509" s="18">
        <v>0.89722222514683403</v>
      </c>
      <c r="C509" s="18">
        <v>0.35243055555555558</v>
      </c>
      <c r="D509" s="22">
        <f t="shared" si="7"/>
        <v>8.4580555555555552</v>
      </c>
      <c r="E509" s="19"/>
      <c r="G509" s="19"/>
      <c r="H509" s="21">
        <v>349.10300000000001</v>
      </c>
      <c r="I509" s="19"/>
      <c r="J509" s="19"/>
      <c r="K509" s="19"/>
      <c r="L509" s="19"/>
      <c r="M509" s="19"/>
      <c r="N509" s="19"/>
      <c r="O509" s="19"/>
      <c r="P509" s="19"/>
      <c r="R509" s="19"/>
      <c r="S509" s="21"/>
      <c r="Z509" s="19"/>
      <c r="AA509" s="19"/>
      <c r="AB509" s="19"/>
      <c r="AC509" s="19"/>
      <c r="AD509" s="19"/>
    </row>
    <row r="510" spans="1:31" s="20" customFormat="1" x14ac:dyDescent="0.2">
      <c r="A510" s="17">
        <v>43202.411030092589</v>
      </c>
      <c r="B510" s="18">
        <v>0.89791666959354199</v>
      </c>
      <c r="C510" s="18">
        <v>0.35312500000000002</v>
      </c>
      <c r="D510" s="22">
        <f t="shared" si="7"/>
        <v>8.4747222222222227</v>
      </c>
      <c r="E510" s="19"/>
      <c r="G510" s="19"/>
      <c r="H510" s="21"/>
      <c r="I510" s="19"/>
      <c r="J510" s="19"/>
      <c r="K510" s="19"/>
      <c r="L510" s="19"/>
      <c r="M510" s="19"/>
      <c r="N510" s="19"/>
      <c r="O510" s="19"/>
      <c r="P510" s="19"/>
      <c r="R510" s="19"/>
      <c r="S510" s="21"/>
      <c r="Z510" s="19"/>
      <c r="AA510" s="19"/>
      <c r="AB510" s="19"/>
      <c r="AC510" s="19"/>
      <c r="AD510" s="19"/>
    </row>
    <row r="511" spans="1:31" s="20" customFormat="1" x14ac:dyDescent="0.2">
      <c r="A511" s="17">
        <v>43202.411724537036</v>
      </c>
      <c r="B511" s="18">
        <v>0.89861111404024996</v>
      </c>
      <c r="C511" s="18">
        <v>0.35381944444444446</v>
      </c>
      <c r="D511" s="22">
        <f t="shared" si="7"/>
        <v>8.4913888888888902</v>
      </c>
      <c r="E511" s="19"/>
      <c r="G511" s="19"/>
      <c r="H511" s="21"/>
      <c r="I511" s="19"/>
      <c r="J511" s="19"/>
      <c r="K511" s="19"/>
      <c r="L511" s="19"/>
      <c r="M511" s="19"/>
      <c r="N511" s="19"/>
      <c r="O511" s="19"/>
      <c r="P511" s="19"/>
      <c r="Q511" s="20">
        <v>-839.048</v>
      </c>
      <c r="R511" s="19"/>
      <c r="S511" s="21"/>
      <c r="Z511" s="19"/>
      <c r="AA511" s="19"/>
      <c r="AB511" s="19"/>
      <c r="AC511" s="19"/>
      <c r="AD511" s="19"/>
    </row>
    <row r="512" spans="1:31" s="20" customFormat="1" x14ac:dyDescent="0.2">
      <c r="A512" s="17">
        <v>43202.412418981483</v>
      </c>
      <c r="B512" s="18">
        <v>0.89930555848695803</v>
      </c>
      <c r="C512" s="18">
        <v>0.35450231481481481</v>
      </c>
      <c r="D512" s="22">
        <f t="shared" si="7"/>
        <v>8.5080555555555577</v>
      </c>
      <c r="E512" s="19"/>
      <c r="G512" s="19"/>
      <c r="H512" s="21"/>
      <c r="I512" s="19"/>
      <c r="J512" s="19"/>
      <c r="K512" s="19"/>
      <c r="L512" s="19"/>
      <c r="M512" s="19"/>
      <c r="N512" s="19"/>
      <c r="O512" s="19"/>
      <c r="P512" s="19"/>
      <c r="R512" s="19"/>
      <c r="S512" s="21"/>
      <c r="Z512" s="19"/>
      <c r="AA512" s="19"/>
      <c r="AB512" s="19"/>
      <c r="AC512" s="19"/>
      <c r="AD512" s="19"/>
    </row>
    <row r="513" spans="1:30" s="20" customFormat="1" x14ac:dyDescent="0.2">
      <c r="A513" s="17">
        <v>43202.413113425922</v>
      </c>
      <c r="B513" s="18">
        <v>0.900000002933666</v>
      </c>
      <c r="C513" s="18">
        <v>0.35520833333333335</v>
      </c>
      <c r="D513" s="22">
        <f t="shared" si="7"/>
        <v>8.5247222222222252</v>
      </c>
      <c r="E513" s="19"/>
      <c r="G513" s="19"/>
      <c r="H513" s="21"/>
      <c r="I513" s="19"/>
      <c r="J513" s="19"/>
      <c r="K513" s="19"/>
      <c r="L513" s="19"/>
      <c r="M513" s="19"/>
      <c r="N513" s="19"/>
      <c r="O513" s="19"/>
      <c r="P513" s="19"/>
      <c r="R513" s="19"/>
      <c r="S513" s="21"/>
      <c r="Z513" s="19"/>
      <c r="AA513" s="19"/>
      <c r="AB513" s="19"/>
      <c r="AC513" s="19"/>
      <c r="AD513" s="19"/>
    </row>
    <row r="514" spans="1:30" s="20" customFormat="1" x14ac:dyDescent="0.2">
      <c r="A514" s="17">
        <v>43202.413807870369</v>
      </c>
      <c r="B514" s="18">
        <v>0.90069444738037396</v>
      </c>
      <c r="C514" s="18">
        <v>0.35590277777777779</v>
      </c>
      <c r="D514" s="22">
        <f t="shared" si="7"/>
        <v>8.5413888888888927</v>
      </c>
      <c r="E514" s="19"/>
      <c r="G514" s="19"/>
      <c r="H514" s="21">
        <v>350.54199999999997</v>
      </c>
      <c r="I514" s="19"/>
      <c r="J514" s="19"/>
      <c r="K514" s="19"/>
      <c r="L514" s="19"/>
      <c r="M514" s="19"/>
      <c r="N514" s="19"/>
      <c r="O514" s="19"/>
      <c r="P514" s="19"/>
      <c r="Q514" s="20">
        <v>-840.00699999999995</v>
      </c>
      <c r="R514" s="19"/>
      <c r="S514" s="21"/>
      <c r="Z514" s="19"/>
      <c r="AA514" s="19"/>
      <c r="AB514" s="19"/>
      <c r="AC514" s="19"/>
      <c r="AD514" s="19"/>
    </row>
    <row r="515" spans="1:30" s="20" customFormat="1" x14ac:dyDescent="0.2">
      <c r="A515" s="17">
        <v>43202.414502314816</v>
      </c>
      <c r="B515" s="18">
        <v>0.90138889182708204</v>
      </c>
      <c r="C515" s="18">
        <v>0.35659722222222223</v>
      </c>
      <c r="D515" s="22">
        <f t="shared" si="7"/>
        <v>8.5580555555555602</v>
      </c>
      <c r="E515" s="19"/>
      <c r="G515" s="19"/>
      <c r="H515" s="21">
        <v>348.57400000000001</v>
      </c>
      <c r="I515" s="19"/>
      <c r="J515" s="19"/>
      <c r="K515" s="19"/>
      <c r="L515" s="19"/>
      <c r="M515" s="19"/>
      <c r="N515" s="19"/>
      <c r="O515" s="19"/>
      <c r="P515" s="19"/>
      <c r="R515" s="19"/>
      <c r="S515" s="21"/>
      <c r="Z515" s="19"/>
      <c r="AA515" s="19"/>
      <c r="AB515" s="19"/>
      <c r="AC515" s="19"/>
      <c r="AD515" s="19"/>
    </row>
    <row r="516" spans="1:30" s="20" customFormat="1" x14ac:dyDescent="0.2">
      <c r="A516" s="17">
        <v>43202.415196759262</v>
      </c>
      <c r="B516" s="18">
        <v>0.90208333627379</v>
      </c>
      <c r="C516" s="18">
        <v>0.35729166666666667</v>
      </c>
      <c r="D516" s="22">
        <f t="shared" ref="D516:D579" si="8">D515+60/3600</f>
        <v>8.5747222222222277</v>
      </c>
      <c r="E516" s="19"/>
      <c r="G516" s="19"/>
      <c r="H516" s="21">
        <v>350.62400000000002</v>
      </c>
      <c r="I516" s="19"/>
      <c r="J516" s="19"/>
      <c r="K516" s="19"/>
      <c r="L516" s="19"/>
      <c r="M516" s="19"/>
      <c r="N516" s="19"/>
      <c r="O516" s="19"/>
      <c r="P516" s="19"/>
      <c r="R516" s="19"/>
      <c r="S516" s="21"/>
      <c r="T516" s="20">
        <v>35.216999999999999</v>
      </c>
      <c r="Z516" s="19"/>
      <c r="AA516" s="19"/>
      <c r="AB516" s="19"/>
      <c r="AC516" s="19"/>
      <c r="AD516" s="19"/>
    </row>
    <row r="517" spans="1:30" s="20" customFormat="1" x14ac:dyDescent="0.2">
      <c r="A517" s="17">
        <v>43202.415891203702</v>
      </c>
      <c r="B517" s="18">
        <v>0.90277778072049797</v>
      </c>
      <c r="C517" s="18">
        <v>0.35798611111111112</v>
      </c>
      <c r="D517" s="22">
        <f t="shared" si="8"/>
        <v>8.5913888888888952</v>
      </c>
      <c r="E517" s="19"/>
      <c r="G517" s="19"/>
      <c r="H517" s="21"/>
      <c r="I517" s="19"/>
      <c r="J517" s="19"/>
      <c r="K517" s="19"/>
      <c r="L517" s="19"/>
      <c r="M517" s="19"/>
      <c r="N517" s="19"/>
      <c r="O517" s="19"/>
      <c r="P517" s="19"/>
      <c r="R517" s="19"/>
      <c r="S517" s="21"/>
      <c r="Z517" s="19"/>
      <c r="AA517" s="19"/>
      <c r="AB517" s="19"/>
      <c r="AC517" s="19"/>
      <c r="AD517" s="19"/>
    </row>
    <row r="518" spans="1:30" s="20" customFormat="1" x14ac:dyDescent="0.2">
      <c r="A518" s="17">
        <v>43202.416585648149</v>
      </c>
      <c r="B518" s="18">
        <v>0.90347222516720604</v>
      </c>
      <c r="C518" s="18">
        <v>0.35868055555555556</v>
      </c>
      <c r="D518" s="22">
        <f t="shared" si="8"/>
        <v>8.6080555555555627</v>
      </c>
      <c r="E518" s="19"/>
      <c r="G518" s="19"/>
      <c r="H518" s="21"/>
      <c r="I518" s="19"/>
      <c r="J518" s="19"/>
      <c r="K518" s="19"/>
      <c r="L518" s="19"/>
      <c r="M518" s="19"/>
      <c r="N518" s="19"/>
      <c r="O518" s="19"/>
      <c r="P518" s="19"/>
      <c r="R518" s="19"/>
      <c r="S518" s="21"/>
      <c r="Z518" s="19"/>
      <c r="AA518" s="19"/>
      <c r="AB518" s="19"/>
      <c r="AC518" s="19"/>
      <c r="AD518" s="19"/>
    </row>
    <row r="519" spans="1:30" s="20" customFormat="1" x14ac:dyDescent="0.2">
      <c r="A519" s="17">
        <v>43202.417280092595</v>
      </c>
      <c r="B519" s="18">
        <v>0.90416666961391501</v>
      </c>
      <c r="C519" s="18">
        <v>0.35936342592592591</v>
      </c>
      <c r="D519" s="22">
        <f t="shared" si="8"/>
        <v>8.6247222222222302</v>
      </c>
      <c r="E519" s="19"/>
      <c r="G519" s="19"/>
      <c r="H519" s="21"/>
      <c r="I519" s="19"/>
      <c r="J519" s="19"/>
      <c r="K519" s="19"/>
      <c r="L519" s="19"/>
      <c r="M519" s="19"/>
      <c r="N519" s="19"/>
      <c r="O519" s="19"/>
      <c r="P519" s="19"/>
      <c r="Q519" s="20">
        <v>-841.73400000000004</v>
      </c>
      <c r="R519" s="19"/>
      <c r="S519" s="21"/>
      <c r="Z519" s="19"/>
      <c r="AA519" s="19"/>
      <c r="AB519" s="19"/>
      <c r="AC519" s="19"/>
      <c r="AD519" s="19"/>
    </row>
    <row r="520" spans="1:30" s="20" customFormat="1" x14ac:dyDescent="0.2">
      <c r="A520" s="17">
        <v>43202.417974537035</v>
      </c>
      <c r="B520" s="18">
        <v>0.90486111406062297</v>
      </c>
      <c r="C520" s="18">
        <v>0.36006944444444444</v>
      </c>
      <c r="D520" s="22">
        <f t="shared" si="8"/>
        <v>8.6413888888888977</v>
      </c>
      <c r="E520" s="19"/>
      <c r="G520" s="19"/>
      <c r="H520" s="21"/>
      <c r="I520" s="19"/>
      <c r="J520" s="19"/>
      <c r="K520" s="19"/>
      <c r="L520" s="19"/>
      <c r="M520" s="19"/>
      <c r="N520" s="19"/>
      <c r="O520" s="19"/>
      <c r="P520" s="19"/>
      <c r="R520" s="19"/>
      <c r="S520" s="21"/>
      <c r="T520" s="20">
        <v>34.195</v>
      </c>
      <c r="Z520" s="19"/>
      <c r="AA520" s="19"/>
      <c r="AB520" s="19"/>
      <c r="AC520" s="19"/>
      <c r="AD520" s="19"/>
    </row>
    <row r="521" spans="1:30" s="20" customFormat="1" x14ac:dyDescent="0.2">
      <c r="A521" s="17">
        <v>43202.418668981481</v>
      </c>
      <c r="B521" s="18">
        <v>0.90555555850733105</v>
      </c>
      <c r="C521" s="18">
        <v>0.36076388888888888</v>
      </c>
      <c r="D521" s="22">
        <f t="shared" si="8"/>
        <v>8.6580555555555652</v>
      </c>
      <c r="E521" s="19"/>
      <c r="G521" s="19"/>
      <c r="H521" s="21">
        <v>350.93099999999998</v>
      </c>
      <c r="I521" s="19"/>
      <c r="J521" s="19"/>
      <c r="K521" s="19"/>
      <c r="L521" s="19"/>
      <c r="M521" s="19"/>
      <c r="N521" s="19"/>
      <c r="O521" s="19"/>
      <c r="P521" s="19"/>
      <c r="R521" s="19"/>
      <c r="S521" s="21"/>
      <c r="Z521" s="19"/>
      <c r="AA521" s="19"/>
      <c r="AB521" s="19"/>
      <c r="AC521" s="19"/>
      <c r="AD521" s="19"/>
    </row>
    <row r="522" spans="1:30" s="20" customFormat="1" x14ac:dyDescent="0.2">
      <c r="A522" s="17">
        <v>43202.419363425928</v>
      </c>
      <c r="B522" s="18">
        <v>0.90625000295403901</v>
      </c>
      <c r="C522" s="18">
        <v>0.36145833333333333</v>
      </c>
      <c r="D522" s="22">
        <f t="shared" si="8"/>
        <v>8.6747222222222327</v>
      </c>
      <c r="E522" s="19"/>
      <c r="G522" s="19"/>
      <c r="H522" s="21">
        <v>350.90699999999998</v>
      </c>
      <c r="I522" s="19"/>
      <c r="J522" s="19"/>
      <c r="K522" s="19"/>
      <c r="L522" s="19"/>
      <c r="M522" s="19"/>
      <c r="N522" s="19"/>
      <c r="O522" s="19"/>
      <c r="P522" s="19"/>
      <c r="R522" s="19"/>
      <c r="S522" s="21"/>
      <c r="Z522" s="19"/>
      <c r="AA522" s="19"/>
      <c r="AB522" s="19"/>
      <c r="AC522" s="19"/>
      <c r="AD522" s="19"/>
    </row>
    <row r="523" spans="1:30" s="20" customFormat="1" x14ac:dyDescent="0.2">
      <c r="A523" s="17">
        <v>43202.420057870368</v>
      </c>
      <c r="B523" s="18">
        <v>0.90694444740074698</v>
      </c>
      <c r="C523" s="18">
        <v>0.36215277777777777</v>
      </c>
      <c r="D523" s="22">
        <f t="shared" si="8"/>
        <v>8.6913888888889002</v>
      </c>
      <c r="E523" s="19"/>
      <c r="G523" s="19"/>
      <c r="H523" s="21"/>
      <c r="I523" s="19"/>
      <c r="J523" s="19"/>
      <c r="K523" s="19"/>
      <c r="L523" s="19"/>
      <c r="M523" s="19"/>
      <c r="N523" s="19"/>
      <c r="O523" s="19"/>
      <c r="P523" s="19"/>
      <c r="Q523" s="20">
        <v>-842.99900000000002</v>
      </c>
      <c r="R523" s="19"/>
      <c r="S523" s="21"/>
      <c r="Z523" s="19"/>
      <c r="AA523" s="19"/>
      <c r="AB523" s="19"/>
      <c r="AC523" s="19"/>
      <c r="AD523" s="19"/>
    </row>
    <row r="524" spans="1:30" s="20" customFormat="1" x14ac:dyDescent="0.2">
      <c r="A524" s="17">
        <v>43202.420752314814</v>
      </c>
      <c r="B524" s="18">
        <v>0.90763889184745505</v>
      </c>
      <c r="C524" s="18">
        <v>0.36284722222222221</v>
      </c>
      <c r="D524" s="22">
        <f t="shared" si="8"/>
        <v>8.7080555555555677</v>
      </c>
      <c r="E524" s="19"/>
      <c r="G524" s="19"/>
      <c r="H524" s="21"/>
      <c r="I524" s="19"/>
      <c r="J524" s="19"/>
      <c r="K524" s="19"/>
      <c r="L524" s="19"/>
      <c r="M524" s="19"/>
      <c r="N524" s="19"/>
      <c r="O524" s="19"/>
      <c r="P524" s="19"/>
      <c r="R524" s="19"/>
      <c r="S524" s="21"/>
      <c r="Z524" s="19"/>
      <c r="AA524" s="19"/>
      <c r="AB524" s="19"/>
      <c r="AC524" s="19"/>
      <c r="AD524" s="19"/>
    </row>
    <row r="525" spans="1:30" s="20" customFormat="1" x14ac:dyDescent="0.2">
      <c r="A525" s="17">
        <v>43202.421446759261</v>
      </c>
      <c r="B525" s="18">
        <v>0.90833333629416302</v>
      </c>
      <c r="C525" s="18">
        <v>0.36354166666666665</v>
      </c>
      <c r="D525" s="22">
        <f t="shared" si="8"/>
        <v>8.7247222222222351</v>
      </c>
      <c r="E525" s="19"/>
      <c r="G525" s="19"/>
      <c r="H525" s="21"/>
      <c r="I525" s="19"/>
      <c r="J525" s="19"/>
      <c r="K525" s="19"/>
      <c r="L525" s="19"/>
      <c r="M525" s="19"/>
      <c r="N525" s="19"/>
      <c r="O525" s="19"/>
      <c r="P525" s="19"/>
      <c r="R525" s="19"/>
      <c r="S525" s="21"/>
      <c r="Z525" s="19"/>
      <c r="AA525" s="19"/>
      <c r="AB525" s="19"/>
      <c r="AC525" s="19"/>
      <c r="AD525" s="19"/>
    </row>
    <row r="526" spans="1:30" s="20" customFormat="1" x14ac:dyDescent="0.2">
      <c r="A526" s="17">
        <v>43202.4221412037</v>
      </c>
      <c r="B526" s="18">
        <v>0.90902778074087098</v>
      </c>
      <c r="C526" s="18">
        <v>0.36422453703703705</v>
      </c>
      <c r="D526" s="22">
        <f t="shared" si="8"/>
        <v>8.7413888888889026</v>
      </c>
      <c r="E526" s="19"/>
      <c r="G526" s="19"/>
      <c r="H526" s="21"/>
      <c r="I526" s="19"/>
      <c r="J526" s="19"/>
      <c r="K526" s="19"/>
      <c r="L526" s="19"/>
      <c r="M526" s="19"/>
      <c r="N526" s="19"/>
      <c r="O526" s="19"/>
      <c r="P526" s="19"/>
      <c r="R526" s="19"/>
      <c r="S526" s="21"/>
      <c r="Z526" s="19"/>
      <c r="AA526" s="19"/>
      <c r="AB526" s="19"/>
      <c r="AC526" s="19"/>
      <c r="AD526" s="19"/>
    </row>
    <row r="527" spans="1:30" s="20" customFormat="1" x14ac:dyDescent="0.2">
      <c r="A527" s="17">
        <v>43202.422835648147</v>
      </c>
      <c r="B527" s="18">
        <v>0.90972222518757895</v>
      </c>
      <c r="C527" s="18">
        <v>0.36493055555555554</v>
      </c>
      <c r="D527" s="22">
        <f t="shared" si="8"/>
        <v>8.7580555555555701</v>
      </c>
      <c r="E527" s="19"/>
      <c r="G527" s="19"/>
      <c r="H527" s="21"/>
      <c r="I527" s="19"/>
      <c r="J527" s="19"/>
      <c r="K527" s="19"/>
      <c r="L527" s="19"/>
      <c r="M527" s="19"/>
      <c r="N527" s="19"/>
      <c r="O527" s="19"/>
      <c r="P527" s="19"/>
      <c r="R527" s="19"/>
      <c r="S527" s="21"/>
      <c r="T527" s="20">
        <v>35.216999999999999</v>
      </c>
      <c r="Z527" s="19"/>
      <c r="AA527" s="19"/>
      <c r="AB527" s="19"/>
      <c r="AC527" s="19"/>
      <c r="AD527" s="19"/>
    </row>
    <row r="528" spans="1:30" s="20" customFormat="1" x14ac:dyDescent="0.2">
      <c r="A528" s="17">
        <v>43202.423530092594</v>
      </c>
      <c r="B528" s="18">
        <v>0.91041666963428702</v>
      </c>
      <c r="C528" s="18">
        <v>0.36562499999999998</v>
      </c>
      <c r="D528" s="22">
        <f t="shared" si="8"/>
        <v>8.7747222222222376</v>
      </c>
      <c r="E528" s="19"/>
      <c r="G528" s="19"/>
      <c r="H528" s="21"/>
      <c r="I528" s="19"/>
      <c r="J528" s="19"/>
      <c r="K528" s="19"/>
      <c r="L528" s="19"/>
      <c r="M528" s="19"/>
      <c r="N528" s="19"/>
      <c r="O528" s="19"/>
      <c r="P528" s="19"/>
      <c r="Q528" s="20">
        <v>-844.00199999999995</v>
      </c>
      <c r="R528" s="19"/>
      <c r="S528" s="21"/>
      <c r="Z528" s="19"/>
      <c r="AA528" s="19"/>
      <c r="AB528" s="19"/>
      <c r="AC528" s="19"/>
      <c r="AD528" s="19"/>
    </row>
    <row r="529" spans="1:31" s="20" customFormat="1" x14ac:dyDescent="0.2">
      <c r="A529" s="17">
        <v>43202.424224537041</v>
      </c>
      <c r="B529" s="18">
        <v>0.91111111408099499</v>
      </c>
      <c r="C529" s="18">
        <v>0.36631944444444442</v>
      </c>
      <c r="D529" s="22">
        <f t="shared" si="8"/>
        <v>8.7913888888889051</v>
      </c>
      <c r="E529" s="19"/>
      <c r="G529" s="19"/>
      <c r="H529" s="21"/>
      <c r="I529" s="19"/>
      <c r="J529" s="19"/>
      <c r="K529" s="19"/>
      <c r="L529" s="19"/>
      <c r="M529" s="19"/>
      <c r="N529" s="19"/>
      <c r="O529" s="19"/>
      <c r="P529" s="19"/>
      <c r="R529" s="19"/>
      <c r="S529" s="21"/>
      <c r="Z529" s="19"/>
      <c r="AA529" s="19"/>
      <c r="AB529" s="19"/>
      <c r="AC529" s="19"/>
      <c r="AD529" s="19"/>
    </row>
    <row r="530" spans="1:31" s="20" customFormat="1" x14ac:dyDescent="0.2">
      <c r="A530" s="17">
        <v>43202.42491898148</v>
      </c>
      <c r="B530" s="18">
        <v>0.91180555852770295</v>
      </c>
      <c r="C530" s="18">
        <v>0.36701388888888886</v>
      </c>
      <c r="D530" s="22">
        <f t="shared" si="8"/>
        <v>8.8080555555555726</v>
      </c>
      <c r="E530" s="19"/>
      <c r="G530" s="19"/>
      <c r="H530" s="21"/>
      <c r="I530" s="19"/>
      <c r="J530" s="19"/>
      <c r="K530" s="19"/>
      <c r="L530" s="19"/>
      <c r="M530" s="19"/>
      <c r="N530" s="19"/>
      <c r="O530" s="19"/>
      <c r="P530" s="19"/>
      <c r="R530" s="19"/>
      <c r="S530" s="21"/>
      <c r="Z530" s="19"/>
      <c r="AA530" s="19"/>
      <c r="AB530" s="19"/>
      <c r="AC530" s="19"/>
      <c r="AD530" s="19"/>
    </row>
    <row r="531" spans="1:31" s="20" customFormat="1" x14ac:dyDescent="0.2">
      <c r="A531" s="17">
        <v>43202.425613425927</v>
      </c>
      <c r="B531" s="18">
        <v>0.91250000297441103</v>
      </c>
      <c r="C531" s="18">
        <v>0.36770833333333336</v>
      </c>
      <c r="D531" s="22">
        <f t="shared" si="8"/>
        <v>8.8247222222222401</v>
      </c>
      <c r="E531" s="19"/>
      <c r="G531" s="19"/>
      <c r="H531" s="21"/>
      <c r="I531" s="19"/>
      <c r="J531" s="19"/>
      <c r="K531" s="19"/>
      <c r="L531" s="19"/>
      <c r="M531" s="19"/>
      <c r="N531" s="19"/>
      <c r="O531" s="19"/>
      <c r="P531" s="19"/>
      <c r="R531" s="19"/>
      <c r="S531" s="21"/>
      <c r="Z531" s="19"/>
      <c r="AA531" s="19"/>
      <c r="AB531" s="19"/>
      <c r="AC531" s="19"/>
      <c r="AD531" s="19"/>
    </row>
    <row r="532" spans="1:31" s="20" customFormat="1" x14ac:dyDescent="0.2">
      <c r="A532" s="17">
        <v>43202.426307870373</v>
      </c>
      <c r="B532" s="18">
        <v>0.91319444742111999</v>
      </c>
      <c r="C532" s="18">
        <v>0.3684027777777778</v>
      </c>
      <c r="D532" s="22">
        <f t="shared" si="8"/>
        <v>8.8413888888889076</v>
      </c>
      <c r="E532" s="19"/>
      <c r="G532" s="19"/>
      <c r="H532" s="21"/>
      <c r="I532" s="19"/>
      <c r="J532" s="19"/>
      <c r="K532" s="19"/>
      <c r="L532" s="19"/>
      <c r="M532" s="19"/>
      <c r="N532" s="19"/>
      <c r="O532" s="19"/>
      <c r="P532" s="19"/>
      <c r="Q532" s="20">
        <v>-844.99900000000002</v>
      </c>
      <c r="R532" s="19"/>
      <c r="S532" s="21"/>
      <c r="Z532" s="19"/>
      <c r="AA532" s="19"/>
      <c r="AB532" s="19"/>
      <c r="AC532" s="19"/>
      <c r="AD532" s="19"/>
    </row>
    <row r="533" spans="1:31" s="20" customFormat="1" x14ac:dyDescent="0.2">
      <c r="A533" s="17">
        <v>43202.427002314813</v>
      </c>
      <c r="B533" s="18">
        <v>0.91388889186782796</v>
      </c>
      <c r="C533" s="18">
        <v>0.36908564814814815</v>
      </c>
      <c r="D533" s="22">
        <f t="shared" si="8"/>
        <v>8.8580555555555751</v>
      </c>
      <c r="E533" s="19"/>
      <c r="G533" s="19"/>
      <c r="H533" s="21"/>
      <c r="I533" s="19"/>
      <c r="J533" s="19"/>
      <c r="K533" s="19"/>
      <c r="L533" s="19"/>
      <c r="M533" s="19"/>
      <c r="N533" s="19"/>
      <c r="O533" s="19"/>
      <c r="P533" s="19"/>
      <c r="R533" s="19"/>
      <c r="S533" s="21"/>
      <c r="Z533" s="19"/>
      <c r="AA533" s="19"/>
      <c r="AB533" s="19"/>
      <c r="AC533" s="19"/>
      <c r="AD533" s="19"/>
    </row>
    <row r="534" spans="1:31" s="20" customFormat="1" x14ac:dyDescent="0.2">
      <c r="A534" s="17">
        <v>43202.42769675926</v>
      </c>
      <c r="B534" s="18">
        <v>0.91458333631453603</v>
      </c>
      <c r="C534" s="18">
        <v>0.36979166666666669</v>
      </c>
      <c r="D534" s="22">
        <f t="shared" si="8"/>
        <v>8.8747222222222426</v>
      </c>
      <c r="E534" s="19"/>
      <c r="G534" s="19"/>
      <c r="H534" s="21"/>
      <c r="I534" s="19"/>
      <c r="J534" s="19"/>
      <c r="K534" s="19"/>
      <c r="L534" s="19"/>
      <c r="M534" s="19"/>
      <c r="N534" s="19"/>
      <c r="O534" s="19"/>
      <c r="P534" s="19"/>
      <c r="R534" s="19"/>
      <c r="S534" s="21"/>
      <c r="Z534" s="19"/>
      <c r="AA534" s="19"/>
      <c r="AB534" s="19"/>
      <c r="AC534" s="19"/>
      <c r="AD534" s="19"/>
    </row>
    <row r="535" spans="1:31" s="20" customFormat="1" x14ac:dyDescent="0.2">
      <c r="A535" s="17">
        <v>43202.428391203706</v>
      </c>
      <c r="B535" s="18">
        <v>0.915277780761244</v>
      </c>
      <c r="C535" s="18">
        <v>0.37048611111111113</v>
      </c>
      <c r="D535" s="22">
        <f t="shared" si="8"/>
        <v>8.8913888888889101</v>
      </c>
      <c r="E535" s="19"/>
      <c r="G535" s="19"/>
      <c r="H535" s="21"/>
      <c r="I535" s="19"/>
      <c r="J535" s="19"/>
      <c r="K535" s="19"/>
      <c r="L535" s="19"/>
      <c r="M535" s="19"/>
      <c r="N535" s="19"/>
      <c r="O535" s="19"/>
      <c r="P535" s="19"/>
      <c r="R535" s="19"/>
      <c r="S535" s="21"/>
      <c r="Z535" s="19"/>
      <c r="AA535" s="19"/>
      <c r="AB535" s="19"/>
      <c r="AC535" s="19"/>
      <c r="AD535" s="19"/>
    </row>
    <row r="536" spans="1:31" s="20" customFormat="1" x14ac:dyDescent="0.2">
      <c r="A536" s="17">
        <v>43202.429085648146</v>
      </c>
      <c r="B536" s="18">
        <v>0.91597222520795196</v>
      </c>
      <c r="C536" s="18">
        <v>0.37118055555555557</v>
      </c>
      <c r="D536" s="22">
        <f t="shared" si="8"/>
        <v>8.9080555555555776</v>
      </c>
      <c r="E536" s="19"/>
      <c r="G536" s="19"/>
      <c r="H536" s="21"/>
      <c r="I536" s="19"/>
      <c r="J536" s="19"/>
      <c r="K536" s="19"/>
      <c r="L536" s="19"/>
      <c r="M536" s="19"/>
      <c r="N536" s="19"/>
      <c r="O536" s="19"/>
      <c r="P536" s="19"/>
      <c r="R536" s="19"/>
      <c r="S536" s="21"/>
      <c r="Z536" s="19"/>
      <c r="AA536" s="19"/>
      <c r="AB536" s="19"/>
      <c r="AC536" s="19"/>
      <c r="AD536" s="19"/>
    </row>
    <row r="537" spans="1:31" s="20" customFormat="1" x14ac:dyDescent="0.2">
      <c r="A537" s="17">
        <v>43202.429780092592</v>
      </c>
      <c r="B537" s="18">
        <v>0.91666666965466004</v>
      </c>
      <c r="C537" s="18">
        <v>0.37187500000000001</v>
      </c>
      <c r="D537" s="22">
        <f t="shared" si="8"/>
        <v>8.9247222222222451</v>
      </c>
      <c r="E537" s="19"/>
      <c r="G537" s="19"/>
      <c r="H537" s="21"/>
      <c r="I537" s="19"/>
      <c r="J537" s="19"/>
      <c r="K537" s="19"/>
      <c r="L537" s="19"/>
      <c r="M537" s="19"/>
      <c r="N537" s="19"/>
      <c r="O537" s="19"/>
      <c r="P537" s="19"/>
      <c r="Q537" s="20">
        <v>-846.00900000000001</v>
      </c>
      <c r="R537" s="19"/>
      <c r="S537" s="21"/>
      <c r="Z537" s="19"/>
      <c r="AA537" s="19"/>
      <c r="AB537" s="19"/>
      <c r="AC537" s="19"/>
      <c r="AD537" s="19"/>
    </row>
    <row r="538" spans="1:31" s="20" customFormat="1" x14ac:dyDescent="0.2">
      <c r="A538" s="17">
        <v>43202.430474537039</v>
      </c>
      <c r="B538" s="18">
        <v>0.917361114101368</v>
      </c>
      <c r="C538" s="18">
        <v>0.37256944444444445</v>
      </c>
      <c r="D538" s="22">
        <f t="shared" si="8"/>
        <v>8.9413888888889126</v>
      </c>
      <c r="E538" s="19">
        <v>1005.633</v>
      </c>
      <c r="F538" s="20">
        <v>6.06</v>
      </c>
      <c r="G538" s="19">
        <v>37.036000000000001</v>
      </c>
      <c r="H538" s="21">
        <v>348.81900000000002</v>
      </c>
      <c r="I538" s="19">
        <v>0</v>
      </c>
      <c r="J538" s="19">
        <v>0</v>
      </c>
      <c r="K538" s="19">
        <v>0</v>
      </c>
      <c r="L538" s="19">
        <v>5.633</v>
      </c>
      <c r="M538" s="19">
        <v>0</v>
      </c>
      <c r="N538" s="19">
        <v>0</v>
      </c>
      <c r="O538" s="19">
        <v>0</v>
      </c>
      <c r="P538" s="19">
        <v>0</v>
      </c>
      <c r="Q538" s="20">
        <v>-846.35500000000002</v>
      </c>
      <c r="R538" s="19">
        <v>0</v>
      </c>
      <c r="S538" s="21">
        <v>0.76</v>
      </c>
      <c r="T538" s="20">
        <v>34.646000000000001</v>
      </c>
      <c r="U538" s="20">
        <v>0</v>
      </c>
      <c r="V538" s="20">
        <v>0</v>
      </c>
      <c r="W538" s="20">
        <v>0</v>
      </c>
      <c r="X538" s="20">
        <v>0</v>
      </c>
      <c r="Y538" s="20">
        <v>6</v>
      </c>
      <c r="Z538" s="19">
        <v>37</v>
      </c>
      <c r="AA538" s="19">
        <v>3</v>
      </c>
      <c r="AB538" s="19">
        <v>0</v>
      </c>
      <c r="AC538" s="19">
        <v>3</v>
      </c>
      <c r="AD538" s="19">
        <v>3</v>
      </c>
      <c r="AE538" s="20">
        <v>0</v>
      </c>
    </row>
    <row r="539" spans="1:31" s="20" customFormat="1" x14ac:dyDescent="0.2">
      <c r="A539" s="17">
        <v>43202.431168981479</v>
      </c>
      <c r="B539" s="18">
        <v>0.91805555854807597</v>
      </c>
      <c r="C539" s="18">
        <v>0.3732523148148148</v>
      </c>
      <c r="D539" s="22">
        <f t="shared" si="8"/>
        <v>8.9580555555555801</v>
      </c>
      <c r="E539" s="19"/>
      <c r="G539" s="19"/>
      <c r="H539" s="21"/>
      <c r="I539" s="19"/>
      <c r="J539" s="19"/>
      <c r="K539" s="19"/>
      <c r="L539" s="19"/>
      <c r="M539" s="19"/>
      <c r="N539" s="19"/>
      <c r="O539" s="19"/>
      <c r="P539" s="19"/>
      <c r="R539" s="19"/>
      <c r="S539" s="21"/>
      <c r="Z539" s="19"/>
      <c r="AA539" s="19"/>
      <c r="AB539" s="19"/>
      <c r="AC539" s="19"/>
      <c r="AD539" s="19"/>
    </row>
    <row r="540" spans="1:31" s="20" customFormat="1" x14ac:dyDescent="0.2">
      <c r="A540" s="17">
        <v>43202.431863425925</v>
      </c>
      <c r="B540" s="18">
        <v>0.91875000299478404</v>
      </c>
      <c r="C540" s="18">
        <v>0.37394675925925924</v>
      </c>
      <c r="D540" s="22">
        <f t="shared" si="8"/>
        <v>8.9747222222222476</v>
      </c>
      <c r="E540" s="19"/>
      <c r="G540" s="19"/>
      <c r="H540" s="21">
        <v>351.89699999999999</v>
      </c>
      <c r="I540" s="19"/>
      <c r="J540" s="19"/>
      <c r="K540" s="19"/>
      <c r="L540" s="19"/>
      <c r="M540" s="19"/>
      <c r="N540" s="19"/>
      <c r="O540" s="19"/>
      <c r="P540" s="19"/>
      <c r="R540" s="19"/>
      <c r="S540" s="21"/>
      <c r="Z540" s="19"/>
      <c r="AA540" s="19"/>
      <c r="AB540" s="19"/>
      <c r="AC540" s="19"/>
      <c r="AD540" s="19"/>
    </row>
    <row r="541" spans="1:31" s="20" customFormat="1" x14ac:dyDescent="0.2">
      <c r="A541" s="17">
        <v>43202.432557870372</v>
      </c>
      <c r="B541" s="18">
        <v>0.91944444744149201</v>
      </c>
      <c r="C541" s="18">
        <v>0.37465277777777778</v>
      </c>
      <c r="D541" s="22">
        <f t="shared" si="8"/>
        <v>8.9913888888889151</v>
      </c>
      <c r="E541" s="19"/>
      <c r="G541" s="19"/>
      <c r="H541" s="21">
        <v>348.904</v>
      </c>
      <c r="I541" s="19"/>
      <c r="J541" s="19"/>
      <c r="K541" s="19"/>
      <c r="L541" s="19"/>
      <c r="M541" s="19"/>
      <c r="N541" s="19"/>
      <c r="O541" s="19"/>
      <c r="P541" s="19"/>
      <c r="R541" s="19"/>
      <c r="S541" s="21"/>
      <c r="Z541" s="19"/>
      <c r="AA541" s="19"/>
      <c r="AB541" s="19"/>
      <c r="AC541" s="19"/>
      <c r="AD541" s="19"/>
    </row>
    <row r="542" spans="1:31" s="20" customFormat="1" x14ac:dyDescent="0.2">
      <c r="A542" s="17">
        <v>43202.433252314811</v>
      </c>
      <c r="B542" s="18">
        <v>0.92013889188819997</v>
      </c>
      <c r="C542" s="18">
        <v>0.37534722222222222</v>
      </c>
      <c r="D542" s="22">
        <f t="shared" si="8"/>
        <v>9.0080555555555826</v>
      </c>
      <c r="E542" s="19"/>
      <c r="G542" s="19"/>
      <c r="H542" s="21">
        <v>349.30200000000002</v>
      </c>
      <c r="I542" s="19"/>
      <c r="J542" s="19"/>
      <c r="K542" s="19"/>
      <c r="L542" s="19"/>
      <c r="M542" s="19"/>
      <c r="N542" s="19"/>
      <c r="O542" s="19"/>
      <c r="P542" s="19"/>
      <c r="Q542" s="20">
        <v>-847.59</v>
      </c>
      <c r="R542" s="19"/>
      <c r="S542" s="21"/>
      <c r="Z542" s="19"/>
      <c r="AA542" s="19"/>
      <c r="AB542" s="19"/>
      <c r="AC542" s="19"/>
      <c r="AD542" s="19"/>
    </row>
    <row r="543" spans="1:31" s="20" customFormat="1" x14ac:dyDescent="0.2">
      <c r="A543" s="17">
        <v>43202.433946759258</v>
      </c>
      <c r="B543" s="18">
        <v>0.92083333633490805</v>
      </c>
      <c r="C543" s="18">
        <v>0.37604166666666666</v>
      </c>
      <c r="D543" s="22">
        <f t="shared" si="8"/>
        <v>9.0247222222222501</v>
      </c>
      <c r="E543" s="19"/>
      <c r="G543" s="19"/>
      <c r="H543" s="21">
        <v>349.59100000000001</v>
      </c>
      <c r="I543" s="19"/>
      <c r="J543" s="19"/>
      <c r="K543" s="19"/>
      <c r="L543" s="19"/>
      <c r="M543" s="19"/>
      <c r="N543" s="19"/>
      <c r="O543" s="19"/>
      <c r="P543" s="19"/>
      <c r="R543" s="19"/>
      <c r="S543" s="21"/>
      <c r="T543" s="20">
        <v>35.542000000000002</v>
      </c>
      <c r="Z543" s="19"/>
      <c r="AA543" s="19"/>
      <c r="AB543" s="19"/>
      <c r="AC543" s="19"/>
      <c r="AD543" s="19"/>
    </row>
    <row r="544" spans="1:31" s="20" customFormat="1" x14ac:dyDescent="0.2">
      <c r="A544" s="17">
        <v>43202.434641203705</v>
      </c>
      <c r="B544" s="18">
        <v>0.92152778078161601</v>
      </c>
      <c r="C544" s="18">
        <v>0.3767361111111111</v>
      </c>
      <c r="D544" s="22">
        <f t="shared" si="8"/>
        <v>9.0413888888889176</v>
      </c>
      <c r="E544" s="19"/>
      <c r="G544" s="19"/>
      <c r="H544" s="21">
        <v>347.16899999999998</v>
      </c>
      <c r="I544" s="19"/>
      <c r="J544" s="19"/>
      <c r="K544" s="19"/>
      <c r="L544" s="19"/>
      <c r="M544" s="19"/>
      <c r="N544" s="19"/>
      <c r="O544" s="19"/>
      <c r="P544" s="19"/>
      <c r="R544" s="19"/>
      <c r="S544" s="21"/>
      <c r="Z544" s="19"/>
      <c r="AA544" s="19"/>
      <c r="AB544" s="19"/>
      <c r="AC544" s="19"/>
      <c r="AD544" s="19"/>
    </row>
    <row r="545" spans="1:30" s="20" customFormat="1" x14ac:dyDescent="0.2">
      <c r="A545" s="17">
        <v>43202.435335648152</v>
      </c>
      <c r="B545" s="18">
        <v>0.92222222522832498</v>
      </c>
      <c r="C545" s="18">
        <v>0.37743055555555555</v>
      </c>
      <c r="D545" s="22">
        <f t="shared" si="8"/>
        <v>9.0580555555555851</v>
      </c>
      <c r="E545" s="19"/>
      <c r="G545" s="19"/>
      <c r="H545" s="21">
        <v>349.858</v>
      </c>
      <c r="I545" s="19"/>
      <c r="J545" s="19"/>
      <c r="K545" s="19"/>
      <c r="L545" s="19"/>
      <c r="M545" s="19"/>
      <c r="N545" s="19"/>
      <c r="O545" s="19"/>
      <c r="P545" s="19"/>
      <c r="R545" s="19"/>
      <c r="S545" s="21"/>
      <c r="Z545" s="19"/>
      <c r="AA545" s="19"/>
      <c r="AB545" s="19"/>
      <c r="AC545" s="19"/>
      <c r="AD545" s="19"/>
    </row>
    <row r="546" spans="1:30" s="20" customFormat="1" x14ac:dyDescent="0.2">
      <c r="A546" s="17">
        <v>43202.436030092591</v>
      </c>
      <c r="B546" s="18">
        <v>0.92291666967503305</v>
      </c>
      <c r="C546" s="18">
        <v>0.37811342592592595</v>
      </c>
      <c r="D546" s="22">
        <f t="shared" si="8"/>
        <v>9.0747222222222526</v>
      </c>
      <c r="E546" s="19"/>
      <c r="G546" s="19"/>
      <c r="H546" s="21">
        <v>349.471</v>
      </c>
      <c r="I546" s="19"/>
      <c r="J546" s="19"/>
      <c r="K546" s="19"/>
      <c r="L546" s="19"/>
      <c r="M546" s="19"/>
      <c r="N546" s="19"/>
      <c r="O546" s="19"/>
      <c r="P546" s="19"/>
      <c r="R546" s="19"/>
      <c r="S546" s="21"/>
      <c r="T546" s="20">
        <v>34.679000000000002</v>
      </c>
      <c r="Z546" s="19"/>
      <c r="AA546" s="19"/>
      <c r="AB546" s="19"/>
      <c r="AC546" s="19"/>
      <c r="AD546" s="19"/>
    </row>
    <row r="547" spans="1:30" s="20" customFormat="1" x14ac:dyDescent="0.2">
      <c r="A547" s="17">
        <v>43202.436724537038</v>
      </c>
      <c r="B547" s="18">
        <v>0.92361111412174102</v>
      </c>
      <c r="C547" s="18">
        <v>0.37880787037037039</v>
      </c>
      <c r="D547" s="22">
        <f t="shared" si="8"/>
        <v>9.0913888888889201</v>
      </c>
      <c r="E547" s="19"/>
      <c r="G547" s="19"/>
      <c r="H547" s="21">
        <v>349.84300000000002</v>
      </c>
      <c r="I547" s="19"/>
      <c r="J547" s="19"/>
      <c r="K547" s="19"/>
      <c r="L547" s="19"/>
      <c r="M547" s="19"/>
      <c r="N547" s="19"/>
      <c r="O547" s="19"/>
      <c r="P547" s="19"/>
      <c r="Q547" s="20">
        <v>-848.89700000000005</v>
      </c>
      <c r="R547" s="19"/>
      <c r="S547" s="21"/>
      <c r="T547" s="20">
        <v>34.329000000000001</v>
      </c>
      <c r="Z547" s="19"/>
      <c r="AA547" s="19"/>
      <c r="AB547" s="19"/>
      <c r="AC547" s="19"/>
      <c r="AD547" s="19"/>
    </row>
    <row r="548" spans="1:30" s="20" customFormat="1" x14ac:dyDescent="0.2">
      <c r="A548" s="17">
        <v>43202.437418981484</v>
      </c>
      <c r="B548" s="18">
        <v>0.92430555856844898</v>
      </c>
      <c r="C548" s="18">
        <v>0.37951388888888887</v>
      </c>
      <c r="D548" s="22">
        <f t="shared" si="8"/>
        <v>9.1080555555555875</v>
      </c>
      <c r="E548" s="19"/>
      <c r="G548" s="19"/>
      <c r="H548" s="21">
        <v>349.64699999999999</v>
      </c>
      <c r="I548" s="19"/>
      <c r="J548" s="19"/>
      <c r="K548" s="19"/>
      <c r="L548" s="19"/>
      <c r="M548" s="19"/>
      <c r="N548" s="19"/>
      <c r="O548" s="19"/>
      <c r="P548" s="19"/>
      <c r="R548" s="19"/>
      <c r="S548" s="21"/>
      <c r="Z548" s="19"/>
      <c r="AA548" s="19"/>
      <c r="AB548" s="19"/>
      <c r="AC548" s="19"/>
      <c r="AD548" s="19"/>
    </row>
    <row r="549" spans="1:30" s="20" customFormat="1" x14ac:dyDescent="0.2">
      <c r="A549" s="17">
        <v>43202.438113425924</v>
      </c>
      <c r="B549" s="18">
        <v>0.92500000301515695</v>
      </c>
      <c r="C549" s="18">
        <v>0.38020833333333331</v>
      </c>
      <c r="D549" s="22">
        <f t="shared" si="8"/>
        <v>9.124722222222255</v>
      </c>
      <c r="E549" s="19"/>
      <c r="G549" s="19"/>
      <c r="H549" s="21"/>
      <c r="I549" s="19"/>
      <c r="J549" s="19"/>
      <c r="K549" s="19"/>
      <c r="L549" s="19"/>
      <c r="M549" s="19"/>
      <c r="N549" s="19"/>
      <c r="O549" s="19"/>
      <c r="P549" s="19"/>
      <c r="R549" s="19"/>
      <c r="S549" s="21"/>
      <c r="Z549" s="19"/>
      <c r="AA549" s="19"/>
      <c r="AB549" s="19"/>
      <c r="AC549" s="19"/>
      <c r="AD549" s="19"/>
    </row>
    <row r="550" spans="1:30" s="20" customFormat="1" x14ac:dyDescent="0.2">
      <c r="A550" s="17">
        <v>43202.438807870371</v>
      </c>
      <c r="B550" s="18">
        <v>0.92569444746186502</v>
      </c>
      <c r="C550" s="18">
        <v>0.38090277777777776</v>
      </c>
      <c r="D550" s="22">
        <f t="shared" si="8"/>
        <v>9.1413888888889225</v>
      </c>
      <c r="E550" s="19"/>
      <c r="G550" s="19"/>
      <c r="H550" s="21"/>
      <c r="I550" s="19"/>
      <c r="J550" s="19"/>
      <c r="K550" s="19"/>
      <c r="L550" s="19"/>
      <c r="M550" s="19"/>
      <c r="N550" s="19"/>
      <c r="O550" s="19"/>
      <c r="P550" s="19"/>
      <c r="R550" s="19"/>
      <c r="S550" s="21"/>
      <c r="Z550" s="19"/>
      <c r="AA550" s="19"/>
      <c r="AB550" s="19"/>
      <c r="AC550" s="19"/>
      <c r="AD550" s="19"/>
    </row>
    <row r="551" spans="1:30" s="20" customFormat="1" x14ac:dyDescent="0.2">
      <c r="A551" s="17">
        <v>43202.439502314817</v>
      </c>
      <c r="B551" s="18">
        <v>0.92638889190857299</v>
      </c>
      <c r="C551" s="18">
        <v>0.3815972222222222</v>
      </c>
      <c r="D551" s="22">
        <f t="shared" si="8"/>
        <v>9.15805555555559</v>
      </c>
      <c r="E551" s="19"/>
      <c r="G551" s="19"/>
      <c r="H551" s="21"/>
      <c r="I551" s="19"/>
      <c r="J551" s="19"/>
      <c r="K551" s="19"/>
      <c r="L551" s="19"/>
      <c r="M551" s="19"/>
      <c r="N551" s="19"/>
      <c r="O551" s="19"/>
      <c r="P551" s="19"/>
      <c r="Q551" s="20">
        <v>-849.86500000000001</v>
      </c>
      <c r="R551" s="19"/>
      <c r="S551" s="21"/>
      <c r="Z551" s="19"/>
      <c r="AA551" s="19"/>
      <c r="AB551" s="19"/>
      <c r="AC551" s="19"/>
      <c r="AD551" s="19"/>
    </row>
    <row r="552" spans="1:30" s="20" customFormat="1" x14ac:dyDescent="0.2">
      <c r="A552" s="17">
        <v>43202.440196759257</v>
      </c>
      <c r="B552" s="18">
        <v>0.92708333635528095</v>
      </c>
      <c r="C552" s="18">
        <v>0.38229166666666664</v>
      </c>
      <c r="D552" s="22">
        <f t="shared" si="8"/>
        <v>9.1747222222222575</v>
      </c>
      <c r="E552" s="19"/>
      <c r="G552" s="19"/>
      <c r="H552" s="21">
        <v>352.66300000000001</v>
      </c>
      <c r="I552" s="19"/>
      <c r="J552" s="19"/>
      <c r="K552" s="19"/>
      <c r="L552" s="19"/>
      <c r="M552" s="19"/>
      <c r="N552" s="19"/>
      <c r="O552" s="19"/>
      <c r="P552" s="19"/>
      <c r="R552" s="19"/>
      <c r="S552" s="21"/>
      <c r="T552" s="20">
        <v>34.530999999999999</v>
      </c>
      <c r="Z552" s="19"/>
      <c r="AA552" s="19"/>
      <c r="AB552" s="19"/>
      <c r="AC552" s="19"/>
      <c r="AD552" s="19"/>
    </row>
    <row r="553" spans="1:30" s="20" customFormat="1" x14ac:dyDescent="0.2">
      <c r="A553" s="17">
        <v>43202.440891203703</v>
      </c>
      <c r="B553" s="18">
        <v>0.92777778080198903</v>
      </c>
      <c r="C553" s="18">
        <v>0.38297453703703704</v>
      </c>
      <c r="D553" s="22">
        <f t="shared" si="8"/>
        <v>9.191388888888925</v>
      </c>
      <c r="E553" s="19"/>
      <c r="G553" s="19"/>
      <c r="H553" s="21"/>
      <c r="I553" s="19"/>
      <c r="J553" s="19"/>
      <c r="K553" s="19"/>
      <c r="L553" s="19"/>
      <c r="M553" s="19"/>
      <c r="N553" s="19"/>
      <c r="O553" s="19"/>
      <c r="P553" s="19"/>
      <c r="R553" s="19"/>
      <c r="S553" s="21"/>
      <c r="Z553" s="19"/>
      <c r="AA553" s="19"/>
      <c r="AB553" s="19"/>
      <c r="AC553" s="19"/>
      <c r="AD553" s="19"/>
    </row>
    <row r="554" spans="1:30" s="20" customFormat="1" x14ac:dyDescent="0.2">
      <c r="A554" s="17">
        <v>43202.44158564815</v>
      </c>
      <c r="B554" s="18">
        <v>0.92847222524869699</v>
      </c>
      <c r="C554" s="18">
        <v>0.38368055555555558</v>
      </c>
      <c r="D554" s="22">
        <f t="shared" si="8"/>
        <v>9.2080555555555925</v>
      </c>
      <c r="E554" s="19"/>
      <c r="G554" s="19"/>
      <c r="H554" s="21">
        <v>347.661</v>
      </c>
      <c r="I554" s="19"/>
      <c r="J554" s="19"/>
      <c r="K554" s="19"/>
      <c r="L554" s="19"/>
      <c r="M554" s="19"/>
      <c r="N554" s="19"/>
      <c r="O554" s="19"/>
      <c r="P554" s="19"/>
      <c r="R554" s="19"/>
      <c r="S554" s="21"/>
      <c r="Z554" s="19"/>
      <c r="AA554" s="19"/>
      <c r="AB554" s="19"/>
      <c r="AC554" s="19"/>
      <c r="AD554" s="19"/>
    </row>
    <row r="555" spans="1:30" s="20" customFormat="1" x14ac:dyDescent="0.2">
      <c r="A555" s="17">
        <v>43202.442280092589</v>
      </c>
      <c r="B555" s="18">
        <v>0.92916666969540496</v>
      </c>
      <c r="C555" s="18">
        <v>0.38437500000000002</v>
      </c>
      <c r="D555" s="22">
        <f t="shared" si="8"/>
        <v>9.22472222222226</v>
      </c>
      <c r="E555" s="19"/>
      <c r="G555" s="19"/>
      <c r="H555" s="21">
        <v>350.72399999999999</v>
      </c>
      <c r="I555" s="19"/>
      <c r="J555" s="19"/>
      <c r="K555" s="19"/>
      <c r="L555" s="19"/>
      <c r="M555" s="19"/>
      <c r="N555" s="19"/>
      <c r="O555" s="19"/>
      <c r="P555" s="19"/>
      <c r="Q555" s="20">
        <v>-850.99199999999996</v>
      </c>
      <c r="R555" s="19"/>
      <c r="S555" s="21"/>
      <c r="Z555" s="19"/>
      <c r="AA555" s="19"/>
      <c r="AB555" s="19"/>
      <c r="AC555" s="19"/>
      <c r="AD555" s="19"/>
    </row>
    <row r="556" spans="1:30" s="20" customFormat="1" x14ac:dyDescent="0.2">
      <c r="A556" s="17">
        <v>43202.442974537036</v>
      </c>
      <c r="B556" s="18">
        <v>0.92986111414211303</v>
      </c>
      <c r="C556" s="18">
        <v>0.38506944444444446</v>
      </c>
      <c r="D556" s="22">
        <f t="shared" si="8"/>
        <v>9.2413888888889275</v>
      </c>
      <c r="E556" s="19"/>
      <c r="G556" s="19"/>
      <c r="H556" s="21"/>
      <c r="I556" s="19"/>
      <c r="J556" s="19"/>
      <c r="K556" s="19"/>
      <c r="L556" s="19"/>
      <c r="M556" s="19"/>
      <c r="N556" s="19"/>
      <c r="O556" s="19"/>
      <c r="P556" s="19"/>
      <c r="R556" s="19"/>
      <c r="S556" s="21"/>
      <c r="T556" s="20">
        <v>36.51</v>
      </c>
      <c r="Z556" s="19"/>
      <c r="AA556" s="19"/>
      <c r="AB556" s="19"/>
      <c r="AC556" s="19"/>
      <c r="AD556" s="19"/>
    </row>
    <row r="557" spans="1:30" s="20" customFormat="1" x14ac:dyDescent="0.2">
      <c r="A557" s="17">
        <v>43202.443668981483</v>
      </c>
      <c r="B557" s="18">
        <v>0.930555558588821</v>
      </c>
      <c r="C557" s="18">
        <v>0.38576388888888891</v>
      </c>
      <c r="D557" s="22">
        <f t="shared" si="8"/>
        <v>9.258055555555595</v>
      </c>
      <c r="E557" s="19"/>
      <c r="G557" s="19"/>
      <c r="H557" s="21">
        <v>349.78699999999998</v>
      </c>
      <c r="I557" s="19"/>
      <c r="J557" s="19"/>
      <c r="K557" s="19"/>
      <c r="L557" s="19"/>
      <c r="M557" s="19"/>
      <c r="N557" s="19"/>
      <c r="O557" s="19"/>
      <c r="P557" s="19"/>
      <c r="R557" s="19"/>
      <c r="S557" s="21"/>
      <c r="Z557" s="19"/>
      <c r="AA557" s="19"/>
      <c r="AB557" s="19"/>
      <c r="AC557" s="19"/>
      <c r="AD557" s="19"/>
    </row>
    <row r="558" spans="1:30" s="20" customFormat="1" x14ac:dyDescent="0.2">
      <c r="A558" s="17">
        <v>43202.444363425922</v>
      </c>
      <c r="B558" s="18">
        <v>0.93125000303552996</v>
      </c>
      <c r="C558" s="18">
        <v>0.38645833333333335</v>
      </c>
      <c r="D558" s="22">
        <f t="shared" si="8"/>
        <v>9.2747222222222625</v>
      </c>
      <c r="E558" s="19"/>
      <c r="G558" s="19"/>
      <c r="H558" s="21">
        <v>350.87900000000002</v>
      </c>
      <c r="I558" s="19"/>
      <c r="J558" s="19"/>
      <c r="K558" s="19"/>
      <c r="L558" s="19"/>
      <c r="M558" s="19"/>
      <c r="N558" s="19"/>
      <c r="O558" s="19"/>
      <c r="P558" s="19"/>
      <c r="R558" s="19"/>
      <c r="S558" s="21"/>
      <c r="T558" s="20">
        <v>34.146999999999998</v>
      </c>
      <c r="Z558" s="19"/>
      <c r="AA558" s="19"/>
      <c r="AB558" s="19"/>
      <c r="AC558" s="19"/>
      <c r="AD558" s="19"/>
    </row>
    <row r="559" spans="1:30" s="20" customFormat="1" x14ac:dyDescent="0.2">
      <c r="A559" s="17">
        <v>43202.445057870369</v>
      </c>
      <c r="B559" s="18">
        <v>0.93194444748223804</v>
      </c>
      <c r="C559" s="18">
        <v>0.38715277777777779</v>
      </c>
      <c r="D559" s="22">
        <f t="shared" si="8"/>
        <v>9.29138888888893</v>
      </c>
      <c r="E559" s="19"/>
      <c r="G559" s="19"/>
      <c r="H559" s="21"/>
      <c r="I559" s="19"/>
      <c r="J559" s="19"/>
      <c r="K559" s="19"/>
      <c r="L559" s="19"/>
      <c r="M559" s="19"/>
      <c r="N559" s="19"/>
      <c r="O559" s="19"/>
      <c r="P559" s="19"/>
      <c r="Q559" s="20">
        <v>-852.27800000000002</v>
      </c>
      <c r="R559" s="19"/>
      <c r="S559" s="21"/>
      <c r="Z559" s="19"/>
      <c r="AA559" s="19"/>
      <c r="AB559" s="19"/>
      <c r="AC559" s="19"/>
      <c r="AD559" s="19"/>
    </row>
    <row r="560" spans="1:30" s="20" customFormat="1" x14ac:dyDescent="0.2">
      <c r="A560" s="17">
        <v>43202.445752314816</v>
      </c>
      <c r="B560" s="18">
        <v>0.932638891928946</v>
      </c>
      <c r="C560" s="18">
        <v>0.38783564814814814</v>
      </c>
      <c r="D560" s="22">
        <f t="shared" si="8"/>
        <v>9.3080555555555975</v>
      </c>
      <c r="E560" s="19"/>
      <c r="G560" s="19"/>
      <c r="H560" s="21">
        <v>350.38400000000001</v>
      </c>
      <c r="I560" s="19"/>
      <c r="J560" s="19"/>
      <c r="K560" s="19"/>
      <c r="L560" s="19"/>
      <c r="M560" s="19"/>
      <c r="N560" s="19"/>
      <c r="O560" s="19"/>
      <c r="P560" s="19"/>
      <c r="R560" s="19"/>
      <c r="S560" s="21"/>
      <c r="Z560" s="19"/>
      <c r="AA560" s="19"/>
      <c r="AB560" s="19"/>
      <c r="AC560" s="19"/>
      <c r="AD560" s="19"/>
    </row>
    <row r="561" spans="1:31" s="20" customFormat="1" x14ac:dyDescent="0.2">
      <c r="A561" s="17">
        <v>43202.446446759262</v>
      </c>
      <c r="B561" s="18">
        <v>0.93333333637565397</v>
      </c>
      <c r="C561" s="18">
        <v>0.38854166666666667</v>
      </c>
      <c r="D561" s="22">
        <f t="shared" si="8"/>
        <v>9.324722222222265</v>
      </c>
      <c r="E561" s="19"/>
      <c r="G561" s="19"/>
      <c r="H561" s="21"/>
      <c r="I561" s="19"/>
      <c r="J561" s="19"/>
      <c r="K561" s="19"/>
      <c r="L561" s="19"/>
      <c r="M561" s="19"/>
      <c r="N561" s="19"/>
      <c r="O561" s="19"/>
      <c r="P561" s="19"/>
      <c r="R561" s="19"/>
      <c r="S561" s="21"/>
      <c r="Z561" s="19"/>
      <c r="AA561" s="19"/>
      <c r="AB561" s="19"/>
      <c r="AC561" s="19"/>
      <c r="AD561" s="19"/>
    </row>
    <row r="562" spans="1:31" s="20" customFormat="1" x14ac:dyDescent="0.2">
      <c r="A562" s="17">
        <v>43202.447141203702</v>
      </c>
      <c r="B562" s="18">
        <v>0.93402778082236204</v>
      </c>
      <c r="C562" s="18">
        <v>0.38923611111111112</v>
      </c>
      <c r="D562" s="22">
        <f t="shared" si="8"/>
        <v>9.3413888888889325</v>
      </c>
      <c r="E562" s="19"/>
      <c r="G562" s="19"/>
      <c r="H562" s="21"/>
      <c r="I562" s="19"/>
      <c r="J562" s="19"/>
      <c r="K562" s="19"/>
      <c r="L562" s="19"/>
      <c r="M562" s="19"/>
      <c r="N562" s="19"/>
      <c r="O562" s="19"/>
      <c r="P562" s="19"/>
      <c r="R562" s="19"/>
      <c r="S562" s="21"/>
      <c r="Z562" s="19"/>
      <c r="AA562" s="19"/>
      <c r="AB562" s="19"/>
      <c r="AC562" s="19"/>
      <c r="AD562" s="19"/>
    </row>
    <row r="563" spans="1:31" s="20" customFormat="1" x14ac:dyDescent="0.2">
      <c r="A563" s="17">
        <v>43202.447835648149</v>
      </c>
      <c r="B563" s="18">
        <v>0.93472222526907001</v>
      </c>
      <c r="C563" s="18">
        <v>0.38993055555555556</v>
      </c>
      <c r="D563" s="22">
        <f t="shared" si="8"/>
        <v>9.3580555555556</v>
      </c>
      <c r="E563" s="19"/>
      <c r="G563" s="19"/>
      <c r="H563" s="21">
        <v>348.988</v>
      </c>
      <c r="I563" s="19"/>
      <c r="J563" s="19"/>
      <c r="K563" s="19"/>
      <c r="L563" s="19"/>
      <c r="M563" s="19"/>
      <c r="N563" s="19"/>
      <c r="O563" s="19"/>
      <c r="P563" s="19"/>
      <c r="Q563" s="20">
        <v>-853.29</v>
      </c>
      <c r="R563" s="19"/>
      <c r="S563" s="21"/>
      <c r="Z563" s="19"/>
      <c r="AA563" s="19"/>
      <c r="AB563" s="19"/>
      <c r="AC563" s="19"/>
      <c r="AD563" s="19"/>
    </row>
    <row r="564" spans="1:31" s="20" customFormat="1" x14ac:dyDescent="0.2">
      <c r="A564" s="17">
        <v>43202.448530092595</v>
      </c>
      <c r="B564" s="18">
        <v>0.93541666971577797</v>
      </c>
      <c r="C564" s="18">
        <v>0.390625</v>
      </c>
      <c r="D564" s="22">
        <f t="shared" si="8"/>
        <v>9.3747222222222675</v>
      </c>
      <c r="E564" s="19"/>
      <c r="G564" s="19"/>
      <c r="H564" s="21">
        <v>350.58699999999999</v>
      </c>
      <c r="I564" s="19"/>
      <c r="J564" s="19"/>
      <c r="K564" s="19"/>
      <c r="L564" s="19"/>
      <c r="M564" s="19"/>
      <c r="N564" s="19"/>
      <c r="O564" s="19"/>
      <c r="P564" s="19"/>
      <c r="R564" s="19"/>
      <c r="S564" s="21"/>
      <c r="Z564" s="19"/>
      <c r="AA564" s="19"/>
      <c r="AB564" s="19"/>
      <c r="AC564" s="19"/>
      <c r="AD564" s="19"/>
    </row>
    <row r="565" spans="1:31" s="20" customFormat="1" x14ac:dyDescent="0.2">
      <c r="A565" s="17">
        <v>43202.449224537035</v>
      </c>
      <c r="B565" s="18">
        <v>0.93611111416248605</v>
      </c>
      <c r="C565" s="18">
        <v>0.39131944444444444</v>
      </c>
      <c r="D565" s="22">
        <f t="shared" si="8"/>
        <v>9.391388888888935</v>
      </c>
      <c r="E565" s="19"/>
      <c r="G565" s="19"/>
      <c r="H565" s="21">
        <v>350.44600000000003</v>
      </c>
      <c r="I565" s="19"/>
      <c r="J565" s="19"/>
      <c r="K565" s="19"/>
      <c r="L565" s="19"/>
      <c r="M565" s="19"/>
      <c r="N565" s="19"/>
      <c r="O565" s="19"/>
      <c r="P565" s="19"/>
      <c r="R565" s="19"/>
      <c r="S565" s="21"/>
      <c r="T565" s="20">
        <v>35.573999999999998</v>
      </c>
      <c r="Z565" s="19"/>
      <c r="AA565" s="19"/>
      <c r="AB565" s="19"/>
      <c r="AC565" s="19"/>
      <c r="AD565" s="19"/>
    </row>
    <row r="566" spans="1:31" s="20" customFormat="1" x14ac:dyDescent="0.2">
      <c r="A566" s="17">
        <v>43202.449918981481</v>
      </c>
      <c r="B566" s="18">
        <v>0.93680555860919401</v>
      </c>
      <c r="C566" s="18">
        <v>0.39201388888888888</v>
      </c>
      <c r="D566" s="22">
        <f t="shared" si="8"/>
        <v>9.4080555555556025</v>
      </c>
      <c r="E566" s="19"/>
      <c r="G566" s="19"/>
      <c r="H566" s="21"/>
      <c r="I566" s="19"/>
      <c r="J566" s="19"/>
      <c r="K566" s="19"/>
      <c r="L566" s="19"/>
      <c r="M566" s="19"/>
      <c r="N566" s="19"/>
      <c r="O566" s="19"/>
      <c r="P566" s="19"/>
      <c r="R566" s="19"/>
      <c r="S566" s="21"/>
      <c r="T566" s="20">
        <v>34.161000000000001</v>
      </c>
      <c r="Z566" s="19"/>
      <c r="AA566" s="19"/>
      <c r="AB566" s="19"/>
      <c r="AC566" s="19"/>
      <c r="AD566" s="19"/>
    </row>
    <row r="567" spans="1:31" s="20" customFormat="1" x14ac:dyDescent="0.2">
      <c r="A567" s="17">
        <v>43202.450613425928</v>
      </c>
      <c r="B567" s="18">
        <v>0.93750000305590198</v>
      </c>
      <c r="C567" s="18">
        <v>0.39269675925925923</v>
      </c>
      <c r="D567" s="22">
        <f t="shared" si="8"/>
        <v>9.42472222222227</v>
      </c>
      <c r="E567" s="19"/>
      <c r="G567" s="19"/>
      <c r="H567" s="21"/>
      <c r="I567" s="19"/>
      <c r="J567" s="19"/>
      <c r="K567" s="19"/>
      <c r="L567" s="19"/>
      <c r="M567" s="19"/>
      <c r="N567" s="19"/>
      <c r="O567" s="19"/>
      <c r="P567" s="19"/>
      <c r="Q567" s="20">
        <v>-854.51599999999996</v>
      </c>
      <c r="R567" s="19"/>
      <c r="S567" s="21"/>
      <c r="Z567" s="19"/>
      <c r="AA567" s="19"/>
      <c r="AB567" s="19"/>
      <c r="AC567" s="19"/>
      <c r="AD567" s="19"/>
    </row>
    <row r="568" spans="1:31" s="20" customFormat="1" x14ac:dyDescent="0.2">
      <c r="A568" s="17">
        <v>43202.451307870368</v>
      </c>
      <c r="B568" s="18">
        <v>0.93819444750261005</v>
      </c>
      <c r="C568" s="18">
        <v>0.39340277777777777</v>
      </c>
      <c r="D568" s="22">
        <f t="shared" si="8"/>
        <v>9.4413888888889375</v>
      </c>
      <c r="E568" s="19">
        <v>1005.633</v>
      </c>
      <c r="F568" s="20">
        <v>6.0629999999999997</v>
      </c>
      <c r="G568" s="19">
        <v>37.006999999999998</v>
      </c>
      <c r="H568" s="21">
        <v>348.39600000000002</v>
      </c>
      <c r="I568" s="19">
        <v>0</v>
      </c>
      <c r="J568" s="19">
        <v>0</v>
      </c>
      <c r="K568" s="19">
        <v>0</v>
      </c>
      <c r="L568" s="19">
        <v>5.633</v>
      </c>
      <c r="M568" s="19">
        <v>0</v>
      </c>
      <c r="N568" s="19">
        <v>0</v>
      </c>
      <c r="O568" s="19">
        <v>0</v>
      </c>
      <c r="P568" s="19">
        <v>0</v>
      </c>
      <c r="Q568" s="20">
        <v>-854.32399999999996</v>
      </c>
      <c r="R568" s="19">
        <v>0</v>
      </c>
      <c r="S568" s="21">
        <v>0.498</v>
      </c>
      <c r="T568" s="20">
        <v>33.673000000000002</v>
      </c>
      <c r="U568" s="20">
        <v>0</v>
      </c>
      <c r="V568" s="20">
        <v>0</v>
      </c>
      <c r="W568" s="20">
        <v>0</v>
      </c>
      <c r="X568" s="20">
        <v>0</v>
      </c>
      <c r="Y568" s="20">
        <v>6</v>
      </c>
      <c r="Z568" s="19">
        <v>37</v>
      </c>
      <c r="AA568" s="19">
        <v>3</v>
      </c>
      <c r="AB568" s="19">
        <v>0</v>
      </c>
      <c r="AC568" s="19">
        <v>3</v>
      </c>
      <c r="AD568" s="19">
        <v>3</v>
      </c>
      <c r="AE568" s="20">
        <v>0</v>
      </c>
    </row>
    <row r="569" spans="1:31" s="20" customFormat="1" x14ac:dyDescent="0.2">
      <c r="A569" s="17">
        <v>43202.452002314814</v>
      </c>
      <c r="B569" s="18">
        <v>0.93888889194931802</v>
      </c>
      <c r="C569" s="18">
        <v>0.39409722222222221</v>
      </c>
      <c r="D569" s="22">
        <f t="shared" si="8"/>
        <v>9.458055555555605</v>
      </c>
      <c r="E569" s="19"/>
      <c r="G569" s="19"/>
      <c r="H569" s="21"/>
      <c r="I569" s="19"/>
      <c r="J569" s="19"/>
      <c r="K569" s="19"/>
      <c r="L569" s="19"/>
      <c r="M569" s="19"/>
      <c r="N569" s="19"/>
      <c r="O569" s="19"/>
      <c r="P569" s="19"/>
      <c r="R569" s="19"/>
      <c r="S569" s="21"/>
      <c r="T569" s="20">
        <v>36.478000000000002</v>
      </c>
      <c r="Z569" s="19"/>
      <c r="AA569" s="19"/>
      <c r="AB569" s="19"/>
      <c r="AC569" s="19"/>
      <c r="AD569" s="19"/>
    </row>
    <row r="570" spans="1:31" s="20" customFormat="1" x14ac:dyDescent="0.2">
      <c r="A570" s="17">
        <v>43202.452696759261</v>
      </c>
      <c r="B570" s="18">
        <v>0.93958333639602598</v>
      </c>
      <c r="C570" s="18">
        <v>0.39479166666666665</v>
      </c>
      <c r="D570" s="22">
        <f t="shared" si="8"/>
        <v>9.4747222222222724</v>
      </c>
      <c r="E570" s="19"/>
      <c r="G570" s="19"/>
      <c r="H570" s="21"/>
      <c r="I570" s="19"/>
      <c r="J570" s="19"/>
      <c r="K570" s="19"/>
      <c r="L570" s="19"/>
      <c r="M570" s="19"/>
      <c r="N570" s="19"/>
      <c r="O570" s="19"/>
      <c r="P570" s="19"/>
      <c r="R570" s="19"/>
      <c r="S570" s="21"/>
      <c r="Z570" s="19"/>
      <c r="AA570" s="19"/>
      <c r="AB570" s="19"/>
      <c r="AC570" s="19"/>
      <c r="AD570" s="19"/>
    </row>
    <row r="571" spans="1:31" s="20" customFormat="1" x14ac:dyDescent="0.2">
      <c r="A571" s="17">
        <v>43202.4533912037</v>
      </c>
      <c r="B571" s="18">
        <v>0.94027778084273494</v>
      </c>
      <c r="C571" s="18">
        <v>0.39548611111111109</v>
      </c>
      <c r="D571" s="22">
        <f t="shared" si="8"/>
        <v>9.4913888888889399</v>
      </c>
      <c r="E571" s="19"/>
      <c r="G571" s="19"/>
      <c r="H571" s="21"/>
      <c r="I571" s="19"/>
      <c r="J571" s="19"/>
      <c r="K571" s="19"/>
      <c r="L571" s="19"/>
      <c r="M571" s="19"/>
      <c r="N571" s="19"/>
      <c r="O571" s="19"/>
      <c r="P571" s="19"/>
      <c r="R571" s="19"/>
      <c r="S571" s="21"/>
      <c r="Z571" s="19"/>
      <c r="AA571" s="19"/>
      <c r="AB571" s="19"/>
      <c r="AC571" s="19"/>
      <c r="AD571" s="19"/>
    </row>
    <row r="572" spans="1:31" s="20" customFormat="1" x14ac:dyDescent="0.2">
      <c r="A572" s="17">
        <v>43202.454085648147</v>
      </c>
      <c r="B572" s="18">
        <v>0.94097222528944302</v>
      </c>
      <c r="C572" s="18">
        <v>0.39618055555555554</v>
      </c>
      <c r="D572" s="22">
        <f t="shared" si="8"/>
        <v>9.5080555555556074</v>
      </c>
      <c r="E572" s="19"/>
      <c r="G572" s="19"/>
      <c r="H572" s="21"/>
      <c r="I572" s="19"/>
      <c r="J572" s="19"/>
      <c r="K572" s="19"/>
      <c r="L572" s="19"/>
      <c r="M572" s="19"/>
      <c r="N572" s="19"/>
      <c r="O572" s="19"/>
      <c r="P572" s="19"/>
      <c r="Q572" s="20">
        <v>-855.35900000000004</v>
      </c>
      <c r="R572" s="19"/>
      <c r="S572" s="21"/>
      <c r="Z572" s="19"/>
      <c r="AA572" s="19"/>
      <c r="AB572" s="19"/>
      <c r="AC572" s="19"/>
      <c r="AD572" s="19"/>
    </row>
    <row r="573" spans="1:31" s="20" customFormat="1" x14ac:dyDescent="0.2">
      <c r="A573" s="17">
        <v>43202.454780092594</v>
      </c>
      <c r="B573" s="18">
        <v>0.94166666973615099</v>
      </c>
      <c r="C573" s="18">
        <v>0.39686342592592594</v>
      </c>
      <c r="D573" s="22">
        <f t="shared" si="8"/>
        <v>9.5247222222222749</v>
      </c>
      <c r="E573" s="19"/>
      <c r="G573" s="19"/>
      <c r="H573" s="21"/>
      <c r="I573" s="19"/>
      <c r="J573" s="19"/>
      <c r="K573" s="19"/>
      <c r="L573" s="19"/>
      <c r="M573" s="19"/>
      <c r="N573" s="19"/>
      <c r="O573" s="19"/>
      <c r="P573" s="19"/>
      <c r="R573" s="19"/>
      <c r="S573" s="21"/>
      <c r="Z573" s="19"/>
      <c r="AA573" s="19"/>
      <c r="AB573" s="19"/>
      <c r="AC573" s="19"/>
      <c r="AD573" s="19"/>
    </row>
    <row r="574" spans="1:31" s="20" customFormat="1" x14ac:dyDescent="0.2">
      <c r="A574" s="17">
        <v>43202.455474537041</v>
      </c>
      <c r="B574" s="18">
        <v>0.94236111418285895</v>
      </c>
      <c r="C574" s="18">
        <v>0.39755787037037038</v>
      </c>
      <c r="D574" s="22">
        <f t="shared" si="8"/>
        <v>9.5413888888889424</v>
      </c>
      <c r="E574" s="19"/>
      <c r="G574" s="19"/>
      <c r="H574" s="21"/>
      <c r="I574" s="19"/>
      <c r="J574" s="19"/>
      <c r="K574" s="19"/>
      <c r="L574" s="19"/>
      <c r="M574" s="19"/>
      <c r="N574" s="19"/>
      <c r="O574" s="19"/>
      <c r="P574" s="19"/>
      <c r="R574" s="19"/>
      <c r="S574" s="21"/>
      <c r="Z574" s="19"/>
      <c r="AA574" s="19"/>
      <c r="AB574" s="19"/>
      <c r="AC574" s="19"/>
      <c r="AD574" s="19"/>
    </row>
    <row r="575" spans="1:31" s="20" customFormat="1" x14ac:dyDescent="0.2">
      <c r="A575" s="17">
        <v>43202.45616898148</v>
      </c>
      <c r="B575" s="18">
        <v>0.94305555862956703</v>
      </c>
      <c r="C575" s="18">
        <v>0.39826388888888886</v>
      </c>
      <c r="D575" s="22">
        <f t="shared" si="8"/>
        <v>9.5580555555556099</v>
      </c>
      <c r="E575" s="19"/>
      <c r="G575" s="19"/>
      <c r="H575" s="21"/>
      <c r="I575" s="19"/>
      <c r="J575" s="19"/>
      <c r="K575" s="19"/>
      <c r="L575" s="19"/>
      <c r="M575" s="19"/>
      <c r="N575" s="19"/>
      <c r="O575" s="19"/>
      <c r="P575" s="19"/>
      <c r="R575" s="19"/>
      <c r="S575" s="21"/>
      <c r="Z575" s="19"/>
      <c r="AA575" s="19"/>
      <c r="AB575" s="19"/>
      <c r="AC575" s="19"/>
      <c r="AD575" s="19"/>
    </row>
    <row r="576" spans="1:31" s="20" customFormat="1" x14ac:dyDescent="0.2">
      <c r="A576" s="17">
        <v>43202.456863425927</v>
      </c>
      <c r="B576" s="18">
        <v>0.94375000307627499</v>
      </c>
      <c r="C576" s="18">
        <v>0.39895833333333336</v>
      </c>
      <c r="D576" s="22">
        <f t="shared" si="8"/>
        <v>9.5747222222222774</v>
      </c>
      <c r="E576" s="19"/>
      <c r="G576" s="19"/>
      <c r="H576" s="21"/>
      <c r="I576" s="19"/>
      <c r="J576" s="19"/>
      <c r="K576" s="19"/>
      <c r="L576" s="19"/>
      <c r="M576" s="19"/>
      <c r="N576" s="19"/>
      <c r="O576" s="19"/>
      <c r="P576" s="19"/>
      <c r="R576" s="19"/>
      <c r="S576" s="21"/>
      <c r="Z576" s="19"/>
      <c r="AA576" s="19"/>
      <c r="AB576" s="19"/>
      <c r="AC576" s="19"/>
      <c r="AD576" s="19"/>
    </row>
    <row r="577" spans="1:30" s="20" customFormat="1" x14ac:dyDescent="0.2">
      <c r="A577" s="17">
        <v>43202.457557870373</v>
      </c>
      <c r="B577" s="18">
        <v>0.94444444752298295</v>
      </c>
      <c r="C577" s="18">
        <v>0.3996527777777778</v>
      </c>
      <c r="D577" s="22">
        <f t="shared" si="8"/>
        <v>9.5913888888889449</v>
      </c>
      <c r="E577" s="19"/>
      <c r="G577" s="19"/>
      <c r="H577" s="21"/>
      <c r="I577" s="19"/>
      <c r="J577" s="19"/>
      <c r="K577" s="19"/>
      <c r="L577" s="19"/>
      <c r="M577" s="19"/>
      <c r="N577" s="19"/>
      <c r="O577" s="19"/>
      <c r="P577" s="19"/>
      <c r="Q577" s="20">
        <v>-856.68799999999999</v>
      </c>
      <c r="R577" s="19"/>
      <c r="S577" s="21"/>
      <c r="Z577" s="19"/>
      <c r="AA577" s="19"/>
      <c r="AB577" s="19"/>
      <c r="AC577" s="19"/>
      <c r="AD577" s="19"/>
    </row>
    <row r="578" spans="1:30" s="20" customFormat="1" x14ac:dyDescent="0.2">
      <c r="A578" s="17">
        <v>43202.458252314813</v>
      </c>
      <c r="B578" s="18">
        <v>0.94513889196969103</v>
      </c>
      <c r="C578" s="18">
        <v>0.40034722222222224</v>
      </c>
      <c r="D578" s="22">
        <f t="shared" si="8"/>
        <v>9.6080555555556124</v>
      </c>
      <c r="E578" s="19"/>
      <c r="G578" s="19"/>
      <c r="H578" s="21"/>
      <c r="I578" s="19"/>
      <c r="J578" s="19"/>
      <c r="K578" s="19"/>
      <c r="L578" s="19"/>
      <c r="M578" s="19"/>
      <c r="N578" s="19"/>
      <c r="O578" s="19"/>
      <c r="P578" s="19"/>
      <c r="R578" s="19"/>
      <c r="S578" s="21"/>
      <c r="Z578" s="19"/>
      <c r="AA578" s="19"/>
      <c r="AB578" s="19"/>
      <c r="AC578" s="19"/>
      <c r="AD578" s="19"/>
    </row>
    <row r="579" spans="1:30" s="20" customFormat="1" x14ac:dyDescent="0.2">
      <c r="A579" s="17">
        <v>43202.45894675926</v>
      </c>
      <c r="B579" s="18">
        <v>0.945833336416399</v>
      </c>
      <c r="C579" s="18">
        <v>0.40104166666666669</v>
      </c>
      <c r="D579" s="22">
        <f t="shared" si="8"/>
        <v>9.6247222222222799</v>
      </c>
      <c r="E579" s="19"/>
      <c r="G579" s="19"/>
      <c r="H579" s="21"/>
      <c r="I579" s="19"/>
      <c r="J579" s="19"/>
      <c r="K579" s="19"/>
      <c r="L579" s="19"/>
      <c r="M579" s="19"/>
      <c r="N579" s="19"/>
      <c r="O579" s="19"/>
      <c r="P579" s="19"/>
      <c r="R579" s="19"/>
      <c r="S579" s="21"/>
      <c r="Z579" s="19"/>
      <c r="AA579" s="19"/>
      <c r="AB579" s="19"/>
      <c r="AC579" s="19"/>
      <c r="AD579" s="19"/>
    </row>
    <row r="580" spans="1:30" s="20" customFormat="1" x14ac:dyDescent="0.2">
      <c r="A580" s="17">
        <v>43202.459641203706</v>
      </c>
      <c r="B580" s="18">
        <v>0.94652778086310696</v>
      </c>
      <c r="C580" s="18">
        <v>0.40172453703703703</v>
      </c>
      <c r="D580" s="22">
        <f t="shared" ref="D580:D643" si="9">D579+60/3600</f>
        <v>9.6413888888889474</v>
      </c>
      <c r="E580" s="19"/>
      <c r="G580" s="19"/>
      <c r="H580" s="21"/>
      <c r="I580" s="19"/>
      <c r="J580" s="19"/>
      <c r="K580" s="19"/>
      <c r="L580" s="19"/>
      <c r="M580" s="19"/>
      <c r="N580" s="19"/>
      <c r="O580" s="19"/>
      <c r="P580" s="19"/>
      <c r="R580" s="19"/>
      <c r="S580" s="21"/>
      <c r="T580" s="20">
        <v>34.887999999999998</v>
      </c>
      <c r="Z580" s="19"/>
      <c r="AA580" s="19"/>
      <c r="AB580" s="19"/>
      <c r="AC580" s="19"/>
      <c r="AD580" s="19"/>
    </row>
    <row r="581" spans="1:30" s="20" customFormat="1" x14ac:dyDescent="0.2">
      <c r="A581" s="17">
        <v>43202.460335648146</v>
      </c>
      <c r="B581" s="18">
        <v>0.94722222530981504</v>
      </c>
      <c r="C581" s="18">
        <v>0.40241898148148147</v>
      </c>
      <c r="D581" s="22">
        <f t="shared" si="9"/>
        <v>9.6580555555556149</v>
      </c>
      <c r="E581" s="19"/>
      <c r="G581" s="19"/>
      <c r="H581" s="21"/>
      <c r="I581" s="19"/>
      <c r="J581" s="19"/>
      <c r="K581" s="19"/>
      <c r="L581" s="19"/>
      <c r="M581" s="19"/>
      <c r="N581" s="19"/>
      <c r="O581" s="19"/>
      <c r="P581" s="19"/>
      <c r="R581" s="19"/>
      <c r="S581" s="21"/>
      <c r="T581" s="20">
        <v>32.014000000000003</v>
      </c>
      <c r="Z581" s="19"/>
      <c r="AA581" s="19"/>
      <c r="AB581" s="19"/>
      <c r="AC581" s="19"/>
      <c r="AD581" s="19"/>
    </row>
    <row r="582" spans="1:30" s="20" customFormat="1" x14ac:dyDescent="0.2">
      <c r="A582" s="17">
        <v>43202.461030092592</v>
      </c>
      <c r="B582" s="18">
        <v>0.947916669756523</v>
      </c>
      <c r="C582" s="18">
        <v>0.40312500000000001</v>
      </c>
      <c r="D582" s="22">
        <f t="shared" si="9"/>
        <v>9.6747222222222824</v>
      </c>
      <c r="E582" s="19"/>
      <c r="G582" s="19"/>
      <c r="H582" s="21"/>
      <c r="I582" s="19"/>
      <c r="J582" s="19"/>
      <c r="K582" s="19"/>
      <c r="L582" s="19"/>
      <c r="M582" s="19"/>
      <c r="N582" s="19"/>
      <c r="O582" s="19"/>
      <c r="P582" s="19"/>
      <c r="Q582" s="20">
        <v>-857.92499999999995</v>
      </c>
      <c r="R582" s="19"/>
      <c r="S582" s="21"/>
      <c r="Z582" s="19"/>
      <c r="AA582" s="19"/>
      <c r="AB582" s="19"/>
      <c r="AC582" s="19"/>
      <c r="AD582" s="19"/>
    </row>
    <row r="583" spans="1:30" s="20" customFormat="1" x14ac:dyDescent="0.2">
      <c r="A583" s="17">
        <v>43202.461724537039</v>
      </c>
      <c r="B583" s="18">
        <v>0.94861111420323097</v>
      </c>
      <c r="C583" s="18">
        <v>0.40381944444444445</v>
      </c>
      <c r="D583" s="22">
        <f t="shared" si="9"/>
        <v>9.6913888888889499</v>
      </c>
      <c r="E583" s="19"/>
      <c r="G583" s="19"/>
      <c r="H583" s="21"/>
      <c r="I583" s="19"/>
      <c r="J583" s="19"/>
      <c r="K583" s="19"/>
      <c r="L583" s="19"/>
      <c r="M583" s="19"/>
      <c r="N583" s="19"/>
      <c r="O583" s="19"/>
      <c r="P583" s="19"/>
      <c r="R583" s="19"/>
      <c r="S583" s="21"/>
      <c r="T583" s="20">
        <v>35.380000000000003</v>
      </c>
      <c r="Z583" s="19"/>
      <c r="AA583" s="19"/>
      <c r="AB583" s="19"/>
      <c r="AC583" s="19"/>
      <c r="AD583" s="19"/>
    </row>
    <row r="584" spans="1:30" s="20" customFormat="1" x14ac:dyDescent="0.2">
      <c r="A584" s="17">
        <v>43202.462418981479</v>
      </c>
      <c r="B584" s="18">
        <v>0.94930555864993904</v>
      </c>
      <c r="C584" s="18">
        <v>0.4045138888888889</v>
      </c>
      <c r="D584" s="22">
        <f t="shared" si="9"/>
        <v>9.7080555555556174</v>
      </c>
      <c r="E584" s="19"/>
      <c r="G584" s="19"/>
      <c r="H584" s="21"/>
      <c r="I584" s="19"/>
      <c r="J584" s="19"/>
      <c r="K584" s="19"/>
      <c r="L584" s="19"/>
      <c r="M584" s="19"/>
      <c r="N584" s="19"/>
      <c r="O584" s="19"/>
      <c r="P584" s="19"/>
      <c r="R584" s="19"/>
      <c r="S584" s="21"/>
      <c r="T584" s="20">
        <v>33.865000000000002</v>
      </c>
      <c r="Z584" s="19"/>
      <c r="AA584" s="19"/>
      <c r="AB584" s="19"/>
      <c r="AC584" s="19"/>
      <c r="AD584" s="19"/>
    </row>
    <row r="585" spans="1:30" s="20" customFormat="1" x14ac:dyDescent="0.2">
      <c r="A585" s="17">
        <v>43202.463113425925</v>
      </c>
      <c r="B585" s="18">
        <v>0.950000003096648</v>
      </c>
      <c r="C585" s="18">
        <v>0.40520833333333334</v>
      </c>
      <c r="D585" s="22">
        <f t="shared" si="9"/>
        <v>9.7247222222222849</v>
      </c>
      <c r="E585" s="19"/>
      <c r="G585" s="19"/>
      <c r="H585" s="21">
        <v>351.27300000000002</v>
      </c>
      <c r="I585" s="19"/>
      <c r="J585" s="19"/>
      <c r="K585" s="19"/>
      <c r="L585" s="19"/>
      <c r="M585" s="19"/>
      <c r="N585" s="19"/>
      <c r="O585" s="19"/>
      <c r="P585" s="19"/>
      <c r="R585" s="19"/>
      <c r="S585" s="21"/>
      <c r="T585" s="20">
        <v>35.094000000000001</v>
      </c>
      <c r="Z585" s="19"/>
      <c r="AA585" s="19"/>
      <c r="AB585" s="19"/>
      <c r="AC585" s="19"/>
      <c r="AD585" s="19"/>
    </row>
    <row r="586" spans="1:30" s="20" customFormat="1" x14ac:dyDescent="0.2">
      <c r="A586" s="17">
        <v>43202.463807870372</v>
      </c>
      <c r="B586" s="18">
        <v>0.95069444754335597</v>
      </c>
      <c r="C586" s="18">
        <v>0.40590277777777778</v>
      </c>
      <c r="D586" s="22">
        <f t="shared" si="9"/>
        <v>9.7413888888889524</v>
      </c>
      <c r="E586" s="19"/>
      <c r="G586" s="19"/>
      <c r="H586" s="21">
        <v>348.48500000000001</v>
      </c>
      <c r="I586" s="19"/>
      <c r="J586" s="19"/>
      <c r="K586" s="19"/>
      <c r="L586" s="19"/>
      <c r="M586" s="19"/>
      <c r="N586" s="19"/>
      <c r="O586" s="19"/>
      <c r="P586" s="19"/>
      <c r="R586" s="19"/>
      <c r="S586" s="21"/>
      <c r="Z586" s="19"/>
      <c r="AA586" s="19"/>
      <c r="AB586" s="19"/>
      <c r="AC586" s="19"/>
      <c r="AD586" s="19"/>
    </row>
    <row r="587" spans="1:30" s="20" customFormat="1" x14ac:dyDescent="0.2">
      <c r="A587" s="17">
        <v>43202.464502314811</v>
      </c>
      <c r="B587" s="18">
        <v>0.95138889199006405</v>
      </c>
      <c r="C587" s="18">
        <v>0.40658564814814813</v>
      </c>
      <c r="D587" s="22">
        <f t="shared" si="9"/>
        <v>9.7580555555556199</v>
      </c>
      <c r="E587" s="19"/>
      <c r="G587" s="19"/>
      <c r="H587" s="21">
        <v>350.06400000000002</v>
      </c>
      <c r="I587" s="19"/>
      <c r="J587" s="19"/>
      <c r="K587" s="19"/>
      <c r="L587" s="19"/>
      <c r="M587" s="19"/>
      <c r="N587" s="19"/>
      <c r="O587" s="19"/>
      <c r="P587" s="19"/>
      <c r="R587" s="19"/>
      <c r="S587" s="21"/>
      <c r="Z587" s="19"/>
      <c r="AA587" s="19"/>
      <c r="AB587" s="19"/>
      <c r="AC587" s="19"/>
      <c r="AD587" s="19"/>
    </row>
    <row r="588" spans="1:30" s="20" customFormat="1" x14ac:dyDescent="0.2">
      <c r="A588" s="17">
        <v>43202.465196759258</v>
      </c>
      <c r="B588" s="18">
        <v>0.95208333643677201</v>
      </c>
      <c r="C588" s="18">
        <v>0.40729166666666666</v>
      </c>
      <c r="D588" s="22">
        <f t="shared" si="9"/>
        <v>9.7747222222222874</v>
      </c>
      <c r="E588" s="19"/>
      <c r="G588" s="19"/>
      <c r="H588" s="21"/>
      <c r="I588" s="19"/>
      <c r="J588" s="19"/>
      <c r="K588" s="19"/>
      <c r="L588" s="19"/>
      <c r="M588" s="19"/>
      <c r="N588" s="19"/>
      <c r="O588" s="19"/>
      <c r="P588" s="19"/>
      <c r="R588" s="19"/>
      <c r="S588" s="21"/>
      <c r="Z588" s="19"/>
      <c r="AA588" s="19"/>
      <c r="AB588" s="19"/>
      <c r="AC588" s="19"/>
      <c r="AD588" s="19"/>
    </row>
    <row r="589" spans="1:30" s="20" customFormat="1" x14ac:dyDescent="0.2">
      <c r="A589" s="17">
        <v>43202.465891203705</v>
      </c>
      <c r="B589" s="18">
        <v>0.95277778088347997</v>
      </c>
      <c r="C589" s="18">
        <v>0.4079861111111111</v>
      </c>
      <c r="D589" s="22">
        <f t="shared" si="9"/>
        <v>9.7913888888889549</v>
      </c>
      <c r="E589" s="19"/>
      <c r="G589" s="19"/>
      <c r="H589" s="21"/>
      <c r="I589" s="19"/>
      <c r="J589" s="19"/>
      <c r="K589" s="19"/>
      <c r="L589" s="19"/>
      <c r="M589" s="19"/>
      <c r="N589" s="19"/>
      <c r="O589" s="19"/>
      <c r="P589" s="19"/>
      <c r="Q589" s="20">
        <v>-858.66800000000001</v>
      </c>
      <c r="R589" s="19"/>
      <c r="S589" s="21"/>
      <c r="Z589" s="19"/>
      <c r="AA589" s="19"/>
      <c r="AB589" s="19"/>
      <c r="AC589" s="19"/>
      <c r="AD589" s="19"/>
    </row>
    <row r="590" spans="1:30" s="20" customFormat="1" x14ac:dyDescent="0.2">
      <c r="A590" s="17">
        <v>43202.466585648152</v>
      </c>
      <c r="B590" s="18">
        <v>0.95347222533018805</v>
      </c>
      <c r="C590" s="18">
        <v>0.40868055555555555</v>
      </c>
      <c r="D590" s="22">
        <f t="shared" si="9"/>
        <v>9.8080555555556224</v>
      </c>
      <c r="E590" s="19"/>
      <c r="G590" s="19"/>
      <c r="H590" s="21"/>
      <c r="I590" s="19"/>
      <c r="J590" s="19"/>
      <c r="K590" s="19"/>
      <c r="L590" s="19"/>
      <c r="M590" s="19"/>
      <c r="N590" s="19"/>
      <c r="O590" s="19"/>
      <c r="P590" s="19"/>
      <c r="R590" s="19"/>
      <c r="S590" s="21"/>
      <c r="Z590" s="19"/>
      <c r="AA590" s="19"/>
      <c r="AB590" s="19"/>
      <c r="AC590" s="19"/>
      <c r="AD590" s="19"/>
    </row>
    <row r="591" spans="1:30" s="20" customFormat="1" x14ac:dyDescent="0.2">
      <c r="A591" s="17">
        <v>43202.467280092591</v>
      </c>
      <c r="B591" s="18">
        <v>0.95416666977689601</v>
      </c>
      <c r="C591" s="18">
        <v>0.40937499999999999</v>
      </c>
      <c r="D591" s="22">
        <f t="shared" si="9"/>
        <v>9.8247222222222899</v>
      </c>
      <c r="E591" s="19"/>
      <c r="G591" s="19"/>
      <c r="H591" s="21"/>
      <c r="I591" s="19"/>
      <c r="J591" s="19"/>
      <c r="K591" s="19"/>
      <c r="L591" s="19"/>
      <c r="M591" s="19"/>
      <c r="N591" s="19"/>
      <c r="O591" s="19"/>
      <c r="P591" s="19"/>
      <c r="R591" s="19"/>
      <c r="S591" s="21"/>
      <c r="Z591" s="19"/>
      <c r="AA591" s="19"/>
      <c r="AB591" s="19"/>
      <c r="AC591" s="19"/>
      <c r="AD591" s="19"/>
    </row>
    <row r="592" spans="1:30" s="20" customFormat="1" x14ac:dyDescent="0.2">
      <c r="A592" s="17">
        <v>43202.467974537038</v>
      </c>
      <c r="B592" s="18">
        <v>0.95486111422360398</v>
      </c>
      <c r="C592" s="18">
        <v>0.41006944444444443</v>
      </c>
      <c r="D592" s="22">
        <f t="shared" si="9"/>
        <v>9.8413888888889574</v>
      </c>
      <c r="E592" s="19"/>
      <c r="G592" s="19"/>
      <c r="H592" s="21"/>
      <c r="I592" s="19"/>
      <c r="J592" s="19"/>
      <c r="K592" s="19"/>
      <c r="L592" s="19"/>
      <c r="M592" s="19"/>
      <c r="N592" s="19"/>
      <c r="O592" s="19"/>
      <c r="P592" s="19"/>
      <c r="R592" s="19"/>
      <c r="S592" s="21"/>
      <c r="Z592" s="19"/>
      <c r="AA592" s="19"/>
      <c r="AB592" s="19"/>
      <c r="AC592" s="19"/>
      <c r="AD592" s="19"/>
    </row>
    <row r="593" spans="1:31" s="20" customFormat="1" x14ac:dyDescent="0.2">
      <c r="A593" s="17">
        <v>43202.468668981484</v>
      </c>
      <c r="B593" s="18">
        <v>0.95555555867031206</v>
      </c>
      <c r="C593" s="18">
        <v>0.41076388888888887</v>
      </c>
      <c r="D593" s="22">
        <f t="shared" si="9"/>
        <v>9.8580555555556248</v>
      </c>
      <c r="E593" s="19"/>
      <c r="G593" s="19"/>
      <c r="H593" s="21">
        <v>349.94499999999999</v>
      </c>
      <c r="I593" s="19"/>
      <c r="J593" s="19"/>
      <c r="K593" s="19"/>
      <c r="L593" s="19"/>
      <c r="M593" s="19"/>
      <c r="N593" s="19"/>
      <c r="O593" s="19"/>
      <c r="P593" s="19"/>
      <c r="R593" s="19"/>
      <c r="S593" s="21"/>
      <c r="Z593" s="19"/>
      <c r="AA593" s="19"/>
      <c r="AB593" s="19"/>
      <c r="AC593" s="19"/>
      <c r="AD593" s="19"/>
    </row>
    <row r="594" spans="1:31" s="20" customFormat="1" x14ac:dyDescent="0.2">
      <c r="A594" s="17">
        <v>43202.469363425924</v>
      </c>
      <c r="B594" s="18">
        <v>0.95625000311702002</v>
      </c>
      <c r="C594" s="18">
        <v>0.41144675925925928</v>
      </c>
      <c r="D594" s="22">
        <f t="shared" si="9"/>
        <v>9.8747222222222923</v>
      </c>
      <c r="E594" s="19"/>
      <c r="G594" s="19"/>
      <c r="H594" s="21">
        <v>350.78800000000001</v>
      </c>
      <c r="I594" s="19"/>
      <c r="J594" s="19"/>
      <c r="K594" s="19"/>
      <c r="L594" s="19"/>
      <c r="M594" s="19"/>
      <c r="N594" s="19"/>
      <c r="O594" s="19"/>
      <c r="P594" s="19"/>
      <c r="R594" s="19"/>
      <c r="S594" s="21"/>
      <c r="Z594" s="19"/>
      <c r="AA594" s="19"/>
      <c r="AB594" s="19"/>
      <c r="AC594" s="19"/>
      <c r="AD594" s="19"/>
    </row>
    <row r="595" spans="1:31" s="20" customFormat="1" x14ac:dyDescent="0.2">
      <c r="A595" s="17">
        <v>43202.470057870371</v>
      </c>
      <c r="B595" s="18">
        <v>0.95694444756372798</v>
      </c>
      <c r="C595" s="18">
        <v>0.41215277777777776</v>
      </c>
      <c r="D595" s="22">
        <f t="shared" si="9"/>
        <v>9.8913888888889598</v>
      </c>
      <c r="E595" s="19"/>
      <c r="G595" s="19"/>
      <c r="H595" s="21"/>
      <c r="I595" s="19"/>
      <c r="J595" s="19"/>
      <c r="K595" s="19"/>
      <c r="L595" s="19"/>
      <c r="M595" s="19"/>
      <c r="N595" s="19"/>
      <c r="O595" s="19"/>
      <c r="P595" s="19"/>
      <c r="R595" s="19"/>
      <c r="S595" s="21"/>
      <c r="Z595" s="19"/>
      <c r="AA595" s="19"/>
      <c r="AB595" s="19"/>
      <c r="AC595" s="19"/>
      <c r="AD595" s="19"/>
    </row>
    <row r="596" spans="1:31" s="20" customFormat="1" x14ac:dyDescent="0.2">
      <c r="A596" s="17">
        <v>43202.470752314817</v>
      </c>
      <c r="B596" s="18">
        <v>0.95763889201043595</v>
      </c>
      <c r="C596" s="18">
        <v>0.4128472222222222</v>
      </c>
      <c r="D596" s="22">
        <f t="shared" si="9"/>
        <v>9.9080555555556273</v>
      </c>
      <c r="E596" s="19"/>
      <c r="G596" s="19"/>
      <c r="H596" s="21">
        <v>349.44099999999997</v>
      </c>
      <c r="I596" s="19"/>
      <c r="J596" s="19"/>
      <c r="K596" s="19"/>
      <c r="L596" s="19"/>
      <c r="M596" s="19"/>
      <c r="N596" s="19"/>
      <c r="O596" s="19"/>
      <c r="P596" s="19"/>
      <c r="Q596" s="20">
        <v>-860.06100000000004</v>
      </c>
      <c r="R596" s="19"/>
      <c r="S596" s="21"/>
      <c r="Z596" s="19"/>
      <c r="AA596" s="19"/>
      <c r="AB596" s="19"/>
      <c r="AC596" s="19"/>
      <c r="AD596" s="19"/>
    </row>
    <row r="597" spans="1:31" s="20" customFormat="1" x14ac:dyDescent="0.2">
      <c r="A597" s="17">
        <v>43202.471446759257</v>
      </c>
      <c r="B597" s="18">
        <v>0.95833333645714402</v>
      </c>
      <c r="C597" s="18">
        <v>0.41354166666666664</v>
      </c>
      <c r="D597" s="22">
        <f t="shared" si="9"/>
        <v>9.9247222222222948</v>
      </c>
      <c r="E597" s="19"/>
      <c r="G597" s="19"/>
      <c r="H597" s="21">
        <v>353.63900000000001</v>
      </c>
      <c r="I597" s="19"/>
      <c r="J597" s="19"/>
      <c r="K597" s="19"/>
      <c r="L597" s="19"/>
      <c r="M597" s="19"/>
      <c r="N597" s="19"/>
      <c r="O597" s="19"/>
      <c r="P597" s="19"/>
      <c r="R597" s="19"/>
      <c r="S597" s="21"/>
      <c r="Z597" s="19"/>
      <c r="AA597" s="19"/>
      <c r="AB597" s="19"/>
      <c r="AC597" s="19"/>
      <c r="AD597" s="19"/>
    </row>
    <row r="598" spans="1:31" s="20" customFormat="1" x14ac:dyDescent="0.2">
      <c r="A598" s="17">
        <v>43202.472141203703</v>
      </c>
      <c r="B598" s="18">
        <v>0.95902778090385299</v>
      </c>
      <c r="C598" s="18">
        <v>0.41423611111111114</v>
      </c>
      <c r="D598" s="22">
        <f t="shared" si="9"/>
        <v>9.9413888888889623</v>
      </c>
      <c r="E598" s="19">
        <v>1005.633</v>
      </c>
      <c r="F598" s="20">
        <v>6.0609999999999999</v>
      </c>
      <c r="G598" s="19">
        <v>37.039000000000001</v>
      </c>
      <c r="H598" s="21">
        <v>349.97699999999998</v>
      </c>
      <c r="I598" s="19">
        <v>0</v>
      </c>
      <c r="J598" s="19">
        <v>0</v>
      </c>
      <c r="K598" s="19">
        <v>0</v>
      </c>
      <c r="L598" s="19">
        <v>5.633</v>
      </c>
      <c r="M598" s="19">
        <v>0</v>
      </c>
      <c r="N598" s="19">
        <v>0</v>
      </c>
      <c r="O598" s="19">
        <v>0</v>
      </c>
      <c r="P598" s="19">
        <v>0</v>
      </c>
      <c r="Q598" s="20">
        <v>-859.98099999999999</v>
      </c>
      <c r="R598" s="19">
        <v>0</v>
      </c>
      <c r="S598" s="21">
        <v>0.46800000000000003</v>
      </c>
      <c r="T598" s="20">
        <v>35.305</v>
      </c>
      <c r="U598" s="20">
        <v>0</v>
      </c>
      <c r="V598" s="20">
        <v>0</v>
      </c>
      <c r="W598" s="20">
        <v>0</v>
      </c>
      <c r="X598" s="20">
        <v>0</v>
      </c>
      <c r="Y598" s="20">
        <v>6</v>
      </c>
      <c r="Z598" s="19">
        <v>37</v>
      </c>
      <c r="AA598" s="19">
        <v>3</v>
      </c>
      <c r="AB598" s="19">
        <v>0</v>
      </c>
      <c r="AC598" s="19">
        <v>3</v>
      </c>
      <c r="AD598" s="19">
        <v>3</v>
      </c>
      <c r="AE598" s="20">
        <v>0</v>
      </c>
    </row>
    <row r="599" spans="1:31" s="20" customFormat="1" x14ac:dyDescent="0.2">
      <c r="A599" s="17">
        <v>43202.47283564815</v>
      </c>
      <c r="B599" s="18">
        <v>0.95972222535056095</v>
      </c>
      <c r="C599" s="18">
        <v>0.41493055555555558</v>
      </c>
      <c r="D599" s="22">
        <f t="shared" si="9"/>
        <v>9.9580555555556298</v>
      </c>
      <c r="E599" s="19"/>
      <c r="G599" s="19"/>
      <c r="H599" s="21">
        <v>348.87799999999999</v>
      </c>
      <c r="I599" s="19"/>
      <c r="J599" s="19"/>
      <c r="K599" s="19"/>
      <c r="L599" s="19"/>
      <c r="M599" s="19"/>
      <c r="N599" s="19"/>
      <c r="O599" s="19"/>
      <c r="P599" s="19"/>
      <c r="R599" s="19"/>
      <c r="S599" s="21"/>
      <c r="Z599" s="19"/>
      <c r="AA599" s="19"/>
      <c r="AB599" s="19"/>
      <c r="AC599" s="19"/>
      <c r="AD599" s="19"/>
    </row>
    <row r="600" spans="1:31" s="20" customFormat="1" x14ac:dyDescent="0.2">
      <c r="A600" s="17">
        <v>43202.473530092589</v>
      </c>
      <c r="B600" s="18">
        <v>0.96041666979726903</v>
      </c>
      <c r="C600" s="18">
        <v>0.41562500000000002</v>
      </c>
      <c r="D600" s="22">
        <f t="shared" si="9"/>
        <v>9.9747222222222973</v>
      </c>
      <c r="E600" s="19"/>
      <c r="G600" s="19"/>
      <c r="H600" s="21">
        <v>348.51600000000002</v>
      </c>
      <c r="I600" s="19"/>
      <c r="J600" s="19"/>
      <c r="K600" s="19"/>
      <c r="L600" s="19"/>
      <c r="M600" s="19"/>
      <c r="N600" s="19"/>
      <c r="O600" s="19"/>
      <c r="P600" s="19"/>
      <c r="R600" s="19"/>
      <c r="S600" s="21"/>
      <c r="Z600" s="19"/>
      <c r="AA600" s="19"/>
      <c r="AB600" s="19"/>
      <c r="AC600" s="19"/>
      <c r="AD600" s="19"/>
    </row>
    <row r="601" spans="1:31" s="20" customFormat="1" x14ac:dyDescent="0.2">
      <c r="A601" s="17">
        <v>43202.474224537036</v>
      </c>
      <c r="B601" s="18">
        <v>0.96111111424397699</v>
      </c>
      <c r="C601" s="18">
        <v>0.41630787037037037</v>
      </c>
      <c r="D601" s="22">
        <f t="shared" si="9"/>
        <v>9.9913888888889648</v>
      </c>
      <c r="E601" s="19"/>
      <c r="G601" s="19"/>
      <c r="H601" s="21">
        <v>351.44400000000002</v>
      </c>
      <c r="I601" s="19"/>
      <c r="J601" s="19"/>
      <c r="K601" s="19"/>
      <c r="L601" s="19"/>
      <c r="M601" s="19"/>
      <c r="N601" s="19"/>
      <c r="O601" s="19"/>
      <c r="P601" s="19"/>
      <c r="R601" s="19"/>
      <c r="S601" s="21"/>
      <c r="Z601" s="19"/>
      <c r="AA601" s="19"/>
      <c r="AB601" s="19"/>
      <c r="AC601" s="19"/>
      <c r="AD601" s="19"/>
    </row>
    <row r="602" spans="1:31" s="20" customFormat="1" x14ac:dyDescent="0.2">
      <c r="A602" s="17">
        <v>43202.474918981483</v>
      </c>
      <c r="B602" s="18">
        <v>0.96180555869068496</v>
      </c>
      <c r="C602" s="18">
        <v>0.41701388888888891</v>
      </c>
      <c r="D602" s="22">
        <f t="shared" si="9"/>
        <v>10.008055555555632</v>
      </c>
      <c r="E602" s="19"/>
      <c r="G602" s="19"/>
      <c r="H602" s="21">
        <v>350.53699999999998</v>
      </c>
      <c r="I602" s="19"/>
      <c r="J602" s="19"/>
      <c r="K602" s="19"/>
      <c r="L602" s="19"/>
      <c r="M602" s="19"/>
      <c r="N602" s="19"/>
      <c r="O602" s="19"/>
      <c r="P602" s="19"/>
      <c r="Q602" s="20">
        <v>-860.85599999999999</v>
      </c>
      <c r="R602" s="19"/>
      <c r="S602" s="21"/>
      <c r="Z602" s="19"/>
      <c r="AA602" s="19"/>
      <c r="AB602" s="19"/>
      <c r="AC602" s="19"/>
      <c r="AD602" s="19"/>
    </row>
    <row r="603" spans="1:31" s="20" customFormat="1" x14ac:dyDescent="0.2">
      <c r="A603" s="17">
        <v>43202.475613425922</v>
      </c>
      <c r="B603" s="18">
        <v>0.96250000313739303</v>
      </c>
      <c r="C603" s="18">
        <v>0.41770833333333335</v>
      </c>
      <c r="D603" s="22">
        <f t="shared" si="9"/>
        <v>10.0247222222223</v>
      </c>
      <c r="E603" s="19"/>
      <c r="G603" s="19"/>
      <c r="H603" s="21"/>
      <c r="I603" s="19"/>
      <c r="J603" s="19"/>
      <c r="K603" s="19"/>
      <c r="L603" s="19"/>
      <c r="M603" s="19"/>
      <c r="N603" s="19"/>
      <c r="O603" s="19"/>
      <c r="P603" s="19"/>
      <c r="R603" s="19"/>
      <c r="S603" s="21"/>
      <c r="Z603" s="19"/>
      <c r="AA603" s="19"/>
      <c r="AB603" s="19"/>
      <c r="AC603" s="19"/>
      <c r="AD603" s="19"/>
    </row>
    <row r="604" spans="1:31" s="20" customFormat="1" x14ac:dyDescent="0.2">
      <c r="A604" s="17">
        <v>43202.476307870369</v>
      </c>
      <c r="B604" s="18">
        <v>0.963194447584101</v>
      </c>
      <c r="C604" s="18">
        <v>0.41840277777777779</v>
      </c>
      <c r="D604" s="22">
        <f t="shared" si="9"/>
        <v>10.041388888888967</v>
      </c>
      <c r="E604" s="19"/>
      <c r="G604" s="19"/>
      <c r="H604" s="21"/>
      <c r="I604" s="19"/>
      <c r="J604" s="19"/>
      <c r="K604" s="19"/>
      <c r="L604" s="19"/>
      <c r="M604" s="19"/>
      <c r="N604" s="19"/>
      <c r="O604" s="19"/>
      <c r="P604" s="19"/>
      <c r="R604" s="19"/>
      <c r="S604" s="21"/>
      <c r="Z604" s="19"/>
      <c r="AA604" s="19"/>
      <c r="AB604" s="19"/>
      <c r="AC604" s="19"/>
      <c r="AD604" s="19"/>
    </row>
    <row r="605" spans="1:31" s="20" customFormat="1" x14ac:dyDescent="0.2">
      <c r="A605" s="17">
        <v>43202.477002314816</v>
      </c>
      <c r="B605" s="18">
        <v>0.96388889203080896</v>
      </c>
      <c r="C605" s="18">
        <v>0.41909722222222223</v>
      </c>
      <c r="D605" s="22">
        <f t="shared" si="9"/>
        <v>10.058055555555635</v>
      </c>
      <c r="E605" s="19"/>
      <c r="G605" s="19"/>
      <c r="H605" s="21"/>
      <c r="I605" s="19"/>
      <c r="J605" s="19"/>
      <c r="K605" s="19"/>
      <c r="L605" s="19"/>
      <c r="M605" s="19"/>
      <c r="N605" s="19"/>
      <c r="O605" s="19"/>
      <c r="P605" s="19"/>
      <c r="R605" s="19"/>
      <c r="S605" s="21"/>
      <c r="Z605" s="19"/>
      <c r="AA605" s="19"/>
      <c r="AB605" s="19"/>
      <c r="AC605" s="19"/>
      <c r="AD605" s="19"/>
    </row>
    <row r="606" spans="1:31" s="20" customFormat="1" x14ac:dyDescent="0.2">
      <c r="A606" s="17">
        <v>43202.477696759262</v>
      </c>
      <c r="B606" s="18">
        <v>0.96458333647751704</v>
      </c>
      <c r="C606" s="18">
        <v>0.41979166666666667</v>
      </c>
      <c r="D606" s="22">
        <f t="shared" si="9"/>
        <v>10.074722222222302</v>
      </c>
      <c r="E606" s="19"/>
      <c r="G606" s="19"/>
      <c r="H606" s="21"/>
      <c r="I606" s="19"/>
      <c r="J606" s="19"/>
      <c r="K606" s="19"/>
      <c r="L606" s="19"/>
      <c r="M606" s="19"/>
      <c r="N606" s="19"/>
      <c r="O606" s="19"/>
      <c r="P606" s="19"/>
      <c r="R606" s="19"/>
      <c r="S606" s="21"/>
      <c r="Z606" s="19"/>
      <c r="AA606" s="19"/>
      <c r="AB606" s="19"/>
      <c r="AC606" s="19"/>
      <c r="AD606" s="19"/>
    </row>
    <row r="607" spans="1:31" s="20" customFormat="1" x14ac:dyDescent="0.2">
      <c r="A607" s="17">
        <v>43202.478391203702</v>
      </c>
      <c r="B607" s="18">
        <v>0.965277780924225</v>
      </c>
      <c r="C607" s="18">
        <v>0.42047453703703702</v>
      </c>
      <c r="D607" s="22">
        <f t="shared" si="9"/>
        <v>10.09138888888897</v>
      </c>
      <c r="E607" s="19"/>
      <c r="G607" s="19"/>
      <c r="H607" s="21"/>
      <c r="I607" s="19"/>
      <c r="J607" s="19"/>
      <c r="K607" s="19"/>
      <c r="L607" s="19"/>
      <c r="M607" s="19"/>
      <c r="N607" s="19"/>
      <c r="O607" s="19"/>
      <c r="P607" s="19"/>
      <c r="R607" s="19"/>
      <c r="S607" s="21"/>
      <c r="Z607" s="19"/>
      <c r="AA607" s="19"/>
      <c r="AB607" s="19"/>
      <c r="AC607" s="19"/>
      <c r="AD607" s="19"/>
    </row>
    <row r="608" spans="1:31" s="20" customFormat="1" x14ac:dyDescent="0.2">
      <c r="A608" s="17">
        <v>43202.479085648149</v>
      </c>
      <c r="B608" s="18">
        <v>0.96597222537093297</v>
      </c>
      <c r="C608" s="18">
        <v>0.42116898148148146</v>
      </c>
      <c r="D608" s="22">
        <f t="shared" si="9"/>
        <v>10.108055555555637</v>
      </c>
      <c r="E608" s="19"/>
      <c r="G608" s="19"/>
      <c r="H608" s="21"/>
      <c r="I608" s="19"/>
      <c r="J608" s="19"/>
      <c r="K608" s="19"/>
      <c r="L608" s="19"/>
      <c r="M608" s="19"/>
      <c r="N608" s="19"/>
      <c r="O608" s="19"/>
      <c r="P608" s="19"/>
      <c r="Q608" s="20">
        <v>-861.97900000000004</v>
      </c>
      <c r="R608" s="19"/>
      <c r="S608" s="21"/>
      <c r="Z608" s="19"/>
      <c r="AA608" s="19"/>
      <c r="AB608" s="19"/>
      <c r="AC608" s="19"/>
      <c r="AD608" s="19"/>
    </row>
    <row r="609" spans="1:35" s="19" customFormat="1" x14ac:dyDescent="0.2">
      <c r="A609" s="17">
        <v>43202.479780092595</v>
      </c>
      <c r="B609" s="18">
        <v>0.96666666981764104</v>
      </c>
      <c r="C609" s="18">
        <v>0.421875</v>
      </c>
      <c r="D609" s="22">
        <f t="shared" si="9"/>
        <v>10.124722222222305</v>
      </c>
      <c r="F609" s="20"/>
      <c r="H609" s="21"/>
      <c r="Q609" s="20"/>
      <c r="S609" s="21"/>
      <c r="T609" s="20"/>
      <c r="U609" s="20"/>
      <c r="V609" s="20"/>
      <c r="W609" s="20"/>
      <c r="X609" s="20"/>
      <c r="Y609" s="20"/>
      <c r="AE609" s="20"/>
      <c r="AF609" s="20"/>
      <c r="AG609" s="20"/>
      <c r="AH609" s="20"/>
      <c r="AI609" s="20"/>
    </row>
    <row r="610" spans="1:35" s="19" customFormat="1" x14ac:dyDescent="0.2">
      <c r="A610" s="17">
        <v>43202.480474537035</v>
      </c>
      <c r="B610" s="18">
        <v>0.96736111426434901</v>
      </c>
      <c r="C610" s="18">
        <v>0.42256944444444444</v>
      </c>
      <c r="D610" s="22">
        <f t="shared" si="9"/>
        <v>10.141388888888972</v>
      </c>
      <c r="F610" s="20"/>
      <c r="H610" s="21"/>
      <c r="Q610" s="20"/>
      <c r="S610" s="21"/>
      <c r="T610" s="20"/>
      <c r="U610" s="20"/>
      <c r="V610" s="20"/>
      <c r="W610" s="20"/>
      <c r="X610" s="20"/>
      <c r="Y610" s="20"/>
      <c r="AE610" s="20"/>
      <c r="AF610" s="20"/>
      <c r="AG610" s="20"/>
      <c r="AH610" s="20"/>
      <c r="AI610" s="20"/>
    </row>
    <row r="611" spans="1:35" s="19" customFormat="1" x14ac:dyDescent="0.2">
      <c r="A611" s="17">
        <v>43202.481168981481</v>
      </c>
      <c r="B611" s="18">
        <v>0.96805555871105797</v>
      </c>
      <c r="C611" s="18">
        <v>0.42326388888888888</v>
      </c>
      <c r="D611" s="22">
        <f t="shared" si="9"/>
        <v>10.15805555555564</v>
      </c>
      <c r="F611" s="20"/>
      <c r="H611" s="21"/>
      <c r="Q611" s="20"/>
      <c r="S611" s="21"/>
      <c r="T611" s="20"/>
      <c r="U611" s="20"/>
      <c r="V611" s="20"/>
      <c r="W611" s="20"/>
      <c r="X611" s="20"/>
      <c r="Y611" s="20"/>
      <c r="AE611" s="20"/>
      <c r="AF611" s="20"/>
      <c r="AG611" s="20"/>
      <c r="AH611" s="20"/>
      <c r="AI611" s="20"/>
    </row>
    <row r="612" spans="1:35" s="19" customFormat="1" x14ac:dyDescent="0.2">
      <c r="A612" s="17">
        <v>43202.481863425928</v>
      </c>
      <c r="B612" s="18">
        <v>0.96875000315776605</v>
      </c>
      <c r="C612" s="18">
        <v>0.42395833333333333</v>
      </c>
      <c r="D612" s="22">
        <f t="shared" si="9"/>
        <v>10.174722222222307</v>
      </c>
      <c r="F612" s="20"/>
      <c r="H612" s="21">
        <v>349.577</v>
      </c>
      <c r="Q612" s="20"/>
      <c r="S612" s="21"/>
      <c r="T612" s="20"/>
      <c r="U612" s="20"/>
      <c r="V612" s="20"/>
      <c r="W612" s="20"/>
      <c r="X612" s="20"/>
      <c r="Y612" s="20"/>
      <c r="AE612" s="20"/>
      <c r="AF612" s="20"/>
      <c r="AG612" s="20"/>
      <c r="AH612" s="20"/>
      <c r="AI612" s="20"/>
    </row>
    <row r="613" spans="1:35" s="19" customFormat="1" x14ac:dyDescent="0.2">
      <c r="A613" s="17">
        <v>43202.482557870368</v>
      </c>
      <c r="B613" s="18">
        <v>0.96944444760447401</v>
      </c>
      <c r="C613" s="18">
        <v>0.42465277777777777</v>
      </c>
      <c r="D613" s="22">
        <f t="shared" si="9"/>
        <v>10.191388888888975</v>
      </c>
      <c r="F613" s="20"/>
      <c r="H613" s="21">
        <v>348.81</v>
      </c>
      <c r="Q613" s="20"/>
      <c r="S613" s="21"/>
      <c r="T613" s="20"/>
      <c r="U613" s="20"/>
      <c r="V613" s="20"/>
      <c r="W613" s="20"/>
      <c r="X613" s="20"/>
      <c r="Y613" s="20"/>
      <c r="AE613" s="20"/>
      <c r="AF613" s="20"/>
      <c r="AG613" s="20"/>
      <c r="AH613" s="20"/>
      <c r="AI613" s="20"/>
    </row>
    <row r="614" spans="1:35" s="19" customFormat="1" x14ac:dyDescent="0.2">
      <c r="A614" s="17">
        <v>43202.483252314814</v>
      </c>
      <c r="B614" s="18">
        <v>0.97013889205118198</v>
      </c>
      <c r="C614" s="18">
        <v>0.42533564814814817</v>
      </c>
      <c r="D614" s="22">
        <f t="shared" si="9"/>
        <v>10.208055555555642</v>
      </c>
      <c r="F614" s="20"/>
      <c r="H614" s="21">
        <v>351</v>
      </c>
      <c r="Q614" s="20">
        <v>-862.97799999999995</v>
      </c>
      <c r="S614" s="21"/>
      <c r="T614" s="20"/>
      <c r="U614" s="20"/>
      <c r="V614" s="20"/>
      <c r="W614" s="20"/>
      <c r="X614" s="20"/>
      <c r="Y614" s="20"/>
      <c r="AE614" s="20"/>
      <c r="AF614" s="20"/>
      <c r="AG614" s="20"/>
      <c r="AH614" s="20"/>
      <c r="AI614" s="20"/>
    </row>
    <row r="615" spans="1:35" s="19" customFormat="1" x14ac:dyDescent="0.2">
      <c r="A615" s="17">
        <v>43202.483946759261</v>
      </c>
      <c r="B615" s="18">
        <v>0.97083333649789005</v>
      </c>
      <c r="C615" s="18">
        <v>0.42603009259259261</v>
      </c>
      <c r="D615" s="22">
        <f t="shared" si="9"/>
        <v>10.22472222222231</v>
      </c>
      <c r="F615" s="20"/>
      <c r="H615" s="21">
        <v>350.80700000000002</v>
      </c>
      <c r="Q615" s="20"/>
      <c r="S615" s="21"/>
      <c r="T615" s="20"/>
      <c r="U615" s="20"/>
      <c r="V615" s="20"/>
      <c r="W615" s="20"/>
      <c r="X615" s="20"/>
      <c r="Y615" s="20"/>
      <c r="AE615" s="20"/>
      <c r="AF615" s="20"/>
      <c r="AG615" s="20"/>
      <c r="AH615" s="20"/>
      <c r="AI615" s="20"/>
    </row>
    <row r="616" spans="1:35" s="19" customFormat="1" x14ac:dyDescent="0.2">
      <c r="A616" s="17">
        <v>43202.4846412037</v>
      </c>
      <c r="B616" s="18">
        <v>0.97152778094459802</v>
      </c>
      <c r="C616" s="18">
        <v>0.42673611111111109</v>
      </c>
      <c r="D616" s="22">
        <f t="shared" si="9"/>
        <v>10.241388888888977</v>
      </c>
      <c r="F616" s="20"/>
      <c r="H616" s="21">
        <v>349.38400000000001</v>
      </c>
      <c r="Q616" s="20"/>
      <c r="S616" s="21"/>
      <c r="T616" s="20"/>
      <c r="U616" s="20"/>
      <c r="V616" s="20"/>
      <c r="W616" s="20"/>
      <c r="X616" s="20"/>
      <c r="Y616" s="20"/>
      <c r="AE616" s="20"/>
      <c r="AF616" s="20"/>
      <c r="AG616" s="20"/>
      <c r="AH616" s="20"/>
      <c r="AI616" s="20"/>
    </row>
    <row r="617" spans="1:35" s="19" customFormat="1" x14ac:dyDescent="0.2">
      <c r="A617" s="17">
        <v>43202.485335648147</v>
      </c>
      <c r="B617" s="18">
        <v>0.97222222539130598</v>
      </c>
      <c r="C617" s="18">
        <v>0.42743055555555554</v>
      </c>
      <c r="D617" s="22">
        <f t="shared" si="9"/>
        <v>10.258055555555645</v>
      </c>
      <c r="F617" s="20"/>
      <c r="H617" s="21"/>
      <c r="Q617" s="20"/>
      <c r="S617" s="21"/>
      <c r="T617" s="20"/>
      <c r="U617" s="20"/>
      <c r="V617" s="20"/>
      <c r="W617" s="20"/>
      <c r="X617" s="20"/>
      <c r="Y617" s="20"/>
      <c r="AE617" s="20"/>
      <c r="AF617" s="20"/>
      <c r="AG617" s="20"/>
      <c r="AH617" s="20"/>
      <c r="AI617" s="20"/>
    </row>
    <row r="618" spans="1:35" s="19" customFormat="1" x14ac:dyDescent="0.2">
      <c r="A618" s="17">
        <v>43202.486030092594</v>
      </c>
      <c r="B618" s="18">
        <v>0.97291666983801395</v>
      </c>
      <c r="C618" s="18">
        <v>0.42812499999999998</v>
      </c>
      <c r="D618" s="22">
        <f t="shared" si="9"/>
        <v>10.274722222222312</v>
      </c>
      <c r="F618" s="20"/>
      <c r="H618" s="21"/>
      <c r="Q618" s="20"/>
      <c r="S618" s="21"/>
      <c r="T618" s="20"/>
      <c r="U618" s="20"/>
      <c r="V618" s="20"/>
      <c r="W618" s="20"/>
      <c r="X618" s="20"/>
      <c r="Y618" s="20"/>
      <c r="AE618" s="20"/>
      <c r="AF618" s="20"/>
      <c r="AG618" s="20"/>
      <c r="AH618" s="20"/>
      <c r="AI618" s="20"/>
    </row>
    <row r="619" spans="1:35" s="19" customFormat="1" x14ac:dyDescent="0.2">
      <c r="A619" s="17">
        <v>43202.486724537041</v>
      </c>
      <c r="B619" s="18">
        <v>0.97361111428472202</v>
      </c>
      <c r="C619" s="18">
        <v>0.42881944444444442</v>
      </c>
      <c r="D619" s="22">
        <f t="shared" si="9"/>
        <v>10.29138888888898</v>
      </c>
      <c r="F619" s="20"/>
      <c r="H619" s="21">
        <v>347.721</v>
      </c>
      <c r="Q619" s="20">
        <v>-863.97699999999998</v>
      </c>
      <c r="S619" s="21"/>
      <c r="T619" s="20"/>
      <c r="U619" s="20"/>
      <c r="V619" s="20"/>
      <c r="W619" s="20"/>
      <c r="X619" s="20"/>
      <c r="Y619" s="20"/>
      <c r="AE619" s="20"/>
      <c r="AF619" s="20"/>
      <c r="AG619" s="20"/>
      <c r="AH619" s="20"/>
      <c r="AI619" s="20"/>
    </row>
    <row r="620" spans="1:35" s="19" customFormat="1" x14ac:dyDescent="0.2">
      <c r="A620" s="17">
        <v>43202.48741898148</v>
      </c>
      <c r="B620" s="18">
        <v>0.97430555873142999</v>
      </c>
      <c r="C620" s="18">
        <v>0.42951388888888886</v>
      </c>
      <c r="D620" s="22">
        <f t="shared" si="9"/>
        <v>10.308055555555647</v>
      </c>
      <c r="F620" s="20"/>
      <c r="H620" s="21">
        <v>352.185</v>
      </c>
      <c r="Q620" s="20"/>
      <c r="S620" s="21"/>
      <c r="T620" s="20"/>
      <c r="U620" s="20"/>
      <c r="V620" s="20"/>
      <c r="W620" s="20"/>
      <c r="X620" s="20"/>
      <c r="Y620" s="20"/>
      <c r="AE620" s="20"/>
      <c r="AF620" s="20"/>
      <c r="AG620" s="20"/>
      <c r="AH620" s="20"/>
      <c r="AI620" s="20"/>
    </row>
    <row r="621" spans="1:35" s="19" customFormat="1" x14ac:dyDescent="0.2">
      <c r="A621" s="17">
        <v>43202.488113425927</v>
      </c>
      <c r="B621" s="18">
        <v>0.97500000317813795</v>
      </c>
      <c r="C621" s="18">
        <v>0.43019675925925926</v>
      </c>
      <c r="D621" s="22">
        <f t="shared" si="9"/>
        <v>10.324722222222315</v>
      </c>
      <c r="F621" s="20"/>
      <c r="H621" s="21">
        <v>349.67700000000002</v>
      </c>
      <c r="Q621" s="20"/>
      <c r="S621" s="21"/>
      <c r="T621" s="20"/>
      <c r="U621" s="20"/>
      <c r="V621" s="20"/>
      <c r="W621" s="20"/>
      <c r="X621" s="20"/>
      <c r="Y621" s="20"/>
      <c r="AE621" s="20"/>
      <c r="AF621" s="20"/>
      <c r="AG621" s="20"/>
      <c r="AH621" s="20"/>
      <c r="AI621" s="20"/>
    </row>
    <row r="622" spans="1:35" s="19" customFormat="1" x14ac:dyDescent="0.2">
      <c r="A622" s="17">
        <v>43202.488807870373</v>
      </c>
      <c r="B622" s="18">
        <v>0.97569444762484603</v>
      </c>
      <c r="C622" s="18">
        <v>0.4309027777777778</v>
      </c>
      <c r="D622" s="22">
        <f t="shared" si="9"/>
        <v>10.341388888888982</v>
      </c>
      <c r="F622" s="20"/>
      <c r="H622" s="21"/>
      <c r="Q622" s="20"/>
      <c r="S622" s="21"/>
      <c r="T622" s="20"/>
      <c r="U622" s="20"/>
      <c r="V622" s="20"/>
      <c r="W622" s="20"/>
      <c r="X622" s="20"/>
      <c r="Y622" s="20"/>
      <c r="AE622" s="20"/>
      <c r="AF622" s="20"/>
      <c r="AG622" s="20"/>
      <c r="AH622" s="20"/>
      <c r="AI622" s="20"/>
    </row>
    <row r="623" spans="1:35" s="19" customFormat="1" x14ac:dyDescent="0.2">
      <c r="A623" s="17">
        <v>43202.489502314813</v>
      </c>
      <c r="B623" s="18">
        <v>0.97638889207155399</v>
      </c>
      <c r="C623" s="18">
        <v>0.43159722222222224</v>
      </c>
      <c r="D623" s="22">
        <f t="shared" si="9"/>
        <v>10.35805555555565</v>
      </c>
      <c r="F623" s="20"/>
      <c r="H623" s="21"/>
      <c r="Q623" s="20"/>
      <c r="S623" s="21"/>
      <c r="T623" s="20"/>
      <c r="U623" s="20"/>
      <c r="V623" s="20"/>
      <c r="W623" s="20"/>
      <c r="X623" s="20"/>
      <c r="Y623" s="20"/>
      <c r="AE623" s="20"/>
      <c r="AF623" s="20"/>
      <c r="AG623" s="20"/>
      <c r="AH623" s="20"/>
      <c r="AI623" s="20"/>
    </row>
    <row r="624" spans="1:35" s="19" customFormat="1" x14ac:dyDescent="0.2">
      <c r="A624" s="17">
        <v>43202.49019675926</v>
      </c>
      <c r="B624" s="18">
        <v>0.97708333651826296</v>
      </c>
      <c r="C624" s="18">
        <v>0.43229166666666669</v>
      </c>
      <c r="D624" s="22">
        <f t="shared" si="9"/>
        <v>10.374722222222317</v>
      </c>
      <c r="F624" s="20"/>
      <c r="H624" s="21">
        <v>351.71</v>
      </c>
      <c r="Q624" s="20"/>
      <c r="S624" s="21"/>
      <c r="T624" s="20"/>
      <c r="U624" s="20"/>
      <c r="V624" s="20"/>
      <c r="W624" s="20"/>
      <c r="X624" s="20"/>
      <c r="Y624" s="20"/>
      <c r="AE624" s="20"/>
      <c r="AF624" s="20"/>
      <c r="AG624" s="20"/>
      <c r="AH624" s="20"/>
      <c r="AI624" s="20"/>
    </row>
    <row r="625" spans="1:31" s="20" customFormat="1" x14ac:dyDescent="0.2">
      <c r="A625" s="17">
        <v>43202.490891203706</v>
      </c>
      <c r="B625" s="18">
        <v>0.97777778096497103</v>
      </c>
      <c r="C625" s="18">
        <v>0.43298611111111113</v>
      </c>
      <c r="D625" s="22">
        <f t="shared" si="9"/>
        <v>10.391388888888985</v>
      </c>
      <c r="E625" s="19"/>
      <c r="G625" s="19"/>
      <c r="H625" s="21">
        <v>349.37099999999998</v>
      </c>
      <c r="I625" s="19"/>
      <c r="J625" s="19"/>
      <c r="K625" s="19"/>
      <c r="L625" s="19"/>
      <c r="M625" s="19"/>
      <c r="N625" s="19"/>
      <c r="O625" s="19"/>
      <c r="P625" s="19"/>
      <c r="R625" s="19"/>
      <c r="S625" s="21"/>
      <c r="Z625" s="19"/>
      <c r="AA625" s="19"/>
      <c r="AB625" s="19"/>
      <c r="AC625" s="19"/>
      <c r="AD625" s="19"/>
    </row>
    <row r="626" spans="1:31" s="20" customFormat="1" x14ac:dyDescent="0.2">
      <c r="A626" s="17">
        <v>43202.491585648146</v>
      </c>
      <c r="B626" s="18">
        <v>0.978472225411679</v>
      </c>
      <c r="C626" s="18">
        <v>0.43368055555555557</v>
      </c>
      <c r="D626" s="22">
        <f t="shared" si="9"/>
        <v>10.408055555555652</v>
      </c>
      <c r="E626" s="19"/>
      <c r="G626" s="19"/>
      <c r="H626" s="21"/>
      <c r="I626" s="19"/>
      <c r="J626" s="19"/>
      <c r="K626" s="19"/>
      <c r="L626" s="19"/>
      <c r="M626" s="19"/>
      <c r="N626" s="19"/>
      <c r="O626" s="19"/>
      <c r="P626" s="19"/>
      <c r="R626" s="19"/>
      <c r="S626" s="21"/>
      <c r="Z626" s="19"/>
      <c r="AA626" s="19"/>
      <c r="AB626" s="19"/>
      <c r="AC626" s="19"/>
      <c r="AD626" s="19"/>
    </row>
    <row r="627" spans="1:31" s="20" customFormat="1" x14ac:dyDescent="0.2">
      <c r="A627" s="17">
        <v>43202.492280092592</v>
      </c>
      <c r="B627" s="18">
        <v>0.97916666985838696</v>
      </c>
      <c r="C627" s="18">
        <v>0.43437500000000001</v>
      </c>
      <c r="D627" s="22">
        <f t="shared" si="9"/>
        <v>10.42472222222232</v>
      </c>
      <c r="E627" s="19"/>
      <c r="G627" s="19"/>
      <c r="H627" s="21"/>
      <c r="I627" s="19"/>
      <c r="J627" s="19"/>
      <c r="K627" s="19"/>
      <c r="L627" s="19"/>
      <c r="M627" s="19"/>
      <c r="N627" s="19"/>
      <c r="O627" s="19"/>
      <c r="P627" s="19"/>
      <c r="R627" s="19"/>
      <c r="S627" s="21"/>
      <c r="Z627" s="19"/>
      <c r="AA627" s="19"/>
      <c r="AB627" s="19"/>
      <c r="AC627" s="19"/>
      <c r="AD627" s="19"/>
    </row>
    <row r="628" spans="1:31" s="20" customFormat="1" x14ac:dyDescent="0.2">
      <c r="A628" s="17">
        <v>43202.492974537039</v>
      </c>
      <c r="B628" s="18">
        <v>0.97986111430509504</v>
      </c>
      <c r="C628" s="18">
        <v>0.43505787037037036</v>
      </c>
      <c r="D628" s="22">
        <f t="shared" si="9"/>
        <v>10.441388888888987</v>
      </c>
      <c r="E628" s="19">
        <v>1005.633</v>
      </c>
      <c r="F628" s="20">
        <v>6.0620000000000003</v>
      </c>
      <c r="G628" s="19">
        <v>37.033000000000001</v>
      </c>
      <c r="H628" s="21">
        <v>351.548</v>
      </c>
      <c r="I628" s="19">
        <v>0</v>
      </c>
      <c r="J628" s="19">
        <v>0</v>
      </c>
      <c r="K628" s="19">
        <v>0</v>
      </c>
      <c r="L628" s="19">
        <v>5.633</v>
      </c>
      <c r="M628" s="19">
        <v>0</v>
      </c>
      <c r="N628" s="19">
        <v>0</v>
      </c>
      <c r="O628" s="19">
        <v>0</v>
      </c>
      <c r="P628" s="19">
        <v>0</v>
      </c>
      <c r="Q628" s="20">
        <v>-865.2</v>
      </c>
      <c r="R628" s="19">
        <v>0</v>
      </c>
      <c r="S628" s="21">
        <v>0.112</v>
      </c>
      <c r="T628" s="20">
        <v>34.384</v>
      </c>
      <c r="U628" s="20">
        <v>0</v>
      </c>
      <c r="V628" s="20">
        <v>0</v>
      </c>
      <c r="W628" s="20">
        <v>0</v>
      </c>
      <c r="X628" s="20">
        <v>0</v>
      </c>
      <c r="Y628" s="20">
        <v>6</v>
      </c>
      <c r="Z628" s="19">
        <v>37</v>
      </c>
      <c r="AA628" s="19">
        <v>3</v>
      </c>
      <c r="AB628" s="19">
        <v>0</v>
      </c>
      <c r="AC628" s="19">
        <v>3</v>
      </c>
      <c r="AD628" s="19">
        <v>3</v>
      </c>
      <c r="AE628" s="20">
        <v>0</v>
      </c>
    </row>
    <row r="629" spans="1:31" s="20" customFormat="1" x14ac:dyDescent="0.2">
      <c r="A629" s="17">
        <v>43202.493668981479</v>
      </c>
      <c r="B629" s="18">
        <v>0.980555558751803</v>
      </c>
      <c r="C629" s="18">
        <v>0.4357638888888889</v>
      </c>
      <c r="D629" s="22">
        <f t="shared" si="9"/>
        <v>10.458055555555655</v>
      </c>
      <c r="E629" s="19"/>
      <c r="G629" s="19"/>
      <c r="H629" s="21">
        <v>350.41300000000001</v>
      </c>
      <c r="I629" s="19"/>
      <c r="J629" s="19"/>
      <c r="K629" s="19"/>
      <c r="L629" s="19"/>
      <c r="M629" s="19"/>
      <c r="N629" s="19"/>
      <c r="O629" s="19"/>
      <c r="P629" s="19"/>
      <c r="R629" s="19"/>
      <c r="S629" s="21"/>
      <c r="Z629" s="19"/>
      <c r="AA629" s="19"/>
      <c r="AB629" s="19"/>
      <c r="AC629" s="19"/>
      <c r="AD629" s="19"/>
    </row>
    <row r="630" spans="1:31" s="20" customFormat="1" x14ac:dyDescent="0.2">
      <c r="A630" s="17">
        <v>43202.494363425925</v>
      </c>
      <c r="B630" s="18">
        <v>0.98125000319851097</v>
      </c>
      <c r="C630" s="18">
        <v>0.43645833333333334</v>
      </c>
      <c r="D630" s="22">
        <f t="shared" si="9"/>
        <v>10.474722222222322</v>
      </c>
      <c r="E630" s="19"/>
      <c r="G630" s="19"/>
      <c r="H630" s="21">
        <v>349.702</v>
      </c>
      <c r="I630" s="19"/>
      <c r="J630" s="19"/>
      <c r="K630" s="19"/>
      <c r="L630" s="19"/>
      <c r="M630" s="19"/>
      <c r="N630" s="19"/>
      <c r="O630" s="19"/>
      <c r="P630" s="19"/>
      <c r="R630" s="19"/>
      <c r="S630" s="21"/>
      <c r="Z630" s="19"/>
      <c r="AA630" s="19"/>
      <c r="AB630" s="19"/>
      <c r="AC630" s="19"/>
      <c r="AD630" s="19"/>
    </row>
    <row r="631" spans="1:31" s="20" customFormat="1" x14ac:dyDescent="0.2">
      <c r="A631" s="17">
        <v>43202.495057870372</v>
      </c>
      <c r="B631" s="18">
        <v>0.98194444764521904</v>
      </c>
      <c r="C631" s="18">
        <v>0.43715277777777778</v>
      </c>
      <c r="D631" s="22">
        <f t="shared" si="9"/>
        <v>10.49138888888899</v>
      </c>
      <c r="E631" s="19"/>
      <c r="G631" s="19"/>
      <c r="H631" s="21"/>
      <c r="I631" s="19"/>
      <c r="J631" s="19"/>
      <c r="K631" s="19"/>
      <c r="L631" s="19"/>
      <c r="M631" s="19"/>
      <c r="N631" s="19"/>
      <c r="O631" s="19"/>
      <c r="P631" s="19"/>
      <c r="R631" s="19"/>
      <c r="S631" s="21"/>
      <c r="Z631" s="19"/>
      <c r="AA631" s="19"/>
      <c r="AB631" s="19"/>
      <c r="AC631" s="19"/>
      <c r="AD631" s="19"/>
    </row>
    <row r="632" spans="1:31" s="20" customFormat="1" x14ac:dyDescent="0.2">
      <c r="A632" s="17">
        <v>43202.495752314811</v>
      </c>
      <c r="B632" s="18">
        <v>0.98263889209192701</v>
      </c>
      <c r="C632" s="18">
        <v>0.43784722222222222</v>
      </c>
      <c r="D632" s="22">
        <f t="shared" si="9"/>
        <v>10.508055555555657</v>
      </c>
      <c r="E632" s="19"/>
      <c r="G632" s="19"/>
      <c r="H632" s="21"/>
      <c r="I632" s="19"/>
      <c r="J632" s="19"/>
      <c r="K632" s="19"/>
      <c r="L632" s="19"/>
      <c r="M632" s="19"/>
      <c r="N632" s="19"/>
      <c r="O632" s="19"/>
      <c r="P632" s="19"/>
      <c r="R632" s="19"/>
      <c r="S632" s="21"/>
      <c r="Z632" s="19"/>
      <c r="AA632" s="19"/>
      <c r="AB632" s="19"/>
      <c r="AC632" s="19"/>
      <c r="AD632" s="19"/>
    </row>
    <row r="633" spans="1:31" s="20" customFormat="1" x14ac:dyDescent="0.2">
      <c r="A633" s="17">
        <v>43202.496446759258</v>
      </c>
      <c r="B633" s="18">
        <v>0.98333333653863497</v>
      </c>
      <c r="C633" s="18">
        <v>0.43854166666666666</v>
      </c>
      <c r="D633" s="22">
        <f t="shared" si="9"/>
        <v>10.524722222222325</v>
      </c>
      <c r="E633" s="19"/>
      <c r="G633" s="19"/>
      <c r="H633" s="21"/>
      <c r="I633" s="19"/>
      <c r="J633" s="19"/>
      <c r="K633" s="19"/>
      <c r="L633" s="19"/>
      <c r="M633" s="19"/>
      <c r="N633" s="19"/>
      <c r="O633" s="19"/>
      <c r="P633" s="19"/>
      <c r="R633" s="19"/>
      <c r="S633" s="21"/>
      <c r="Z633" s="19"/>
      <c r="AA633" s="19"/>
      <c r="AB633" s="19"/>
      <c r="AC633" s="19"/>
      <c r="AD633" s="19"/>
    </row>
    <row r="634" spans="1:31" s="20" customFormat="1" x14ac:dyDescent="0.2">
      <c r="A634" s="17">
        <v>43202.497141203705</v>
      </c>
      <c r="B634" s="18">
        <v>0.98402778098534305</v>
      </c>
      <c r="C634" s="18">
        <v>0.4392361111111111</v>
      </c>
      <c r="D634" s="22">
        <f t="shared" si="9"/>
        <v>10.541388888888992</v>
      </c>
      <c r="E634" s="19"/>
      <c r="G634" s="19"/>
      <c r="H634" s="21"/>
      <c r="I634" s="19"/>
      <c r="J634" s="19"/>
      <c r="K634" s="19"/>
      <c r="L634" s="19"/>
      <c r="M634" s="19"/>
      <c r="N634" s="19"/>
      <c r="O634" s="19"/>
      <c r="P634" s="19"/>
      <c r="Q634" s="20">
        <v>-866.86699999999996</v>
      </c>
      <c r="R634" s="19"/>
      <c r="S634" s="21"/>
      <c r="Z634" s="19"/>
      <c r="AA634" s="19"/>
      <c r="AB634" s="19"/>
      <c r="AC634" s="19"/>
      <c r="AD634" s="19"/>
    </row>
    <row r="635" spans="1:31" s="20" customFormat="1" x14ac:dyDescent="0.2">
      <c r="A635" s="17">
        <v>43202.497835648152</v>
      </c>
      <c r="B635" s="18">
        <v>0.98472222543205101</v>
      </c>
      <c r="C635" s="18">
        <v>0.43991898148148151</v>
      </c>
      <c r="D635" s="22">
        <f t="shared" si="9"/>
        <v>10.55805555555566</v>
      </c>
      <c r="E635" s="19"/>
      <c r="G635" s="19"/>
      <c r="H635" s="21">
        <v>351.57499999999999</v>
      </c>
      <c r="I635" s="19"/>
      <c r="J635" s="19"/>
      <c r="K635" s="19"/>
      <c r="L635" s="19"/>
      <c r="M635" s="19"/>
      <c r="N635" s="19"/>
      <c r="O635" s="19"/>
      <c r="P635" s="19"/>
      <c r="R635" s="19"/>
      <c r="S635" s="21"/>
      <c r="Z635" s="19"/>
      <c r="AA635" s="19"/>
      <c r="AB635" s="19"/>
      <c r="AC635" s="19"/>
      <c r="AD635" s="19"/>
    </row>
    <row r="636" spans="1:31" s="20" customFormat="1" x14ac:dyDescent="0.2">
      <c r="A636" s="17">
        <v>43202.498530092591</v>
      </c>
      <c r="B636" s="18">
        <v>0.98541666987875898</v>
      </c>
      <c r="C636" s="18">
        <v>0.44062499999999999</v>
      </c>
      <c r="D636" s="22">
        <f t="shared" si="9"/>
        <v>10.574722222222327</v>
      </c>
      <c r="E636" s="19"/>
      <c r="G636" s="19"/>
      <c r="H636" s="21"/>
      <c r="I636" s="19"/>
      <c r="J636" s="19"/>
      <c r="K636" s="19"/>
      <c r="L636" s="19"/>
      <c r="M636" s="19"/>
      <c r="N636" s="19"/>
      <c r="O636" s="19"/>
      <c r="P636" s="19"/>
      <c r="R636" s="19"/>
      <c r="S636" s="21"/>
      <c r="Z636" s="19"/>
      <c r="AA636" s="19"/>
      <c r="AB636" s="19"/>
      <c r="AC636" s="19"/>
      <c r="AD636" s="19"/>
    </row>
    <row r="637" spans="1:31" s="20" customFormat="1" x14ac:dyDescent="0.2">
      <c r="A637" s="17">
        <v>43202.499224537038</v>
      </c>
      <c r="B637" s="18">
        <v>0.98611111432546805</v>
      </c>
      <c r="C637" s="18">
        <v>0.44131944444444443</v>
      </c>
      <c r="D637" s="22">
        <f t="shared" si="9"/>
        <v>10.591388888888995</v>
      </c>
      <c r="E637" s="19"/>
      <c r="G637" s="19"/>
      <c r="H637" s="21"/>
      <c r="I637" s="19"/>
      <c r="J637" s="19"/>
      <c r="K637" s="19"/>
      <c r="L637" s="19"/>
      <c r="M637" s="19"/>
      <c r="N637" s="19"/>
      <c r="O637" s="19"/>
      <c r="P637" s="19"/>
      <c r="R637" s="19"/>
      <c r="S637" s="21"/>
      <c r="Z637" s="19"/>
      <c r="AA637" s="19"/>
      <c r="AB637" s="19"/>
      <c r="AC637" s="19"/>
      <c r="AD637" s="19"/>
    </row>
    <row r="638" spans="1:31" s="20" customFormat="1" x14ac:dyDescent="0.2">
      <c r="A638" s="17">
        <v>43202.499918981484</v>
      </c>
      <c r="B638" s="18">
        <v>0.98680555877217602</v>
      </c>
      <c r="C638" s="18">
        <v>0.44201388888888887</v>
      </c>
      <c r="D638" s="22">
        <f t="shared" si="9"/>
        <v>10.608055555555662</v>
      </c>
      <c r="E638" s="19"/>
      <c r="G638" s="19"/>
      <c r="H638" s="21">
        <v>349.69099999999997</v>
      </c>
      <c r="I638" s="19"/>
      <c r="J638" s="19"/>
      <c r="K638" s="19"/>
      <c r="L638" s="19"/>
      <c r="M638" s="19"/>
      <c r="N638" s="19"/>
      <c r="O638" s="19"/>
      <c r="P638" s="19"/>
      <c r="R638" s="19"/>
      <c r="S638" s="21"/>
      <c r="Z638" s="19"/>
      <c r="AA638" s="19"/>
      <c r="AB638" s="19"/>
      <c r="AC638" s="19"/>
      <c r="AD638" s="19"/>
    </row>
    <row r="639" spans="1:31" s="20" customFormat="1" x14ac:dyDescent="0.2">
      <c r="A639" s="17">
        <v>43202.500613425924</v>
      </c>
      <c r="B639" s="18">
        <v>0.98750000321888398</v>
      </c>
      <c r="C639" s="18">
        <v>0.44270833333333331</v>
      </c>
      <c r="D639" s="22">
        <f t="shared" si="9"/>
        <v>10.62472222222233</v>
      </c>
      <c r="E639" s="19"/>
      <c r="G639" s="19"/>
      <c r="H639" s="21"/>
      <c r="I639" s="19"/>
      <c r="J639" s="19"/>
      <c r="K639" s="19"/>
      <c r="L639" s="19"/>
      <c r="M639" s="19"/>
      <c r="N639" s="19"/>
      <c r="O639" s="19"/>
      <c r="P639" s="19"/>
      <c r="R639" s="19"/>
      <c r="S639" s="21"/>
      <c r="Z639" s="19"/>
      <c r="AA639" s="19"/>
      <c r="AB639" s="19"/>
      <c r="AC639" s="19"/>
      <c r="AD639" s="19"/>
    </row>
    <row r="640" spans="1:31" s="20" customFormat="1" x14ac:dyDescent="0.2">
      <c r="A640" s="17">
        <v>43202.501307870371</v>
      </c>
      <c r="B640" s="18">
        <v>0.98819444766559195</v>
      </c>
      <c r="C640" s="18">
        <v>0.44340277777777776</v>
      </c>
      <c r="D640" s="22">
        <f t="shared" si="9"/>
        <v>10.641388888888997</v>
      </c>
      <c r="E640" s="19"/>
      <c r="G640" s="19"/>
      <c r="H640" s="21"/>
      <c r="I640" s="19"/>
      <c r="J640" s="19"/>
      <c r="K640" s="19"/>
      <c r="L640" s="19"/>
      <c r="M640" s="19"/>
      <c r="N640" s="19"/>
      <c r="O640" s="19"/>
      <c r="P640" s="19"/>
      <c r="Q640" s="20">
        <v>-867.95799999999997</v>
      </c>
      <c r="R640" s="19"/>
      <c r="S640" s="21"/>
      <c r="Z640" s="19"/>
      <c r="AA640" s="19"/>
      <c r="AB640" s="19"/>
      <c r="AC640" s="19"/>
      <c r="AD640" s="19"/>
    </row>
    <row r="641" spans="1:30" s="20" customFormat="1" x14ac:dyDescent="0.2">
      <c r="A641" s="17">
        <v>43202.502002314817</v>
      </c>
      <c r="B641" s="18">
        <v>0.98888889211230002</v>
      </c>
      <c r="C641" s="18">
        <v>0.44408564814814816</v>
      </c>
      <c r="D641" s="22">
        <f t="shared" si="9"/>
        <v>10.658055555555665</v>
      </c>
      <c r="E641" s="19"/>
      <c r="G641" s="19"/>
      <c r="H641" s="21"/>
      <c r="I641" s="19"/>
      <c r="J641" s="19"/>
      <c r="K641" s="19"/>
      <c r="L641" s="19"/>
      <c r="M641" s="19"/>
      <c r="N641" s="19"/>
      <c r="O641" s="19"/>
      <c r="P641" s="19"/>
      <c r="R641" s="19"/>
      <c r="S641" s="21"/>
      <c r="Z641" s="19"/>
      <c r="AA641" s="19"/>
      <c r="AB641" s="19"/>
      <c r="AC641" s="19"/>
      <c r="AD641" s="19"/>
    </row>
    <row r="642" spans="1:30" s="20" customFormat="1" x14ac:dyDescent="0.2">
      <c r="A642" s="17">
        <v>43202.502696759257</v>
      </c>
      <c r="B642" s="18">
        <v>0.98958333655900799</v>
      </c>
      <c r="C642" s="18">
        <v>0.4447800925925926</v>
      </c>
      <c r="D642" s="22">
        <f t="shared" si="9"/>
        <v>10.674722222222332</v>
      </c>
      <c r="E642" s="19"/>
      <c r="G642" s="19"/>
      <c r="H642" s="21"/>
      <c r="I642" s="19"/>
      <c r="J642" s="19"/>
      <c r="K642" s="19"/>
      <c r="L642" s="19"/>
      <c r="M642" s="19"/>
      <c r="N642" s="19"/>
      <c r="O642" s="19"/>
      <c r="P642" s="19"/>
      <c r="R642" s="19"/>
      <c r="S642" s="21"/>
      <c r="Z642" s="19"/>
      <c r="AA642" s="19"/>
      <c r="AB642" s="19"/>
      <c r="AC642" s="19"/>
      <c r="AD642" s="19"/>
    </row>
    <row r="643" spans="1:30" s="20" customFormat="1" x14ac:dyDescent="0.2">
      <c r="A643" s="17">
        <v>43202.503391203703</v>
      </c>
      <c r="B643" s="18">
        <v>0.99027778100571595</v>
      </c>
      <c r="C643" s="18">
        <v>0.44548611111111114</v>
      </c>
      <c r="D643" s="22">
        <f t="shared" si="9"/>
        <v>10.691388888889</v>
      </c>
      <c r="E643" s="19"/>
      <c r="G643" s="19"/>
      <c r="H643" s="21">
        <v>349.4</v>
      </c>
      <c r="I643" s="19"/>
      <c r="J643" s="19"/>
      <c r="K643" s="19"/>
      <c r="L643" s="19"/>
      <c r="M643" s="19"/>
      <c r="N643" s="19"/>
      <c r="O643" s="19"/>
      <c r="P643" s="19"/>
      <c r="R643" s="19"/>
      <c r="S643" s="21"/>
      <c r="T643" s="20">
        <v>33.820999999999998</v>
      </c>
      <c r="Z643" s="19"/>
      <c r="AA643" s="19"/>
      <c r="AB643" s="19"/>
      <c r="AC643" s="19"/>
      <c r="AD643" s="19"/>
    </row>
    <row r="644" spans="1:30" s="20" customFormat="1" x14ac:dyDescent="0.2">
      <c r="A644" s="17">
        <v>43202.50408564815</v>
      </c>
      <c r="B644" s="18">
        <v>0.99097222545242403</v>
      </c>
      <c r="C644" s="18">
        <v>0.44618055555555558</v>
      </c>
      <c r="D644" s="22">
        <f t="shared" ref="D644:D707" si="10">D643+60/3600</f>
        <v>10.708055555555667</v>
      </c>
      <c r="E644" s="19"/>
      <c r="G644" s="19"/>
      <c r="H644" s="21">
        <v>348.55599999999998</v>
      </c>
      <c r="I644" s="19"/>
      <c r="J644" s="19"/>
      <c r="K644" s="19"/>
      <c r="L644" s="19"/>
      <c r="M644" s="19"/>
      <c r="N644" s="19"/>
      <c r="O644" s="19"/>
      <c r="P644" s="19"/>
      <c r="R644" s="19"/>
      <c r="S644" s="21"/>
      <c r="Z644" s="19"/>
      <c r="AA644" s="19"/>
      <c r="AB644" s="19"/>
      <c r="AC644" s="19"/>
      <c r="AD644" s="19"/>
    </row>
    <row r="645" spans="1:30" s="20" customFormat="1" x14ac:dyDescent="0.2">
      <c r="A645" s="17">
        <v>43202.504780092589</v>
      </c>
      <c r="B645" s="18">
        <v>0.99166666989913199</v>
      </c>
      <c r="C645" s="18">
        <v>0.44687500000000002</v>
      </c>
      <c r="D645" s="22">
        <f t="shared" si="10"/>
        <v>10.724722222222335</v>
      </c>
      <c r="E645" s="19"/>
      <c r="G645" s="19"/>
      <c r="H645" s="21">
        <v>348.952</v>
      </c>
      <c r="I645" s="19"/>
      <c r="J645" s="19"/>
      <c r="K645" s="19"/>
      <c r="L645" s="19"/>
      <c r="M645" s="19"/>
      <c r="N645" s="19"/>
      <c r="O645" s="19"/>
      <c r="P645" s="19"/>
      <c r="R645" s="19"/>
      <c r="S645" s="21"/>
      <c r="T645" s="20">
        <v>34.347999999999999</v>
      </c>
      <c r="Z645" s="19"/>
      <c r="AA645" s="19"/>
      <c r="AB645" s="19"/>
      <c r="AC645" s="19"/>
      <c r="AD645" s="19"/>
    </row>
    <row r="646" spans="1:30" s="20" customFormat="1" x14ac:dyDescent="0.2">
      <c r="A646" s="17">
        <v>43202.505474537036</v>
      </c>
      <c r="B646" s="18">
        <v>0.99236111434583996</v>
      </c>
      <c r="C646" s="18">
        <v>0.44756944444444446</v>
      </c>
      <c r="D646" s="22">
        <f t="shared" si="10"/>
        <v>10.741388888889002</v>
      </c>
      <c r="E646" s="19"/>
      <c r="G646" s="19"/>
      <c r="H646" s="21">
        <v>349.43599999999998</v>
      </c>
      <c r="I646" s="19"/>
      <c r="J646" s="19"/>
      <c r="K646" s="19"/>
      <c r="L646" s="19"/>
      <c r="M646" s="19"/>
      <c r="N646" s="19"/>
      <c r="O646" s="19"/>
      <c r="P646" s="19"/>
      <c r="Q646" s="20">
        <v>-868.96900000000005</v>
      </c>
      <c r="R646" s="19"/>
      <c r="S646" s="21"/>
      <c r="Z646" s="19"/>
      <c r="AA646" s="19"/>
      <c r="AB646" s="19"/>
      <c r="AC646" s="19"/>
      <c r="AD646" s="19"/>
    </row>
    <row r="647" spans="1:30" s="20" customFormat="1" x14ac:dyDescent="0.2">
      <c r="A647" s="17">
        <v>43202.506168981483</v>
      </c>
      <c r="B647" s="18">
        <v>0.99305555879254803</v>
      </c>
      <c r="C647" s="18">
        <v>0.44826388888888891</v>
      </c>
      <c r="D647" s="22">
        <f t="shared" si="10"/>
        <v>10.75805555555567</v>
      </c>
      <c r="E647" s="19"/>
      <c r="G647" s="19"/>
      <c r="H647" s="21">
        <v>352.27199999999999</v>
      </c>
      <c r="I647" s="19"/>
      <c r="J647" s="19"/>
      <c r="K647" s="19"/>
      <c r="L647" s="19"/>
      <c r="M647" s="19"/>
      <c r="N647" s="19"/>
      <c r="O647" s="19"/>
      <c r="P647" s="19"/>
      <c r="R647" s="19"/>
      <c r="S647" s="21"/>
      <c r="Z647" s="19"/>
      <c r="AA647" s="19"/>
      <c r="AB647" s="19"/>
      <c r="AC647" s="19"/>
      <c r="AD647" s="19"/>
    </row>
    <row r="648" spans="1:30" s="20" customFormat="1" x14ac:dyDescent="0.2">
      <c r="A648" s="17">
        <v>43202.506863425922</v>
      </c>
      <c r="B648" s="18">
        <v>0.993750003239256</v>
      </c>
      <c r="C648" s="18">
        <v>0.44894675925925925</v>
      </c>
      <c r="D648" s="22">
        <f t="shared" si="10"/>
        <v>10.774722222222337</v>
      </c>
      <c r="E648" s="19"/>
      <c r="G648" s="19"/>
      <c r="H648" s="21">
        <v>350.33499999999998</v>
      </c>
      <c r="I648" s="19"/>
      <c r="J648" s="19"/>
      <c r="K648" s="19"/>
      <c r="L648" s="19"/>
      <c r="M648" s="19"/>
      <c r="N648" s="19"/>
      <c r="O648" s="19"/>
      <c r="P648" s="19"/>
      <c r="R648" s="19"/>
      <c r="S648" s="21"/>
      <c r="Z648" s="19"/>
      <c r="AA648" s="19"/>
      <c r="AB648" s="19"/>
      <c r="AC648" s="19"/>
      <c r="AD648" s="19"/>
    </row>
    <row r="649" spans="1:30" s="20" customFormat="1" x14ac:dyDescent="0.2">
      <c r="A649" s="17">
        <v>43202.507557870369</v>
      </c>
      <c r="B649" s="18">
        <v>0.99444444768596396</v>
      </c>
      <c r="C649" s="18">
        <v>0.44965277777777779</v>
      </c>
      <c r="D649" s="22">
        <f t="shared" si="10"/>
        <v>10.791388888889005</v>
      </c>
      <c r="E649" s="19"/>
      <c r="G649" s="19"/>
      <c r="H649" s="21">
        <v>348.35899999999998</v>
      </c>
      <c r="I649" s="19"/>
      <c r="J649" s="19"/>
      <c r="K649" s="19"/>
      <c r="L649" s="19"/>
      <c r="M649" s="19"/>
      <c r="N649" s="19"/>
      <c r="O649" s="19"/>
      <c r="P649" s="19"/>
      <c r="R649" s="19"/>
      <c r="S649" s="21"/>
      <c r="Z649" s="19"/>
      <c r="AA649" s="19"/>
      <c r="AB649" s="19"/>
      <c r="AC649" s="19"/>
      <c r="AD649" s="19"/>
    </row>
    <row r="650" spans="1:30" s="20" customFormat="1" x14ac:dyDescent="0.2">
      <c r="A650" s="17">
        <v>43202.508252314816</v>
      </c>
      <c r="B650" s="18">
        <v>0.99513889213267204</v>
      </c>
      <c r="C650" s="18">
        <v>0.45034722222222223</v>
      </c>
      <c r="D650" s="22">
        <f t="shared" si="10"/>
        <v>10.808055555555672</v>
      </c>
      <c r="E650" s="19"/>
      <c r="G650" s="19"/>
      <c r="H650" s="21"/>
      <c r="I650" s="19"/>
      <c r="J650" s="19"/>
      <c r="K650" s="19"/>
      <c r="L650" s="19"/>
      <c r="M650" s="19"/>
      <c r="N650" s="19"/>
      <c r="O650" s="19"/>
      <c r="P650" s="19"/>
      <c r="R650" s="19"/>
      <c r="S650" s="21"/>
      <c r="Z650" s="19"/>
      <c r="AA650" s="19"/>
      <c r="AB650" s="19"/>
      <c r="AC650" s="19"/>
      <c r="AD650" s="19"/>
    </row>
    <row r="651" spans="1:30" s="20" customFormat="1" x14ac:dyDescent="0.2">
      <c r="A651" s="17">
        <v>43202.508946759262</v>
      </c>
      <c r="B651" s="18">
        <v>0.995833336579381</v>
      </c>
      <c r="C651" s="18">
        <v>0.45104166666666667</v>
      </c>
      <c r="D651" s="22">
        <f t="shared" si="10"/>
        <v>10.82472222222234</v>
      </c>
      <c r="E651" s="19"/>
      <c r="G651" s="19"/>
      <c r="H651" s="21"/>
      <c r="I651" s="19"/>
      <c r="J651" s="19"/>
      <c r="K651" s="19"/>
      <c r="L651" s="19"/>
      <c r="M651" s="19"/>
      <c r="N651" s="19"/>
      <c r="O651" s="19"/>
      <c r="P651" s="19"/>
      <c r="R651" s="19"/>
      <c r="S651" s="21"/>
      <c r="Z651" s="19"/>
      <c r="AA651" s="19"/>
      <c r="AB651" s="19"/>
      <c r="AC651" s="19"/>
      <c r="AD651" s="19"/>
    </row>
    <row r="652" spans="1:30" s="20" customFormat="1" x14ac:dyDescent="0.2">
      <c r="A652" s="17">
        <v>43202.509641203702</v>
      </c>
      <c r="B652" s="18">
        <v>0.99652778102608897</v>
      </c>
      <c r="C652" s="18">
        <v>0.45173611111111112</v>
      </c>
      <c r="D652" s="22">
        <f t="shared" si="10"/>
        <v>10.841388888889007</v>
      </c>
      <c r="E652" s="19"/>
      <c r="G652" s="19"/>
      <c r="H652" s="21">
        <v>347.67200000000003</v>
      </c>
      <c r="I652" s="19"/>
      <c r="J652" s="19"/>
      <c r="K652" s="19"/>
      <c r="L652" s="19"/>
      <c r="M652" s="19"/>
      <c r="N652" s="19"/>
      <c r="O652" s="19"/>
      <c r="P652" s="19"/>
      <c r="Q652" s="20">
        <v>-869.94399999999996</v>
      </c>
      <c r="R652" s="19"/>
      <c r="S652" s="21"/>
      <c r="Z652" s="19"/>
      <c r="AA652" s="19"/>
      <c r="AB652" s="19"/>
      <c r="AC652" s="19"/>
      <c r="AD652" s="19"/>
    </row>
    <row r="653" spans="1:30" s="20" customFormat="1" x14ac:dyDescent="0.2">
      <c r="A653" s="17">
        <v>43202.510335648149</v>
      </c>
      <c r="B653" s="18">
        <v>0.99722222547279704</v>
      </c>
      <c r="C653" s="18">
        <v>0.45243055555555556</v>
      </c>
      <c r="D653" s="22">
        <f t="shared" si="10"/>
        <v>10.858055555555675</v>
      </c>
      <c r="E653" s="19"/>
      <c r="G653" s="19"/>
      <c r="H653" s="21">
        <v>346.822</v>
      </c>
      <c r="I653" s="19"/>
      <c r="J653" s="19"/>
      <c r="K653" s="19"/>
      <c r="L653" s="19"/>
      <c r="M653" s="19"/>
      <c r="N653" s="19"/>
      <c r="O653" s="19"/>
      <c r="P653" s="19"/>
      <c r="R653" s="19"/>
      <c r="S653" s="21"/>
      <c r="Z653" s="19"/>
      <c r="AA653" s="19"/>
      <c r="AB653" s="19"/>
      <c r="AC653" s="19"/>
      <c r="AD653" s="19"/>
    </row>
    <row r="654" spans="1:30" s="20" customFormat="1" x14ac:dyDescent="0.2">
      <c r="A654" s="17">
        <v>43202.511030092595</v>
      </c>
      <c r="B654" s="18">
        <v>0.99791666991950501</v>
      </c>
      <c r="C654" s="18">
        <v>0.453125</v>
      </c>
      <c r="D654" s="22">
        <f t="shared" si="10"/>
        <v>10.874722222222342</v>
      </c>
      <c r="E654" s="19"/>
      <c r="G654" s="19"/>
      <c r="H654" s="21">
        <v>348.86399999999998</v>
      </c>
      <c r="I654" s="19"/>
      <c r="J654" s="19"/>
      <c r="K654" s="19"/>
      <c r="L654" s="19"/>
      <c r="M654" s="19"/>
      <c r="N654" s="19"/>
      <c r="O654" s="19"/>
      <c r="P654" s="19"/>
      <c r="R654" s="19"/>
      <c r="S654" s="21"/>
      <c r="Z654" s="19"/>
      <c r="AA654" s="19"/>
      <c r="AB654" s="19"/>
      <c r="AC654" s="19"/>
      <c r="AD654" s="19"/>
    </row>
    <row r="655" spans="1:30" s="20" customFormat="1" x14ac:dyDescent="0.2">
      <c r="A655" s="17">
        <v>43202.511724537035</v>
      </c>
      <c r="B655" s="18">
        <v>0.99861111436621297</v>
      </c>
      <c r="C655" s="18">
        <v>0.45380787037037035</v>
      </c>
      <c r="D655" s="22">
        <f t="shared" si="10"/>
        <v>10.89138888888901</v>
      </c>
      <c r="E655" s="19"/>
      <c r="G655" s="19"/>
      <c r="H655" s="21">
        <v>348.89</v>
      </c>
      <c r="I655" s="19"/>
      <c r="J655" s="19"/>
      <c r="K655" s="19"/>
      <c r="L655" s="19"/>
      <c r="M655" s="19"/>
      <c r="N655" s="19"/>
      <c r="O655" s="19"/>
      <c r="P655" s="19"/>
      <c r="R655" s="19"/>
      <c r="S655" s="21"/>
      <c r="Z655" s="19"/>
      <c r="AA655" s="19"/>
      <c r="AB655" s="19"/>
      <c r="AC655" s="19"/>
      <c r="AD655" s="19"/>
    </row>
    <row r="656" spans="1:30" s="20" customFormat="1" x14ac:dyDescent="0.2">
      <c r="A656" s="17">
        <v>43202.512418981481</v>
      </c>
      <c r="B656" s="18">
        <v>0.99930555881292105</v>
      </c>
      <c r="C656" s="18">
        <v>0.45451388888888888</v>
      </c>
      <c r="D656" s="22">
        <f t="shared" si="10"/>
        <v>10.908055555555677</v>
      </c>
      <c r="E656" s="19"/>
      <c r="G656" s="19"/>
      <c r="H656" s="21">
        <v>354.65699999999998</v>
      </c>
      <c r="I656" s="19"/>
      <c r="J656" s="19"/>
      <c r="K656" s="19"/>
      <c r="L656" s="19"/>
      <c r="M656" s="19"/>
      <c r="N656" s="19"/>
      <c r="O656" s="19"/>
      <c r="P656" s="19"/>
      <c r="R656" s="19"/>
      <c r="S656" s="21"/>
      <c r="Z656" s="19"/>
      <c r="AA656" s="19"/>
      <c r="AB656" s="19"/>
      <c r="AC656" s="19"/>
      <c r="AD656" s="19"/>
    </row>
    <row r="657" spans="1:31" s="20" customFormat="1" x14ac:dyDescent="0.2">
      <c r="A657" s="17">
        <v>43202.513113425928</v>
      </c>
      <c r="B657" s="18">
        <v>1.0000000032596299</v>
      </c>
      <c r="C657" s="18">
        <v>0.45520833333333333</v>
      </c>
      <c r="D657" s="22">
        <f t="shared" si="10"/>
        <v>10.924722222222345</v>
      </c>
      <c r="E657" s="19"/>
      <c r="G657" s="19"/>
      <c r="H657" s="21">
        <v>348.46699999999998</v>
      </c>
      <c r="I657" s="19"/>
      <c r="J657" s="19"/>
      <c r="K657" s="19"/>
      <c r="L657" s="19"/>
      <c r="M657" s="19"/>
      <c r="N657" s="19"/>
      <c r="O657" s="19"/>
      <c r="P657" s="19"/>
      <c r="R657" s="19"/>
      <c r="S657" s="21"/>
      <c r="Z657" s="19"/>
      <c r="AA657" s="19"/>
      <c r="AB657" s="19"/>
      <c r="AC657" s="19"/>
      <c r="AD657" s="19"/>
    </row>
    <row r="658" spans="1:31" s="20" customFormat="1" x14ac:dyDescent="0.2">
      <c r="A658" s="17">
        <v>43202.513807870368</v>
      </c>
      <c r="B658" s="18">
        <v>1.00069444770634</v>
      </c>
      <c r="C658" s="18">
        <v>0.45590277777777777</v>
      </c>
      <c r="D658" s="22">
        <f t="shared" si="10"/>
        <v>10.941388888889012</v>
      </c>
      <c r="E658" s="19">
        <v>1005.633</v>
      </c>
      <c r="F658" s="20">
        <v>6.0620000000000003</v>
      </c>
      <c r="G658" s="19">
        <v>37.040999999999997</v>
      </c>
      <c r="H658" s="21">
        <v>350.279</v>
      </c>
      <c r="I658" s="19">
        <v>0</v>
      </c>
      <c r="J658" s="19">
        <v>0</v>
      </c>
      <c r="K658" s="19">
        <v>0</v>
      </c>
      <c r="L658" s="19">
        <v>5.633</v>
      </c>
      <c r="M658" s="19">
        <v>0</v>
      </c>
      <c r="N658" s="19">
        <v>0</v>
      </c>
      <c r="O658" s="19">
        <v>0</v>
      </c>
      <c r="P658" s="19">
        <v>0</v>
      </c>
      <c r="Q658" s="20">
        <v>-870.9</v>
      </c>
      <c r="R658" s="19">
        <v>0</v>
      </c>
      <c r="S658" s="21">
        <v>1.3029999999999999</v>
      </c>
      <c r="T658" s="20">
        <v>34.347999999999999</v>
      </c>
      <c r="U658" s="20">
        <v>0</v>
      </c>
      <c r="V658" s="20">
        <v>0</v>
      </c>
      <c r="W658" s="20">
        <v>0</v>
      </c>
      <c r="X658" s="20">
        <v>0</v>
      </c>
      <c r="Y658" s="20">
        <v>6</v>
      </c>
      <c r="Z658" s="19">
        <v>37</v>
      </c>
      <c r="AA658" s="19">
        <v>3</v>
      </c>
      <c r="AB658" s="19">
        <v>0</v>
      </c>
      <c r="AC658" s="19">
        <v>3</v>
      </c>
      <c r="AD658" s="19">
        <v>3</v>
      </c>
      <c r="AE658" s="20">
        <v>0</v>
      </c>
    </row>
    <row r="659" spans="1:31" s="20" customFormat="1" x14ac:dyDescent="0.2">
      <c r="A659" s="17">
        <v>43202.514502314814</v>
      </c>
      <c r="B659" s="18">
        <v>1.00138889215305</v>
      </c>
      <c r="C659" s="18">
        <v>0.45659722222222221</v>
      </c>
      <c r="D659" s="22">
        <f t="shared" si="10"/>
        <v>10.95805555555568</v>
      </c>
      <c r="E659" s="19"/>
      <c r="G659" s="19"/>
      <c r="H659" s="21">
        <v>349.70800000000003</v>
      </c>
      <c r="I659" s="19"/>
      <c r="J659" s="19"/>
      <c r="K659" s="19"/>
      <c r="L659" s="19"/>
      <c r="M659" s="19"/>
      <c r="N659" s="19"/>
      <c r="O659" s="19"/>
      <c r="P659" s="19"/>
      <c r="R659" s="19"/>
      <c r="S659" s="21"/>
      <c r="Z659" s="19"/>
      <c r="AA659" s="19"/>
      <c r="AB659" s="19"/>
      <c r="AC659" s="19"/>
      <c r="AD659" s="19"/>
    </row>
    <row r="660" spans="1:31" s="20" customFormat="1" x14ac:dyDescent="0.2">
      <c r="A660" s="17">
        <v>43202.515196759261</v>
      </c>
      <c r="B660" s="18">
        <v>1.0020833365997499</v>
      </c>
      <c r="C660" s="18">
        <v>0.45729166666666665</v>
      </c>
      <c r="D660" s="22">
        <f t="shared" si="10"/>
        <v>10.974722222222347</v>
      </c>
      <c r="E660" s="19"/>
      <c r="G660" s="19"/>
      <c r="H660" s="21"/>
      <c r="I660" s="19"/>
      <c r="J660" s="19"/>
      <c r="K660" s="19"/>
      <c r="L660" s="19"/>
      <c r="M660" s="19"/>
      <c r="N660" s="19"/>
      <c r="O660" s="19"/>
      <c r="P660" s="19"/>
      <c r="R660" s="19"/>
      <c r="S660" s="21"/>
      <c r="Z660" s="19"/>
      <c r="AA660" s="19"/>
      <c r="AB660" s="19"/>
      <c r="AC660" s="19"/>
      <c r="AD660" s="19"/>
    </row>
    <row r="661" spans="1:31" s="20" customFormat="1" x14ac:dyDescent="0.2">
      <c r="A661" s="17">
        <v>43202.5158912037</v>
      </c>
      <c r="B661" s="18">
        <v>1.00277778104646</v>
      </c>
      <c r="C661" s="18">
        <v>0.45798611111111109</v>
      </c>
      <c r="D661" s="22">
        <f t="shared" si="10"/>
        <v>10.991388888889015</v>
      </c>
      <c r="E661" s="19"/>
      <c r="G661" s="19"/>
      <c r="H661" s="21"/>
      <c r="I661" s="19"/>
      <c r="J661" s="19"/>
      <c r="K661" s="19"/>
      <c r="L661" s="19"/>
      <c r="M661" s="19"/>
      <c r="N661" s="19"/>
      <c r="O661" s="19"/>
      <c r="P661" s="19"/>
      <c r="Q661" s="20">
        <v>-870.93299999999999</v>
      </c>
      <c r="R661" s="19"/>
      <c r="S661" s="21"/>
      <c r="Z661" s="19"/>
      <c r="AA661" s="19"/>
      <c r="AB661" s="19"/>
      <c r="AC661" s="19"/>
      <c r="AD661" s="19"/>
    </row>
    <row r="662" spans="1:31" s="20" customFormat="1" x14ac:dyDescent="0.2">
      <c r="A662" s="17">
        <v>43202.516585648147</v>
      </c>
      <c r="B662" s="18">
        <v>1.0034722254931701</v>
      </c>
      <c r="C662" s="18">
        <v>0.4586689814814815</v>
      </c>
      <c r="D662" s="22">
        <f t="shared" si="10"/>
        <v>11.008055555555682</v>
      </c>
      <c r="E662" s="19"/>
      <c r="G662" s="19"/>
      <c r="H662" s="21"/>
      <c r="I662" s="19"/>
      <c r="J662" s="19"/>
      <c r="K662" s="19"/>
      <c r="L662" s="19"/>
      <c r="M662" s="19"/>
      <c r="N662" s="19"/>
      <c r="O662" s="19"/>
      <c r="P662" s="19"/>
      <c r="R662" s="19"/>
      <c r="S662" s="21"/>
      <c r="Z662" s="19"/>
      <c r="AA662" s="19"/>
      <c r="AB662" s="19"/>
      <c r="AC662" s="19"/>
      <c r="AD662" s="19"/>
    </row>
    <row r="663" spans="1:31" s="20" customFormat="1" x14ac:dyDescent="0.2">
      <c r="A663" s="17">
        <v>43202.517280092594</v>
      </c>
      <c r="B663" s="18">
        <v>1.0041666699398799</v>
      </c>
      <c r="C663" s="18">
        <v>0.45937499999999998</v>
      </c>
      <c r="D663" s="22">
        <f t="shared" si="10"/>
        <v>11.02472222222235</v>
      </c>
      <c r="E663" s="19"/>
      <c r="G663" s="19"/>
      <c r="H663" s="21"/>
      <c r="I663" s="19"/>
      <c r="J663" s="19"/>
      <c r="K663" s="19"/>
      <c r="L663" s="19"/>
      <c r="M663" s="19"/>
      <c r="N663" s="19"/>
      <c r="O663" s="19"/>
      <c r="P663" s="19"/>
      <c r="R663" s="19"/>
      <c r="S663" s="21"/>
      <c r="Z663" s="19"/>
      <c r="AA663" s="19"/>
      <c r="AB663" s="19"/>
      <c r="AC663" s="19"/>
      <c r="AD663" s="19"/>
    </row>
    <row r="664" spans="1:31" s="20" customFormat="1" x14ac:dyDescent="0.2">
      <c r="A664" s="17">
        <v>43202.517974537041</v>
      </c>
      <c r="B664" s="18">
        <v>1.00486111438659</v>
      </c>
      <c r="C664" s="18">
        <v>0.46006944444444442</v>
      </c>
      <c r="D664" s="22">
        <f t="shared" si="10"/>
        <v>11.041388888889017</v>
      </c>
      <c r="E664" s="19"/>
      <c r="G664" s="19"/>
      <c r="H664" s="21"/>
      <c r="I664" s="19"/>
      <c r="J664" s="19"/>
      <c r="K664" s="19"/>
      <c r="L664" s="19"/>
      <c r="M664" s="19"/>
      <c r="N664" s="19"/>
      <c r="O664" s="19"/>
      <c r="P664" s="19"/>
      <c r="R664" s="19"/>
      <c r="S664" s="21"/>
      <c r="Z664" s="19"/>
      <c r="AA664" s="19"/>
      <c r="AB664" s="19"/>
      <c r="AC664" s="19"/>
      <c r="AD664" s="19"/>
    </row>
    <row r="665" spans="1:31" s="20" customFormat="1" x14ac:dyDescent="0.2">
      <c r="A665" s="17">
        <v>43202.51866898148</v>
      </c>
      <c r="B665" s="18">
        <v>1.0055555588332901</v>
      </c>
      <c r="C665" s="18">
        <v>0.46076388888888886</v>
      </c>
      <c r="D665" s="22">
        <f t="shared" si="10"/>
        <v>11.058055555555685</v>
      </c>
      <c r="E665" s="19"/>
      <c r="G665" s="19"/>
      <c r="H665" s="21"/>
      <c r="I665" s="19"/>
      <c r="J665" s="19"/>
      <c r="K665" s="19"/>
      <c r="L665" s="19"/>
      <c r="M665" s="19"/>
      <c r="N665" s="19"/>
      <c r="O665" s="19"/>
      <c r="P665" s="19"/>
      <c r="R665" s="19"/>
      <c r="S665" s="21"/>
      <c r="Z665" s="19"/>
      <c r="AA665" s="19"/>
      <c r="AB665" s="19"/>
      <c r="AC665" s="19"/>
      <c r="AD665" s="19"/>
    </row>
    <row r="666" spans="1:31" s="20" customFormat="1" x14ac:dyDescent="0.2">
      <c r="A666" s="17">
        <v>43202.519363425927</v>
      </c>
      <c r="B666" s="18">
        <v>1.0062500032799999</v>
      </c>
      <c r="C666" s="18">
        <v>0.46145833333333336</v>
      </c>
      <c r="D666" s="22">
        <f t="shared" si="10"/>
        <v>11.074722222222352</v>
      </c>
      <c r="E666" s="19"/>
      <c r="G666" s="19"/>
      <c r="H666" s="21">
        <v>350.11399999999998</v>
      </c>
      <c r="I666" s="19"/>
      <c r="J666" s="19"/>
      <c r="K666" s="19"/>
      <c r="L666" s="19"/>
      <c r="M666" s="19"/>
      <c r="N666" s="19"/>
      <c r="O666" s="19"/>
      <c r="P666" s="19"/>
      <c r="R666" s="19"/>
      <c r="S666" s="21"/>
      <c r="Z666" s="19"/>
      <c r="AA666" s="19"/>
      <c r="AB666" s="19"/>
      <c r="AC666" s="19"/>
      <c r="AD666" s="19"/>
    </row>
    <row r="667" spans="1:31" s="20" customFormat="1" x14ac:dyDescent="0.2">
      <c r="A667" s="17">
        <v>43202.520057870373</v>
      </c>
      <c r="B667" s="18">
        <v>1.00694444772671</v>
      </c>
      <c r="C667" s="18">
        <v>0.4621527777777778</v>
      </c>
      <c r="D667" s="22">
        <f t="shared" si="10"/>
        <v>11.09138888888902</v>
      </c>
      <c r="E667" s="19"/>
      <c r="G667" s="19"/>
      <c r="H667" s="21"/>
      <c r="I667" s="19"/>
      <c r="J667" s="19"/>
      <c r="K667" s="19"/>
      <c r="L667" s="19"/>
      <c r="M667" s="19"/>
      <c r="N667" s="19"/>
      <c r="O667" s="19"/>
      <c r="P667" s="19"/>
      <c r="R667" s="19"/>
      <c r="S667" s="21"/>
      <c r="Z667" s="19"/>
      <c r="AA667" s="19"/>
      <c r="AB667" s="19"/>
      <c r="AC667" s="19"/>
      <c r="AD667" s="19"/>
    </row>
    <row r="668" spans="1:31" s="20" customFormat="1" x14ac:dyDescent="0.2">
      <c r="A668" s="17">
        <v>43202.520752314813</v>
      </c>
      <c r="B668" s="18">
        <v>1.0076388921734201</v>
      </c>
      <c r="C668" s="18">
        <v>0.46284722222222224</v>
      </c>
      <c r="D668" s="22">
        <f t="shared" si="10"/>
        <v>11.108055555555687</v>
      </c>
      <c r="E668" s="19"/>
      <c r="G668" s="19"/>
      <c r="H668" s="21"/>
      <c r="I668" s="19"/>
      <c r="J668" s="19"/>
      <c r="K668" s="19"/>
      <c r="L668" s="19"/>
      <c r="M668" s="19"/>
      <c r="N668" s="19"/>
      <c r="O668" s="19"/>
      <c r="P668" s="19"/>
      <c r="R668" s="19"/>
      <c r="S668" s="21"/>
      <c r="Z668" s="19"/>
      <c r="AA668" s="19"/>
      <c r="AB668" s="19"/>
      <c r="AC668" s="19"/>
      <c r="AD668" s="19"/>
    </row>
    <row r="669" spans="1:31" s="20" customFormat="1" x14ac:dyDescent="0.2">
      <c r="A669" s="17">
        <v>43202.52144675926</v>
      </c>
      <c r="B669" s="18">
        <v>1.0083333366201299</v>
      </c>
      <c r="C669" s="18">
        <v>0.46353009259259259</v>
      </c>
      <c r="D669" s="22">
        <f t="shared" si="10"/>
        <v>11.124722222222355</v>
      </c>
      <c r="E669" s="19"/>
      <c r="G669" s="19"/>
      <c r="H669" s="21"/>
      <c r="I669" s="19"/>
      <c r="J669" s="19"/>
      <c r="K669" s="19"/>
      <c r="L669" s="19"/>
      <c r="M669" s="19"/>
      <c r="N669" s="19"/>
      <c r="O669" s="19"/>
      <c r="P669" s="19"/>
      <c r="R669" s="19"/>
      <c r="S669" s="21"/>
      <c r="Z669" s="19"/>
      <c r="AA669" s="19"/>
      <c r="AB669" s="19"/>
      <c r="AC669" s="19"/>
      <c r="AD669" s="19"/>
    </row>
    <row r="670" spans="1:31" s="20" customFormat="1" x14ac:dyDescent="0.2">
      <c r="A670" s="17">
        <v>43202.522141203706</v>
      </c>
      <c r="B670" s="18">
        <v>1.00902778106683</v>
      </c>
      <c r="C670" s="18">
        <v>0.46423611111111113</v>
      </c>
      <c r="D670" s="22">
        <f t="shared" si="10"/>
        <v>11.141388888889022</v>
      </c>
      <c r="E670" s="19"/>
      <c r="G670" s="19"/>
      <c r="H670" s="21"/>
      <c r="I670" s="19"/>
      <c r="J670" s="19"/>
      <c r="K670" s="19"/>
      <c r="L670" s="19"/>
      <c r="M670" s="19"/>
      <c r="N670" s="19"/>
      <c r="O670" s="19"/>
      <c r="P670" s="19"/>
      <c r="R670" s="19"/>
      <c r="S670" s="21"/>
      <c r="Z670" s="19"/>
      <c r="AA670" s="19"/>
      <c r="AB670" s="19"/>
      <c r="AC670" s="19"/>
      <c r="AD670" s="19"/>
    </row>
    <row r="671" spans="1:31" s="20" customFormat="1" x14ac:dyDescent="0.2">
      <c r="A671" s="17">
        <v>43202.522835648146</v>
      </c>
      <c r="B671" s="18">
        <v>1.0097222255135401</v>
      </c>
      <c r="C671" s="18">
        <v>0.46493055555555557</v>
      </c>
      <c r="D671" s="22">
        <f t="shared" si="10"/>
        <v>11.15805555555569</v>
      </c>
      <c r="E671" s="19"/>
      <c r="G671" s="19"/>
      <c r="H671" s="21">
        <v>350.93</v>
      </c>
      <c r="I671" s="19"/>
      <c r="J671" s="19"/>
      <c r="K671" s="19"/>
      <c r="L671" s="19"/>
      <c r="M671" s="19"/>
      <c r="N671" s="19"/>
      <c r="O671" s="19"/>
      <c r="P671" s="19"/>
      <c r="Q671" s="20">
        <v>-871.87199999999996</v>
      </c>
      <c r="R671" s="19"/>
      <c r="S671" s="21"/>
      <c r="Z671" s="19"/>
      <c r="AA671" s="19"/>
      <c r="AB671" s="19"/>
      <c r="AC671" s="19"/>
      <c r="AD671" s="19"/>
    </row>
    <row r="672" spans="1:31" s="20" customFormat="1" x14ac:dyDescent="0.2">
      <c r="A672" s="17">
        <v>43202.523530092592</v>
      </c>
      <c r="B672" s="18">
        <v>1.0104166699602499</v>
      </c>
      <c r="C672" s="18">
        <v>0.46562500000000001</v>
      </c>
      <c r="D672" s="22">
        <f t="shared" si="10"/>
        <v>11.174722222222357</v>
      </c>
      <c r="E672" s="19"/>
      <c r="G672" s="19"/>
      <c r="H672" s="21"/>
      <c r="I672" s="19"/>
      <c r="J672" s="19"/>
      <c r="K672" s="19"/>
      <c r="L672" s="19"/>
      <c r="M672" s="19"/>
      <c r="N672" s="19"/>
      <c r="O672" s="19"/>
      <c r="P672" s="19"/>
      <c r="R672" s="19"/>
      <c r="S672" s="21"/>
      <c r="T672" s="20">
        <v>36.174999999999997</v>
      </c>
      <c r="Z672" s="19"/>
      <c r="AA672" s="19"/>
      <c r="AB672" s="19"/>
      <c r="AC672" s="19"/>
      <c r="AD672" s="19"/>
    </row>
    <row r="673" spans="1:31" s="20" customFormat="1" x14ac:dyDescent="0.2">
      <c r="A673" s="17">
        <v>43202.524224537039</v>
      </c>
      <c r="B673" s="18">
        <v>1.01111111440696</v>
      </c>
      <c r="C673" s="18">
        <v>0.46631944444444445</v>
      </c>
      <c r="D673" s="22">
        <f t="shared" si="10"/>
        <v>11.191388888889024</v>
      </c>
      <c r="E673" s="19"/>
      <c r="G673" s="19"/>
      <c r="H673" s="21"/>
      <c r="I673" s="19"/>
      <c r="J673" s="19"/>
      <c r="K673" s="19"/>
      <c r="L673" s="19"/>
      <c r="M673" s="19"/>
      <c r="N673" s="19"/>
      <c r="O673" s="19"/>
      <c r="P673" s="19"/>
      <c r="R673" s="19"/>
      <c r="S673" s="21"/>
      <c r="T673" s="20">
        <v>33.65</v>
      </c>
      <c r="Z673" s="19"/>
      <c r="AA673" s="19"/>
      <c r="AB673" s="19"/>
      <c r="AC673" s="19"/>
      <c r="AD673" s="19"/>
    </row>
    <row r="674" spans="1:31" s="20" customFormat="1" x14ac:dyDescent="0.2">
      <c r="A674" s="17">
        <v>43202.524918981479</v>
      </c>
      <c r="B674" s="18">
        <v>1.0118055588536701</v>
      </c>
      <c r="C674" s="18">
        <v>0.4670138888888889</v>
      </c>
      <c r="D674" s="22">
        <f t="shared" si="10"/>
        <v>11.208055555555692</v>
      </c>
      <c r="E674" s="19"/>
      <c r="G674" s="19"/>
      <c r="H674" s="21"/>
      <c r="I674" s="19"/>
      <c r="J674" s="19"/>
      <c r="K674" s="19"/>
      <c r="L674" s="19"/>
      <c r="M674" s="19"/>
      <c r="N674" s="19"/>
      <c r="O674" s="19"/>
      <c r="P674" s="19"/>
      <c r="R674" s="19"/>
      <c r="S674" s="21"/>
      <c r="T674" s="20">
        <v>34.843000000000004</v>
      </c>
      <c r="Z674" s="19"/>
      <c r="AA674" s="19"/>
      <c r="AB674" s="19"/>
      <c r="AC674" s="19"/>
      <c r="AD674" s="19"/>
    </row>
    <row r="675" spans="1:31" s="20" customFormat="1" x14ac:dyDescent="0.2">
      <c r="A675" s="17">
        <v>43202.525613425925</v>
      </c>
      <c r="B675" s="18">
        <v>1.0125000033003699</v>
      </c>
      <c r="C675" s="18">
        <v>0.46769675925925924</v>
      </c>
      <c r="D675" s="22">
        <f t="shared" si="10"/>
        <v>11.224722222222359</v>
      </c>
      <c r="E675" s="19"/>
      <c r="G675" s="19"/>
      <c r="H675" s="21"/>
      <c r="I675" s="19"/>
      <c r="J675" s="19"/>
      <c r="K675" s="19"/>
      <c r="L675" s="19"/>
      <c r="M675" s="19"/>
      <c r="N675" s="19"/>
      <c r="O675" s="19"/>
      <c r="P675" s="19"/>
      <c r="R675" s="19"/>
      <c r="S675" s="21"/>
      <c r="Z675" s="19"/>
      <c r="AA675" s="19"/>
      <c r="AB675" s="19"/>
      <c r="AC675" s="19"/>
      <c r="AD675" s="19"/>
    </row>
    <row r="676" spans="1:31" s="20" customFormat="1" x14ac:dyDescent="0.2">
      <c r="A676" s="17">
        <v>43202.526307870372</v>
      </c>
      <c r="B676" s="18">
        <v>1.01319444774708</v>
      </c>
      <c r="C676" s="18">
        <v>0.46839120370370368</v>
      </c>
      <c r="D676" s="22">
        <f t="shared" si="10"/>
        <v>11.241388888889027</v>
      </c>
      <c r="E676" s="19"/>
      <c r="G676" s="19"/>
      <c r="H676" s="21">
        <v>349.92899999999997</v>
      </c>
      <c r="I676" s="19"/>
      <c r="J676" s="19"/>
      <c r="K676" s="19"/>
      <c r="L676" s="19"/>
      <c r="M676" s="19"/>
      <c r="N676" s="19"/>
      <c r="O676" s="19"/>
      <c r="P676" s="19"/>
      <c r="R676" s="19"/>
      <c r="S676" s="21"/>
      <c r="Z676" s="19"/>
      <c r="AA676" s="19"/>
      <c r="AB676" s="19"/>
      <c r="AC676" s="19"/>
      <c r="AD676" s="19"/>
    </row>
    <row r="677" spans="1:31" s="20" customFormat="1" x14ac:dyDescent="0.2">
      <c r="A677" s="17">
        <v>43202.527002314811</v>
      </c>
      <c r="B677" s="18">
        <v>1.0138888921937901</v>
      </c>
      <c r="C677" s="18">
        <v>0.46909722222222222</v>
      </c>
      <c r="D677" s="22">
        <f t="shared" si="10"/>
        <v>11.258055555555694</v>
      </c>
      <c r="E677" s="19"/>
      <c r="G677" s="19"/>
      <c r="H677" s="21"/>
      <c r="I677" s="19"/>
      <c r="J677" s="19"/>
      <c r="K677" s="19"/>
      <c r="L677" s="19"/>
      <c r="M677" s="19"/>
      <c r="N677" s="19"/>
      <c r="O677" s="19"/>
      <c r="P677" s="19"/>
      <c r="R677" s="19"/>
      <c r="S677" s="21"/>
      <c r="Z677" s="19"/>
      <c r="AA677" s="19"/>
      <c r="AB677" s="19"/>
      <c r="AC677" s="19"/>
      <c r="AD677" s="19"/>
    </row>
    <row r="678" spans="1:31" s="20" customFormat="1" x14ac:dyDescent="0.2">
      <c r="A678" s="17">
        <v>43202.527696759258</v>
      </c>
      <c r="B678" s="18">
        <v>1.0145833366404999</v>
      </c>
      <c r="C678" s="18">
        <v>0.46979166666666666</v>
      </c>
      <c r="D678" s="22">
        <f t="shared" si="10"/>
        <v>11.274722222222362</v>
      </c>
      <c r="E678" s="19"/>
      <c r="G678" s="19"/>
      <c r="H678" s="21"/>
      <c r="I678" s="19"/>
      <c r="J678" s="19"/>
      <c r="K678" s="19"/>
      <c r="L678" s="19"/>
      <c r="M678" s="19"/>
      <c r="N678" s="19"/>
      <c r="O678" s="19"/>
      <c r="P678" s="19"/>
      <c r="R678" s="19"/>
      <c r="S678" s="21"/>
      <c r="Z678" s="19"/>
      <c r="AA678" s="19"/>
      <c r="AB678" s="19"/>
      <c r="AC678" s="19"/>
      <c r="AD678" s="19"/>
    </row>
    <row r="679" spans="1:31" s="20" customFormat="1" x14ac:dyDescent="0.2">
      <c r="A679" s="17">
        <v>43202.528391203705</v>
      </c>
      <c r="B679" s="18">
        <v>1.01527778108721</v>
      </c>
      <c r="C679" s="18">
        <v>0.4704861111111111</v>
      </c>
      <c r="D679" s="22">
        <f t="shared" si="10"/>
        <v>11.291388888889029</v>
      </c>
      <c r="E679" s="19"/>
      <c r="G679" s="19"/>
      <c r="H679" s="21"/>
      <c r="I679" s="19"/>
      <c r="J679" s="19"/>
      <c r="K679" s="19"/>
      <c r="L679" s="19"/>
      <c r="M679" s="19"/>
      <c r="N679" s="19"/>
      <c r="O679" s="19"/>
      <c r="P679" s="19"/>
      <c r="Q679" s="20">
        <v>-872.96199999999999</v>
      </c>
      <c r="R679" s="19"/>
      <c r="S679" s="21"/>
      <c r="Z679" s="19"/>
      <c r="AA679" s="19"/>
      <c r="AB679" s="19"/>
      <c r="AC679" s="19"/>
      <c r="AD679" s="19"/>
    </row>
    <row r="680" spans="1:31" s="20" customFormat="1" x14ac:dyDescent="0.2">
      <c r="A680" s="17">
        <v>43202.529085648152</v>
      </c>
      <c r="B680" s="18">
        <v>1.0159722255339101</v>
      </c>
      <c r="C680" s="18">
        <v>0.47118055555555555</v>
      </c>
      <c r="D680" s="22">
        <f t="shared" si="10"/>
        <v>11.308055555555697</v>
      </c>
      <c r="E680" s="19"/>
      <c r="G680" s="19"/>
      <c r="H680" s="21"/>
      <c r="I680" s="19"/>
      <c r="J680" s="19"/>
      <c r="K680" s="19"/>
      <c r="L680" s="19"/>
      <c r="M680" s="19"/>
      <c r="N680" s="19"/>
      <c r="O680" s="19"/>
      <c r="P680" s="19"/>
      <c r="R680" s="19"/>
      <c r="S680" s="21"/>
      <c r="Z680" s="19"/>
      <c r="AA680" s="19"/>
      <c r="AB680" s="19"/>
      <c r="AC680" s="19"/>
      <c r="AD680" s="19"/>
    </row>
    <row r="681" spans="1:31" s="20" customFormat="1" x14ac:dyDescent="0.2">
      <c r="A681" s="17">
        <v>43202.529780092591</v>
      </c>
      <c r="B681" s="18">
        <v>1.0166666699806199</v>
      </c>
      <c r="C681" s="18">
        <v>0.47187499999999999</v>
      </c>
      <c r="D681" s="22">
        <f t="shared" si="10"/>
        <v>11.324722222222364</v>
      </c>
      <c r="E681" s="19"/>
      <c r="G681" s="19"/>
      <c r="H681" s="21">
        <v>349.77499999999998</v>
      </c>
      <c r="I681" s="19"/>
      <c r="J681" s="19"/>
      <c r="K681" s="19"/>
      <c r="L681" s="19"/>
      <c r="M681" s="19"/>
      <c r="N681" s="19"/>
      <c r="O681" s="19"/>
      <c r="P681" s="19"/>
      <c r="R681" s="19"/>
      <c r="S681" s="21"/>
      <c r="Z681" s="19"/>
      <c r="AA681" s="19"/>
      <c r="AB681" s="19"/>
      <c r="AC681" s="19"/>
      <c r="AD681" s="19"/>
    </row>
    <row r="682" spans="1:31" s="20" customFormat="1" x14ac:dyDescent="0.2">
      <c r="A682" s="17">
        <v>43202.530474537038</v>
      </c>
      <c r="B682" s="18">
        <v>1.01736111442733</v>
      </c>
      <c r="C682" s="18">
        <v>0.47255787037037039</v>
      </c>
      <c r="D682" s="22">
        <f t="shared" si="10"/>
        <v>11.341388888889032</v>
      </c>
      <c r="E682" s="19"/>
      <c r="G682" s="19"/>
      <c r="H682" s="21">
        <v>347.73399999999998</v>
      </c>
      <c r="I682" s="19"/>
      <c r="J682" s="19"/>
      <c r="K682" s="19"/>
      <c r="L682" s="19"/>
      <c r="M682" s="19"/>
      <c r="N682" s="19"/>
      <c r="O682" s="19"/>
      <c r="P682" s="19"/>
      <c r="R682" s="19"/>
      <c r="S682" s="21"/>
      <c r="Z682" s="19"/>
      <c r="AA682" s="19"/>
      <c r="AB682" s="19"/>
      <c r="AC682" s="19"/>
      <c r="AD682" s="19"/>
    </row>
    <row r="683" spans="1:31" s="20" customFormat="1" x14ac:dyDescent="0.2">
      <c r="A683" s="17">
        <v>43202.531168981484</v>
      </c>
      <c r="B683" s="18">
        <v>1.0180555588740401</v>
      </c>
      <c r="C683" s="18">
        <v>0.47325231481481483</v>
      </c>
      <c r="D683" s="22">
        <f t="shared" si="10"/>
        <v>11.358055555555699</v>
      </c>
      <c r="E683" s="19"/>
      <c r="G683" s="19"/>
      <c r="H683" s="21">
        <v>350.98099999999999</v>
      </c>
      <c r="I683" s="19"/>
      <c r="J683" s="19"/>
      <c r="K683" s="19"/>
      <c r="L683" s="19"/>
      <c r="M683" s="19"/>
      <c r="N683" s="19"/>
      <c r="O683" s="19"/>
      <c r="P683" s="19"/>
      <c r="R683" s="19"/>
      <c r="S683" s="21"/>
      <c r="Z683" s="19"/>
      <c r="AA683" s="19"/>
      <c r="AB683" s="19"/>
      <c r="AC683" s="19"/>
      <c r="AD683" s="19"/>
    </row>
    <row r="684" spans="1:31" s="20" customFormat="1" x14ac:dyDescent="0.2">
      <c r="A684" s="17">
        <v>43202.531863425924</v>
      </c>
      <c r="B684" s="18">
        <v>1.0187500033207499</v>
      </c>
      <c r="C684" s="18">
        <v>0.47395833333333331</v>
      </c>
      <c r="D684" s="22">
        <f t="shared" si="10"/>
        <v>11.374722222222367</v>
      </c>
      <c r="E684" s="19"/>
      <c r="G684" s="19"/>
      <c r="H684" s="21">
        <v>351.19799999999998</v>
      </c>
      <c r="I684" s="19"/>
      <c r="J684" s="19"/>
      <c r="K684" s="19"/>
      <c r="L684" s="19"/>
      <c r="M684" s="19"/>
      <c r="N684" s="19"/>
      <c r="O684" s="19"/>
      <c r="P684" s="19"/>
      <c r="R684" s="19"/>
      <c r="S684" s="21"/>
      <c r="Z684" s="19"/>
      <c r="AA684" s="19"/>
      <c r="AB684" s="19"/>
      <c r="AC684" s="19"/>
      <c r="AD684" s="19"/>
    </row>
    <row r="685" spans="1:31" s="20" customFormat="1" x14ac:dyDescent="0.2">
      <c r="A685" s="17">
        <v>43202.532557870371</v>
      </c>
      <c r="B685" s="18">
        <v>1.01944444776746</v>
      </c>
      <c r="C685" s="18">
        <v>0.47465277777777776</v>
      </c>
      <c r="D685" s="22">
        <f t="shared" si="10"/>
        <v>11.391388888889034</v>
      </c>
      <c r="E685" s="19"/>
      <c r="G685" s="19"/>
      <c r="H685" s="21">
        <v>350.61500000000001</v>
      </c>
      <c r="I685" s="19"/>
      <c r="J685" s="19"/>
      <c r="K685" s="19"/>
      <c r="L685" s="19"/>
      <c r="M685" s="19"/>
      <c r="N685" s="19"/>
      <c r="O685" s="19"/>
      <c r="P685" s="19"/>
      <c r="R685" s="19"/>
      <c r="S685" s="21"/>
      <c r="Z685" s="19"/>
      <c r="AA685" s="19"/>
      <c r="AB685" s="19"/>
      <c r="AC685" s="19"/>
      <c r="AD685" s="19"/>
    </row>
    <row r="686" spans="1:31" s="20" customFormat="1" x14ac:dyDescent="0.2">
      <c r="A686" s="17">
        <v>43202.533252314817</v>
      </c>
      <c r="B686" s="18">
        <v>1.0201388922141601</v>
      </c>
      <c r="C686" s="18">
        <v>0.4753472222222222</v>
      </c>
      <c r="D686" s="22">
        <f t="shared" si="10"/>
        <v>11.408055555555702</v>
      </c>
      <c r="E686" s="19"/>
      <c r="G686" s="19"/>
      <c r="H686" s="21"/>
      <c r="I686" s="19"/>
      <c r="J686" s="19"/>
      <c r="K686" s="19"/>
      <c r="L686" s="19"/>
      <c r="M686" s="19"/>
      <c r="N686" s="19"/>
      <c r="O686" s="19"/>
      <c r="P686" s="19"/>
      <c r="R686" s="19"/>
      <c r="S686" s="21"/>
      <c r="Z686" s="19"/>
      <c r="AA686" s="19"/>
      <c r="AB686" s="19"/>
      <c r="AC686" s="19"/>
      <c r="AD686" s="19"/>
    </row>
    <row r="687" spans="1:31" s="20" customFormat="1" x14ac:dyDescent="0.2">
      <c r="A687" s="17">
        <v>43202.533946759257</v>
      </c>
      <c r="B687" s="18">
        <v>1.0208333366608699</v>
      </c>
      <c r="C687" s="18">
        <v>0.47604166666666664</v>
      </c>
      <c r="D687" s="22">
        <f t="shared" si="10"/>
        <v>11.424722222222369</v>
      </c>
      <c r="E687" s="19"/>
      <c r="G687" s="19"/>
      <c r="H687" s="21"/>
      <c r="I687" s="19"/>
      <c r="J687" s="19"/>
      <c r="K687" s="19"/>
      <c r="L687" s="19"/>
      <c r="M687" s="19"/>
      <c r="N687" s="19"/>
      <c r="O687" s="19"/>
      <c r="P687" s="19"/>
      <c r="R687" s="19"/>
      <c r="S687" s="21"/>
      <c r="Z687" s="19"/>
      <c r="AA687" s="19"/>
      <c r="AB687" s="19"/>
      <c r="AC687" s="19"/>
      <c r="AD687" s="19"/>
    </row>
    <row r="688" spans="1:31" s="20" customFormat="1" x14ac:dyDescent="0.2">
      <c r="A688" s="17">
        <v>43202.534641203703</v>
      </c>
      <c r="B688" s="18">
        <v>1.02152778110758</v>
      </c>
      <c r="C688" s="18">
        <v>0.47673611111111114</v>
      </c>
      <c r="D688" s="22">
        <f t="shared" si="10"/>
        <v>11.441388888889037</v>
      </c>
      <c r="E688" s="19">
        <v>1005.633</v>
      </c>
      <c r="F688" s="20">
        <v>6.0620000000000003</v>
      </c>
      <c r="G688" s="19">
        <v>37.036000000000001</v>
      </c>
      <c r="H688" s="21">
        <v>350.21</v>
      </c>
      <c r="I688" s="19">
        <v>0</v>
      </c>
      <c r="J688" s="19">
        <v>0</v>
      </c>
      <c r="K688" s="19">
        <v>0</v>
      </c>
      <c r="L688" s="19">
        <v>5.633</v>
      </c>
      <c r="M688" s="19">
        <v>0</v>
      </c>
      <c r="N688" s="19">
        <v>0</v>
      </c>
      <c r="O688" s="19">
        <v>0</v>
      </c>
      <c r="P688" s="19">
        <v>0</v>
      </c>
      <c r="Q688" s="20">
        <v>-873.327</v>
      </c>
      <c r="R688" s="19">
        <v>0</v>
      </c>
      <c r="S688" s="21">
        <v>0.78400000000000003</v>
      </c>
      <c r="T688" s="20">
        <v>34.604999999999997</v>
      </c>
      <c r="U688" s="20">
        <v>0</v>
      </c>
      <c r="V688" s="20">
        <v>0</v>
      </c>
      <c r="W688" s="20">
        <v>0</v>
      </c>
      <c r="X688" s="20">
        <v>0</v>
      </c>
      <c r="Y688" s="20">
        <v>6</v>
      </c>
      <c r="Z688" s="19">
        <v>37</v>
      </c>
      <c r="AA688" s="19">
        <v>3</v>
      </c>
      <c r="AB688" s="19">
        <v>0</v>
      </c>
      <c r="AC688" s="19">
        <v>3</v>
      </c>
      <c r="AD688" s="19">
        <v>3</v>
      </c>
      <c r="AE688" s="20">
        <v>0</v>
      </c>
    </row>
    <row r="689" spans="1:30" s="20" customFormat="1" x14ac:dyDescent="0.2">
      <c r="A689" s="17">
        <v>43202.53533564815</v>
      </c>
      <c r="B689" s="18">
        <v>1.0222222255542901</v>
      </c>
      <c r="C689" s="18">
        <v>0.47741898148148149</v>
      </c>
      <c r="D689" s="22">
        <f t="shared" si="10"/>
        <v>11.458055555555704</v>
      </c>
      <c r="E689" s="19"/>
      <c r="G689" s="19"/>
      <c r="H689" s="21"/>
      <c r="I689" s="19"/>
      <c r="J689" s="19"/>
      <c r="K689" s="19"/>
      <c r="L689" s="19"/>
      <c r="M689" s="19"/>
      <c r="N689" s="19"/>
      <c r="O689" s="19"/>
      <c r="P689" s="19"/>
      <c r="R689" s="19"/>
      <c r="S689" s="21"/>
      <c r="Z689" s="19"/>
      <c r="AA689" s="19"/>
      <c r="AB689" s="19"/>
      <c r="AC689" s="19"/>
      <c r="AD689" s="19"/>
    </row>
    <row r="690" spans="1:30" s="20" customFormat="1" x14ac:dyDescent="0.2">
      <c r="A690" s="17">
        <v>43202.536030092589</v>
      </c>
      <c r="B690" s="18">
        <v>1.022916670001</v>
      </c>
      <c r="C690" s="18">
        <v>0.47812500000000002</v>
      </c>
      <c r="D690" s="22">
        <f t="shared" si="10"/>
        <v>11.474722222222372</v>
      </c>
      <c r="E690" s="19"/>
      <c r="G690" s="19"/>
      <c r="H690" s="21"/>
      <c r="I690" s="19"/>
      <c r="J690" s="19"/>
      <c r="K690" s="19"/>
      <c r="L690" s="19"/>
      <c r="M690" s="19"/>
      <c r="N690" s="19"/>
      <c r="O690" s="19"/>
      <c r="P690" s="19"/>
      <c r="R690" s="19"/>
      <c r="S690" s="21"/>
      <c r="Z690" s="19"/>
      <c r="AA690" s="19"/>
      <c r="AB690" s="19"/>
      <c r="AC690" s="19"/>
      <c r="AD690" s="19"/>
    </row>
    <row r="691" spans="1:30" s="20" customFormat="1" x14ac:dyDescent="0.2">
      <c r="A691" s="17">
        <v>43202.536724537036</v>
      </c>
      <c r="B691" s="18">
        <v>1.0236111144477</v>
      </c>
      <c r="C691" s="18">
        <v>0.47881944444444446</v>
      </c>
      <c r="D691" s="22">
        <f t="shared" si="10"/>
        <v>11.491388888889039</v>
      </c>
      <c r="E691" s="19"/>
      <c r="G691" s="19"/>
      <c r="H691" s="21"/>
      <c r="I691" s="19"/>
      <c r="J691" s="19"/>
      <c r="K691" s="19"/>
      <c r="L691" s="19"/>
      <c r="M691" s="19"/>
      <c r="N691" s="19"/>
      <c r="O691" s="19"/>
      <c r="P691" s="19"/>
      <c r="R691" s="19"/>
      <c r="S691" s="21"/>
      <c r="T691" s="20">
        <v>34.347999999999999</v>
      </c>
      <c r="Z691" s="19"/>
      <c r="AA691" s="19"/>
      <c r="AB691" s="19"/>
      <c r="AC691" s="19"/>
      <c r="AD691" s="19"/>
    </row>
    <row r="692" spans="1:30" s="20" customFormat="1" x14ac:dyDescent="0.2">
      <c r="A692" s="17">
        <v>43202.537418981483</v>
      </c>
      <c r="B692" s="18">
        <v>1.0243055588944101</v>
      </c>
      <c r="C692" s="18">
        <v>0.47951388888888891</v>
      </c>
      <c r="D692" s="22">
        <f t="shared" si="10"/>
        <v>11.508055555555707</v>
      </c>
      <c r="E692" s="19"/>
      <c r="G692" s="19"/>
      <c r="H692" s="21">
        <v>351.43599999999998</v>
      </c>
      <c r="I692" s="19"/>
      <c r="J692" s="19"/>
      <c r="K692" s="19"/>
      <c r="L692" s="19"/>
      <c r="M692" s="19"/>
      <c r="N692" s="19"/>
      <c r="O692" s="19"/>
      <c r="P692" s="19"/>
      <c r="R692" s="19"/>
      <c r="S692" s="21"/>
      <c r="Z692" s="19"/>
      <c r="AA692" s="19"/>
      <c r="AB692" s="19"/>
      <c r="AC692" s="19"/>
      <c r="AD692" s="19"/>
    </row>
    <row r="693" spans="1:30" s="20" customFormat="1" x14ac:dyDescent="0.2">
      <c r="A693" s="17">
        <v>43202.538113425922</v>
      </c>
      <c r="B693" s="18">
        <v>1.02500000334112</v>
      </c>
      <c r="C693" s="18">
        <v>0.48020833333333335</v>
      </c>
      <c r="D693" s="22">
        <f t="shared" si="10"/>
        <v>11.524722222222374</v>
      </c>
      <c r="E693" s="19"/>
      <c r="G693" s="19"/>
      <c r="H693" s="21">
        <v>349.69299999999998</v>
      </c>
      <c r="I693" s="19"/>
      <c r="J693" s="19"/>
      <c r="K693" s="19"/>
      <c r="L693" s="19"/>
      <c r="M693" s="19"/>
      <c r="N693" s="19"/>
      <c r="O693" s="19"/>
      <c r="P693" s="19"/>
      <c r="R693" s="19"/>
      <c r="S693" s="21"/>
      <c r="Z693" s="19"/>
      <c r="AA693" s="19"/>
      <c r="AB693" s="19"/>
      <c r="AC693" s="19"/>
      <c r="AD693" s="19"/>
    </row>
    <row r="694" spans="1:30" s="20" customFormat="1" x14ac:dyDescent="0.2">
      <c r="A694" s="17">
        <v>43202.538807870369</v>
      </c>
      <c r="B694" s="18">
        <v>1.02569444778783</v>
      </c>
      <c r="C694" s="18">
        <v>0.48090277777777779</v>
      </c>
      <c r="D694" s="22">
        <f t="shared" si="10"/>
        <v>11.541388888889042</v>
      </c>
      <c r="E694" s="19"/>
      <c r="G694" s="19"/>
      <c r="H694" s="21"/>
      <c r="I694" s="19"/>
      <c r="J694" s="19"/>
      <c r="K694" s="19"/>
      <c r="L694" s="19"/>
      <c r="M694" s="19"/>
      <c r="N694" s="19"/>
      <c r="O694" s="19"/>
      <c r="P694" s="19"/>
      <c r="R694" s="19"/>
      <c r="S694" s="21"/>
      <c r="Z694" s="19"/>
      <c r="AA694" s="19"/>
      <c r="AB694" s="19"/>
      <c r="AC694" s="19"/>
      <c r="AD694" s="19"/>
    </row>
    <row r="695" spans="1:30" s="20" customFormat="1" x14ac:dyDescent="0.2">
      <c r="A695" s="17">
        <v>43202.539502314816</v>
      </c>
      <c r="B695" s="18">
        <v>1.0263888922345401</v>
      </c>
      <c r="C695" s="18">
        <v>0.48159722222222223</v>
      </c>
      <c r="D695" s="22">
        <f t="shared" si="10"/>
        <v>11.558055555555709</v>
      </c>
      <c r="E695" s="19"/>
      <c r="G695" s="19"/>
      <c r="H695" s="21"/>
      <c r="I695" s="19"/>
      <c r="J695" s="19"/>
      <c r="K695" s="19"/>
      <c r="L695" s="19"/>
      <c r="M695" s="19"/>
      <c r="N695" s="19"/>
      <c r="O695" s="19"/>
      <c r="P695" s="19"/>
      <c r="R695" s="19"/>
      <c r="S695" s="21"/>
      <c r="Z695" s="19"/>
      <c r="AA695" s="19"/>
      <c r="AB695" s="19"/>
      <c r="AC695" s="19"/>
      <c r="AD695" s="19"/>
    </row>
    <row r="696" spans="1:30" s="20" customFormat="1" x14ac:dyDescent="0.2">
      <c r="A696" s="17">
        <v>43202.540196759262</v>
      </c>
      <c r="B696" s="18">
        <v>1.02708333668124</v>
      </c>
      <c r="C696" s="18">
        <v>0.48228009259259258</v>
      </c>
      <c r="D696" s="22">
        <f t="shared" si="10"/>
        <v>11.574722222222377</v>
      </c>
      <c r="E696" s="19"/>
      <c r="G696" s="19"/>
      <c r="H696" s="21"/>
      <c r="I696" s="19"/>
      <c r="J696" s="19"/>
      <c r="K696" s="19"/>
      <c r="L696" s="19"/>
      <c r="M696" s="19"/>
      <c r="N696" s="19"/>
      <c r="O696" s="19"/>
      <c r="P696" s="19"/>
      <c r="R696" s="19"/>
      <c r="S696" s="21"/>
      <c r="Z696" s="19"/>
      <c r="AA696" s="19"/>
      <c r="AB696" s="19"/>
      <c r="AC696" s="19"/>
      <c r="AD696" s="19"/>
    </row>
    <row r="697" spans="1:30" s="20" customFormat="1" x14ac:dyDescent="0.2">
      <c r="A697" s="17">
        <v>43202.540891203702</v>
      </c>
      <c r="B697" s="18">
        <v>1.02777778112795</v>
      </c>
      <c r="C697" s="18">
        <v>0.48298611111111112</v>
      </c>
      <c r="D697" s="22">
        <f t="shared" si="10"/>
        <v>11.591388888889044</v>
      </c>
      <c r="E697" s="19"/>
      <c r="G697" s="19"/>
      <c r="H697" s="21">
        <v>350.51900000000001</v>
      </c>
      <c r="I697" s="19"/>
      <c r="J697" s="19"/>
      <c r="K697" s="19"/>
      <c r="L697" s="19"/>
      <c r="M697" s="19"/>
      <c r="N697" s="19"/>
      <c r="O697" s="19"/>
      <c r="P697" s="19"/>
      <c r="R697" s="19"/>
      <c r="S697" s="21"/>
      <c r="Z697" s="19"/>
      <c r="AA697" s="19"/>
      <c r="AB697" s="19"/>
      <c r="AC697" s="19"/>
      <c r="AD697" s="19"/>
    </row>
    <row r="698" spans="1:30" s="20" customFormat="1" x14ac:dyDescent="0.2">
      <c r="A698" s="17">
        <v>43202.541585648149</v>
      </c>
      <c r="B698" s="18">
        <v>1.0284722255746599</v>
      </c>
      <c r="C698" s="18">
        <v>0.48368055555555556</v>
      </c>
      <c r="D698" s="22">
        <f t="shared" si="10"/>
        <v>11.608055555555712</v>
      </c>
      <c r="E698" s="19"/>
      <c r="G698" s="19"/>
      <c r="H698" s="21">
        <v>350.91899999999998</v>
      </c>
      <c r="I698" s="19"/>
      <c r="J698" s="19"/>
      <c r="K698" s="19"/>
      <c r="L698" s="19"/>
      <c r="M698" s="19"/>
      <c r="N698" s="19"/>
      <c r="O698" s="19"/>
      <c r="P698" s="19"/>
      <c r="Q698" s="20">
        <v>-873.96500000000003</v>
      </c>
      <c r="R698" s="19"/>
      <c r="S698" s="21"/>
      <c r="T698" s="20">
        <v>34.366</v>
      </c>
      <c r="Z698" s="19"/>
      <c r="AA698" s="19"/>
      <c r="AB698" s="19"/>
      <c r="AC698" s="19"/>
      <c r="AD698" s="19"/>
    </row>
    <row r="699" spans="1:30" s="20" customFormat="1" x14ac:dyDescent="0.2">
      <c r="A699" s="17">
        <v>43202.542280092595</v>
      </c>
      <c r="B699" s="18">
        <v>1.02916667002137</v>
      </c>
      <c r="C699" s="18">
        <v>0.484375</v>
      </c>
      <c r="D699" s="22">
        <f t="shared" si="10"/>
        <v>11.624722222222379</v>
      </c>
      <c r="E699" s="19"/>
      <c r="G699" s="19"/>
      <c r="H699" s="21">
        <v>349.56099999999998</v>
      </c>
      <c r="I699" s="19"/>
      <c r="J699" s="19"/>
      <c r="K699" s="19"/>
      <c r="L699" s="19"/>
      <c r="M699" s="19"/>
      <c r="N699" s="19"/>
      <c r="O699" s="19"/>
      <c r="P699" s="19"/>
      <c r="R699" s="19"/>
      <c r="S699" s="21"/>
      <c r="T699" s="20">
        <v>36.328000000000003</v>
      </c>
      <c r="Z699" s="19"/>
      <c r="AA699" s="19"/>
      <c r="AB699" s="19"/>
      <c r="AC699" s="19"/>
      <c r="AD699" s="19"/>
    </row>
    <row r="700" spans="1:30" s="20" customFormat="1" x14ac:dyDescent="0.2">
      <c r="A700" s="17">
        <v>43202.542974537035</v>
      </c>
      <c r="B700" s="18">
        <v>1.02986111446808</v>
      </c>
      <c r="C700" s="18">
        <v>0.48506944444444444</v>
      </c>
      <c r="D700" s="22">
        <f t="shared" si="10"/>
        <v>11.641388888889047</v>
      </c>
      <c r="E700" s="19"/>
      <c r="G700" s="19"/>
      <c r="H700" s="21"/>
      <c r="I700" s="19"/>
      <c r="J700" s="19"/>
      <c r="K700" s="19"/>
      <c r="L700" s="19"/>
      <c r="M700" s="19"/>
      <c r="N700" s="19"/>
      <c r="O700" s="19"/>
      <c r="P700" s="19"/>
      <c r="R700" s="19"/>
      <c r="S700" s="21"/>
      <c r="Z700" s="19"/>
      <c r="AA700" s="19"/>
      <c r="AB700" s="19"/>
      <c r="AC700" s="19"/>
      <c r="AD700" s="19"/>
    </row>
    <row r="701" spans="1:30" s="20" customFormat="1" x14ac:dyDescent="0.2">
      <c r="A701" s="17">
        <v>43202.543668981481</v>
      </c>
      <c r="B701" s="18">
        <v>1.0305555589147799</v>
      </c>
      <c r="C701" s="18">
        <v>0.48576388888888888</v>
      </c>
      <c r="D701" s="22">
        <f t="shared" si="10"/>
        <v>11.658055555555714</v>
      </c>
      <c r="E701" s="19"/>
      <c r="G701" s="19"/>
      <c r="H701" s="21"/>
      <c r="I701" s="19"/>
      <c r="J701" s="19"/>
      <c r="K701" s="19"/>
      <c r="L701" s="19"/>
      <c r="M701" s="19"/>
      <c r="N701" s="19"/>
      <c r="O701" s="19"/>
      <c r="P701" s="19"/>
      <c r="R701" s="19"/>
      <c r="S701" s="21"/>
      <c r="Z701" s="19"/>
      <c r="AA701" s="19"/>
      <c r="AB701" s="19"/>
      <c r="AC701" s="19"/>
      <c r="AD701" s="19"/>
    </row>
    <row r="702" spans="1:30" s="20" customFormat="1" x14ac:dyDescent="0.2">
      <c r="A702" s="17">
        <v>43202.544363425928</v>
      </c>
      <c r="B702" s="18">
        <v>1.03125000336149</v>
      </c>
      <c r="C702" s="18">
        <v>0.48645833333333333</v>
      </c>
      <c r="D702" s="22">
        <f t="shared" si="10"/>
        <v>11.674722222222382</v>
      </c>
      <c r="E702" s="19"/>
      <c r="G702" s="19"/>
      <c r="H702" s="21">
        <v>350.30500000000001</v>
      </c>
      <c r="I702" s="19"/>
      <c r="J702" s="19"/>
      <c r="K702" s="19"/>
      <c r="L702" s="19"/>
      <c r="M702" s="19"/>
      <c r="N702" s="19"/>
      <c r="O702" s="19"/>
      <c r="P702" s="19"/>
      <c r="R702" s="19"/>
      <c r="S702" s="21"/>
      <c r="Z702" s="19"/>
      <c r="AA702" s="19"/>
      <c r="AB702" s="19"/>
      <c r="AC702" s="19"/>
      <c r="AD702" s="19"/>
    </row>
    <row r="703" spans="1:30" s="20" customFormat="1" x14ac:dyDescent="0.2">
      <c r="A703" s="17">
        <v>43202.545057870368</v>
      </c>
      <c r="B703" s="18">
        <v>1.0319444478082</v>
      </c>
      <c r="C703" s="18">
        <v>0.48714120370370373</v>
      </c>
      <c r="D703" s="22">
        <f t="shared" si="10"/>
        <v>11.691388888889049</v>
      </c>
      <c r="E703" s="19"/>
      <c r="G703" s="19"/>
      <c r="H703" s="21">
        <v>349.92399999999998</v>
      </c>
      <c r="I703" s="19"/>
      <c r="J703" s="19"/>
      <c r="K703" s="19"/>
      <c r="L703" s="19"/>
      <c r="M703" s="19"/>
      <c r="N703" s="19"/>
      <c r="O703" s="19"/>
      <c r="P703" s="19"/>
      <c r="R703" s="19"/>
      <c r="S703" s="21"/>
      <c r="Z703" s="19"/>
      <c r="AA703" s="19"/>
      <c r="AB703" s="19"/>
      <c r="AC703" s="19"/>
      <c r="AD703" s="19"/>
    </row>
    <row r="704" spans="1:30" s="20" customFormat="1" x14ac:dyDescent="0.2">
      <c r="A704" s="17">
        <v>43202.545752314814</v>
      </c>
      <c r="B704" s="18">
        <v>1.0326388922549099</v>
      </c>
      <c r="C704" s="18">
        <v>0.48784722222222221</v>
      </c>
      <c r="D704" s="22">
        <f t="shared" si="10"/>
        <v>11.708055555555717</v>
      </c>
      <c r="E704" s="19"/>
      <c r="G704" s="19"/>
      <c r="H704" s="21">
        <v>351.64499999999998</v>
      </c>
      <c r="I704" s="19"/>
      <c r="J704" s="19"/>
      <c r="K704" s="19"/>
      <c r="L704" s="19"/>
      <c r="M704" s="19"/>
      <c r="N704" s="19"/>
      <c r="O704" s="19"/>
      <c r="P704" s="19"/>
      <c r="R704" s="19"/>
      <c r="S704" s="21"/>
      <c r="Z704" s="19"/>
      <c r="AA704" s="19"/>
      <c r="AB704" s="19"/>
      <c r="AC704" s="19"/>
      <c r="AD704" s="19"/>
    </row>
    <row r="705" spans="1:31" s="20" customFormat="1" x14ac:dyDescent="0.2">
      <c r="A705" s="17">
        <v>43202.546446759261</v>
      </c>
      <c r="B705" s="18">
        <v>1.03333333670162</v>
      </c>
      <c r="C705" s="18">
        <v>0.48854166666666665</v>
      </c>
      <c r="D705" s="22">
        <f t="shared" si="10"/>
        <v>11.724722222222384</v>
      </c>
      <c r="E705" s="19"/>
      <c r="G705" s="19"/>
      <c r="H705" s="21">
        <v>348.87599999999998</v>
      </c>
      <c r="I705" s="19"/>
      <c r="J705" s="19"/>
      <c r="K705" s="19"/>
      <c r="L705" s="19"/>
      <c r="M705" s="19"/>
      <c r="N705" s="19"/>
      <c r="O705" s="19"/>
      <c r="P705" s="19"/>
      <c r="R705" s="19"/>
      <c r="S705" s="21"/>
      <c r="Z705" s="19"/>
      <c r="AA705" s="19"/>
      <c r="AB705" s="19"/>
      <c r="AC705" s="19"/>
      <c r="AD705" s="19"/>
    </row>
    <row r="706" spans="1:31" s="20" customFormat="1" x14ac:dyDescent="0.2">
      <c r="A706" s="17">
        <v>43202.5471412037</v>
      </c>
      <c r="B706" s="18">
        <v>1.0340277811483201</v>
      </c>
      <c r="C706" s="18">
        <v>0.48923611111111109</v>
      </c>
      <c r="D706" s="22">
        <f t="shared" si="10"/>
        <v>11.741388888889052</v>
      </c>
      <c r="E706" s="19"/>
      <c r="G706" s="19"/>
      <c r="H706" s="21"/>
      <c r="I706" s="19"/>
      <c r="J706" s="19"/>
      <c r="K706" s="19"/>
      <c r="L706" s="19"/>
      <c r="M706" s="19"/>
      <c r="N706" s="19"/>
      <c r="O706" s="19"/>
      <c r="P706" s="19"/>
      <c r="R706" s="19"/>
      <c r="S706" s="21"/>
      <c r="Z706" s="19"/>
      <c r="AA706" s="19"/>
      <c r="AB706" s="19"/>
      <c r="AC706" s="19"/>
      <c r="AD706" s="19"/>
    </row>
    <row r="707" spans="1:31" s="20" customFormat="1" x14ac:dyDescent="0.2">
      <c r="A707" s="17">
        <v>43202.547835648147</v>
      </c>
      <c r="B707" s="18">
        <v>1.0347222255950299</v>
      </c>
      <c r="C707" s="18">
        <v>0.48993055555555554</v>
      </c>
      <c r="D707" s="22">
        <f t="shared" si="10"/>
        <v>11.758055555555719</v>
      </c>
      <c r="E707" s="19"/>
      <c r="G707" s="19"/>
      <c r="H707" s="21">
        <v>350.084</v>
      </c>
      <c r="I707" s="19"/>
      <c r="J707" s="19"/>
      <c r="K707" s="19"/>
      <c r="L707" s="19"/>
      <c r="M707" s="19"/>
      <c r="N707" s="19"/>
      <c r="O707" s="19"/>
      <c r="P707" s="19"/>
      <c r="R707" s="19"/>
      <c r="S707" s="21"/>
      <c r="Z707" s="19"/>
      <c r="AA707" s="19"/>
      <c r="AB707" s="19"/>
      <c r="AC707" s="19"/>
      <c r="AD707" s="19"/>
    </row>
    <row r="708" spans="1:31" s="20" customFormat="1" x14ac:dyDescent="0.2">
      <c r="A708" s="17">
        <v>43202.548530092594</v>
      </c>
      <c r="B708" s="18">
        <v>1.03541667004174</v>
      </c>
      <c r="C708" s="18">
        <v>0.49062499999999998</v>
      </c>
      <c r="D708" s="22">
        <f t="shared" ref="D708:D771" si="11">D707+60/3600</f>
        <v>11.774722222222387</v>
      </c>
      <c r="E708" s="19"/>
      <c r="G708" s="19"/>
      <c r="H708" s="21"/>
      <c r="I708" s="19"/>
      <c r="J708" s="19"/>
      <c r="K708" s="19"/>
      <c r="L708" s="19"/>
      <c r="M708" s="19"/>
      <c r="N708" s="19"/>
      <c r="O708" s="19"/>
      <c r="P708" s="19"/>
      <c r="R708" s="19"/>
      <c r="S708" s="21"/>
      <c r="Z708" s="19"/>
      <c r="AA708" s="19"/>
      <c r="AB708" s="19"/>
      <c r="AC708" s="19"/>
      <c r="AD708" s="19"/>
    </row>
    <row r="709" spans="1:31" s="20" customFormat="1" x14ac:dyDescent="0.2">
      <c r="A709" s="17">
        <v>43202.549224537041</v>
      </c>
      <c r="B709" s="18">
        <v>1.0361111144884501</v>
      </c>
      <c r="C709" s="18">
        <v>0.49130787037037038</v>
      </c>
      <c r="D709" s="22">
        <f t="shared" si="11"/>
        <v>11.791388888889054</v>
      </c>
      <c r="E709" s="19"/>
      <c r="G709" s="19"/>
      <c r="H709" s="21"/>
      <c r="I709" s="19"/>
      <c r="J709" s="19"/>
      <c r="K709" s="19"/>
      <c r="L709" s="19"/>
      <c r="M709" s="19"/>
      <c r="N709" s="19"/>
      <c r="O709" s="19"/>
      <c r="P709" s="19"/>
      <c r="Q709" s="20">
        <v>-873.25400000000002</v>
      </c>
      <c r="R709" s="19"/>
      <c r="S709" s="21"/>
      <c r="Z709" s="19"/>
      <c r="AA709" s="19"/>
      <c r="AB709" s="19"/>
      <c r="AC709" s="19"/>
      <c r="AD709" s="19"/>
    </row>
    <row r="710" spans="1:31" s="20" customFormat="1" x14ac:dyDescent="0.2">
      <c r="A710" s="17">
        <v>43202.54991898148</v>
      </c>
      <c r="B710" s="18">
        <v>1.0368055589351599</v>
      </c>
      <c r="C710" s="18">
        <v>0.49200231481481482</v>
      </c>
      <c r="D710" s="22">
        <f t="shared" si="11"/>
        <v>11.808055555555722</v>
      </c>
      <c r="E710" s="19"/>
      <c r="G710" s="19"/>
      <c r="H710" s="21"/>
      <c r="I710" s="19"/>
      <c r="J710" s="19"/>
      <c r="K710" s="19"/>
      <c r="L710" s="19"/>
      <c r="M710" s="19"/>
      <c r="N710" s="19"/>
      <c r="O710" s="19"/>
      <c r="P710" s="19"/>
      <c r="Q710" s="20">
        <v>-871.97</v>
      </c>
      <c r="R710" s="19"/>
      <c r="S710" s="21"/>
      <c r="Z710" s="19"/>
      <c r="AA710" s="19"/>
      <c r="AB710" s="19"/>
      <c r="AC710" s="19"/>
      <c r="AD710" s="19"/>
    </row>
    <row r="711" spans="1:31" s="20" customFormat="1" x14ac:dyDescent="0.2">
      <c r="A711" s="17">
        <v>43202.550613425927</v>
      </c>
      <c r="B711" s="18">
        <v>1.03750000338187</v>
      </c>
      <c r="C711" s="18">
        <v>0.49270833333333336</v>
      </c>
      <c r="D711" s="22">
        <f t="shared" si="11"/>
        <v>11.824722222222389</v>
      </c>
      <c r="E711" s="19"/>
      <c r="G711" s="19"/>
      <c r="H711" s="21">
        <v>349.97800000000001</v>
      </c>
      <c r="I711" s="19"/>
      <c r="J711" s="19"/>
      <c r="K711" s="19"/>
      <c r="L711" s="19"/>
      <c r="M711" s="19"/>
      <c r="N711" s="19"/>
      <c r="O711" s="19"/>
      <c r="P711" s="19"/>
      <c r="R711" s="19"/>
      <c r="S711" s="21"/>
      <c r="T711" s="20">
        <v>35.066000000000003</v>
      </c>
      <c r="Z711" s="19"/>
      <c r="AA711" s="19"/>
      <c r="AB711" s="19"/>
      <c r="AC711" s="19"/>
      <c r="AD711" s="19"/>
    </row>
    <row r="712" spans="1:31" s="20" customFormat="1" x14ac:dyDescent="0.2">
      <c r="A712" s="17">
        <v>43202.551307870373</v>
      </c>
      <c r="B712" s="18">
        <v>1.0381944478285701</v>
      </c>
      <c r="C712" s="18">
        <v>0.4934027777777778</v>
      </c>
      <c r="D712" s="22">
        <f t="shared" si="11"/>
        <v>11.841388888889057</v>
      </c>
      <c r="E712" s="19"/>
      <c r="G712" s="19">
        <v>37.061</v>
      </c>
      <c r="H712" s="21">
        <v>350.82900000000001</v>
      </c>
      <c r="I712" s="19"/>
      <c r="J712" s="19"/>
      <c r="K712" s="19"/>
      <c r="L712" s="19"/>
      <c r="M712" s="19"/>
      <c r="N712" s="19"/>
      <c r="O712" s="19"/>
      <c r="P712" s="19"/>
      <c r="Q712" s="20">
        <v>-871.01300000000003</v>
      </c>
      <c r="R712" s="19"/>
      <c r="S712" s="21"/>
      <c r="T712" s="20">
        <v>34.917000000000002</v>
      </c>
      <c r="Z712" s="19"/>
      <c r="AA712" s="19"/>
      <c r="AB712" s="19"/>
      <c r="AC712" s="19"/>
      <c r="AD712" s="19"/>
    </row>
    <row r="713" spans="1:31" s="20" customFormat="1" x14ac:dyDescent="0.2">
      <c r="A713" s="17">
        <v>43202.552002314813</v>
      </c>
      <c r="B713" s="18">
        <v>1.0388888922752799</v>
      </c>
      <c r="C713" s="18">
        <v>0.49409722222222224</v>
      </c>
      <c r="D713" s="22">
        <f t="shared" si="11"/>
        <v>11.858055555555724</v>
      </c>
      <c r="E713" s="19"/>
      <c r="G713" s="19"/>
      <c r="H713" s="21">
        <v>350.16399999999999</v>
      </c>
      <c r="I713" s="19"/>
      <c r="J713" s="19"/>
      <c r="K713" s="19"/>
      <c r="L713" s="19"/>
      <c r="M713" s="19"/>
      <c r="N713" s="19"/>
      <c r="O713" s="19"/>
      <c r="P713" s="19"/>
      <c r="R713" s="19"/>
      <c r="S713" s="21"/>
      <c r="Z713" s="19"/>
      <c r="AA713" s="19"/>
      <c r="AB713" s="19"/>
      <c r="AC713" s="19"/>
      <c r="AD713" s="19"/>
    </row>
    <row r="714" spans="1:31" s="20" customFormat="1" x14ac:dyDescent="0.2">
      <c r="A714" s="17">
        <v>43202.55269675926</v>
      </c>
      <c r="B714" s="18">
        <v>1.03958333672199</v>
      </c>
      <c r="C714" s="18">
        <v>0.49479166666666669</v>
      </c>
      <c r="D714" s="22">
        <f t="shared" si="11"/>
        <v>11.874722222222392</v>
      </c>
      <c r="E714" s="19"/>
      <c r="G714" s="19"/>
      <c r="H714" s="21"/>
      <c r="I714" s="19"/>
      <c r="J714" s="19"/>
      <c r="K714" s="19"/>
      <c r="L714" s="19"/>
      <c r="M714" s="19"/>
      <c r="N714" s="19"/>
      <c r="O714" s="19"/>
      <c r="P714" s="19"/>
      <c r="Q714" s="20">
        <v>-869.971</v>
      </c>
      <c r="R714" s="19"/>
      <c r="S714" s="21"/>
      <c r="Z714" s="19"/>
      <c r="AA714" s="19"/>
      <c r="AB714" s="19"/>
      <c r="AC714" s="19"/>
      <c r="AD714" s="19"/>
    </row>
    <row r="715" spans="1:31" s="20" customFormat="1" x14ac:dyDescent="0.2">
      <c r="A715" s="17">
        <v>43202.553391203706</v>
      </c>
      <c r="B715" s="18">
        <v>1.0402777811687001</v>
      </c>
      <c r="C715" s="18">
        <v>0.49548611111111113</v>
      </c>
      <c r="D715" s="22">
        <f t="shared" si="11"/>
        <v>11.891388888889059</v>
      </c>
      <c r="E715" s="19"/>
      <c r="G715" s="19"/>
      <c r="H715" s="21"/>
      <c r="I715" s="19"/>
      <c r="J715" s="19"/>
      <c r="K715" s="19"/>
      <c r="L715" s="19"/>
      <c r="M715" s="19"/>
      <c r="N715" s="19"/>
      <c r="O715" s="19"/>
      <c r="P715" s="19"/>
      <c r="R715" s="19"/>
      <c r="S715" s="21"/>
      <c r="Z715" s="19"/>
      <c r="AA715" s="19"/>
      <c r="AB715" s="19"/>
      <c r="AC715" s="19"/>
      <c r="AD715" s="19"/>
    </row>
    <row r="716" spans="1:31" s="20" customFormat="1" x14ac:dyDescent="0.2">
      <c r="A716" s="17">
        <v>43202.554085648146</v>
      </c>
      <c r="B716" s="18">
        <v>1.0409722256154099</v>
      </c>
      <c r="C716" s="18">
        <v>0.49616898148148147</v>
      </c>
      <c r="D716" s="22">
        <f t="shared" si="11"/>
        <v>11.908055555555727</v>
      </c>
      <c r="E716" s="19"/>
      <c r="G716" s="19"/>
      <c r="H716" s="21"/>
      <c r="I716" s="19"/>
      <c r="J716" s="19"/>
      <c r="K716" s="19"/>
      <c r="L716" s="19"/>
      <c r="M716" s="19"/>
      <c r="N716" s="19"/>
      <c r="O716" s="19"/>
      <c r="P716" s="19"/>
      <c r="R716" s="19"/>
      <c r="S716" s="21"/>
      <c r="Z716" s="19"/>
      <c r="AA716" s="19"/>
      <c r="AB716" s="19"/>
      <c r="AC716" s="19"/>
      <c r="AD716" s="19"/>
    </row>
    <row r="717" spans="1:31" s="20" customFormat="1" x14ac:dyDescent="0.2">
      <c r="A717" s="17">
        <v>43202.554780092592</v>
      </c>
      <c r="B717" s="18">
        <v>1.04166667006211</v>
      </c>
      <c r="C717" s="18">
        <v>0.49686342592592592</v>
      </c>
      <c r="D717" s="22">
        <f t="shared" si="11"/>
        <v>11.924722222222394</v>
      </c>
      <c r="E717" s="19"/>
      <c r="G717" s="19"/>
      <c r="H717" s="21"/>
      <c r="I717" s="19"/>
      <c r="J717" s="19"/>
      <c r="K717" s="19"/>
      <c r="L717" s="19"/>
      <c r="M717" s="19"/>
      <c r="N717" s="19"/>
      <c r="O717" s="19"/>
      <c r="P717" s="19"/>
      <c r="Q717" s="20">
        <v>-868.971</v>
      </c>
      <c r="R717" s="19"/>
      <c r="S717" s="21"/>
      <c r="T717" s="20">
        <v>35.08</v>
      </c>
      <c r="Z717" s="19"/>
      <c r="AA717" s="19"/>
      <c r="AB717" s="19"/>
      <c r="AC717" s="19"/>
      <c r="AD717" s="19"/>
    </row>
    <row r="718" spans="1:31" s="20" customFormat="1" x14ac:dyDescent="0.2">
      <c r="A718" s="17">
        <v>43202.555474537039</v>
      </c>
      <c r="B718" s="18">
        <v>1.0423611145088201</v>
      </c>
      <c r="C718" s="18">
        <v>0.49756944444444445</v>
      </c>
      <c r="D718" s="22">
        <f t="shared" si="11"/>
        <v>11.941388888889062</v>
      </c>
      <c r="E718" s="19">
        <v>1005.633</v>
      </c>
      <c r="F718" s="20">
        <v>6.0620000000000003</v>
      </c>
      <c r="G718" s="19">
        <v>37.046999999999997</v>
      </c>
      <c r="H718" s="21">
        <v>350.09800000000001</v>
      </c>
      <c r="I718" s="19">
        <v>0</v>
      </c>
      <c r="J718" s="19">
        <v>0</v>
      </c>
      <c r="K718" s="19">
        <v>0</v>
      </c>
      <c r="L718" s="19">
        <v>5.633</v>
      </c>
      <c r="M718" s="19">
        <v>0</v>
      </c>
      <c r="N718" s="19">
        <v>0</v>
      </c>
      <c r="O718" s="19">
        <v>0</v>
      </c>
      <c r="P718" s="19">
        <v>0</v>
      </c>
      <c r="Q718" s="20">
        <v>-868.96699999999998</v>
      </c>
      <c r="R718" s="19">
        <v>0</v>
      </c>
      <c r="S718" s="21">
        <v>0.28199999999999997</v>
      </c>
      <c r="T718" s="20">
        <v>34.768999999999998</v>
      </c>
      <c r="U718" s="20">
        <v>0</v>
      </c>
      <c r="V718" s="20">
        <v>0</v>
      </c>
      <c r="W718" s="20">
        <v>0</v>
      </c>
      <c r="X718" s="20">
        <v>0</v>
      </c>
      <c r="Y718" s="20">
        <v>6</v>
      </c>
      <c r="Z718" s="19">
        <v>37</v>
      </c>
      <c r="AA718" s="19">
        <v>3</v>
      </c>
      <c r="AB718" s="19">
        <v>0</v>
      </c>
      <c r="AC718" s="19">
        <v>3</v>
      </c>
      <c r="AD718" s="19">
        <v>3</v>
      </c>
      <c r="AE718" s="20">
        <v>0</v>
      </c>
    </row>
    <row r="719" spans="1:31" s="20" customFormat="1" x14ac:dyDescent="0.2">
      <c r="A719" s="17">
        <v>43202.556168981479</v>
      </c>
      <c r="B719" s="18">
        <v>1.0430555589555299</v>
      </c>
      <c r="C719" s="18">
        <v>0.4982638888888889</v>
      </c>
      <c r="D719" s="22">
        <f t="shared" si="11"/>
        <v>11.958055555555729</v>
      </c>
      <c r="E719" s="19"/>
      <c r="G719" s="19"/>
      <c r="H719" s="21"/>
      <c r="I719" s="19"/>
      <c r="J719" s="19"/>
      <c r="K719" s="19"/>
      <c r="L719" s="19"/>
      <c r="M719" s="19"/>
      <c r="N719" s="19"/>
      <c r="O719" s="19"/>
      <c r="P719" s="19"/>
      <c r="R719" s="19"/>
      <c r="S719" s="21"/>
      <c r="Z719" s="19"/>
      <c r="AA719" s="19"/>
      <c r="AB719" s="19"/>
      <c r="AC719" s="19"/>
      <c r="AD719" s="19"/>
    </row>
    <row r="720" spans="1:31" s="20" customFormat="1" x14ac:dyDescent="0.2">
      <c r="A720" s="17">
        <v>43202.556863425925</v>
      </c>
      <c r="B720" s="18">
        <v>1.04375000340224</v>
      </c>
      <c r="C720" s="18">
        <v>0.49895833333333334</v>
      </c>
      <c r="D720" s="22">
        <f t="shared" si="11"/>
        <v>11.974722222222397</v>
      </c>
      <c r="E720" s="19"/>
      <c r="G720" s="19"/>
      <c r="H720" s="21"/>
      <c r="I720" s="19"/>
      <c r="J720" s="19"/>
      <c r="K720" s="19"/>
      <c r="L720" s="19"/>
      <c r="M720" s="19"/>
      <c r="N720" s="19"/>
      <c r="O720" s="19"/>
      <c r="P720" s="19"/>
      <c r="R720" s="19"/>
      <c r="S720" s="21"/>
      <c r="Z720" s="19"/>
      <c r="AA720" s="19"/>
      <c r="AB720" s="19"/>
      <c r="AC720" s="19"/>
      <c r="AD720" s="19"/>
    </row>
    <row r="721" spans="1:35" s="19" customFormat="1" x14ac:dyDescent="0.2">
      <c r="A721" s="17">
        <v>43202.557557870372</v>
      </c>
      <c r="B721" s="18">
        <v>1.0444444478489501</v>
      </c>
      <c r="C721" s="18">
        <v>0.49965277777777778</v>
      </c>
      <c r="D721" s="22">
        <f t="shared" si="11"/>
        <v>11.991388888889064</v>
      </c>
      <c r="F721" s="20"/>
      <c r="H721" s="21"/>
      <c r="Q721" s="20">
        <v>-867.97199999999998</v>
      </c>
      <c r="S721" s="21"/>
      <c r="T721" s="20"/>
      <c r="U721" s="20"/>
      <c r="V721" s="20"/>
      <c r="W721" s="20"/>
      <c r="X721" s="20"/>
      <c r="Y721" s="20"/>
      <c r="AE721" s="20"/>
      <c r="AF721" s="20"/>
      <c r="AG721" s="20"/>
      <c r="AH721" s="20"/>
      <c r="AI721" s="20"/>
    </row>
    <row r="722" spans="1:35" s="19" customFormat="1" x14ac:dyDescent="0.2">
      <c r="A722" s="17">
        <v>43202.558252314811</v>
      </c>
      <c r="B722" s="18">
        <v>1.0451388922956499</v>
      </c>
      <c r="C722" s="18">
        <v>0.50034722222222228</v>
      </c>
      <c r="D722" s="22">
        <f t="shared" si="11"/>
        <v>12.008055555555732</v>
      </c>
      <c r="F722" s="20"/>
      <c r="H722" s="21"/>
      <c r="Q722" s="20"/>
      <c r="S722" s="21"/>
      <c r="T722" s="20"/>
      <c r="U722" s="20"/>
      <c r="V722" s="20"/>
      <c r="W722" s="20"/>
      <c r="X722" s="20"/>
      <c r="Y722" s="20"/>
      <c r="AE722" s="20"/>
      <c r="AF722" s="20"/>
      <c r="AG722" s="20"/>
      <c r="AH722" s="20"/>
      <c r="AI722" s="20"/>
    </row>
    <row r="723" spans="1:35" s="19" customFormat="1" x14ac:dyDescent="0.2">
      <c r="A723" s="17">
        <v>43202.558946759258</v>
      </c>
      <c r="B723" s="18">
        <v>1.04583333674236</v>
      </c>
      <c r="C723" s="18">
        <v>0.50103009259259257</v>
      </c>
      <c r="D723" s="22">
        <f t="shared" si="11"/>
        <v>12.024722222222399</v>
      </c>
      <c r="F723" s="20"/>
      <c r="H723" s="21"/>
      <c r="Q723" s="20"/>
      <c r="S723" s="21"/>
      <c r="T723" s="20"/>
      <c r="U723" s="20"/>
      <c r="V723" s="20"/>
      <c r="W723" s="20"/>
      <c r="X723" s="20"/>
      <c r="Y723" s="20"/>
      <c r="AE723" s="20"/>
      <c r="AF723" s="20"/>
      <c r="AG723" s="20"/>
      <c r="AH723" s="20"/>
      <c r="AI723" s="20"/>
    </row>
    <row r="724" spans="1:35" s="19" customFormat="1" x14ac:dyDescent="0.2">
      <c r="A724" s="17">
        <v>43202.559641203705</v>
      </c>
      <c r="B724" s="18">
        <v>1.0465277811890701</v>
      </c>
      <c r="C724" s="18">
        <v>0.50173611111111116</v>
      </c>
      <c r="D724" s="22">
        <f t="shared" si="11"/>
        <v>12.041388888889067</v>
      </c>
      <c r="F724" s="20"/>
      <c r="H724" s="21"/>
      <c r="Q724" s="20"/>
      <c r="S724" s="21"/>
      <c r="T724" s="20"/>
      <c r="U724" s="20"/>
      <c r="V724" s="20"/>
      <c r="W724" s="20"/>
      <c r="X724" s="20"/>
      <c r="Y724" s="20"/>
      <c r="AE724" s="20"/>
      <c r="AF724" s="20"/>
      <c r="AG724" s="20"/>
      <c r="AH724" s="20"/>
      <c r="AI724" s="20"/>
    </row>
    <row r="725" spans="1:35" s="19" customFormat="1" x14ac:dyDescent="0.2">
      <c r="A725" s="17">
        <v>43202.560335648152</v>
      </c>
      <c r="B725" s="18">
        <v>1.0472222256357799</v>
      </c>
      <c r="C725" s="18">
        <v>0.5024305555555556</v>
      </c>
      <c r="D725" s="22">
        <f t="shared" si="11"/>
        <v>12.058055555555734</v>
      </c>
      <c r="F725" s="20"/>
      <c r="H725" s="21"/>
      <c r="Q725" s="20"/>
      <c r="S725" s="21"/>
      <c r="T725" s="20"/>
      <c r="U725" s="20"/>
      <c r="V725" s="20"/>
      <c r="W725" s="20"/>
      <c r="X725" s="20"/>
      <c r="Y725" s="20"/>
      <c r="AE725" s="20"/>
      <c r="AF725" s="20"/>
      <c r="AG725" s="20"/>
      <c r="AH725" s="20"/>
      <c r="AI725" s="20"/>
    </row>
    <row r="726" spans="1:35" s="19" customFormat="1" x14ac:dyDescent="0.2">
      <c r="A726" s="17">
        <v>43202.561030092591</v>
      </c>
      <c r="B726" s="18">
        <v>1.04791667008249</v>
      </c>
      <c r="C726" s="18">
        <v>0.50312500000000004</v>
      </c>
      <c r="D726" s="22">
        <f t="shared" si="11"/>
        <v>12.074722222222402</v>
      </c>
      <c r="F726" s="20"/>
      <c r="H726" s="21"/>
      <c r="Q726" s="20"/>
      <c r="S726" s="21"/>
      <c r="T726" s="20"/>
      <c r="U726" s="20"/>
      <c r="V726" s="20"/>
      <c r="W726" s="20"/>
      <c r="X726" s="20"/>
      <c r="Y726" s="20"/>
      <c r="AE726" s="20"/>
      <c r="AF726" s="20"/>
      <c r="AG726" s="20"/>
      <c r="AH726" s="20"/>
      <c r="AI726" s="20"/>
    </row>
    <row r="727" spans="1:35" s="19" customFormat="1" x14ac:dyDescent="0.2">
      <c r="A727" s="17">
        <v>43202.561724537038</v>
      </c>
      <c r="B727" s="18">
        <v>1.0486111145291901</v>
      </c>
      <c r="C727" s="18">
        <v>0.50381944444444449</v>
      </c>
      <c r="D727" s="22">
        <f t="shared" si="11"/>
        <v>12.091388888889069</v>
      </c>
      <c r="F727" s="20"/>
      <c r="H727" s="21"/>
      <c r="Q727" s="20"/>
      <c r="S727" s="21"/>
      <c r="T727" s="20"/>
      <c r="U727" s="20"/>
      <c r="V727" s="20"/>
      <c r="W727" s="20"/>
      <c r="X727" s="20"/>
      <c r="Y727" s="20"/>
      <c r="AE727" s="20"/>
      <c r="AF727" s="20"/>
      <c r="AG727" s="20"/>
      <c r="AH727" s="20"/>
      <c r="AI727" s="20"/>
    </row>
    <row r="728" spans="1:35" s="19" customFormat="1" x14ac:dyDescent="0.2">
      <c r="A728" s="17">
        <v>43202.562418981484</v>
      </c>
      <c r="B728" s="18">
        <v>1.0493055589758999</v>
      </c>
      <c r="C728" s="18">
        <v>0.50451388888888893</v>
      </c>
      <c r="D728" s="22">
        <f t="shared" si="11"/>
        <v>12.108055555555737</v>
      </c>
      <c r="F728" s="20"/>
      <c r="H728" s="21"/>
      <c r="Q728" s="20">
        <v>-866.97299999999996</v>
      </c>
      <c r="S728" s="21"/>
      <c r="T728" s="20"/>
      <c r="U728" s="20"/>
      <c r="V728" s="20"/>
      <c r="W728" s="20"/>
      <c r="X728" s="20"/>
      <c r="Y728" s="20"/>
      <c r="AE728" s="20"/>
      <c r="AF728" s="20"/>
      <c r="AG728" s="20"/>
      <c r="AH728" s="20"/>
      <c r="AI728" s="20"/>
    </row>
    <row r="729" spans="1:35" s="19" customFormat="1" x14ac:dyDescent="0.2">
      <c r="A729" s="17">
        <v>43202.563113425924</v>
      </c>
      <c r="B729" s="18">
        <v>1.05000000342261</v>
      </c>
      <c r="C729" s="18">
        <v>0.50520833333333337</v>
      </c>
      <c r="D729" s="22">
        <f t="shared" si="11"/>
        <v>12.124722222222404</v>
      </c>
      <c r="F729" s="20"/>
      <c r="H729" s="21"/>
      <c r="Q729" s="20"/>
      <c r="S729" s="21"/>
      <c r="T729" s="20"/>
      <c r="U729" s="20"/>
      <c r="V729" s="20"/>
      <c r="W729" s="20"/>
      <c r="X729" s="20"/>
      <c r="Y729" s="20"/>
      <c r="AE729" s="20"/>
      <c r="AF729" s="20"/>
      <c r="AG729" s="20"/>
      <c r="AH729" s="20"/>
      <c r="AI729" s="20"/>
    </row>
    <row r="730" spans="1:35" s="19" customFormat="1" x14ac:dyDescent="0.2">
      <c r="A730" s="17">
        <v>43202.563807870371</v>
      </c>
      <c r="B730" s="18">
        <v>1.0506944478693201</v>
      </c>
      <c r="C730" s="18">
        <v>0.50589120370370366</v>
      </c>
      <c r="D730" s="22">
        <f t="shared" si="11"/>
        <v>12.141388888889072</v>
      </c>
      <c r="F730" s="20"/>
      <c r="H730" s="21"/>
      <c r="Q730" s="20"/>
      <c r="S730" s="21"/>
      <c r="T730" s="20"/>
      <c r="U730" s="20"/>
      <c r="V730" s="20"/>
      <c r="W730" s="20"/>
      <c r="X730" s="20"/>
      <c r="Y730" s="20"/>
      <c r="AE730" s="20"/>
      <c r="AF730" s="20"/>
      <c r="AG730" s="20"/>
      <c r="AH730" s="20"/>
      <c r="AI730" s="20"/>
    </row>
    <row r="731" spans="1:35" s="19" customFormat="1" x14ac:dyDescent="0.2">
      <c r="A731" s="17">
        <v>43202.564502314817</v>
      </c>
      <c r="B731" s="18">
        <v>1.0513888923160299</v>
      </c>
      <c r="C731" s="18">
        <v>0.50659722222222225</v>
      </c>
      <c r="D731" s="22">
        <f t="shared" si="11"/>
        <v>12.158055555555739</v>
      </c>
      <c r="F731" s="20"/>
      <c r="H731" s="21"/>
      <c r="Q731" s="20"/>
      <c r="S731" s="21"/>
      <c r="T731" s="20"/>
      <c r="U731" s="20"/>
      <c r="V731" s="20"/>
      <c r="W731" s="20"/>
      <c r="X731" s="20"/>
      <c r="Y731" s="20"/>
      <c r="AE731" s="20"/>
      <c r="AF731" s="20"/>
      <c r="AG731" s="20"/>
      <c r="AH731" s="20"/>
      <c r="AI731" s="20"/>
    </row>
    <row r="732" spans="1:35" s="19" customFormat="1" x14ac:dyDescent="0.2">
      <c r="A732" s="17">
        <v>43202.565196759257</v>
      </c>
      <c r="B732" s="18">
        <v>1.05208333676273</v>
      </c>
      <c r="C732" s="18">
        <v>0.5072916666666667</v>
      </c>
      <c r="D732" s="22">
        <f t="shared" si="11"/>
        <v>12.174722222222407</v>
      </c>
      <c r="F732" s="20"/>
      <c r="H732" s="21">
        <v>350.71899999999999</v>
      </c>
      <c r="Q732" s="20"/>
      <c r="S732" s="21"/>
      <c r="T732" s="20"/>
      <c r="U732" s="20"/>
      <c r="V732" s="20"/>
      <c r="W732" s="20"/>
      <c r="X732" s="20"/>
      <c r="Y732" s="20"/>
      <c r="AE732" s="20"/>
      <c r="AF732" s="20"/>
      <c r="AG732" s="20"/>
      <c r="AH732" s="20"/>
      <c r="AI732" s="20"/>
    </row>
    <row r="733" spans="1:35" s="19" customFormat="1" x14ac:dyDescent="0.2">
      <c r="A733" s="17">
        <v>43202.565891203703</v>
      </c>
      <c r="B733" s="18">
        <v>1.0527777812094401</v>
      </c>
      <c r="C733" s="18">
        <v>0.50798611111111114</v>
      </c>
      <c r="D733" s="22">
        <f t="shared" si="11"/>
        <v>12.191388888889074</v>
      </c>
      <c r="F733" s="20"/>
      <c r="H733" s="21">
        <v>353.20499999999998</v>
      </c>
      <c r="Q733" s="20"/>
      <c r="S733" s="21"/>
      <c r="T733" s="20"/>
      <c r="U733" s="20"/>
      <c r="V733" s="20"/>
      <c r="W733" s="20"/>
      <c r="X733" s="20"/>
      <c r="Y733" s="20"/>
      <c r="AE733" s="20"/>
      <c r="AF733" s="20"/>
      <c r="AG733" s="20"/>
      <c r="AH733" s="20"/>
      <c r="AI733" s="20"/>
    </row>
    <row r="734" spans="1:35" s="19" customFormat="1" x14ac:dyDescent="0.2">
      <c r="A734" s="17">
        <v>43202.56658564815</v>
      </c>
      <c r="B734" s="18">
        <v>1.05347222565615</v>
      </c>
      <c r="C734" s="18">
        <v>0.50868055555555558</v>
      </c>
      <c r="D734" s="22">
        <f t="shared" si="11"/>
        <v>12.208055555555742</v>
      </c>
      <c r="F734" s="20"/>
      <c r="H734" s="21">
        <v>350.52100000000002</v>
      </c>
      <c r="Q734" s="20"/>
      <c r="S734" s="21"/>
      <c r="T734" s="20"/>
      <c r="U734" s="20"/>
      <c r="V734" s="20"/>
      <c r="W734" s="20"/>
      <c r="X734" s="20"/>
      <c r="Y734" s="20"/>
      <c r="AE734" s="20"/>
      <c r="AF734" s="20"/>
      <c r="AG734" s="20"/>
      <c r="AH734" s="20"/>
      <c r="AI734" s="20"/>
    </row>
    <row r="735" spans="1:35" s="19" customFormat="1" x14ac:dyDescent="0.2">
      <c r="A735" s="17">
        <v>43202.567280092589</v>
      </c>
      <c r="B735" s="18">
        <v>1.05416667010286</v>
      </c>
      <c r="C735" s="18">
        <v>0.50937500000000002</v>
      </c>
      <c r="D735" s="22">
        <f t="shared" si="11"/>
        <v>12.224722222222409</v>
      </c>
      <c r="F735" s="20"/>
      <c r="H735" s="21">
        <v>351.19400000000002</v>
      </c>
      <c r="Q735" s="20"/>
      <c r="S735" s="21"/>
      <c r="T735" s="20"/>
      <c r="U735" s="20"/>
      <c r="V735" s="20"/>
      <c r="W735" s="20"/>
      <c r="X735" s="20"/>
      <c r="Y735" s="20"/>
      <c r="AE735" s="20"/>
      <c r="AF735" s="20"/>
      <c r="AG735" s="20"/>
      <c r="AH735" s="20"/>
      <c r="AI735" s="20"/>
    </row>
    <row r="736" spans="1:35" s="19" customFormat="1" x14ac:dyDescent="0.2">
      <c r="A736" s="17">
        <v>43202.567974537036</v>
      </c>
      <c r="B736" s="18">
        <v>1.0548611145495701</v>
      </c>
      <c r="C736" s="18">
        <v>0.51006944444444446</v>
      </c>
      <c r="D736" s="22">
        <f t="shared" si="11"/>
        <v>12.241388888889077</v>
      </c>
      <c r="F736" s="20"/>
      <c r="H736" s="21">
        <v>349.41199999999998</v>
      </c>
      <c r="Q736" s="20"/>
      <c r="S736" s="21"/>
      <c r="T736" s="20"/>
      <c r="U736" s="20"/>
      <c r="V736" s="20"/>
      <c r="W736" s="20"/>
      <c r="X736" s="20"/>
      <c r="Y736" s="20"/>
      <c r="AE736" s="20"/>
      <c r="AF736" s="20"/>
      <c r="AG736" s="20"/>
      <c r="AH736" s="20"/>
      <c r="AI736" s="20"/>
    </row>
    <row r="737" spans="1:31" s="20" customFormat="1" x14ac:dyDescent="0.2">
      <c r="A737" s="17">
        <v>43202.568668981483</v>
      </c>
      <c r="B737" s="18">
        <v>1.05555555899628</v>
      </c>
      <c r="C737" s="18">
        <v>0.51075231481481487</v>
      </c>
      <c r="D737" s="22">
        <f t="shared" si="11"/>
        <v>12.258055555555744</v>
      </c>
      <c r="E737" s="19"/>
      <c r="G737" s="19"/>
      <c r="H737" s="21"/>
      <c r="I737" s="19"/>
      <c r="J737" s="19"/>
      <c r="K737" s="19"/>
      <c r="L737" s="19"/>
      <c r="M737" s="19"/>
      <c r="N737" s="19"/>
      <c r="O737" s="19"/>
      <c r="P737" s="19"/>
      <c r="R737" s="19"/>
      <c r="S737" s="21"/>
      <c r="Z737" s="19"/>
      <c r="AA737" s="19"/>
      <c r="AB737" s="19"/>
      <c r="AC737" s="19"/>
      <c r="AD737" s="19"/>
    </row>
    <row r="738" spans="1:31" s="20" customFormat="1" x14ac:dyDescent="0.2">
      <c r="A738" s="17">
        <v>43202.569363425922</v>
      </c>
      <c r="B738" s="18">
        <v>1.05625000344298</v>
      </c>
      <c r="C738" s="18">
        <v>0.51145833333333335</v>
      </c>
      <c r="D738" s="22">
        <f t="shared" si="11"/>
        <v>12.274722222222412</v>
      </c>
      <c r="E738" s="19"/>
      <c r="G738" s="19"/>
      <c r="H738" s="21"/>
      <c r="I738" s="19"/>
      <c r="J738" s="19"/>
      <c r="K738" s="19"/>
      <c r="L738" s="19"/>
      <c r="M738" s="19"/>
      <c r="N738" s="19"/>
      <c r="O738" s="19"/>
      <c r="P738" s="19"/>
      <c r="R738" s="19"/>
      <c r="S738" s="21"/>
      <c r="Z738" s="19"/>
      <c r="AA738" s="19"/>
      <c r="AB738" s="19"/>
      <c r="AC738" s="19"/>
      <c r="AD738" s="19"/>
    </row>
    <row r="739" spans="1:31" s="20" customFormat="1" x14ac:dyDescent="0.2">
      <c r="A739" s="17">
        <v>43202.570057870369</v>
      </c>
      <c r="B739" s="18">
        <v>1.0569444478896901</v>
      </c>
      <c r="C739" s="18">
        <v>0.51215277777777779</v>
      </c>
      <c r="D739" s="22">
        <f t="shared" si="11"/>
        <v>12.291388888889079</v>
      </c>
      <c r="E739" s="19"/>
      <c r="G739" s="19"/>
      <c r="H739" s="21">
        <v>349.79</v>
      </c>
      <c r="I739" s="19"/>
      <c r="J739" s="19"/>
      <c r="K739" s="19"/>
      <c r="L739" s="19"/>
      <c r="M739" s="19"/>
      <c r="N739" s="19"/>
      <c r="O739" s="19"/>
      <c r="P739" s="19"/>
      <c r="R739" s="19"/>
      <c r="S739" s="21"/>
      <c r="Z739" s="19"/>
      <c r="AA739" s="19"/>
      <c r="AB739" s="19"/>
      <c r="AC739" s="19"/>
      <c r="AD739" s="19"/>
    </row>
    <row r="740" spans="1:31" s="20" customFormat="1" x14ac:dyDescent="0.2">
      <c r="A740" s="17">
        <v>43202.570752314816</v>
      </c>
      <c r="B740" s="18">
        <v>1.0576388923364</v>
      </c>
      <c r="C740" s="18">
        <v>0.51284722222222223</v>
      </c>
      <c r="D740" s="22">
        <f t="shared" si="11"/>
        <v>12.308055555555747</v>
      </c>
      <c r="E740" s="19"/>
      <c r="G740" s="19"/>
      <c r="H740" s="21"/>
      <c r="I740" s="19"/>
      <c r="J740" s="19"/>
      <c r="K740" s="19"/>
      <c r="L740" s="19"/>
      <c r="M740" s="19"/>
      <c r="N740" s="19"/>
      <c r="O740" s="19"/>
      <c r="P740" s="19"/>
      <c r="R740" s="19"/>
      <c r="S740" s="21"/>
      <c r="Z740" s="19"/>
      <c r="AA740" s="19"/>
      <c r="AB740" s="19"/>
      <c r="AC740" s="19"/>
      <c r="AD740" s="19"/>
    </row>
    <row r="741" spans="1:31" s="20" customFormat="1" x14ac:dyDescent="0.2">
      <c r="A741" s="17">
        <v>43202.571446759262</v>
      </c>
      <c r="B741" s="18">
        <v>1.05833333678311</v>
      </c>
      <c r="C741" s="18">
        <v>0.51354166666666667</v>
      </c>
      <c r="D741" s="22">
        <f t="shared" si="11"/>
        <v>12.324722222222414</v>
      </c>
      <c r="E741" s="19"/>
      <c r="G741" s="19"/>
      <c r="H741" s="21"/>
      <c r="I741" s="19"/>
      <c r="J741" s="19"/>
      <c r="K741" s="19"/>
      <c r="L741" s="19"/>
      <c r="M741" s="19"/>
      <c r="N741" s="19"/>
      <c r="O741" s="19"/>
      <c r="P741" s="19"/>
      <c r="R741" s="19"/>
      <c r="S741" s="21"/>
      <c r="Z741" s="19"/>
      <c r="AA741" s="19"/>
      <c r="AB741" s="19"/>
      <c r="AC741" s="19"/>
      <c r="AD741" s="19"/>
    </row>
    <row r="742" spans="1:31" s="20" customFormat="1" x14ac:dyDescent="0.2">
      <c r="A742" s="17">
        <v>43202.572141203702</v>
      </c>
      <c r="B742" s="18">
        <v>1.0590277812298201</v>
      </c>
      <c r="C742" s="18">
        <v>0.51423611111111112</v>
      </c>
      <c r="D742" s="22">
        <f t="shared" si="11"/>
        <v>12.341388888889082</v>
      </c>
      <c r="E742" s="19"/>
      <c r="G742" s="19"/>
      <c r="H742" s="21"/>
      <c r="I742" s="19"/>
      <c r="J742" s="19"/>
      <c r="K742" s="19"/>
      <c r="L742" s="19"/>
      <c r="M742" s="19"/>
      <c r="N742" s="19"/>
      <c r="O742" s="19"/>
      <c r="P742" s="19"/>
      <c r="R742" s="19"/>
      <c r="S742" s="21"/>
      <c r="Z742" s="19"/>
      <c r="AA742" s="19"/>
      <c r="AB742" s="19"/>
      <c r="AC742" s="19"/>
      <c r="AD742" s="19"/>
    </row>
    <row r="743" spans="1:31" s="20" customFormat="1" x14ac:dyDescent="0.2">
      <c r="A743" s="17">
        <v>43202.572835648149</v>
      </c>
      <c r="B743" s="18">
        <v>1.05972222567652</v>
      </c>
      <c r="C743" s="18">
        <v>0.51491898148148152</v>
      </c>
      <c r="D743" s="22">
        <f t="shared" si="11"/>
        <v>12.358055555555749</v>
      </c>
      <c r="E743" s="19"/>
      <c r="G743" s="19"/>
      <c r="H743" s="21"/>
      <c r="I743" s="19"/>
      <c r="J743" s="19"/>
      <c r="K743" s="19"/>
      <c r="L743" s="19"/>
      <c r="M743" s="19"/>
      <c r="N743" s="19"/>
      <c r="O743" s="19"/>
      <c r="P743" s="19"/>
      <c r="R743" s="19"/>
      <c r="S743" s="21"/>
      <c r="Z743" s="19"/>
      <c r="AA743" s="19"/>
      <c r="AB743" s="19"/>
      <c r="AC743" s="19"/>
      <c r="AD743" s="19"/>
    </row>
    <row r="744" spans="1:31" s="20" customFormat="1" x14ac:dyDescent="0.2">
      <c r="A744" s="17">
        <v>43202.573530092595</v>
      </c>
      <c r="B744" s="18">
        <v>1.06041667012323</v>
      </c>
      <c r="C744" s="18">
        <v>0.51561342592592596</v>
      </c>
      <c r="D744" s="22">
        <f t="shared" si="11"/>
        <v>12.374722222222417</v>
      </c>
      <c r="E744" s="19"/>
      <c r="G744" s="19"/>
      <c r="H744" s="21">
        <v>348.39800000000002</v>
      </c>
      <c r="I744" s="19"/>
      <c r="J744" s="19"/>
      <c r="K744" s="19"/>
      <c r="L744" s="19"/>
      <c r="M744" s="19"/>
      <c r="N744" s="19"/>
      <c r="O744" s="19"/>
      <c r="P744" s="19"/>
      <c r="R744" s="19"/>
      <c r="S744" s="21"/>
      <c r="Z744" s="19"/>
      <c r="AA744" s="19"/>
      <c r="AB744" s="19"/>
      <c r="AC744" s="19"/>
      <c r="AD744" s="19"/>
    </row>
    <row r="745" spans="1:31" s="20" customFormat="1" x14ac:dyDescent="0.2">
      <c r="A745" s="17">
        <v>43202.574224537035</v>
      </c>
      <c r="B745" s="18">
        <v>1.0611111145699399</v>
      </c>
      <c r="C745" s="18">
        <v>0.51631944444444444</v>
      </c>
      <c r="D745" s="22">
        <f t="shared" si="11"/>
        <v>12.391388888889084</v>
      </c>
      <c r="E745" s="19"/>
      <c r="G745" s="19"/>
      <c r="H745" s="21"/>
      <c r="I745" s="19"/>
      <c r="J745" s="19"/>
      <c r="K745" s="19"/>
      <c r="L745" s="19"/>
      <c r="M745" s="19"/>
      <c r="N745" s="19"/>
      <c r="O745" s="19"/>
      <c r="P745" s="19"/>
      <c r="R745" s="19"/>
      <c r="S745" s="21"/>
      <c r="Z745" s="19"/>
      <c r="AA745" s="19"/>
      <c r="AB745" s="19"/>
      <c r="AC745" s="19"/>
      <c r="AD745" s="19"/>
    </row>
    <row r="746" spans="1:31" s="20" customFormat="1" x14ac:dyDescent="0.2">
      <c r="A746" s="17">
        <v>43202.574918981481</v>
      </c>
      <c r="B746" s="18">
        <v>1.06180555901665</v>
      </c>
      <c r="C746" s="18">
        <v>0.51701388888888888</v>
      </c>
      <c r="D746" s="22">
        <f t="shared" si="11"/>
        <v>12.408055555555752</v>
      </c>
      <c r="E746" s="19"/>
      <c r="G746" s="19"/>
      <c r="H746" s="21">
        <v>349.01900000000001</v>
      </c>
      <c r="I746" s="19"/>
      <c r="J746" s="19"/>
      <c r="K746" s="19"/>
      <c r="L746" s="19"/>
      <c r="M746" s="19"/>
      <c r="N746" s="19"/>
      <c r="O746" s="19"/>
      <c r="P746" s="19"/>
      <c r="R746" s="19"/>
      <c r="S746" s="21"/>
      <c r="Z746" s="19"/>
      <c r="AA746" s="19"/>
      <c r="AB746" s="19"/>
      <c r="AC746" s="19"/>
      <c r="AD746" s="19"/>
    </row>
    <row r="747" spans="1:31" s="20" customFormat="1" x14ac:dyDescent="0.2">
      <c r="A747" s="17">
        <v>43202.575613425928</v>
      </c>
      <c r="B747" s="18">
        <v>1.06250000346336</v>
      </c>
      <c r="C747" s="18">
        <v>0.51770833333333333</v>
      </c>
      <c r="D747" s="22">
        <f t="shared" si="11"/>
        <v>12.424722222222419</v>
      </c>
      <c r="E747" s="19"/>
      <c r="G747" s="19"/>
      <c r="H747" s="21">
        <v>350.45800000000003</v>
      </c>
      <c r="I747" s="19"/>
      <c r="J747" s="19"/>
      <c r="K747" s="19"/>
      <c r="L747" s="19"/>
      <c r="M747" s="19"/>
      <c r="N747" s="19"/>
      <c r="O747" s="19"/>
      <c r="P747" s="19"/>
      <c r="R747" s="19"/>
      <c r="S747" s="21"/>
      <c r="Z747" s="19"/>
      <c r="AA747" s="19"/>
      <c r="AB747" s="19"/>
      <c r="AC747" s="19"/>
      <c r="AD747" s="19"/>
    </row>
    <row r="748" spans="1:31" s="20" customFormat="1" x14ac:dyDescent="0.2">
      <c r="A748" s="17">
        <v>43202.576307870368</v>
      </c>
      <c r="B748" s="18">
        <v>1.0631944479100599</v>
      </c>
      <c r="C748" s="18">
        <v>0.51840277777777777</v>
      </c>
      <c r="D748" s="22">
        <f t="shared" si="11"/>
        <v>12.441388888889087</v>
      </c>
      <c r="E748" s="19">
        <v>1005.633</v>
      </c>
      <c r="F748" s="20">
        <v>6.0629999999999997</v>
      </c>
      <c r="G748" s="19">
        <v>37.04</v>
      </c>
      <c r="H748" s="21">
        <v>351.73399999999998</v>
      </c>
      <c r="I748" s="19">
        <v>0</v>
      </c>
      <c r="J748" s="19">
        <v>0</v>
      </c>
      <c r="K748" s="19">
        <v>0</v>
      </c>
      <c r="L748" s="19">
        <v>5.633</v>
      </c>
      <c r="M748" s="19">
        <v>0</v>
      </c>
      <c r="N748" s="19">
        <v>0</v>
      </c>
      <c r="O748" s="19">
        <v>0</v>
      </c>
      <c r="P748" s="19">
        <v>0</v>
      </c>
      <c r="Q748" s="20">
        <v>-867.97500000000002</v>
      </c>
      <c r="R748" s="19">
        <v>0</v>
      </c>
      <c r="S748" s="21">
        <v>0.33500000000000002</v>
      </c>
      <c r="T748" s="20">
        <v>35.167999999999999</v>
      </c>
      <c r="U748" s="20">
        <v>0</v>
      </c>
      <c r="V748" s="20">
        <v>0</v>
      </c>
      <c r="W748" s="20">
        <v>0</v>
      </c>
      <c r="X748" s="20">
        <v>0</v>
      </c>
      <c r="Y748" s="20">
        <v>6</v>
      </c>
      <c r="Z748" s="19">
        <v>37</v>
      </c>
      <c r="AA748" s="19">
        <v>3</v>
      </c>
      <c r="AB748" s="19">
        <v>0</v>
      </c>
      <c r="AC748" s="19">
        <v>3</v>
      </c>
      <c r="AD748" s="19">
        <v>3</v>
      </c>
      <c r="AE748" s="20">
        <v>0</v>
      </c>
    </row>
    <row r="749" spans="1:31" s="20" customFormat="1" x14ac:dyDescent="0.2">
      <c r="A749" s="17">
        <v>43202.577002314814</v>
      </c>
      <c r="B749" s="18">
        <v>1.06388889235677</v>
      </c>
      <c r="C749" s="18">
        <v>0.51909722222222221</v>
      </c>
      <c r="D749" s="22">
        <f t="shared" si="11"/>
        <v>12.458055555555754</v>
      </c>
      <c r="E749" s="19"/>
      <c r="G749" s="19"/>
      <c r="H749" s="21"/>
      <c r="I749" s="19"/>
      <c r="J749" s="19"/>
      <c r="K749" s="19"/>
      <c r="L749" s="19"/>
      <c r="M749" s="19"/>
      <c r="N749" s="19"/>
      <c r="O749" s="19"/>
      <c r="P749" s="19"/>
      <c r="R749" s="19"/>
      <c r="S749" s="21"/>
      <c r="Z749" s="19"/>
      <c r="AA749" s="19"/>
      <c r="AB749" s="19"/>
      <c r="AC749" s="19"/>
      <c r="AD749" s="19"/>
    </row>
    <row r="750" spans="1:31" s="20" customFormat="1" x14ac:dyDescent="0.2">
      <c r="A750" s="17">
        <v>43202.577696759261</v>
      </c>
      <c r="B750" s="18">
        <v>1.0645833368034801</v>
      </c>
      <c r="C750" s="18">
        <v>0.51978009259259261</v>
      </c>
      <c r="D750" s="22">
        <f t="shared" si="11"/>
        <v>12.474722222222422</v>
      </c>
      <c r="E750" s="19"/>
      <c r="G750" s="19"/>
      <c r="H750" s="21">
        <v>350.48399999999998</v>
      </c>
      <c r="I750" s="19"/>
      <c r="J750" s="19"/>
      <c r="K750" s="19"/>
      <c r="L750" s="19"/>
      <c r="M750" s="19"/>
      <c r="N750" s="19"/>
      <c r="O750" s="19"/>
      <c r="P750" s="19"/>
      <c r="R750" s="19"/>
      <c r="S750" s="21"/>
      <c r="Z750" s="19"/>
      <c r="AA750" s="19"/>
      <c r="AB750" s="19"/>
      <c r="AC750" s="19"/>
      <c r="AD750" s="19"/>
    </row>
    <row r="751" spans="1:31" s="20" customFormat="1" x14ac:dyDescent="0.2">
      <c r="A751" s="17">
        <v>43202.5783912037</v>
      </c>
      <c r="B751" s="18">
        <v>1.0652777812501899</v>
      </c>
      <c r="C751" s="18">
        <v>0.52047453703703705</v>
      </c>
      <c r="D751" s="22">
        <f t="shared" si="11"/>
        <v>12.491388888889089</v>
      </c>
      <c r="E751" s="19"/>
      <c r="G751" s="19"/>
      <c r="H751" s="21">
        <v>351.63400000000001</v>
      </c>
      <c r="I751" s="19"/>
      <c r="J751" s="19"/>
      <c r="K751" s="19"/>
      <c r="L751" s="19"/>
      <c r="M751" s="19"/>
      <c r="N751" s="19"/>
      <c r="O751" s="19"/>
      <c r="P751" s="19"/>
      <c r="R751" s="19"/>
      <c r="S751" s="21"/>
      <c r="Z751" s="19"/>
      <c r="AA751" s="19"/>
      <c r="AB751" s="19"/>
      <c r="AC751" s="19"/>
      <c r="AD751" s="19"/>
    </row>
    <row r="752" spans="1:31" s="20" customFormat="1" x14ac:dyDescent="0.2">
      <c r="A752" s="17">
        <v>43202.579085648147</v>
      </c>
      <c r="B752" s="18">
        <v>1.0659722256969</v>
      </c>
      <c r="C752" s="18">
        <v>0.52118055555555554</v>
      </c>
      <c r="D752" s="22">
        <f t="shared" si="11"/>
        <v>12.508055555555757</v>
      </c>
      <c r="E752" s="19"/>
      <c r="G752" s="19"/>
      <c r="H752" s="21">
        <v>349.11900000000003</v>
      </c>
      <c r="I752" s="19"/>
      <c r="J752" s="19"/>
      <c r="K752" s="19"/>
      <c r="L752" s="19"/>
      <c r="M752" s="19"/>
      <c r="N752" s="19"/>
      <c r="O752" s="19"/>
      <c r="P752" s="19"/>
      <c r="R752" s="19"/>
      <c r="S752" s="21"/>
      <c r="Z752" s="19"/>
      <c r="AA752" s="19"/>
      <c r="AB752" s="19"/>
      <c r="AC752" s="19"/>
      <c r="AD752" s="19"/>
    </row>
    <row r="753" spans="1:35" s="19" customFormat="1" x14ac:dyDescent="0.2">
      <c r="A753" s="17">
        <v>43202.579780092594</v>
      </c>
      <c r="B753" s="18">
        <v>1.0666666701436001</v>
      </c>
      <c r="C753" s="18">
        <v>0.52187499999999998</v>
      </c>
      <c r="D753" s="22">
        <f t="shared" si="11"/>
        <v>12.524722222222424</v>
      </c>
      <c r="F753" s="20"/>
      <c r="H753" s="21"/>
      <c r="Q753" s="20"/>
      <c r="S753" s="21"/>
      <c r="T753" s="20"/>
      <c r="U753" s="20"/>
      <c r="V753" s="20"/>
      <c r="W753" s="20"/>
      <c r="X753" s="20"/>
      <c r="Y753" s="20"/>
      <c r="AE753" s="20"/>
      <c r="AF753" s="20"/>
      <c r="AG753" s="20"/>
      <c r="AH753" s="20"/>
      <c r="AI753" s="20"/>
    </row>
    <row r="754" spans="1:35" s="19" customFormat="1" x14ac:dyDescent="0.2">
      <c r="A754" s="17">
        <v>43202.580474537041</v>
      </c>
      <c r="B754" s="18">
        <v>1.0673611145903099</v>
      </c>
      <c r="C754" s="18">
        <v>0.52256944444444442</v>
      </c>
      <c r="D754" s="22">
        <f t="shared" si="11"/>
        <v>12.541388888889092</v>
      </c>
      <c r="F754" s="20"/>
      <c r="H754" s="21">
        <v>350.00700000000001</v>
      </c>
      <c r="Q754" s="20"/>
      <c r="S754" s="21"/>
      <c r="T754" s="20"/>
      <c r="U754" s="20"/>
      <c r="V754" s="20"/>
      <c r="W754" s="20"/>
      <c r="X754" s="20"/>
      <c r="Y754" s="20"/>
      <c r="AE754" s="20"/>
      <c r="AF754" s="20"/>
      <c r="AG754" s="20"/>
      <c r="AH754" s="20"/>
      <c r="AI754" s="20"/>
    </row>
    <row r="755" spans="1:35" s="19" customFormat="1" x14ac:dyDescent="0.2">
      <c r="A755" s="17">
        <v>43202.58116898148</v>
      </c>
      <c r="B755" s="18">
        <v>1.06805555903702</v>
      </c>
      <c r="C755" s="18">
        <v>0.52326388888888886</v>
      </c>
      <c r="D755" s="22">
        <f t="shared" si="11"/>
        <v>12.558055555555759</v>
      </c>
      <c r="F755" s="20"/>
      <c r="H755" s="21">
        <v>351.53500000000003</v>
      </c>
      <c r="Q755" s="20"/>
      <c r="S755" s="21"/>
      <c r="T755" s="20"/>
      <c r="U755" s="20"/>
      <c r="V755" s="20"/>
      <c r="W755" s="20"/>
      <c r="X755" s="20"/>
      <c r="Y755" s="20"/>
      <c r="AE755" s="20"/>
      <c r="AF755" s="20"/>
      <c r="AG755" s="20"/>
      <c r="AH755" s="20"/>
      <c r="AI755" s="20"/>
    </row>
    <row r="756" spans="1:35" s="19" customFormat="1" x14ac:dyDescent="0.2">
      <c r="A756" s="17">
        <v>43202.581863425927</v>
      </c>
      <c r="B756" s="18">
        <v>1.0687500034837301</v>
      </c>
      <c r="C756" s="18">
        <v>0.5239583333333333</v>
      </c>
      <c r="D756" s="22">
        <f t="shared" si="11"/>
        <v>12.574722222222427</v>
      </c>
      <c r="F756" s="20"/>
      <c r="H756" s="21">
        <v>346.96600000000001</v>
      </c>
      <c r="Q756" s="20">
        <v>-869.16700000000003</v>
      </c>
      <c r="S756" s="21"/>
      <c r="T756" s="20"/>
      <c r="U756" s="20"/>
      <c r="V756" s="20"/>
      <c r="W756" s="20"/>
      <c r="X756" s="20"/>
      <c r="Y756" s="20"/>
      <c r="AE756" s="20"/>
      <c r="AF756" s="20"/>
      <c r="AG756" s="20"/>
      <c r="AH756" s="20"/>
      <c r="AI756" s="20"/>
    </row>
    <row r="757" spans="1:35" s="19" customFormat="1" x14ac:dyDescent="0.2">
      <c r="A757" s="17">
        <v>43202.582557870373</v>
      </c>
      <c r="B757" s="18">
        <v>1.0694444479304399</v>
      </c>
      <c r="C757" s="18">
        <v>0.52464120370370371</v>
      </c>
      <c r="D757" s="22">
        <f t="shared" si="11"/>
        <v>12.591388888889094</v>
      </c>
      <c r="F757" s="20"/>
      <c r="H757" s="21">
        <v>350.52199999999999</v>
      </c>
      <c r="Q757" s="20"/>
      <c r="S757" s="21"/>
      <c r="T757" s="20"/>
      <c r="U757" s="20"/>
      <c r="V757" s="20"/>
      <c r="W757" s="20"/>
      <c r="X757" s="20"/>
      <c r="Y757" s="20"/>
      <c r="AE757" s="20"/>
      <c r="AF757" s="20"/>
      <c r="AG757" s="20"/>
      <c r="AH757" s="20"/>
      <c r="AI757" s="20"/>
    </row>
    <row r="758" spans="1:35" s="19" customFormat="1" x14ac:dyDescent="0.2">
      <c r="A758" s="17">
        <v>43202.583252314813</v>
      </c>
      <c r="B758" s="18">
        <v>1.07013889237714</v>
      </c>
      <c r="C758" s="18">
        <v>0.52534722222222219</v>
      </c>
      <c r="D758" s="22">
        <f t="shared" si="11"/>
        <v>12.608055555555762</v>
      </c>
      <c r="F758" s="20"/>
      <c r="H758" s="21">
        <v>352.673</v>
      </c>
      <c r="Q758" s="20"/>
      <c r="S758" s="21"/>
      <c r="T758" s="20"/>
      <c r="U758" s="20"/>
      <c r="V758" s="20"/>
      <c r="W758" s="20"/>
      <c r="X758" s="20"/>
      <c r="Y758" s="20"/>
      <c r="AE758" s="20"/>
      <c r="AF758" s="20"/>
      <c r="AG758" s="20"/>
      <c r="AH758" s="20"/>
      <c r="AI758" s="20"/>
    </row>
    <row r="759" spans="1:35" s="19" customFormat="1" x14ac:dyDescent="0.2">
      <c r="A759" s="17">
        <v>43202.58394675926</v>
      </c>
      <c r="B759" s="18">
        <v>1.0708333368238501</v>
      </c>
      <c r="C759" s="18">
        <v>0.52604166666666663</v>
      </c>
      <c r="D759" s="22">
        <f t="shared" si="11"/>
        <v>12.624722222222429</v>
      </c>
      <c r="F759" s="20"/>
      <c r="H759" s="21">
        <v>348.613</v>
      </c>
      <c r="Q759" s="20"/>
      <c r="S759" s="21"/>
      <c r="T759" s="20"/>
      <c r="U759" s="20"/>
      <c r="V759" s="20"/>
      <c r="W759" s="20"/>
      <c r="X759" s="20"/>
      <c r="Y759" s="20"/>
      <c r="AE759" s="20"/>
      <c r="AF759" s="20"/>
      <c r="AG759" s="20"/>
      <c r="AH759" s="20"/>
      <c r="AI759" s="20"/>
    </row>
    <row r="760" spans="1:35" s="19" customFormat="1" x14ac:dyDescent="0.2">
      <c r="A760" s="17">
        <v>43202.584641203706</v>
      </c>
      <c r="B760" s="18">
        <v>1.0715277812705599</v>
      </c>
      <c r="C760" s="18">
        <v>0.52673611111111107</v>
      </c>
      <c r="D760" s="22">
        <f t="shared" si="11"/>
        <v>12.641388888889097</v>
      </c>
      <c r="F760" s="20"/>
      <c r="H760" s="21">
        <v>349.29399999999998</v>
      </c>
      <c r="Q760" s="20"/>
      <c r="S760" s="21"/>
      <c r="T760" s="20"/>
      <c r="U760" s="20"/>
      <c r="V760" s="20"/>
      <c r="W760" s="20"/>
      <c r="X760" s="20"/>
      <c r="Y760" s="20"/>
      <c r="AE760" s="20"/>
      <c r="AF760" s="20"/>
      <c r="AG760" s="20"/>
      <c r="AH760" s="20"/>
      <c r="AI760" s="20"/>
    </row>
    <row r="761" spans="1:35" s="19" customFormat="1" x14ac:dyDescent="0.2">
      <c r="A761" s="17">
        <v>43202.585335648146</v>
      </c>
      <c r="B761" s="18">
        <v>1.07222222571727</v>
      </c>
      <c r="C761" s="18">
        <v>0.52743055555555551</v>
      </c>
      <c r="D761" s="22">
        <f t="shared" si="11"/>
        <v>12.658055555555764</v>
      </c>
      <c r="F761" s="20"/>
      <c r="H761" s="21"/>
      <c r="Q761" s="20"/>
      <c r="S761" s="21"/>
      <c r="T761" s="20"/>
      <c r="U761" s="20"/>
      <c r="V761" s="20"/>
      <c r="W761" s="20"/>
      <c r="X761" s="20"/>
      <c r="Y761" s="20"/>
      <c r="AE761" s="20"/>
      <c r="AF761" s="20"/>
      <c r="AG761" s="20"/>
      <c r="AH761" s="20"/>
      <c r="AI761" s="20"/>
    </row>
    <row r="762" spans="1:35" s="19" customFormat="1" x14ac:dyDescent="0.2">
      <c r="A762" s="17">
        <v>43202.586030092592</v>
      </c>
      <c r="B762" s="18">
        <v>1.0729166701639801</v>
      </c>
      <c r="C762" s="18">
        <v>0.52812499999999996</v>
      </c>
      <c r="D762" s="22">
        <f t="shared" si="11"/>
        <v>12.674722222222432</v>
      </c>
      <c r="F762" s="20"/>
      <c r="H762" s="21"/>
      <c r="Q762" s="20"/>
      <c r="S762" s="21"/>
      <c r="T762" s="20"/>
      <c r="U762" s="20"/>
      <c r="V762" s="20"/>
      <c r="W762" s="20"/>
      <c r="X762" s="20"/>
      <c r="Y762" s="20"/>
      <c r="AE762" s="20"/>
      <c r="AF762" s="20"/>
      <c r="AG762" s="20"/>
      <c r="AH762" s="20"/>
      <c r="AI762" s="20"/>
    </row>
    <row r="763" spans="1:35" s="19" customFormat="1" x14ac:dyDescent="0.2">
      <c r="A763" s="17">
        <v>43202.586724537039</v>
      </c>
      <c r="B763" s="18">
        <v>1.0736111146106899</v>
      </c>
      <c r="C763" s="18">
        <v>0.5288194444444444</v>
      </c>
      <c r="D763" s="22">
        <f t="shared" si="11"/>
        <v>12.691388888889099</v>
      </c>
      <c r="F763" s="20"/>
      <c r="H763" s="21"/>
      <c r="Q763" s="20"/>
      <c r="S763" s="21"/>
      <c r="T763" s="20"/>
      <c r="U763" s="20"/>
      <c r="V763" s="20"/>
      <c r="W763" s="20"/>
      <c r="X763" s="20"/>
      <c r="Y763" s="20"/>
      <c r="AE763" s="20"/>
      <c r="AF763" s="20"/>
      <c r="AG763" s="20"/>
      <c r="AH763" s="20"/>
      <c r="AI763" s="20"/>
    </row>
    <row r="764" spans="1:35" s="19" customFormat="1" x14ac:dyDescent="0.2">
      <c r="A764" s="17">
        <v>43202.587418981479</v>
      </c>
      <c r="B764" s="18">
        <v>1.07430555905739</v>
      </c>
      <c r="C764" s="18">
        <v>0.52951388888888884</v>
      </c>
      <c r="D764" s="22">
        <f t="shared" si="11"/>
        <v>12.708055555555767</v>
      </c>
      <c r="F764" s="20"/>
      <c r="H764" s="21"/>
      <c r="Q764" s="20"/>
      <c r="S764" s="21"/>
      <c r="T764" s="20"/>
      <c r="U764" s="20"/>
      <c r="V764" s="20"/>
      <c r="W764" s="20"/>
      <c r="X764" s="20"/>
      <c r="Y764" s="20"/>
      <c r="AE764" s="20"/>
      <c r="AF764" s="20"/>
      <c r="AG764" s="20"/>
      <c r="AH764" s="20"/>
      <c r="AI764" s="20"/>
    </row>
    <row r="765" spans="1:35" s="19" customFormat="1" x14ac:dyDescent="0.2">
      <c r="A765" s="17">
        <v>43202.588113425925</v>
      </c>
      <c r="B765" s="18">
        <v>1.0750000035041001</v>
      </c>
      <c r="C765" s="18">
        <v>0.53020833333333328</v>
      </c>
      <c r="D765" s="22">
        <f t="shared" si="11"/>
        <v>12.724722222222434</v>
      </c>
      <c r="F765" s="20"/>
      <c r="H765" s="21">
        <v>350.42099999999999</v>
      </c>
      <c r="Q765" s="20">
        <v>-869.97</v>
      </c>
      <c r="S765" s="21"/>
      <c r="T765" s="20"/>
      <c r="U765" s="20"/>
      <c r="V765" s="20"/>
      <c r="W765" s="20"/>
      <c r="X765" s="20"/>
      <c r="Y765" s="20"/>
      <c r="AE765" s="20"/>
      <c r="AF765" s="20"/>
      <c r="AG765" s="20"/>
      <c r="AH765" s="20"/>
      <c r="AI765" s="20"/>
    </row>
    <row r="766" spans="1:35" s="19" customFormat="1" x14ac:dyDescent="0.2">
      <c r="A766" s="17">
        <v>43202.588807870372</v>
      </c>
      <c r="B766" s="18">
        <v>1.0756944479508099</v>
      </c>
      <c r="C766" s="18">
        <v>0.53090277777777772</v>
      </c>
      <c r="D766" s="22">
        <f t="shared" si="11"/>
        <v>12.741388888889102</v>
      </c>
      <c r="F766" s="20"/>
      <c r="H766" s="21">
        <v>353.78800000000001</v>
      </c>
      <c r="Q766" s="20"/>
      <c r="S766" s="21"/>
      <c r="T766" s="20"/>
      <c r="U766" s="20"/>
      <c r="V766" s="20"/>
      <c r="W766" s="20"/>
      <c r="X766" s="20"/>
      <c r="Y766" s="20"/>
      <c r="AE766" s="20"/>
      <c r="AF766" s="20"/>
      <c r="AG766" s="20"/>
      <c r="AH766" s="20"/>
      <c r="AI766" s="20"/>
    </row>
    <row r="767" spans="1:35" s="19" customFormat="1" x14ac:dyDescent="0.2">
      <c r="A767" s="17">
        <v>43202.589502314811</v>
      </c>
      <c r="B767" s="18">
        <v>1.07638889239752</v>
      </c>
      <c r="C767" s="18">
        <v>0.53159722222222228</v>
      </c>
      <c r="D767" s="22">
        <f t="shared" si="11"/>
        <v>12.758055555555769</v>
      </c>
      <c r="F767" s="20"/>
      <c r="H767" s="21">
        <v>346.34500000000003</v>
      </c>
      <c r="Q767" s="20"/>
      <c r="S767" s="21"/>
      <c r="T767" s="20"/>
      <c r="U767" s="20"/>
      <c r="V767" s="20"/>
      <c r="W767" s="20"/>
      <c r="X767" s="20"/>
      <c r="Y767" s="20"/>
      <c r="AE767" s="20"/>
      <c r="AF767" s="20"/>
      <c r="AG767" s="20"/>
      <c r="AH767" s="20"/>
      <c r="AI767" s="20"/>
    </row>
    <row r="768" spans="1:35" s="19" customFormat="1" x14ac:dyDescent="0.2">
      <c r="A768" s="17">
        <v>43202.590196759258</v>
      </c>
      <c r="B768" s="18">
        <v>1.0770833368442301</v>
      </c>
      <c r="C768" s="18">
        <v>0.53229166666666672</v>
      </c>
      <c r="D768" s="22">
        <f t="shared" si="11"/>
        <v>12.774722222222437</v>
      </c>
      <c r="F768" s="20"/>
      <c r="H768" s="21">
        <v>350.78500000000003</v>
      </c>
      <c r="Q768" s="20"/>
      <c r="S768" s="21"/>
      <c r="T768" s="20"/>
      <c r="U768" s="20"/>
      <c r="V768" s="20"/>
      <c r="W768" s="20"/>
      <c r="X768" s="20"/>
      <c r="Y768" s="20"/>
      <c r="AE768" s="20"/>
      <c r="AF768" s="20"/>
      <c r="AG768" s="20"/>
      <c r="AH768" s="20"/>
      <c r="AI768" s="20"/>
    </row>
    <row r="769" spans="1:31" s="20" customFormat="1" x14ac:dyDescent="0.2">
      <c r="A769" s="17">
        <v>43202.590891203705</v>
      </c>
      <c r="B769" s="18">
        <v>1.0777777812909299</v>
      </c>
      <c r="C769" s="18">
        <v>0.53298611111111116</v>
      </c>
      <c r="D769" s="22">
        <f t="shared" si="11"/>
        <v>12.791388888889104</v>
      </c>
      <c r="E769" s="19"/>
      <c r="G769" s="19"/>
      <c r="H769" s="21"/>
      <c r="I769" s="19"/>
      <c r="J769" s="19"/>
      <c r="K769" s="19"/>
      <c r="L769" s="19"/>
      <c r="M769" s="19"/>
      <c r="N769" s="19"/>
      <c r="O769" s="19"/>
      <c r="P769" s="19"/>
      <c r="R769" s="19"/>
      <c r="S769" s="21"/>
      <c r="Z769" s="19"/>
      <c r="AA769" s="19"/>
      <c r="AB769" s="19"/>
      <c r="AC769" s="19"/>
      <c r="AD769" s="19"/>
    </row>
    <row r="770" spans="1:31" s="20" customFormat="1" x14ac:dyDescent="0.2">
      <c r="A770" s="17">
        <v>43202.591585648152</v>
      </c>
      <c r="B770" s="18">
        <v>1.07847222573764</v>
      </c>
      <c r="C770" s="18">
        <v>0.5336805555555556</v>
      </c>
      <c r="D770" s="22">
        <f t="shared" si="11"/>
        <v>12.808055555555772</v>
      </c>
      <c r="E770" s="19"/>
      <c r="G770" s="19"/>
      <c r="H770" s="21"/>
      <c r="I770" s="19"/>
      <c r="J770" s="19"/>
      <c r="K770" s="19"/>
      <c r="L770" s="19"/>
      <c r="M770" s="19"/>
      <c r="N770" s="19"/>
      <c r="O770" s="19"/>
      <c r="P770" s="19"/>
      <c r="R770" s="19"/>
      <c r="S770" s="21"/>
      <c r="Z770" s="19"/>
      <c r="AA770" s="19"/>
      <c r="AB770" s="19"/>
      <c r="AC770" s="19"/>
      <c r="AD770" s="19"/>
    </row>
    <row r="771" spans="1:31" s="20" customFormat="1" x14ac:dyDescent="0.2">
      <c r="A771" s="17">
        <v>43202.592280092591</v>
      </c>
      <c r="B771" s="18">
        <v>1.0791666701843501</v>
      </c>
      <c r="C771" s="18">
        <v>0.53436342592592589</v>
      </c>
      <c r="D771" s="22">
        <f t="shared" si="11"/>
        <v>12.824722222222439</v>
      </c>
      <c r="E771" s="19"/>
      <c r="G771" s="19"/>
      <c r="H771" s="21"/>
      <c r="I771" s="19"/>
      <c r="J771" s="19"/>
      <c r="K771" s="19"/>
      <c r="L771" s="19"/>
      <c r="M771" s="19"/>
      <c r="N771" s="19"/>
      <c r="O771" s="19"/>
      <c r="P771" s="19"/>
      <c r="R771" s="19"/>
      <c r="S771" s="21"/>
      <c r="Z771" s="19"/>
      <c r="AA771" s="19"/>
      <c r="AB771" s="19"/>
      <c r="AC771" s="19"/>
      <c r="AD771" s="19"/>
    </row>
    <row r="772" spans="1:31" s="20" customFormat="1" x14ac:dyDescent="0.2">
      <c r="A772" s="17">
        <v>43202.592974537038</v>
      </c>
      <c r="B772" s="18">
        <v>1.0798611146310599</v>
      </c>
      <c r="C772" s="18">
        <v>0.53506944444444449</v>
      </c>
      <c r="D772" s="22">
        <f t="shared" ref="D772:D835" si="12">D771+60/3600</f>
        <v>12.841388888889107</v>
      </c>
      <c r="E772" s="19"/>
      <c r="G772" s="19"/>
      <c r="H772" s="21"/>
      <c r="I772" s="19"/>
      <c r="J772" s="19"/>
      <c r="K772" s="19"/>
      <c r="L772" s="19"/>
      <c r="M772" s="19"/>
      <c r="N772" s="19"/>
      <c r="O772" s="19"/>
      <c r="P772" s="19"/>
      <c r="R772" s="19"/>
      <c r="S772" s="21"/>
      <c r="Z772" s="19"/>
      <c r="AA772" s="19"/>
      <c r="AB772" s="19"/>
      <c r="AC772" s="19"/>
      <c r="AD772" s="19"/>
    </row>
    <row r="773" spans="1:31" s="20" customFormat="1" x14ac:dyDescent="0.2">
      <c r="A773" s="17">
        <v>43202.593668981484</v>
      </c>
      <c r="B773" s="18">
        <v>1.08055555907777</v>
      </c>
      <c r="C773" s="18">
        <v>0.53576388888888893</v>
      </c>
      <c r="D773" s="22">
        <f t="shared" si="12"/>
        <v>12.858055555555774</v>
      </c>
      <c r="E773" s="19"/>
      <c r="G773" s="19"/>
      <c r="H773" s="21"/>
      <c r="I773" s="19"/>
      <c r="J773" s="19"/>
      <c r="K773" s="19"/>
      <c r="L773" s="19"/>
      <c r="M773" s="19"/>
      <c r="N773" s="19"/>
      <c r="O773" s="19"/>
      <c r="P773" s="19"/>
      <c r="R773" s="19"/>
      <c r="S773" s="21"/>
      <c r="Z773" s="19"/>
      <c r="AA773" s="19"/>
      <c r="AB773" s="19"/>
      <c r="AC773" s="19"/>
      <c r="AD773" s="19"/>
    </row>
    <row r="774" spans="1:31" s="20" customFormat="1" x14ac:dyDescent="0.2">
      <c r="A774" s="17">
        <v>43202.594363425924</v>
      </c>
      <c r="B774" s="18">
        <v>1.0812500035244701</v>
      </c>
      <c r="C774" s="18">
        <v>0.53645833333333337</v>
      </c>
      <c r="D774" s="22">
        <f t="shared" si="12"/>
        <v>12.874722222222442</v>
      </c>
      <c r="E774" s="19"/>
      <c r="G774" s="19"/>
      <c r="H774" s="21"/>
      <c r="I774" s="19"/>
      <c r="J774" s="19"/>
      <c r="K774" s="19"/>
      <c r="L774" s="19"/>
      <c r="M774" s="19"/>
      <c r="N774" s="19"/>
      <c r="O774" s="19"/>
      <c r="P774" s="19"/>
      <c r="Q774" s="20">
        <v>-871.13699999999994</v>
      </c>
      <c r="R774" s="19"/>
      <c r="S774" s="21"/>
      <c r="Z774" s="19"/>
      <c r="AA774" s="19"/>
      <c r="AB774" s="19"/>
      <c r="AC774" s="19"/>
      <c r="AD774" s="19"/>
    </row>
    <row r="775" spans="1:31" s="20" customFormat="1" x14ac:dyDescent="0.2">
      <c r="A775" s="17">
        <v>43202.595057870371</v>
      </c>
      <c r="B775" s="18">
        <v>1.0819444479711799</v>
      </c>
      <c r="C775" s="18">
        <v>0.53715277777777781</v>
      </c>
      <c r="D775" s="22">
        <f t="shared" si="12"/>
        <v>12.891388888889109</v>
      </c>
      <c r="E775" s="19"/>
      <c r="G775" s="19"/>
      <c r="H775" s="21"/>
      <c r="I775" s="19"/>
      <c r="J775" s="19"/>
      <c r="K775" s="19"/>
      <c r="L775" s="19"/>
      <c r="M775" s="19"/>
      <c r="N775" s="19"/>
      <c r="O775" s="19"/>
      <c r="P775" s="19"/>
      <c r="R775" s="19"/>
      <c r="S775" s="21"/>
      <c r="Z775" s="19"/>
      <c r="AA775" s="19"/>
      <c r="AB775" s="19"/>
      <c r="AC775" s="19"/>
      <c r="AD775" s="19"/>
    </row>
    <row r="776" spans="1:31" s="20" customFormat="1" x14ac:dyDescent="0.2">
      <c r="A776" s="17">
        <v>43202.595752314817</v>
      </c>
      <c r="B776" s="18">
        <v>1.08263889241789</v>
      </c>
      <c r="C776" s="18">
        <v>0.53784722222222225</v>
      </c>
      <c r="D776" s="22">
        <f t="shared" si="12"/>
        <v>12.908055555555777</v>
      </c>
      <c r="E776" s="19"/>
      <c r="G776" s="19"/>
      <c r="H776" s="21"/>
      <c r="I776" s="19"/>
      <c r="J776" s="19"/>
      <c r="K776" s="19"/>
      <c r="L776" s="19"/>
      <c r="M776" s="19"/>
      <c r="N776" s="19"/>
      <c r="O776" s="19"/>
      <c r="P776" s="19"/>
      <c r="R776" s="19"/>
      <c r="S776" s="21"/>
      <c r="Z776" s="19"/>
      <c r="AA776" s="19"/>
      <c r="AB776" s="19"/>
      <c r="AC776" s="19"/>
      <c r="AD776" s="19"/>
    </row>
    <row r="777" spans="1:31" s="20" customFormat="1" x14ac:dyDescent="0.2">
      <c r="A777" s="17">
        <v>43202.596446759257</v>
      </c>
      <c r="B777" s="18">
        <v>1.0833333368646001</v>
      </c>
      <c r="C777" s="18">
        <v>0.53853009259259255</v>
      </c>
      <c r="D777" s="22">
        <f t="shared" si="12"/>
        <v>12.924722222222444</v>
      </c>
      <c r="E777" s="19"/>
      <c r="G777" s="19"/>
      <c r="H777" s="21"/>
      <c r="I777" s="19"/>
      <c r="J777" s="19"/>
      <c r="K777" s="19"/>
      <c r="L777" s="19"/>
      <c r="M777" s="19"/>
      <c r="N777" s="19"/>
      <c r="O777" s="19"/>
      <c r="P777" s="19"/>
      <c r="R777" s="19"/>
      <c r="S777" s="21"/>
      <c r="Z777" s="19"/>
      <c r="AA777" s="19"/>
      <c r="AB777" s="19"/>
      <c r="AC777" s="19"/>
      <c r="AD777" s="19"/>
    </row>
    <row r="778" spans="1:31" s="20" customFormat="1" x14ac:dyDescent="0.2">
      <c r="A778" s="17">
        <v>43202.597141203703</v>
      </c>
      <c r="B778" s="18">
        <v>1.0840277813113099</v>
      </c>
      <c r="C778" s="18">
        <v>0.53922453703703699</v>
      </c>
      <c r="D778" s="22">
        <f t="shared" si="12"/>
        <v>12.941388888889112</v>
      </c>
      <c r="E778" s="19">
        <v>1005.633</v>
      </c>
      <c r="F778" s="20">
        <v>6.0659999999999998</v>
      </c>
      <c r="G778" s="19">
        <v>37.049999999999997</v>
      </c>
      <c r="H778" s="21">
        <v>347.79500000000002</v>
      </c>
      <c r="I778" s="19">
        <v>0</v>
      </c>
      <c r="J778" s="19">
        <v>0</v>
      </c>
      <c r="K778" s="19">
        <v>0</v>
      </c>
      <c r="L778" s="19">
        <v>5.633</v>
      </c>
      <c r="M778" s="19">
        <v>0</v>
      </c>
      <c r="N778" s="19">
        <v>0</v>
      </c>
      <c r="O778" s="19">
        <v>0</v>
      </c>
      <c r="P778" s="19">
        <v>0</v>
      </c>
      <c r="Q778" s="20">
        <v>-871.96699999999998</v>
      </c>
      <c r="R778" s="19">
        <v>0</v>
      </c>
      <c r="S778" s="21">
        <v>0.48599999999999999</v>
      </c>
      <c r="T778" s="20">
        <v>34.991</v>
      </c>
      <c r="U778" s="20">
        <v>0</v>
      </c>
      <c r="V778" s="20">
        <v>0</v>
      </c>
      <c r="W778" s="20">
        <v>0</v>
      </c>
      <c r="X778" s="20">
        <v>0</v>
      </c>
      <c r="Y778" s="20">
        <v>6</v>
      </c>
      <c r="Z778" s="19">
        <v>37</v>
      </c>
      <c r="AA778" s="19">
        <v>3</v>
      </c>
      <c r="AB778" s="19">
        <v>0</v>
      </c>
      <c r="AC778" s="19">
        <v>3</v>
      </c>
      <c r="AD778" s="19">
        <v>3</v>
      </c>
      <c r="AE778" s="20">
        <v>0</v>
      </c>
    </row>
    <row r="779" spans="1:31" s="20" customFormat="1" x14ac:dyDescent="0.2">
      <c r="A779" s="17">
        <v>43202.59783564815</v>
      </c>
      <c r="B779" s="18">
        <v>1.08472222575801</v>
      </c>
      <c r="C779" s="18">
        <v>0.53993055555555558</v>
      </c>
      <c r="D779" s="22">
        <f t="shared" si="12"/>
        <v>12.958055555555779</v>
      </c>
      <c r="E779" s="19"/>
      <c r="G779" s="19"/>
      <c r="H779" s="21">
        <v>347.80099999999999</v>
      </c>
      <c r="I779" s="19"/>
      <c r="J779" s="19"/>
      <c r="K779" s="19"/>
      <c r="L779" s="19"/>
      <c r="M779" s="19"/>
      <c r="N779" s="19"/>
      <c r="O779" s="19"/>
      <c r="P779" s="19"/>
      <c r="R779" s="19"/>
      <c r="S779" s="21"/>
      <c r="Z779" s="19"/>
      <c r="AA779" s="19"/>
      <c r="AB779" s="19"/>
      <c r="AC779" s="19"/>
      <c r="AD779" s="19"/>
    </row>
    <row r="780" spans="1:31" s="20" customFormat="1" x14ac:dyDescent="0.2">
      <c r="A780" s="17">
        <v>43202.598530092589</v>
      </c>
      <c r="B780" s="18">
        <v>1.0854166702047201</v>
      </c>
      <c r="C780" s="18">
        <v>0.54062500000000002</v>
      </c>
      <c r="D780" s="22">
        <f t="shared" si="12"/>
        <v>12.974722222222447</v>
      </c>
      <c r="E780" s="19"/>
      <c r="G780" s="19"/>
      <c r="H780" s="21">
        <v>351.48899999999998</v>
      </c>
      <c r="I780" s="19"/>
      <c r="J780" s="19"/>
      <c r="K780" s="19"/>
      <c r="L780" s="19"/>
      <c r="M780" s="19"/>
      <c r="N780" s="19"/>
      <c r="O780" s="19"/>
      <c r="P780" s="19"/>
      <c r="R780" s="19"/>
      <c r="S780" s="21"/>
      <c r="Z780" s="19"/>
      <c r="AA780" s="19"/>
      <c r="AB780" s="19"/>
      <c r="AC780" s="19"/>
      <c r="AD780" s="19"/>
    </row>
    <row r="781" spans="1:31" s="20" customFormat="1" x14ac:dyDescent="0.2">
      <c r="A781" s="17">
        <v>43202.599224537036</v>
      </c>
      <c r="B781" s="18">
        <v>1.08611111465143</v>
      </c>
      <c r="C781" s="18">
        <v>0.54131944444444446</v>
      </c>
      <c r="D781" s="22">
        <f t="shared" si="12"/>
        <v>12.991388888889114</v>
      </c>
      <c r="E781" s="19"/>
      <c r="G781" s="19"/>
      <c r="H781" s="21"/>
      <c r="I781" s="19"/>
      <c r="J781" s="19"/>
      <c r="K781" s="19"/>
      <c r="L781" s="19"/>
      <c r="M781" s="19"/>
      <c r="N781" s="19"/>
      <c r="O781" s="19"/>
      <c r="P781" s="19"/>
      <c r="R781" s="19"/>
      <c r="S781" s="21"/>
      <c r="Z781" s="19"/>
      <c r="AA781" s="19"/>
      <c r="AB781" s="19"/>
      <c r="AC781" s="19"/>
      <c r="AD781" s="19"/>
    </row>
    <row r="782" spans="1:31" s="20" customFormat="1" x14ac:dyDescent="0.2">
      <c r="A782" s="17">
        <v>43202.599918981483</v>
      </c>
      <c r="B782" s="18">
        <v>1.08680555909814</v>
      </c>
      <c r="C782" s="18">
        <v>0.54201388888888891</v>
      </c>
      <c r="D782" s="22">
        <f t="shared" si="12"/>
        <v>13.008055555555782</v>
      </c>
      <c r="E782" s="19"/>
      <c r="G782" s="19"/>
      <c r="H782" s="21"/>
      <c r="I782" s="19"/>
      <c r="J782" s="19"/>
      <c r="K782" s="19"/>
      <c r="L782" s="19"/>
      <c r="M782" s="19"/>
      <c r="N782" s="19"/>
      <c r="O782" s="19"/>
      <c r="P782" s="19"/>
      <c r="Q782" s="20">
        <v>-872.54300000000001</v>
      </c>
      <c r="R782" s="19"/>
      <c r="S782" s="21"/>
      <c r="T782" s="20">
        <v>37.424999999999997</v>
      </c>
      <c r="Z782" s="19"/>
      <c r="AA782" s="19"/>
      <c r="AB782" s="19"/>
      <c r="AC782" s="19"/>
      <c r="AD782" s="19"/>
    </row>
    <row r="783" spans="1:31" s="20" customFormat="1" x14ac:dyDescent="0.2">
      <c r="A783" s="17">
        <v>43202.600613425922</v>
      </c>
      <c r="B783" s="18">
        <v>1.0875000035448501</v>
      </c>
      <c r="C783" s="18">
        <v>0.54270833333333335</v>
      </c>
      <c r="D783" s="22">
        <f t="shared" si="12"/>
        <v>13.024722222222449</v>
      </c>
      <c r="E783" s="19"/>
      <c r="G783" s="19"/>
      <c r="H783" s="21"/>
      <c r="I783" s="19"/>
      <c r="J783" s="19"/>
      <c r="K783" s="19"/>
      <c r="L783" s="19"/>
      <c r="M783" s="19"/>
      <c r="N783" s="19"/>
      <c r="O783" s="19"/>
      <c r="P783" s="19"/>
      <c r="R783" s="19"/>
      <c r="S783" s="21"/>
      <c r="Z783" s="19"/>
      <c r="AA783" s="19"/>
      <c r="AB783" s="19"/>
      <c r="AC783" s="19"/>
      <c r="AD783" s="19"/>
    </row>
    <row r="784" spans="1:31" s="20" customFormat="1" x14ac:dyDescent="0.2">
      <c r="A784" s="17">
        <v>43202.601307870369</v>
      </c>
      <c r="B784" s="18">
        <v>1.08819444799155</v>
      </c>
      <c r="C784" s="18">
        <v>0.54339120370370375</v>
      </c>
      <c r="D784" s="22">
        <f t="shared" si="12"/>
        <v>13.041388888889117</v>
      </c>
      <c r="E784" s="19"/>
      <c r="G784" s="19"/>
      <c r="H784" s="21"/>
      <c r="I784" s="19"/>
      <c r="J784" s="19"/>
      <c r="K784" s="19"/>
      <c r="L784" s="19"/>
      <c r="M784" s="19"/>
      <c r="N784" s="19"/>
      <c r="O784" s="19"/>
      <c r="P784" s="19"/>
      <c r="R784" s="19"/>
      <c r="S784" s="21"/>
      <c r="Z784" s="19"/>
      <c r="AA784" s="19"/>
      <c r="AB784" s="19"/>
      <c r="AC784" s="19"/>
      <c r="AD784" s="19"/>
    </row>
    <row r="785" spans="1:30" s="20" customFormat="1" x14ac:dyDescent="0.2">
      <c r="A785" s="17">
        <v>43202.602002314816</v>
      </c>
      <c r="B785" s="18">
        <v>1.08888889243826</v>
      </c>
      <c r="C785" s="18">
        <v>0.54408564814814819</v>
      </c>
      <c r="D785" s="22">
        <f t="shared" si="12"/>
        <v>13.058055555555784</v>
      </c>
      <c r="E785" s="19"/>
      <c r="G785" s="19"/>
      <c r="H785" s="21"/>
      <c r="I785" s="19"/>
      <c r="J785" s="19"/>
      <c r="K785" s="19"/>
      <c r="L785" s="19"/>
      <c r="M785" s="19"/>
      <c r="N785" s="19"/>
      <c r="O785" s="19"/>
      <c r="P785" s="19"/>
      <c r="R785" s="19"/>
      <c r="S785" s="21"/>
      <c r="Z785" s="19"/>
      <c r="AA785" s="19"/>
      <c r="AB785" s="19"/>
      <c r="AC785" s="19"/>
      <c r="AD785" s="19"/>
    </row>
    <row r="786" spans="1:30" s="20" customFormat="1" x14ac:dyDescent="0.2">
      <c r="A786" s="17">
        <v>43202.602696759262</v>
      </c>
      <c r="B786" s="18">
        <v>1.0895833368849701</v>
      </c>
      <c r="C786" s="18">
        <v>0.54479166666666667</v>
      </c>
      <c r="D786" s="22">
        <f t="shared" si="12"/>
        <v>13.074722222222452</v>
      </c>
      <c r="E786" s="19"/>
      <c r="G786" s="19"/>
      <c r="H786" s="21"/>
      <c r="I786" s="19"/>
      <c r="J786" s="19"/>
      <c r="K786" s="19"/>
      <c r="L786" s="19"/>
      <c r="M786" s="19"/>
      <c r="N786" s="19"/>
      <c r="O786" s="19"/>
      <c r="P786" s="19"/>
      <c r="R786" s="19"/>
      <c r="S786" s="21"/>
      <c r="T786" s="20">
        <v>35.066000000000003</v>
      </c>
      <c r="Z786" s="19"/>
      <c r="AA786" s="19"/>
      <c r="AB786" s="19"/>
      <c r="AC786" s="19"/>
      <c r="AD786" s="19"/>
    </row>
    <row r="787" spans="1:30" s="20" customFormat="1" x14ac:dyDescent="0.2">
      <c r="A787" s="17">
        <v>43202.603391203702</v>
      </c>
      <c r="B787" s="18">
        <v>1.09027778133168</v>
      </c>
      <c r="C787" s="18">
        <v>0.54548611111111112</v>
      </c>
      <c r="D787" s="22">
        <f t="shared" si="12"/>
        <v>13.091388888889119</v>
      </c>
      <c r="E787" s="19"/>
      <c r="G787" s="19"/>
      <c r="H787" s="21"/>
      <c r="I787" s="19"/>
      <c r="J787" s="19"/>
      <c r="K787" s="19"/>
      <c r="L787" s="19"/>
      <c r="M787" s="19"/>
      <c r="N787" s="19"/>
      <c r="O787" s="19"/>
      <c r="P787" s="19"/>
      <c r="R787" s="19"/>
      <c r="S787" s="21"/>
      <c r="Z787" s="19"/>
      <c r="AA787" s="19"/>
      <c r="AB787" s="19"/>
      <c r="AC787" s="19"/>
      <c r="AD787" s="19"/>
    </row>
    <row r="788" spans="1:30" s="20" customFormat="1" x14ac:dyDescent="0.2">
      <c r="A788" s="17">
        <v>43202.604085648149</v>
      </c>
      <c r="B788" s="18">
        <v>1.09097222577839</v>
      </c>
      <c r="C788" s="18">
        <v>0.54618055555555556</v>
      </c>
      <c r="D788" s="22">
        <f t="shared" si="12"/>
        <v>13.108055555555786</v>
      </c>
      <c r="E788" s="19"/>
      <c r="G788" s="19"/>
      <c r="H788" s="21"/>
      <c r="I788" s="19"/>
      <c r="J788" s="19"/>
      <c r="K788" s="19"/>
      <c r="L788" s="19"/>
      <c r="M788" s="19"/>
      <c r="N788" s="19"/>
      <c r="O788" s="19"/>
      <c r="P788" s="19"/>
      <c r="R788" s="19"/>
      <c r="S788" s="21"/>
      <c r="Z788" s="19"/>
      <c r="AA788" s="19"/>
      <c r="AB788" s="19"/>
      <c r="AC788" s="19"/>
      <c r="AD788" s="19"/>
    </row>
    <row r="789" spans="1:30" s="20" customFormat="1" x14ac:dyDescent="0.2">
      <c r="A789" s="17">
        <v>43202.604780092595</v>
      </c>
      <c r="B789" s="18">
        <v>1.0916666702251001</v>
      </c>
      <c r="C789" s="18">
        <v>0.546875</v>
      </c>
      <c r="D789" s="22">
        <f t="shared" si="12"/>
        <v>13.124722222222454</v>
      </c>
      <c r="E789" s="19"/>
      <c r="G789" s="19"/>
      <c r="H789" s="21">
        <v>346.96699999999998</v>
      </c>
      <c r="I789" s="19"/>
      <c r="J789" s="19"/>
      <c r="K789" s="19"/>
      <c r="L789" s="19"/>
      <c r="M789" s="19"/>
      <c r="N789" s="19"/>
      <c r="O789" s="19"/>
      <c r="P789" s="19"/>
      <c r="R789" s="19"/>
      <c r="S789" s="21"/>
      <c r="Z789" s="19"/>
      <c r="AA789" s="19"/>
      <c r="AB789" s="19"/>
      <c r="AC789" s="19"/>
      <c r="AD789" s="19"/>
    </row>
    <row r="790" spans="1:30" s="20" customFormat="1" x14ac:dyDescent="0.2">
      <c r="A790" s="17">
        <v>43202.605474537035</v>
      </c>
      <c r="B790" s="18">
        <v>1.0923611146718</v>
      </c>
      <c r="C790" s="18">
        <v>0.54756944444444444</v>
      </c>
      <c r="D790" s="22">
        <f t="shared" si="12"/>
        <v>13.141388888889121</v>
      </c>
      <c r="E790" s="19"/>
      <c r="G790" s="19"/>
      <c r="H790" s="21">
        <v>350.02699999999999</v>
      </c>
      <c r="I790" s="19"/>
      <c r="J790" s="19"/>
      <c r="K790" s="19"/>
      <c r="L790" s="19"/>
      <c r="M790" s="19"/>
      <c r="N790" s="19"/>
      <c r="O790" s="19"/>
      <c r="P790" s="19"/>
      <c r="R790" s="19"/>
      <c r="S790" s="21"/>
      <c r="Z790" s="19"/>
      <c r="AA790" s="19"/>
      <c r="AB790" s="19"/>
      <c r="AC790" s="19"/>
      <c r="AD790" s="19"/>
    </row>
    <row r="791" spans="1:30" s="20" customFormat="1" x14ac:dyDescent="0.2">
      <c r="A791" s="17">
        <v>43202.606168981481</v>
      </c>
      <c r="B791" s="18">
        <v>1.09305555911851</v>
      </c>
      <c r="C791" s="18">
        <v>0.54825231481481485</v>
      </c>
      <c r="D791" s="22">
        <f t="shared" si="12"/>
        <v>13.158055555555789</v>
      </c>
      <c r="E791" s="19"/>
      <c r="G791" s="19"/>
      <c r="H791" s="21"/>
      <c r="I791" s="19"/>
      <c r="J791" s="19"/>
      <c r="K791" s="19"/>
      <c r="L791" s="19"/>
      <c r="M791" s="19"/>
      <c r="N791" s="19"/>
      <c r="O791" s="19"/>
      <c r="P791" s="19"/>
      <c r="Q791" s="20">
        <v>-873.75400000000002</v>
      </c>
      <c r="R791" s="19"/>
      <c r="S791" s="21"/>
      <c r="Z791" s="19"/>
      <c r="AA791" s="19"/>
      <c r="AB791" s="19"/>
      <c r="AC791" s="19"/>
      <c r="AD791" s="19"/>
    </row>
    <row r="792" spans="1:30" s="20" customFormat="1" x14ac:dyDescent="0.2">
      <c r="A792" s="17">
        <v>43202.606863425928</v>
      </c>
      <c r="B792" s="18">
        <v>1.0937500035652199</v>
      </c>
      <c r="C792" s="18">
        <v>0.54895833333333333</v>
      </c>
      <c r="D792" s="22">
        <f t="shared" si="12"/>
        <v>13.174722222222456</v>
      </c>
      <c r="E792" s="19"/>
      <c r="G792" s="19"/>
      <c r="H792" s="21"/>
      <c r="I792" s="19"/>
      <c r="J792" s="19"/>
      <c r="K792" s="19"/>
      <c r="L792" s="19"/>
      <c r="M792" s="19"/>
      <c r="N792" s="19"/>
      <c r="O792" s="19"/>
      <c r="P792" s="19"/>
      <c r="R792" s="19"/>
      <c r="S792" s="21"/>
      <c r="Z792" s="19"/>
      <c r="AA792" s="19"/>
      <c r="AB792" s="19"/>
      <c r="AC792" s="19"/>
      <c r="AD792" s="19"/>
    </row>
    <row r="793" spans="1:30" s="20" customFormat="1" x14ac:dyDescent="0.2">
      <c r="A793" s="17">
        <v>43202.607557870368</v>
      </c>
      <c r="B793" s="18">
        <v>1.09444444801193</v>
      </c>
      <c r="C793" s="18">
        <v>0.54965277777777777</v>
      </c>
      <c r="D793" s="22">
        <f t="shared" si="12"/>
        <v>13.191388888889124</v>
      </c>
      <c r="E793" s="19"/>
      <c r="G793" s="19"/>
      <c r="H793" s="21"/>
      <c r="I793" s="19"/>
      <c r="J793" s="19"/>
      <c r="K793" s="19"/>
      <c r="L793" s="19"/>
      <c r="M793" s="19"/>
      <c r="N793" s="19"/>
      <c r="O793" s="19"/>
      <c r="P793" s="19"/>
      <c r="R793" s="19"/>
      <c r="S793" s="21"/>
      <c r="T793" s="20">
        <v>34.753</v>
      </c>
      <c r="Z793" s="19"/>
      <c r="AA793" s="19"/>
      <c r="AB793" s="19"/>
      <c r="AC793" s="19"/>
      <c r="AD793" s="19"/>
    </row>
    <row r="794" spans="1:30" s="20" customFormat="1" x14ac:dyDescent="0.2">
      <c r="A794" s="17">
        <v>43202.608252314814</v>
      </c>
      <c r="B794" s="18">
        <v>1.09513889245864</v>
      </c>
      <c r="C794" s="18">
        <v>0.55034722222222221</v>
      </c>
      <c r="D794" s="22">
        <f t="shared" si="12"/>
        <v>13.208055555555791</v>
      </c>
      <c r="E794" s="19"/>
      <c r="G794" s="19"/>
      <c r="H794" s="21"/>
      <c r="I794" s="19"/>
      <c r="J794" s="19"/>
      <c r="K794" s="19"/>
      <c r="L794" s="19"/>
      <c r="M794" s="19"/>
      <c r="N794" s="19"/>
      <c r="O794" s="19"/>
      <c r="P794" s="19"/>
      <c r="R794" s="19"/>
      <c r="S794" s="21"/>
      <c r="T794" s="20">
        <v>34.106999999999999</v>
      </c>
      <c r="Z794" s="19"/>
      <c r="AA794" s="19"/>
      <c r="AB794" s="19"/>
      <c r="AC794" s="19"/>
      <c r="AD794" s="19"/>
    </row>
    <row r="795" spans="1:30" s="20" customFormat="1" x14ac:dyDescent="0.2">
      <c r="A795" s="17">
        <v>43202.608946759261</v>
      </c>
      <c r="B795" s="18">
        <v>1.0958333369053399</v>
      </c>
      <c r="C795" s="18">
        <v>0.55104166666666665</v>
      </c>
      <c r="D795" s="22">
        <f t="shared" si="12"/>
        <v>13.224722222222459</v>
      </c>
      <c r="E795" s="19"/>
      <c r="G795" s="19"/>
      <c r="H795" s="21">
        <v>349.947</v>
      </c>
      <c r="I795" s="19"/>
      <c r="J795" s="19"/>
      <c r="K795" s="19"/>
      <c r="L795" s="19"/>
      <c r="M795" s="19"/>
      <c r="N795" s="19"/>
      <c r="O795" s="19"/>
      <c r="P795" s="19"/>
      <c r="R795" s="19"/>
      <c r="S795" s="21"/>
      <c r="Z795" s="19"/>
      <c r="AA795" s="19"/>
      <c r="AB795" s="19"/>
      <c r="AC795" s="19"/>
      <c r="AD795" s="19"/>
    </row>
    <row r="796" spans="1:30" s="20" customFormat="1" x14ac:dyDescent="0.2">
      <c r="A796" s="17">
        <v>43202.6096412037</v>
      </c>
      <c r="B796" s="18">
        <v>1.09652778135205</v>
      </c>
      <c r="C796" s="18">
        <v>0.55173611111111109</v>
      </c>
      <c r="D796" s="22">
        <f t="shared" si="12"/>
        <v>13.241388888889126</v>
      </c>
      <c r="E796" s="19"/>
      <c r="G796" s="19"/>
      <c r="H796" s="21"/>
      <c r="I796" s="19"/>
      <c r="J796" s="19"/>
      <c r="K796" s="19"/>
      <c r="L796" s="19"/>
      <c r="M796" s="19"/>
      <c r="N796" s="19"/>
      <c r="O796" s="19"/>
      <c r="P796" s="19"/>
      <c r="R796" s="19"/>
      <c r="S796" s="21"/>
      <c r="Z796" s="19"/>
      <c r="AA796" s="19"/>
      <c r="AB796" s="19"/>
      <c r="AC796" s="19"/>
      <c r="AD796" s="19"/>
    </row>
    <row r="797" spans="1:30" s="20" customFormat="1" x14ac:dyDescent="0.2">
      <c r="A797" s="17">
        <v>43202.610335648147</v>
      </c>
      <c r="B797" s="18">
        <v>1.0972222257987601</v>
      </c>
      <c r="C797" s="18">
        <v>0.55243055555555554</v>
      </c>
      <c r="D797" s="22">
        <f t="shared" si="12"/>
        <v>13.258055555555794</v>
      </c>
      <c r="E797" s="19"/>
      <c r="G797" s="19"/>
      <c r="H797" s="21"/>
      <c r="I797" s="19"/>
      <c r="J797" s="19"/>
      <c r="K797" s="19"/>
      <c r="L797" s="19"/>
      <c r="M797" s="19"/>
      <c r="N797" s="19"/>
      <c r="O797" s="19"/>
      <c r="P797" s="19"/>
      <c r="R797" s="19"/>
      <c r="S797" s="21"/>
      <c r="Z797" s="19"/>
      <c r="AA797" s="19"/>
      <c r="AB797" s="19"/>
      <c r="AC797" s="19"/>
      <c r="AD797" s="19"/>
    </row>
    <row r="798" spans="1:30" s="20" customFormat="1" x14ac:dyDescent="0.2">
      <c r="A798" s="17">
        <v>43202.611030092594</v>
      </c>
      <c r="B798" s="18">
        <v>1.0979166702454699</v>
      </c>
      <c r="C798" s="18">
        <v>0.55312499999999998</v>
      </c>
      <c r="D798" s="22">
        <f t="shared" si="12"/>
        <v>13.274722222222461</v>
      </c>
      <c r="E798" s="19"/>
      <c r="G798" s="19"/>
      <c r="H798" s="21"/>
      <c r="I798" s="19"/>
      <c r="J798" s="19"/>
      <c r="K798" s="19"/>
      <c r="L798" s="19"/>
      <c r="M798" s="19"/>
      <c r="N798" s="19"/>
      <c r="O798" s="19"/>
      <c r="P798" s="19"/>
      <c r="R798" s="19"/>
      <c r="S798" s="21"/>
      <c r="Z798" s="19"/>
      <c r="AA798" s="19"/>
      <c r="AB798" s="19"/>
      <c r="AC798" s="19"/>
      <c r="AD798" s="19"/>
    </row>
    <row r="799" spans="1:30" s="20" customFormat="1" x14ac:dyDescent="0.2">
      <c r="A799" s="17">
        <v>43202.611724537041</v>
      </c>
      <c r="B799" s="18">
        <v>1.09861111469218</v>
      </c>
      <c r="C799" s="18">
        <v>0.55381944444444442</v>
      </c>
      <c r="D799" s="22">
        <f t="shared" si="12"/>
        <v>13.291388888889129</v>
      </c>
      <c r="E799" s="19"/>
      <c r="G799" s="19"/>
      <c r="H799" s="21"/>
      <c r="I799" s="19"/>
      <c r="J799" s="19"/>
      <c r="K799" s="19"/>
      <c r="L799" s="19"/>
      <c r="M799" s="19"/>
      <c r="N799" s="19"/>
      <c r="O799" s="19"/>
      <c r="P799" s="19"/>
      <c r="Q799" s="20">
        <v>-874.78300000000002</v>
      </c>
      <c r="R799" s="19"/>
      <c r="S799" s="21"/>
      <c r="Z799" s="19"/>
      <c r="AA799" s="19"/>
      <c r="AB799" s="19"/>
      <c r="AC799" s="19"/>
      <c r="AD799" s="19"/>
    </row>
    <row r="800" spans="1:30" s="20" customFormat="1" x14ac:dyDescent="0.2">
      <c r="A800" s="17">
        <v>43202.61241898148</v>
      </c>
      <c r="B800" s="18">
        <v>1.0993055591388801</v>
      </c>
      <c r="C800" s="18">
        <v>0.55451388888888886</v>
      </c>
      <c r="D800" s="22">
        <f t="shared" si="12"/>
        <v>13.308055555555796</v>
      </c>
      <c r="E800" s="19"/>
      <c r="G800" s="19"/>
      <c r="H800" s="21"/>
      <c r="I800" s="19"/>
      <c r="J800" s="19"/>
      <c r="K800" s="19"/>
      <c r="L800" s="19"/>
      <c r="M800" s="19"/>
      <c r="N800" s="19"/>
      <c r="O800" s="19"/>
      <c r="P800" s="19"/>
      <c r="R800" s="19"/>
      <c r="S800" s="21"/>
      <c r="Z800" s="19"/>
      <c r="AA800" s="19"/>
      <c r="AB800" s="19"/>
      <c r="AC800" s="19"/>
      <c r="AD800" s="19"/>
    </row>
    <row r="801" spans="1:31" s="20" customFormat="1" x14ac:dyDescent="0.2">
      <c r="A801" s="17">
        <v>43202.613113425927</v>
      </c>
      <c r="B801" s="18">
        <v>1.1000000035855899</v>
      </c>
      <c r="C801" s="18">
        <v>0.5552083333333333</v>
      </c>
      <c r="D801" s="22">
        <f t="shared" si="12"/>
        <v>13.324722222222464</v>
      </c>
      <c r="E801" s="19"/>
      <c r="G801" s="19"/>
      <c r="H801" s="21"/>
      <c r="I801" s="19"/>
      <c r="J801" s="19"/>
      <c r="K801" s="19"/>
      <c r="L801" s="19"/>
      <c r="M801" s="19"/>
      <c r="N801" s="19"/>
      <c r="O801" s="19"/>
      <c r="P801" s="19"/>
      <c r="R801" s="19"/>
      <c r="S801" s="21"/>
      <c r="T801" s="20">
        <v>34.857999999999997</v>
      </c>
      <c r="Z801" s="19"/>
      <c r="AA801" s="19"/>
      <c r="AB801" s="19"/>
      <c r="AC801" s="19"/>
      <c r="AD801" s="19"/>
    </row>
    <row r="802" spans="1:31" s="20" customFormat="1" x14ac:dyDescent="0.2">
      <c r="A802" s="17">
        <v>43202.613807870373</v>
      </c>
      <c r="B802" s="18">
        <v>1.1006944480323</v>
      </c>
      <c r="C802" s="18">
        <v>0.55590277777777775</v>
      </c>
      <c r="D802" s="22">
        <f t="shared" si="12"/>
        <v>13.341388888889131</v>
      </c>
      <c r="E802" s="19"/>
      <c r="G802" s="19"/>
      <c r="H802" s="21"/>
      <c r="I802" s="19"/>
      <c r="J802" s="19"/>
      <c r="K802" s="19"/>
      <c r="L802" s="19"/>
      <c r="M802" s="19"/>
      <c r="N802" s="19"/>
      <c r="O802" s="19"/>
      <c r="P802" s="19"/>
      <c r="R802" s="19"/>
      <c r="S802" s="21"/>
      <c r="Z802" s="19"/>
      <c r="AA802" s="19"/>
      <c r="AB802" s="19"/>
      <c r="AC802" s="19"/>
      <c r="AD802" s="19"/>
    </row>
    <row r="803" spans="1:31" s="20" customFormat="1" x14ac:dyDescent="0.2">
      <c r="A803" s="17">
        <v>43202.614502314813</v>
      </c>
      <c r="B803" s="18">
        <v>1.1013888924790101</v>
      </c>
      <c r="C803" s="18">
        <v>0.55659722222222219</v>
      </c>
      <c r="D803" s="22">
        <f t="shared" si="12"/>
        <v>13.358055555555799</v>
      </c>
      <c r="E803" s="19"/>
      <c r="G803" s="19"/>
      <c r="H803" s="21"/>
      <c r="I803" s="19"/>
      <c r="J803" s="19"/>
      <c r="K803" s="19"/>
      <c r="L803" s="19"/>
      <c r="M803" s="19"/>
      <c r="N803" s="19"/>
      <c r="O803" s="19"/>
      <c r="P803" s="19"/>
      <c r="R803" s="19"/>
      <c r="S803" s="21"/>
      <c r="Z803" s="19"/>
      <c r="AA803" s="19"/>
      <c r="AB803" s="19"/>
      <c r="AC803" s="19"/>
      <c r="AD803" s="19"/>
    </row>
    <row r="804" spans="1:31" s="20" customFormat="1" x14ac:dyDescent="0.2">
      <c r="A804" s="17">
        <v>43202.61519675926</v>
      </c>
      <c r="B804" s="18">
        <v>1.1020833369257199</v>
      </c>
      <c r="C804" s="18">
        <v>0.55729166666666663</v>
      </c>
      <c r="D804" s="22">
        <f t="shared" si="12"/>
        <v>13.374722222222466</v>
      </c>
      <c r="E804" s="19"/>
      <c r="G804" s="19"/>
      <c r="H804" s="21"/>
      <c r="I804" s="19"/>
      <c r="J804" s="19"/>
      <c r="K804" s="19"/>
      <c r="L804" s="19"/>
      <c r="M804" s="19"/>
      <c r="N804" s="19"/>
      <c r="O804" s="19"/>
      <c r="P804" s="19"/>
      <c r="R804" s="19"/>
      <c r="S804" s="21"/>
      <c r="Z804" s="19"/>
      <c r="AA804" s="19"/>
      <c r="AB804" s="19"/>
      <c r="AC804" s="19"/>
      <c r="AD804" s="19"/>
    </row>
    <row r="805" spans="1:31" s="20" customFormat="1" x14ac:dyDescent="0.2">
      <c r="A805" s="17">
        <v>43202.615891203706</v>
      </c>
      <c r="B805" s="18">
        <v>1.10277778137242</v>
      </c>
      <c r="C805" s="18">
        <v>0.55797453703703703</v>
      </c>
      <c r="D805" s="22">
        <f t="shared" si="12"/>
        <v>13.391388888889134</v>
      </c>
      <c r="E805" s="19"/>
      <c r="G805" s="19"/>
      <c r="H805" s="21"/>
      <c r="I805" s="19"/>
      <c r="J805" s="19"/>
      <c r="K805" s="19"/>
      <c r="L805" s="19"/>
      <c r="M805" s="19"/>
      <c r="N805" s="19"/>
      <c r="O805" s="19"/>
      <c r="P805" s="19"/>
      <c r="R805" s="19"/>
      <c r="S805" s="21"/>
      <c r="Z805" s="19"/>
      <c r="AA805" s="19"/>
      <c r="AB805" s="19"/>
      <c r="AC805" s="19"/>
      <c r="AD805" s="19"/>
    </row>
    <row r="806" spans="1:31" s="20" customFormat="1" x14ac:dyDescent="0.2">
      <c r="A806" s="17">
        <v>43202.616585648146</v>
      </c>
      <c r="B806" s="18">
        <v>1.1034722258191301</v>
      </c>
      <c r="C806" s="18">
        <v>0.55868055555555551</v>
      </c>
      <c r="D806" s="22">
        <f t="shared" si="12"/>
        <v>13.408055555555801</v>
      </c>
      <c r="E806" s="19"/>
      <c r="G806" s="19"/>
      <c r="H806" s="21"/>
      <c r="I806" s="19"/>
      <c r="J806" s="19"/>
      <c r="K806" s="19"/>
      <c r="L806" s="19"/>
      <c r="M806" s="19"/>
      <c r="N806" s="19"/>
      <c r="O806" s="19"/>
      <c r="P806" s="19"/>
      <c r="R806" s="19"/>
      <c r="S806" s="21"/>
      <c r="Z806" s="19"/>
      <c r="AA806" s="19"/>
      <c r="AB806" s="19"/>
      <c r="AC806" s="19"/>
      <c r="AD806" s="19"/>
    </row>
    <row r="807" spans="1:31" s="20" customFormat="1" x14ac:dyDescent="0.2">
      <c r="A807" s="17">
        <v>43202.617280092592</v>
      </c>
      <c r="B807" s="18">
        <v>1.1041666702658399</v>
      </c>
      <c r="C807" s="18">
        <v>0.55937499999999996</v>
      </c>
      <c r="D807" s="22">
        <f t="shared" si="12"/>
        <v>13.424722222222469</v>
      </c>
      <c r="E807" s="19"/>
      <c r="G807" s="19"/>
      <c r="H807" s="21"/>
      <c r="I807" s="19"/>
      <c r="J807" s="19"/>
      <c r="K807" s="19"/>
      <c r="L807" s="19"/>
      <c r="M807" s="19"/>
      <c r="N807" s="19"/>
      <c r="O807" s="19"/>
      <c r="P807" s="19"/>
      <c r="Q807" s="20">
        <v>-875.74599999999998</v>
      </c>
      <c r="R807" s="19"/>
      <c r="S807" s="21"/>
      <c r="Z807" s="19"/>
      <c r="AA807" s="19"/>
      <c r="AB807" s="19"/>
      <c r="AC807" s="19"/>
      <c r="AD807" s="19"/>
    </row>
    <row r="808" spans="1:31" s="20" customFormat="1" x14ac:dyDescent="0.2">
      <c r="A808" s="17">
        <v>43202.617974537039</v>
      </c>
      <c r="B808" s="18">
        <v>1.10486111471255</v>
      </c>
      <c r="C808" s="18">
        <v>0.5600694444444444</v>
      </c>
      <c r="D808" s="22">
        <f t="shared" si="12"/>
        <v>13.441388888889136</v>
      </c>
      <c r="E808" s="19">
        <v>1005.633</v>
      </c>
      <c r="F808" s="20">
        <v>6.0650000000000004</v>
      </c>
      <c r="G808" s="19">
        <v>37.030999999999999</v>
      </c>
      <c r="H808" s="21">
        <v>351.40699999999998</v>
      </c>
      <c r="I808" s="19">
        <v>0</v>
      </c>
      <c r="J808" s="19">
        <v>0</v>
      </c>
      <c r="K808" s="19">
        <v>0</v>
      </c>
      <c r="L808" s="19">
        <v>5.633</v>
      </c>
      <c r="M808" s="19">
        <v>0</v>
      </c>
      <c r="N808" s="19">
        <v>0</v>
      </c>
      <c r="O808" s="19">
        <v>0</v>
      </c>
      <c r="P808" s="19">
        <v>0</v>
      </c>
      <c r="Q808" s="20">
        <v>-875.78300000000002</v>
      </c>
      <c r="R808" s="19">
        <v>0</v>
      </c>
      <c r="S808" s="21">
        <v>1.0900000000000001</v>
      </c>
      <c r="T808" s="20">
        <v>34.384</v>
      </c>
      <c r="U808" s="20">
        <v>0</v>
      </c>
      <c r="V808" s="20">
        <v>0</v>
      </c>
      <c r="W808" s="20">
        <v>0</v>
      </c>
      <c r="X808" s="20">
        <v>0</v>
      </c>
      <c r="Y808" s="20">
        <v>6</v>
      </c>
      <c r="Z808" s="19">
        <v>37</v>
      </c>
      <c r="AA808" s="19">
        <v>3</v>
      </c>
      <c r="AB808" s="19">
        <v>0</v>
      </c>
      <c r="AC808" s="19">
        <v>3</v>
      </c>
      <c r="AD808" s="19">
        <v>3</v>
      </c>
      <c r="AE808" s="20">
        <v>0</v>
      </c>
    </row>
    <row r="809" spans="1:31" s="20" customFormat="1" x14ac:dyDescent="0.2">
      <c r="A809" s="17">
        <v>43202.618668981479</v>
      </c>
      <c r="B809" s="18">
        <v>1.1055555591592601</v>
      </c>
      <c r="C809" s="18">
        <v>0.56076388888888884</v>
      </c>
      <c r="D809" s="22">
        <f t="shared" si="12"/>
        <v>13.458055555555804</v>
      </c>
      <c r="E809" s="19"/>
      <c r="G809" s="19"/>
      <c r="H809" s="21"/>
      <c r="I809" s="19"/>
      <c r="J809" s="19"/>
      <c r="K809" s="19"/>
      <c r="L809" s="19"/>
      <c r="M809" s="19"/>
      <c r="N809" s="19"/>
      <c r="O809" s="19"/>
      <c r="P809" s="19"/>
      <c r="R809" s="19"/>
      <c r="S809" s="21"/>
      <c r="Z809" s="19"/>
      <c r="AA809" s="19"/>
      <c r="AB809" s="19"/>
      <c r="AC809" s="19"/>
      <c r="AD809" s="19"/>
    </row>
    <row r="810" spans="1:31" s="20" customFormat="1" x14ac:dyDescent="0.2">
      <c r="A810" s="17">
        <v>43202.619363425925</v>
      </c>
      <c r="B810" s="18">
        <v>1.1062500036059599</v>
      </c>
      <c r="C810" s="18">
        <v>0.56145833333333328</v>
      </c>
      <c r="D810" s="22">
        <f t="shared" si="12"/>
        <v>13.474722222222471</v>
      </c>
      <c r="E810" s="19"/>
      <c r="G810" s="19"/>
      <c r="H810" s="21"/>
      <c r="I810" s="19"/>
      <c r="J810" s="19"/>
      <c r="K810" s="19"/>
      <c r="L810" s="19"/>
      <c r="M810" s="19"/>
      <c r="N810" s="19"/>
      <c r="O810" s="19"/>
      <c r="P810" s="19"/>
      <c r="R810" s="19"/>
      <c r="S810" s="21"/>
      <c r="Z810" s="19"/>
      <c r="AA810" s="19"/>
      <c r="AB810" s="19"/>
      <c r="AC810" s="19"/>
      <c r="AD810" s="19"/>
    </row>
    <row r="811" spans="1:31" s="20" customFormat="1" x14ac:dyDescent="0.2">
      <c r="A811" s="17">
        <v>43202.620057870372</v>
      </c>
      <c r="B811" s="18">
        <v>1.10694444805267</v>
      </c>
      <c r="C811" s="18">
        <v>0.56215277777777772</v>
      </c>
      <c r="D811" s="22">
        <f t="shared" si="12"/>
        <v>13.491388888889139</v>
      </c>
      <c r="E811" s="19"/>
      <c r="G811" s="19"/>
      <c r="H811" s="21"/>
      <c r="I811" s="19"/>
      <c r="J811" s="19"/>
      <c r="K811" s="19"/>
      <c r="L811" s="19"/>
      <c r="M811" s="19"/>
      <c r="N811" s="19"/>
      <c r="O811" s="19"/>
      <c r="P811" s="19"/>
      <c r="R811" s="19"/>
      <c r="S811" s="21"/>
      <c r="Z811" s="19"/>
      <c r="AA811" s="19"/>
      <c r="AB811" s="19"/>
      <c r="AC811" s="19"/>
      <c r="AD811" s="19"/>
    </row>
    <row r="812" spans="1:31" s="20" customFormat="1" x14ac:dyDescent="0.2">
      <c r="A812" s="17">
        <v>43202.620752314811</v>
      </c>
      <c r="B812" s="18">
        <v>1.1076388924993801</v>
      </c>
      <c r="C812" s="18">
        <v>0.56283564814814813</v>
      </c>
      <c r="D812" s="22">
        <f t="shared" si="12"/>
        <v>13.508055555555806</v>
      </c>
      <c r="E812" s="19"/>
      <c r="G812" s="19"/>
      <c r="H812" s="21"/>
      <c r="I812" s="19"/>
      <c r="J812" s="19"/>
      <c r="K812" s="19"/>
      <c r="L812" s="19"/>
      <c r="M812" s="19"/>
      <c r="N812" s="19"/>
      <c r="O812" s="19"/>
      <c r="P812" s="19"/>
      <c r="R812" s="19"/>
      <c r="S812" s="21"/>
      <c r="Z812" s="19"/>
      <c r="AA812" s="19"/>
      <c r="AB812" s="19"/>
      <c r="AC812" s="19"/>
      <c r="AD812" s="19"/>
    </row>
    <row r="813" spans="1:31" s="20" customFormat="1" x14ac:dyDescent="0.2">
      <c r="A813" s="17">
        <v>43202.621446759258</v>
      </c>
      <c r="B813" s="18">
        <v>1.1083333369460899</v>
      </c>
      <c r="C813" s="18">
        <v>0.56354166666666672</v>
      </c>
      <c r="D813" s="22">
        <f t="shared" si="12"/>
        <v>13.524722222222474</v>
      </c>
      <c r="E813" s="19"/>
      <c r="G813" s="19"/>
      <c r="H813" s="21"/>
      <c r="I813" s="19"/>
      <c r="J813" s="19"/>
      <c r="K813" s="19"/>
      <c r="L813" s="19"/>
      <c r="M813" s="19"/>
      <c r="N813" s="19"/>
      <c r="O813" s="19"/>
      <c r="P813" s="19"/>
      <c r="R813" s="19"/>
      <c r="S813" s="21"/>
      <c r="Z813" s="19"/>
      <c r="AA813" s="19"/>
      <c r="AB813" s="19"/>
      <c r="AC813" s="19"/>
      <c r="AD813" s="19"/>
    </row>
    <row r="814" spans="1:31" s="20" customFormat="1" x14ac:dyDescent="0.2">
      <c r="A814" s="17">
        <v>43202.622141203705</v>
      </c>
      <c r="B814" s="18">
        <v>1.1090277813928</v>
      </c>
      <c r="C814" s="18">
        <v>0.56423611111111116</v>
      </c>
      <c r="D814" s="22">
        <f t="shared" si="12"/>
        <v>13.541388888889141</v>
      </c>
      <c r="E814" s="19"/>
      <c r="G814" s="19"/>
      <c r="H814" s="21"/>
      <c r="I814" s="19"/>
      <c r="J814" s="19"/>
      <c r="K814" s="19"/>
      <c r="L814" s="19"/>
      <c r="M814" s="19"/>
      <c r="N814" s="19"/>
      <c r="O814" s="19"/>
      <c r="P814" s="19"/>
      <c r="R814" s="19"/>
      <c r="S814" s="21"/>
      <c r="Z814" s="19"/>
      <c r="AA814" s="19"/>
      <c r="AB814" s="19"/>
      <c r="AC814" s="19"/>
      <c r="AD814" s="19"/>
    </row>
    <row r="815" spans="1:31" s="20" customFormat="1" x14ac:dyDescent="0.2">
      <c r="A815" s="17">
        <v>43202.622835648152</v>
      </c>
      <c r="B815" s="18">
        <v>1.1097222258395001</v>
      </c>
      <c r="C815" s="18">
        <v>0.5649305555555556</v>
      </c>
      <c r="D815" s="22">
        <f t="shared" si="12"/>
        <v>13.558055555555809</v>
      </c>
      <c r="E815" s="19"/>
      <c r="G815" s="19"/>
      <c r="H815" s="21"/>
      <c r="I815" s="19"/>
      <c r="J815" s="19"/>
      <c r="K815" s="19"/>
      <c r="L815" s="19"/>
      <c r="M815" s="19"/>
      <c r="N815" s="19"/>
      <c r="O815" s="19"/>
      <c r="P815" s="19"/>
      <c r="R815" s="19"/>
      <c r="S815" s="21"/>
      <c r="T815" s="20">
        <v>36.652000000000001</v>
      </c>
      <c r="Z815" s="19"/>
      <c r="AA815" s="19"/>
      <c r="AB815" s="19"/>
      <c r="AC815" s="19"/>
      <c r="AD815" s="19"/>
    </row>
    <row r="816" spans="1:31" s="20" customFormat="1" x14ac:dyDescent="0.2">
      <c r="A816" s="17">
        <v>43202.623530092591</v>
      </c>
      <c r="B816" s="18">
        <v>1.1104166702862099</v>
      </c>
      <c r="C816" s="18">
        <v>0.56562500000000004</v>
      </c>
      <c r="D816" s="22">
        <f t="shared" si="12"/>
        <v>13.574722222222476</v>
      </c>
      <c r="E816" s="19"/>
      <c r="G816" s="19"/>
      <c r="H816" s="21"/>
      <c r="I816" s="19"/>
      <c r="J816" s="19"/>
      <c r="K816" s="19"/>
      <c r="L816" s="19"/>
      <c r="M816" s="19"/>
      <c r="N816" s="19"/>
      <c r="O816" s="19"/>
      <c r="P816" s="19"/>
      <c r="R816" s="19"/>
      <c r="S816" s="21"/>
      <c r="Z816" s="19"/>
      <c r="AA816" s="19"/>
      <c r="AB816" s="19"/>
      <c r="AC816" s="19"/>
      <c r="AD816" s="19"/>
    </row>
    <row r="817" spans="1:30" s="20" customFormat="1" x14ac:dyDescent="0.2">
      <c r="A817" s="17">
        <v>43202.624224537038</v>
      </c>
      <c r="B817" s="18">
        <v>1.11111111473292</v>
      </c>
      <c r="C817" s="18">
        <v>0.56631944444444449</v>
      </c>
      <c r="D817" s="22">
        <f t="shared" si="12"/>
        <v>13.591388888889144</v>
      </c>
      <c r="E817" s="19"/>
      <c r="G817" s="19"/>
      <c r="H817" s="21"/>
      <c r="I817" s="19"/>
      <c r="J817" s="19"/>
      <c r="K817" s="19"/>
      <c r="L817" s="19"/>
      <c r="M817" s="19"/>
      <c r="N817" s="19"/>
      <c r="O817" s="19"/>
      <c r="P817" s="19"/>
      <c r="R817" s="19"/>
      <c r="S817" s="21"/>
      <c r="Z817" s="19"/>
      <c r="AA817" s="19"/>
      <c r="AB817" s="19"/>
      <c r="AC817" s="19"/>
      <c r="AD817" s="19"/>
    </row>
    <row r="818" spans="1:30" s="20" customFormat="1" x14ac:dyDescent="0.2">
      <c r="A818" s="17">
        <v>43202.624918981484</v>
      </c>
      <c r="B818" s="18">
        <v>1.1118055591796301</v>
      </c>
      <c r="C818" s="18">
        <v>0.56700231481481478</v>
      </c>
      <c r="D818" s="22">
        <f t="shared" si="12"/>
        <v>13.608055555555811</v>
      </c>
      <c r="E818" s="19"/>
      <c r="G818" s="19"/>
      <c r="H818" s="21"/>
      <c r="I818" s="19"/>
      <c r="J818" s="19"/>
      <c r="K818" s="19"/>
      <c r="L818" s="19"/>
      <c r="M818" s="19"/>
      <c r="N818" s="19"/>
      <c r="O818" s="19"/>
      <c r="P818" s="19"/>
      <c r="R818" s="19"/>
      <c r="S818" s="21"/>
      <c r="Z818" s="19"/>
      <c r="AA818" s="19"/>
      <c r="AB818" s="19"/>
      <c r="AC818" s="19"/>
      <c r="AD818" s="19"/>
    </row>
    <row r="819" spans="1:30" s="20" customFormat="1" x14ac:dyDescent="0.2">
      <c r="A819" s="17">
        <v>43202.625613425924</v>
      </c>
      <c r="B819" s="18">
        <v>1.1125000036263399</v>
      </c>
      <c r="C819" s="18">
        <v>0.56770833333333337</v>
      </c>
      <c r="D819" s="22">
        <f t="shared" si="12"/>
        <v>13.624722222222479</v>
      </c>
      <c r="E819" s="19"/>
      <c r="G819" s="19"/>
      <c r="H819" s="21"/>
      <c r="I819" s="19"/>
      <c r="J819" s="19"/>
      <c r="K819" s="19"/>
      <c r="L819" s="19"/>
      <c r="M819" s="19"/>
      <c r="N819" s="19"/>
      <c r="O819" s="19"/>
      <c r="P819" s="19"/>
      <c r="R819" s="19"/>
      <c r="S819" s="21"/>
      <c r="Z819" s="19"/>
      <c r="AA819" s="19"/>
      <c r="AB819" s="19"/>
      <c r="AC819" s="19"/>
      <c r="AD819" s="19"/>
    </row>
    <row r="820" spans="1:30" s="20" customFormat="1" x14ac:dyDescent="0.2">
      <c r="A820" s="17">
        <v>43202.626307870371</v>
      </c>
      <c r="B820" s="18">
        <v>1.11319444807305</v>
      </c>
      <c r="C820" s="18">
        <v>0.56840277777777781</v>
      </c>
      <c r="D820" s="22">
        <f t="shared" si="12"/>
        <v>13.641388888889146</v>
      </c>
      <c r="E820" s="19"/>
      <c r="G820" s="19"/>
      <c r="H820" s="21"/>
      <c r="I820" s="19"/>
      <c r="J820" s="19"/>
      <c r="K820" s="19"/>
      <c r="L820" s="19"/>
      <c r="M820" s="19"/>
      <c r="N820" s="19"/>
      <c r="O820" s="19"/>
      <c r="P820" s="19"/>
      <c r="R820" s="19"/>
      <c r="S820" s="21"/>
      <c r="Z820" s="19"/>
      <c r="AA820" s="19"/>
      <c r="AB820" s="19"/>
      <c r="AC820" s="19"/>
      <c r="AD820" s="19"/>
    </row>
    <row r="821" spans="1:30" s="20" customFormat="1" x14ac:dyDescent="0.2">
      <c r="A821" s="17">
        <v>43202.627002314817</v>
      </c>
      <c r="B821" s="18">
        <v>1.1138888925197501</v>
      </c>
      <c r="C821" s="18">
        <v>0.56909722222222225</v>
      </c>
      <c r="D821" s="22">
        <f t="shared" si="12"/>
        <v>13.658055555555814</v>
      </c>
      <c r="E821" s="19"/>
      <c r="G821" s="19"/>
      <c r="H821" s="21"/>
      <c r="I821" s="19"/>
      <c r="J821" s="19"/>
      <c r="K821" s="19"/>
      <c r="L821" s="19"/>
      <c r="M821" s="19"/>
      <c r="N821" s="19"/>
      <c r="O821" s="19"/>
      <c r="P821" s="19"/>
      <c r="R821" s="19"/>
      <c r="S821" s="21"/>
      <c r="T821" s="20">
        <v>37.65</v>
      </c>
      <c r="Z821" s="19"/>
      <c r="AA821" s="19"/>
      <c r="AB821" s="19"/>
      <c r="AC821" s="19"/>
      <c r="AD821" s="19"/>
    </row>
    <row r="822" spans="1:30" s="20" customFormat="1" x14ac:dyDescent="0.2">
      <c r="A822" s="17">
        <v>43202.627696759257</v>
      </c>
      <c r="B822" s="18">
        <v>1.1145833369664599</v>
      </c>
      <c r="C822" s="18">
        <v>0.5697916666666667</v>
      </c>
      <c r="D822" s="22">
        <f t="shared" si="12"/>
        <v>13.674722222222481</v>
      </c>
      <c r="E822" s="19"/>
      <c r="G822" s="19"/>
      <c r="H822" s="21"/>
      <c r="I822" s="19"/>
      <c r="J822" s="19"/>
      <c r="K822" s="19"/>
      <c r="L822" s="19"/>
      <c r="M822" s="19"/>
      <c r="N822" s="19"/>
      <c r="O822" s="19"/>
      <c r="P822" s="19"/>
      <c r="R822" s="19"/>
      <c r="S822" s="21"/>
      <c r="Z822" s="19"/>
      <c r="AA822" s="19"/>
      <c r="AB822" s="19"/>
      <c r="AC822" s="19"/>
      <c r="AD822" s="19"/>
    </row>
    <row r="823" spans="1:30" s="20" customFormat="1" x14ac:dyDescent="0.2">
      <c r="A823" s="17">
        <v>43202.628391203703</v>
      </c>
      <c r="B823" s="18">
        <v>1.11527778141317</v>
      </c>
      <c r="C823" s="18">
        <v>0.57048611111111114</v>
      </c>
      <c r="D823" s="22">
        <f t="shared" si="12"/>
        <v>13.691388888889149</v>
      </c>
      <c r="E823" s="19"/>
      <c r="G823" s="19"/>
      <c r="H823" s="21"/>
      <c r="I823" s="19"/>
      <c r="J823" s="19"/>
      <c r="K823" s="19"/>
      <c r="L823" s="19"/>
      <c r="M823" s="19"/>
      <c r="N823" s="19"/>
      <c r="O823" s="19"/>
      <c r="P823" s="19"/>
      <c r="R823" s="19"/>
      <c r="S823" s="21"/>
      <c r="Z823" s="19"/>
      <c r="AA823" s="19"/>
      <c r="AB823" s="19"/>
      <c r="AC823" s="19"/>
      <c r="AD823" s="19"/>
    </row>
    <row r="824" spans="1:30" s="20" customFormat="1" x14ac:dyDescent="0.2">
      <c r="A824" s="17">
        <v>43202.62908564815</v>
      </c>
      <c r="B824" s="18">
        <v>1.1159722258598801</v>
      </c>
      <c r="C824" s="18">
        <v>0.57118055555555558</v>
      </c>
      <c r="D824" s="22">
        <f t="shared" si="12"/>
        <v>13.708055555555816</v>
      </c>
      <c r="E824" s="19"/>
      <c r="G824" s="19"/>
      <c r="H824" s="21"/>
      <c r="I824" s="19"/>
      <c r="J824" s="19"/>
      <c r="K824" s="19"/>
      <c r="L824" s="19"/>
      <c r="M824" s="19"/>
      <c r="N824" s="19"/>
      <c r="O824" s="19"/>
      <c r="P824" s="19"/>
      <c r="Q824" s="20">
        <v>-874.36900000000003</v>
      </c>
      <c r="R824" s="19"/>
      <c r="S824" s="21"/>
      <c r="Z824" s="19"/>
      <c r="AA824" s="19"/>
      <c r="AB824" s="19"/>
      <c r="AC824" s="19"/>
      <c r="AD824" s="19"/>
    </row>
    <row r="825" spans="1:30" s="20" customFormat="1" x14ac:dyDescent="0.2">
      <c r="A825" s="17">
        <v>43202.629780092589</v>
      </c>
      <c r="B825" s="18">
        <v>1.1166666703065899</v>
      </c>
      <c r="C825" s="18">
        <v>0.57186342592592587</v>
      </c>
      <c r="D825" s="22">
        <f t="shared" si="12"/>
        <v>13.724722222222484</v>
      </c>
      <c r="E825" s="19"/>
      <c r="G825" s="19"/>
      <c r="H825" s="21"/>
      <c r="I825" s="19"/>
      <c r="J825" s="19"/>
      <c r="K825" s="19"/>
      <c r="L825" s="19"/>
      <c r="M825" s="19"/>
      <c r="N825" s="19"/>
      <c r="O825" s="19"/>
      <c r="P825" s="19"/>
      <c r="R825" s="19"/>
      <c r="S825" s="21"/>
      <c r="Z825" s="19"/>
      <c r="AA825" s="19"/>
      <c r="AB825" s="19"/>
      <c r="AC825" s="19"/>
      <c r="AD825" s="19"/>
    </row>
    <row r="826" spans="1:30" s="20" customFormat="1" x14ac:dyDescent="0.2">
      <c r="A826" s="17">
        <v>43202.630474537036</v>
      </c>
      <c r="B826" s="18">
        <v>1.11736111475329</v>
      </c>
      <c r="C826" s="18">
        <v>0.57256944444444446</v>
      </c>
      <c r="D826" s="22">
        <f t="shared" si="12"/>
        <v>13.741388888889151</v>
      </c>
      <c r="E826" s="19"/>
      <c r="G826" s="19"/>
      <c r="H826" s="21"/>
      <c r="I826" s="19"/>
      <c r="J826" s="19"/>
      <c r="K826" s="19"/>
      <c r="L826" s="19"/>
      <c r="M826" s="19"/>
      <c r="N826" s="19"/>
      <c r="O826" s="19"/>
      <c r="P826" s="19"/>
      <c r="R826" s="19"/>
      <c r="S826" s="21"/>
      <c r="Z826" s="19"/>
      <c r="AA826" s="19"/>
      <c r="AB826" s="19"/>
      <c r="AC826" s="19"/>
      <c r="AD826" s="19"/>
    </row>
    <row r="827" spans="1:30" s="20" customFormat="1" x14ac:dyDescent="0.2">
      <c r="A827" s="17">
        <v>43202.631168981483</v>
      </c>
      <c r="B827" s="18">
        <v>1.1180555592000001</v>
      </c>
      <c r="C827" s="18">
        <v>0.57326388888888891</v>
      </c>
      <c r="D827" s="22">
        <f t="shared" si="12"/>
        <v>13.758055555555819</v>
      </c>
      <c r="E827" s="19"/>
      <c r="G827" s="19"/>
      <c r="H827" s="21"/>
      <c r="I827" s="19"/>
      <c r="J827" s="19"/>
      <c r="K827" s="19"/>
      <c r="L827" s="19"/>
      <c r="M827" s="19"/>
      <c r="N827" s="19"/>
      <c r="O827" s="19"/>
      <c r="P827" s="19"/>
      <c r="R827" s="19"/>
      <c r="S827" s="21"/>
      <c r="Z827" s="19"/>
      <c r="AA827" s="19"/>
      <c r="AB827" s="19"/>
      <c r="AC827" s="19"/>
      <c r="AD827" s="19"/>
    </row>
    <row r="828" spans="1:30" s="20" customFormat="1" x14ac:dyDescent="0.2">
      <c r="A828" s="17">
        <v>43202.631863425922</v>
      </c>
      <c r="B828" s="18">
        <v>1.11875000364671</v>
      </c>
      <c r="C828" s="18">
        <v>0.57395833333333335</v>
      </c>
      <c r="D828" s="22">
        <f t="shared" si="12"/>
        <v>13.774722222222486</v>
      </c>
      <c r="E828" s="19"/>
      <c r="G828" s="19"/>
      <c r="H828" s="21"/>
      <c r="I828" s="19"/>
      <c r="J828" s="19"/>
      <c r="K828" s="19"/>
      <c r="L828" s="19"/>
      <c r="M828" s="19"/>
      <c r="N828" s="19"/>
      <c r="O828" s="19"/>
      <c r="P828" s="19"/>
      <c r="R828" s="19"/>
      <c r="S828" s="21"/>
      <c r="Z828" s="19"/>
      <c r="AA828" s="19"/>
      <c r="AB828" s="19"/>
      <c r="AC828" s="19"/>
      <c r="AD828" s="19"/>
    </row>
    <row r="829" spans="1:30" s="20" customFormat="1" x14ac:dyDescent="0.2">
      <c r="A829" s="17">
        <v>43202.632557870369</v>
      </c>
      <c r="B829" s="18">
        <v>1.11944444809342</v>
      </c>
      <c r="C829" s="18">
        <v>0.57465277777777779</v>
      </c>
      <c r="D829" s="22">
        <f t="shared" si="12"/>
        <v>13.791388888889154</v>
      </c>
      <c r="E829" s="19"/>
      <c r="G829" s="19"/>
      <c r="H829" s="21"/>
      <c r="I829" s="19"/>
      <c r="J829" s="19"/>
      <c r="K829" s="19"/>
      <c r="L829" s="19"/>
      <c r="M829" s="19"/>
      <c r="N829" s="19"/>
      <c r="O829" s="19"/>
      <c r="P829" s="19"/>
      <c r="Q829" s="20">
        <v>-873.23299999999995</v>
      </c>
      <c r="R829" s="19"/>
      <c r="S829" s="21"/>
      <c r="Z829" s="19"/>
      <c r="AA829" s="19"/>
      <c r="AB829" s="19"/>
      <c r="AC829" s="19"/>
      <c r="AD829" s="19"/>
    </row>
    <row r="830" spans="1:30" s="20" customFormat="1" x14ac:dyDescent="0.2">
      <c r="A830" s="17">
        <v>43202.633252314816</v>
      </c>
      <c r="B830" s="18">
        <v>1.1201388925401301</v>
      </c>
      <c r="C830" s="18">
        <v>0.57534722222222223</v>
      </c>
      <c r="D830" s="22">
        <f t="shared" si="12"/>
        <v>13.808055555555821</v>
      </c>
      <c r="E830" s="19"/>
      <c r="G830" s="19"/>
      <c r="H830" s="21"/>
      <c r="I830" s="19"/>
      <c r="J830" s="19"/>
      <c r="K830" s="19"/>
      <c r="L830" s="19"/>
      <c r="M830" s="19"/>
      <c r="N830" s="19"/>
      <c r="O830" s="19"/>
      <c r="P830" s="19"/>
      <c r="R830" s="19"/>
      <c r="S830" s="21"/>
      <c r="Z830" s="19"/>
      <c r="AA830" s="19"/>
      <c r="AB830" s="19"/>
      <c r="AC830" s="19"/>
      <c r="AD830" s="19"/>
    </row>
    <row r="831" spans="1:30" s="20" customFormat="1" x14ac:dyDescent="0.2">
      <c r="A831" s="17">
        <v>43202.633946759262</v>
      </c>
      <c r="B831" s="18">
        <v>1.12083333698683</v>
      </c>
      <c r="C831" s="18">
        <v>0.57604166666666667</v>
      </c>
      <c r="D831" s="22">
        <f t="shared" si="12"/>
        <v>13.824722222222489</v>
      </c>
      <c r="E831" s="19"/>
      <c r="G831" s="19"/>
      <c r="H831" s="21"/>
      <c r="I831" s="19"/>
      <c r="J831" s="19"/>
      <c r="K831" s="19"/>
      <c r="L831" s="19"/>
      <c r="M831" s="19"/>
      <c r="N831" s="19"/>
      <c r="O831" s="19"/>
      <c r="P831" s="19"/>
      <c r="R831" s="19"/>
      <c r="S831" s="21"/>
      <c r="Z831" s="19"/>
      <c r="AA831" s="19"/>
      <c r="AB831" s="19"/>
      <c r="AC831" s="19"/>
      <c r="AD831" s="19"/>
    </row>
    <row r="832" spans="1:30" s="20" customFormat="1" x14ac:dyDescent="0.2">
      <c r="A832" s="17">
        <v>43202.634641203702</v>
      </c>
      <c r="B832" s="18">
        <v>1.12152778143354</v>
      </c>
      <c r="C832" s="18">
        <v>0.57672453703703708</v>
      </c>
      <c r="D832" s="22">
        <f t="shared" si="12"/>
        <v>13.841388888889156</v>
      </c>
      <c r="E832" s="19"/>
      <c r="G832" s="19"/>
      <c r="H832" s="21"/>
      <c r="I832" s="19"/>
      <c r="J832" s="19"/>
      <c r="K832" s="19"/>
      <c r="L832" s="19"/>
      <c r="M832" s="19"/>
      <c r="N832" s="19"/>
      <c r="O832" s="19"/>
      <c r="P832" s="19"/>
      <c r="R832" s="19"/>
      <c r="S832" s="21"/>
      <c r="Z832" s="19"/>
      <c r="AA832" s="19"/>
      <c r="AB832" s="19"/>
      <c r="AC832" s="19"/>
      <c r="AD832" s="19"/>
    </row>
    <row r="833" spans="1:31" s="20" customFormat="1" x14ac:dyDescent="0.2">
      <c r="A833" s="17">
        <v>43202.635335648149</v>
      </c>
      <c r="B833" s="18">
        <v>1.1222222258802499</v>
      </c>
      <c r="C833" s="18">
        <v>0.57743055555555556</v>
      </c>
      <c r="D833" s="22">
        <f t="shared" si="12"/>
        <v>13.858055555555824</v>
      </c>
      <c r="E833" s="19"/>
      <c r="G833" s="19"/>
      <c r="H833" s="21"/>
      <c r="I833" s="19"/>
      <c r="J833" s="19"/>
      <c r="K833" s="19"/>
      <c r="L833" s="19"/>
      <c r="M833" s="19"/>
      <c r="N833" s="19"/>
      <c r="O833" s="19"/>
      <c r="P833" s="19"/>
      <c r="R833" s="19"/>
      <c r="S833" s="21"/>
      <c r="Z833" s="19"/>
      <c r="AA833" s="19"/>
      <c r="AB833" s="19"/>
      <c r="AC833" s="19"/>
      <c r="AD833" s="19"/>
    </row>
    <row r="834" spans="1:31" s="20" customFormat="1" x14ac:dyDescent="0.2">
      <c r="A834" s="17">
        <v>43202.636030092595</v>
      </c>
      <c r="B834" s="18">
        <v>1.12291667032696</v>
      </c>
      <c r="C834" s="18">
        <v>0.578125</v>
      </c>
      <c r="D834" s="22">
        <f t="shared" si="12"/>
        <v>13.874722222222491</v>
      </c>
      <c r="E834" s="19"/>
      <c r="G834" s="19"/>
      <c r="H834" s="21"/>
      <c r="I834" s="19"/>
      <c r="J834" s="19"/>
      <c r="K834" s="19"/>
      <c r="L834" s="19"/>
      <c r="M834" s="19"/>
      <c r="N834" s="19"/>
      <c r="O834" s="19"/>
      <c r="P834" s="19"/>
      <c r="R834" s="19"/>
      <c r="S834" s="21"/>
      <c r="Z834" s="19"/>
      <c r="AA834" s="19"/>
      <c r="AB834" s="19"/>
      <c r="AC834" s="19"/>
      <c r="AD834" s="19"/>
    </row>
    <row r="835" spans="1:31" s="20" customFormat="1" x14ac:dyDescent="0.2">
      <c r="A835" s="17">
        <v>43202.636724537035</v>
      </c>
      <c r="B835" s="18">
        <v>1.12361111477367</v>
      </c>
      <c r="C835" s="18">
        <v>0.57881944444444444</v>
      </c>
      <c r="D835" s="22">
        <f t="shared" si="12"/>
        <v>13.891388888889159</v>
      </c>
      <c r="E835" s="19"/>
      <c r="G835" s="19"/>
      <c r="H835" s="21"/>
      <c r="I835" s="19"/>
      <c r="J835" s="19"/>
      <c r="K835" s="19"/>
      <c r="L835" s="19"/>
      <c r="M835" s="19"/>
      <c r="N835" s="19"/>
      <c r="O835" s="19"/>
      <c r="P835" s="19"/>
      <c r="Q835" s="20">
        <v>-872.57899999999995</v>
      </c>
      <c r="R835" s="19"/>
      <c r="S835" s="21"/>
      <c r="Z835" s="19"/>
      <c r="AA835" s="19"/>
      <c r="AB835" s="19"/>
      <c r="AC835" s="19"/>
      <c r="AD835" s="19"/>
    </row>
    <row r="836" spans="1:31" s="20" customFormat="1" x14ac:dyDescent="0.2">
      <c r="A836" s="17">
        <v>43202.637418981481</v>
      </c>
      <c r="B836" s="18">
        <v>1.1243055592203699</v>
      </c>
      <c r="C836" s="18">
        <v>0.57951388888888888</v>
      </c>
      <c r="D836" s="22">
        <f t="shared" ref="D836:D899" si="13">D835+60/3600</f>
        <v>13.908055555555826</v>
      </c>
      <c r="E836" s="19"/>
      <c r="G836" s="19"/>
      <c r="H836" s="21">
        <v>348.92099999999999</v>
      </c>
      <c r="I836" s="19"/>
      <c r="J836" s="19"/>
      <c r="K836" s="19"/>
      <c r="L836" s="19"/>
      <c r="M836" s="19"/>
      <c r="N836" s="19"/>
      <c r="O836" s="19"/>
      <c r="P836" s="19"/>
      <c r="R836" s="19"/>
      <c r="S836" s="21"/>
      <c r="Z836" s="19"/>
      <c r="AA836" s="19"/>
      <c r="AB836" s="19"/>
      <c r="AC836" s="19"/>
      <c r="AD836" s="19"/>
    </row>
    <row r="837" spans="1:31" s="20" customFormat="1" x14ac:dyDescent="0.2">
      <c r="A837" s="17">
        <v>43202.638113425928</v>
      </c>
      <c r="B837" s="18">
        <v>1.12500000366708</v>
      </c>
      <c r="C837" s="18">
        <v>0.58020833333333333</v>
      </c>
      <c r="D837" s="22">
        <f t="shared" si="13"/>
        <v>13.924722222222494</v>
      </c>
      <c r="E837" s="19"/>
      <c r="G837" s="19"/>
      <c r="H837" s="21">
        <v>350.80799999999999</v>
      </c>
      <c r="I837" s="19"/>
      <c r="J837" s="19"/>
      <c r="K837" s="19"/>
      <c r="L837" s="19"/>
      <c r="M837" s="19"/>
      <c r="N837" s="19"/>
      <c r="O837" s="19"/>
      <c r="P837" s="19"/>
      <c r="R837" s="19"/>
      <c r="S837" s="21"/>
      <c r="Z837" s="19"/>
      <c r="AA837" s="19"/>
      <c r="AB837" s="19"/>
      <c r="AC837" s="19"/>
      <c r="AD837" s="19"/>
    </row>
    <row r="838" spans="1:31" s="20" customFormat="1" x14ac:dyDescent="0.2">
      <c r="A838" s="17">
        <v>43202.638807870368</v>
      </c>
      <c r="B838" s="18">
        <v>1.12569444811379</v>
      </c>
      <c r="C838" s="18">
        <v>0.58090277777777777</v>
      </c>
      <c r="D838" s="22">
        <f t="shared" si="13"/>
        <v>13.941388888889161</v>
      </c>
      <c r="E838" s="19">
        <v>1005.633</v>
      </c>
      <c r="F838" s="20">
        <v>6.0659999999999998</v>
      </c>
      <c r="G838" s="19">
        <v>37.033999999999999</v>
      </c>
      <c r="H838" s="21">
        <v>346.839</v>
      </c>
      <c r="I838" s="19">
        <v>0</v>
      </c>
      <c r="J838" s="19">
        <v>0</v>
      </c>
      <c r="K838" s="19">
        <v>0</v>
      </c>
      <c r="L838" s="19">
        <v>5.633</v>
      </c>
      <c r="M838" s="19">
        <v>0</v>
      </c>
      <c r="N838" s="19">
        <v>0</v>
      </c>
      <c r="O838" s="19">
        <v>0</v>
      </c>
      <c r="P838" s="19">
        <v>0</v>
      </c>
      <c r="Q838" s="20">
        <v>-871.97199999999998</v>
      </c>
      <c r="R838" s="19">
        <v>0</v>
      </c>
      <c r="S838" s="21">
        <v>0.53</v>
      </c>
      <c r="T838" s="20">
        <v>35.28</v>
      </c>
      <c r="U838" s="20">
        <v>0</v>
      </c>
      <c r="V838" s="20">
        <v>0</v>
      </c>
      <c r="W838" s="20">
        <v>0</v>
      </c>
      <c r="X838" s="20">
        <v>0</v>
      </c>
      <c r="Y838" s="20">
        <v>6</v>
      </c>
      <c r="Z838" s="19">
        <v>37</v>
      </c>
      <c r="AA838" s="19">
        <v>3</v>
      </c>
      <c r="AB838" s="19">
        <v>0</v>
      </c>
      <c r="AC838" s="19">
        <v>3</v>
      </c>
      <c r="AD838" s="19">
        <v>3</v>
      </c>
      <c r="AE838" s="20">
        <v>0</v>
      </c>
    </row>
    <row r="839" spans="1:31" s="20" customFormat="1" x14ac:dyDescent="0.2">
      <c r="A839" s="17">
        <v>43202.639502314814</v>
      </c>
      <c r="B839" s="18">
        <v>1.1263888925604999</v>
      </c>
      <c r="C839" s="18">
        <v>0.58158564814814817</v>
      </c>
      <c r="D839" s="22">
        <f t="shared" si="13"/>
        <v>13.958055555555829</v>
      </c>
      <c r="E839" s="19"/>
      <c r="G839" s="19"/>
      <c r="H839" s="21"/>
      <c r="I839" s="19"/>
      <c r="J839" s="19"/>
      <c r="K839" s="19"/>
      <c r="L839" s="19"/>
      <c r="M839" s="19"/>
      <c r="N839" s="19"/>
      <c r="O839" s="19"/>
      <c r="P839" s="19"/>
      <c r="R839" s="19"/>
      <c r="S839" s="21"/>
      <c r="Z839" s="19"/>
      <c r="AA839" s="19"/>
      <c r="AB839" s="19"/>
      <c r="AC839" s="19"/>
      <c r="AD839" s="19"/>
    </row>
    <row r="840" spans="1:31" s="20" customFormat="1" x14ac:dyDescent="0.2">
      <c r="A840" s="17">
        <v>43202.640196759261</v>
      </c>
      <c r="B840" s="18">
        <v>1.12708333700721</v>
      </c>
      <c r="C840" s="18">
        <v>0.58229166666666665</v>
      </c>
      <c r="D840" s="22">
        <f t="shared" si="13"/>
        <v>13.974722222222496</v>
      </c>
      <c r="E840" s="19"/>
      <c r="G840" s="19"/>
      <c r="H840" s="21">
        <v>348.90899999999999</v>
      </c>
      <c r="I840" s="19"/>
      <c r="J840" s="19"/>
      <c r="K840" s="19"/>
      <c r="L840" s="19"/>
      <c r="M840" s="19"/>
      <c r="N840" s="19"/>
      <c r="O840" s="19"/>
      <c r="P840" s="19"/>
      <c r="R840" s="19"/>
      <c r="S840" s="21"/>
      <c r="Z840" s="19"/>
      <c r="AA840" s="19"/>
      <c r="AB840" s="19"/>
      <c r="AC840" s="19"/>
      <c r="AD840" s="19"/>
    </row>
    <row r="841" spans="1:31" s="20" customFormat="1" x14ac:dyDescent="0.2">
      <c r="A841" s="17">
        <v>43202.6408912037</v>
      </c>
      <c r="B841" s="18">
        <v>1.1277777814539101</v>
      </c>
      <c r="C841" s="18">
        <v>0.58298611111111109</v>
      </c>
      <c r="D841" s="22">
        <f t="shared" si="13"/>
        <v>13.991388888889164</v>
      </c>
      <c r="E841" s="19"/>
      <c r="G841" s="19"/>
      <c r="H841" s="21">
        <v>349.51900000000001</v>
      </c>
      <c r="I841" s="19"/>
      <c r="J841" s="19"/>
      <c r="K841" s="19"/>
      <c r="L841" s="19"/>
      <c r="M841" s="19"/>
      <c r="N841" s="19"/>
      <c r="O841" s="19"/>
      <c r="P841" s="19"/>
      <c r="R841" s="19"/>
      <c r="S841" s="21"/>
      <c r="Z841" s="19"/>
      <c r="AA841" s="19"/>
      <c r="AB841" s="19"/>
      <c r="AC841" s="19"/>
      <c r="AD841" s="19"/>
    </row>
    <row r="842" spans="1:31" s="20" customFormat="1" x14ac:dyDescent="0.2">
      <c r="A842" s="17">
        <v>43202.641585648147</v>
      </c>
      <c r="B842" s="18">
        <v>1.1284722259006199</v>
      </c>
      <c r="C842" s="18">
        <v>0.58368055555555554</v>
      </c>
      <c r="D842" s="22">
        <f t="shared" si="13"/>
        <v>14.008055555555831</v>
      </c>
      <c r="E842" s="19"/>
      <c r="G842" s="19"/>
      <c r="H842" s="21"/>
      <c r="I842" s="19"/>
      <c r="J842" s="19"/>
      <c r="K842" s="19"/>
      <c r="L842" s="19"/>
      <c r="M842" s="19"/>
      <c r="N842" s="19"/>
      <c r="O842" s="19"/>
      <c r="P842" s="19"/>
      <c r="R842" s="19"/>
      <c r="S842" s="21"/>
      <c r="Z842" s="19"/>
      <c r="AA842" s="19"/>
      <c r="AB842" s="19"/>
      <c r="AC842" s="19"/>
      <c r="AD842" s="19"/>
    </row>
    <row r="843" spans="1:31" s="20" customFormat="1" x14ac:dyDescent="0.2">
      <c r="A843" s="17">
        <v>43202.642280092594</v>
      </c>
      <c r="B843" s="18">
        <v>1.12916667034733</v>
      </c>
      <c r="C843" s="18">
        <v>0.58437499999999998</v>
      </c>
      <c r="D843" s="22">
        <f t="shared" si="13"/>
        <v>14.024722222222499</v>
      </c>
      <c r="E843" s="19"/>
      <c r="G843" s="19"/>
      <c r="H843" s="21"/>
      <c r="I843" s="19"/>
      <c r="J843" s="19"/>
      <c r="K843" s="19"/>
      <c r="L843" s="19"/>
      <c r="M843" s="19"/>
      <c r="N843" s="19"/>
      <c r="O843" s="19"/>
      <c r="P843" s="19"/>
      <c r="Q843" s="20">
        <v>-870.96600000000001</v>
      </c>
      <c r="R843" s="19"/>
      <c r="S843" s="21"/>
      <c r="Z843" s="19"/>
      <c r="AA843" s="19"/>
      <c r="AB843" s="19"/>
      <c r="AC843" s="19"/>
      <c r="AD843" s="19"/>
    </row>
    <row r="844" spans="1:31" s="20" customFormat="1" x14ac:dyDescent="0.2">
      <c r="A844" s="17">
        <v>43202.642974537041</v>
      </c>
      <c r="B844" s="18">
        <v>1.1298611147940401</v>
      </c>
      <c r="C844" s="18">
        <v>0.58506944444444442</v>
      </c>
      <c r="D844" s="22">
        <f t="shared" si="13"/>
        <v>14.041388888889166</v>
      </c>
      <c r="E844" s="19"/>
      <c r="G844" s="19"/>
      <c r="H844" s="21"/>
      <c r="I844" s="19"/>
      <c r="J844" s="19"/>
      <c r="K844" s="19"/>
      <c r="L844" s="19"/>
      <c r="M844" s="19"/>
      <c r="N844" s="19"/>
      <c r="O844" s="19"/>
      <c r="P844" s="19"/>
      <c r="R844" s="19"/>
      <c r="S844" s="21"/>
      <c r="Z844" s="19"/>
      <c r="AA844" s="19"/>
      <c r="AB844" s="19"/>
      <c r="AC844" s="19"/>
      <c r="AD844" s="19"/>
    </row>
    <row r="845" spans="1:31" s="20" customFormat="1" x14ac:dyDescent="0.2">
      <c r="A845" s="17">
        <v>43202.64366898148</v>
      </c>
      <c r="B845" s="18">
        <v>1.1305555592407499</v>
      </c>
      <c r="C845" s="18">
        <v>0.58575231481481482</v>
      </c>
      <c r="D845" s="22">
        <f t="shared" si="13"/>
        <v>14.058055555555834</v>
      </c>
      <c r="E845" s="19"/>
      <c r="G845" s="19"/>
      <c r="H845" s="21"/>
      <c r="I845" s="19"/>
      <c r="J845" s="19"/>
      <c r="K845" s="19"/>
      <c r="L845" s="19"/>
      <c r="M845" s="19"/>
      <c r="N845" s="19"/>
      <c r="O845" s="19"/>
      <c r="P845" s="19"/>
      <c r="R845" s="19"/>
      <c r="S845" s="21"/>
      <c r="Z845" s="19"/>
      <c r="AA845" s="19"/>
      <c r="AB845" s="19"/>
      <c r="AC845" s="19"/>
      <c r="AD845" s="19"/>
    </row>
    <row r="846" spans="1:31" s="20" customFormat="1" x14ac:dyDescent="0.2">
      <c r="A846" s="17">
        <v>43202.644363425927</v>
      </c>
      <c r="B846" s="18">
        <v>1.13125000368746</v>
      </c>
      <c r="C846" s="18">
        <v>0.58644675925925926</v>
      </c>
      <c r="D846" s="22">
        <f t="shared" si="13"/>
        <v>14.074722222222501</v>
      </c>
      <c r="E846" s="19"/>
      <c r="G846" s="19"/>
      <c r="H846" s="21"/>
      <c r="I846" s="19"/>
      <c r="J846" s="19"/>
      <c r="K846" s="19"/>
      <c r="L846" s="19"/>
      <c r="M846" s="19"/>
      <c r="N846" s="19"/>
      <c r="O846" s="19"/>
      <c r="P846" s="19"/>
      <c r="R846" s="19"/>
      <c r="S846" s="21"/>
      <c r="Z846" s="19"/>
      <c r="AA846" s="19"/>
      <c r="AB846" s="19"/>
      <c r="AC846" s="19"/>
      <c r="AD846" s="19"/>
    </row>
    <row r="847" spans="1:31" s="20" customFormat="1" x14ac:dyDescent="0.2">
      <c r="A847" s="17">
        <v>43202.645057870373</v>
      </c>
      <c r="B847" s="18">
        <v>1.1319444481341601</v>
      </c>
      <c r="C847" s="18">
        <v>0.58715277777777775</v>
      </c>
      <c r="D847" s="22">
        <f t="shared" si="13"/>
        <v>14.091388888889169</v>
      </c>
      <c r="E847" s="19"/>
      <c r="G847" s="19"/>
      <c r="H847" s="21">
        <v>344.81400000000002</v>
      </c>
      <c r="I847" s="19"/>
      <c r="J847" s="19"/>
      <c r="K847" s="19"/>
      <c r="L847" s="19"/>
      <c r="M847" s="19"/>
      <c r="N847" s="19"/>
      <c r="O847" s="19"/>
      <c r="P847" s="19"/>
      <c r="R847" s="19"/>
      <c r="S847" s="21"/>
      <c r="Z847" s="19"/>
      <c r="AA847" s="19"/>
      <c r="AB847" s="19"/>
      <c r="AC847" s="19"/>
      <c r="AD847" s="19"/>
    </row>
    <row r="848" spans="1:31" s="20" customFormat="1" x14ac:dyDescent="0.2">
      <c r="A848" s="17">
        <v>43202.645752314813</v>
      </c>
      <c r="B848" s="18">
        <v>1.1326388925808699</v>
      </c>
      <c r="C848" s="18">
        <v>0.58784722222222219</v>
      </c>
      <c r="D848" s="22">
        <f t="shared" si="13"/>
        <v>14.108055555555836</v>
      </c>
      <c r="E848" s="19"/>
      <c r="G848" s="19"/>
      <c r="H848" s="21">
        <v>351.43200000000002</v>
      </c>
      <c r="I848" s="19"/>
      <c r="J848" s="19"/>
      <c r="K848" s="19"/>
      <c r="L848" s="19"/>
      <c r="M848" s="19"/>
      <c r="N848" s="19"/>
      <c r="O848" s="19"/>
      <c r="P848" s="19"/>
      <c r="R848" s="19"/>
      <c r="S848" s="21"/>
      <c r="Z848" s="19"/>
      <c r="AA848" s="19"/>
      <c r="AB848" s="19"/>
      <c r="AC848" s="19"/>
      <c r="AD848" s="19"/>
    </row>
    <row r="849" spans="1:35" s="19" customFormat="1" x14ac:dyDescent="0.2">
      <c r="A849" s="17">
        <v>43202.64644675926</v>
      </c>
      <c r="B849" s="18">
        <v>1.13333333702758</v>
      </c>
      <c r="C849" s="18">
        <v>0.58854166666666663</v>
      </c>
      <c r="D849" s="22">
        <f t="shared" si="13"/>
        <v>14.124722222222504</v>
      </c>
      <c r="F849" s="20"/>
      <c r="H849" s="21">
        <v>347.38200000000001</v>
      </c>
      <c r="Q849" s="20"/>
      <c r="S849" s="21"/>
      <c r="T849" s="20"/>
      <c r="U849" s="20"/>
      <c r="V849" s="20"/>
      <c r="W849" s="20"/>
      <c r="X849" s="20"/>
      <c r="Y849" s="20"/>
      <c r="AE849" s="20"/>
      <c r="AF849" s="20"/>
      <c r="AG849" s="20"/>
      <c r="AH849" s="20"/>
      <c r="AI849" s="20"/>
    </row>
    <row r="850" spans="1:35" s="19" customFormat="1" x14ac:dyDescent="0.2">
      <c r="A850" s="17">
        <v>43202.647141203706</v>
      </c>
      <c r="B850" s="18">
        <v>1.1340277814742901</v>
      </c>
      <c r="C850" s="18">
        <v>0.58923611111111107</v>
      </c>
      <c r="D850" s="22">
        <f t="shared" si="13"/>
        <v>14.141388888889171</v>
      </c>
      <c r="F850" s="20"/>
      <c r="H850" s="21">
        <v>349.38900000000001</v>
      </c>
      <c r="Q850" s="20"/>
      <c r="S850" s="21"/>
      <c r="T850" s="20"/>
      <c r="U850" s="20"/>
      <c r="V850" s="20"/>
      <c r="W850" s="20"/>
      <c r="X850" s="20"/>
      <c r="Y850" s="20"/>
      <c r="AE850" s="20"/>
      <c r="AF850" s="20"/>
      <c r="AG850" s="20"/>
      <c r="AH850" s="20"/>
      <c r="AI850" s="20"/>
    </row>
    <row r="851" spans="1:35" s="19" customFormat="1" x14ac:dyDescent="0.2">
      <c r="A851" s="17">
        <v>43202.647835648146</v>
      </c>
      <c r="B851" s="18">
        <v>1.1347222259209999</v>
      </c>
      <c r="C851" s="18">
        <v>0.58993055555555551</v>
      </c>
      <c r="D851" s="22">
        <f t="shared" si="13"/>
        <v>14.158055555555839</v>
      </c>
      <c r="F851" s="20"/>
      <c r="H851" s="21"/>
      <c r="Q851" s="20"/>
      <c r="S851" s="21"/>
      <c r="T851" s="20"/>
      <c r="U851" s="20"/>
      <c r="V851" s="20"/>
      <c r="W851" s="20"/>
      <c r="X851" s="20"/>
      <c r="Y851" s="20"/>
      <c r="AE851" s="20"/>
      <c r="AF851" s="20"/>
      <c r="AG851" s="20"/>
      <c r="AH851" s="20"/>
      <c r="AI851" s="20"/>
    </row>
    <row r="852" spans="1:35" s="19" customFormat="1" x14ac:dyDescent="0.2">
      <c r="A852" s="17">
        <v>43202.648530092592</v>
      </c>
      <c r="B852" s="18">
        <v>1.1354166703677</v>
      </c>
      <c r="C852" s="18">
        <v>0.59061342592592592</v>
      </c>
      <c r="D852" s="22">
        <f t="shared" si="13"/>
        <v>14.174722222222506</v>
      </c>
      <c r="F852" s="20"/>
      <c r="H852" s="21"/>
      <c r="Q852" s="20"/>
      <c r="S852" s="21"/>
      <c r="T852" s="20"/>
      <c r="U852" s="20"/>
      <c r="V852" s="20"/>
      <c r="W852" s="20"/>
      <c r="X852" s="20"/>
      <c r="Y852" s="20"/>
      <c r="AE852" s="20"/>
      <c r="AF852" s="20"/>
      <c r="AG852" s="20"/>
      <c r="AH852" s="20"/>
      <c r="AI852" s="20"/>
    </row>
    <row r="853" spans="1:35" s="19" customFormat="1" x14ac:dyDescent="0.2">
      <c r="A853" s="17">
        <v>43202.649224537039</v>
      </c>
      <c r="B853" s="18">
        <v>1.1361111148144101</v>
      </c>
      <c r="C853" s="18">
        <v>0.59130787037037036</v>
      </c>
      <c r="D853" s="22">
        <f t="shared" si="13"/>
        <v>14.191388888889174</v>
      </c>
      <c r="F853" s="20"/>
      <c r="H853" s="21"/>
      <c r="Q853" s="20"/>
      <c r="S853" s="21"/>
      <c r="T853" s="20"/>
      <c r="U853" s="20"/>
      <c r="V853" s="20"/>
      <c r="W853" s="20"/>
      <c r="X853" s="20"/>
      <c r="Y853" s="20"/>
      <c r="AE853" s="20"/>
      <c r="AF853" s="20"/>
      <c r="AG853" s="20"/>
      <c r="AH853" s="20"/>
      <c r="AI853" s="20"/>
    </row>
    <row r="854" spans="1:35" s="19" customFormat="1" x14ac:dyDescent="0.2">
      <c r="A854" s="17">
        <v>43202.649918981479</v>
      </c>
      <c r="B854" s="18">
        <v>1.1368055592611199</v>
      </c>
      <c r="C854" s="18">
        <v>0.59201388888888884</v>
      </c>
      <c r="D854" s="22">
        <f t="shared" si="13"/>
        <v>14.208055555555841</v>
      </c>
      <c r="F854" s="20"/>
      <c r="H854" s="21"/>
      <c r="Q854" s="20"/>
      <c r="S854" s="21"/>
      <c r="T854" s="20"/>
      <c r="U854" s="20"/>
      <c r="V854" s="20"/>
      <c r="W854" s="20"/>
      <c r="X854" s="20"/>
      <c r="Y854" s="20"/>
      <c r="AE854" s="20"/>
      <c r="AF854" s="20"/>
      <c r="AG854" s="20"/>
      <c r="AH854" s="20"/>
      <c r="AI854" s="20"/>
    </row>
    <row r="855" spans="1:35" s="19" customFormat="1" x14ac:dyDescent="0.2">
      <c r="A855" s="17">
        <v>43202.650613425925</v>
      </c>
      <c r="B855" s="18">
        <v>1.13750000370783</v>
      </c>
      <c r="C855" s="18">
        <v>0.59270833333333328</v>
      </c>
      <c r="D855" s="22">
        <f t="shared" si="13"/>
        <v>14.224722222222509</v>
      </c>
      <c r="F855" s="20"/>
      <c r="H855" s="21">
        <v>349.43</v>
      </c>
      <c r="Q855" s="20"/>
      <c r="S855" s="21"/>
      <c r="T855" s="20"/>
      <c r="U855" s="20"/>
      <c r="V855" s="20"/>
      <c r="W855" s="20"/>
      <c r="X855" s="20"/>
      <c r="Y855" s="20"/>
      <c r="AE855" s="20"/>
      <c r="AF855" s="20"/>
      <c r="AG855" s="20"/>
      <c r="AH855" s="20"/>
      <c r="AI855" s="20"/>
    </row>
    <row r="856" spans="1:35" s="19" customFormat="1" x14ac:dyDescent="0.2">
      <c r="A856" s="17">
        <v>43202.651307870372</v>
      </c>
      <c r="B856" s="18">
        <v>1.1381944481545401</v>
      </c>
      <c r="C856" s="18">
        <v>0.59340277777777772</v>
      </c>
      <c r="D856" s="22">
        <f t="shared" si="13"/>
        <v>14.241388888889176</v>
      </c>
      <c r="F856" s="20"/>
      <c r="H856" s="21">
        <v>353.072</v>
      </c>
      <c r="Q856" s="20"/>
      <c r="S856" s="21"/>
      <c r="T856" s="20"/>
      <c r="U856" s="20"/>
      <c r="V856" s="20"/>
      <c r="W856" s="20"/>
      <c r="X856" s="20"/>
      <c r="Y856" s="20"/>
      <c r="AE856" s="20"/>
      <c r="AF856" s="20"/>
      <c r="AG856" s="20"/>
      <c r="AH856" s="20"/>
      <c r="AI856" s="20"/>
    </row>
    <row r="857" spans="1:35" s="19" customFormat="1" x14ac:dyDescent="0.2">
      <c r="A857" s="17">
        <v>43202.652002314811</v>
      </c>
      <c r="B857" s="18">
        <v>1.1388888926012399</v>
      </c>
      <c r="C857" s="18">
        <v>0.59409722222222228</v>
      </c>
      <c r="D857" s="22">
        <f t="shared" si="13"/>
        <v>14.258055555555844</v>
      </c>
      <c r="F857" s="20"/>
      <c r="H857" s="21">
        <v>350.02499999999998</v>
      </c>
      <c r="Q857" s="20">
        <v>-869.99199999999996</v>
      </c>
      <c r="S857" s="21"/>
      <c r="T857" s="20"/>
      <c r="U857" s="20"/>
      <c r="V857" s="20"/>
      <c r="W857" s="20"/>
      <c r="X857" s="20"/>
      <c r="Y857" s="20"/>
      <c r="AE857" s="20"/>
      <c r="AF857" s="20"/>
      <c r="AG857" s="20"/>
      <c r="AH857" s="20"/>
      <c r="AI857" s="20"/>
    </row>
    <row r="858" spans="1:35" s="19" customFormat="1" x14ac:dyDescent="0.2">
      <c r="A858" s="17">
        <v>43202.652696759258</v>
      </c>
      <c r="B858" s="18">
        <v>1.13958333704795</v>
      </c>
      <c r="C858" s="18">
        <v>0.59479166666666672</v>
      </c>
      <c r="D858" s="22">
        <f t="shared" si="13"/>
        <v>14.274722222222511</v>
      </c>
      <c r="F858" s="20"/>
      <c r="H858" s="21"/>
      <c r="Q858" s="20"/>
      <c r="S858" s="21"/>
      <c r="T858" s="20"/>
      <c r="U858" s="20"/>
      <c r="V858" s="20"/>
      <c r="W858" s="20"/>
      <c r="X858" s="20"/>
      <c r="Y858" s="20"/>
      <c r="AE858" s="20"/>
      <c r="AF858" s="20"/>
      <c r="AG858" s="20"/>
      <c r="AH858" s="20"/>
      <c r="AI858" s="20"/>
    </row>
    <row r="859" spans="1:35" s="19" customFormat="1" x14ac:dyDescent="0.2">
      <c r="A859" s="17">
        <v>43202.653391203705</v>
      </c>
      <c r="B859" s="18">
        <v>1.1402777814946601</v>
      </c>
      <c r="C859" s="18">
        <v>0.59547453703703701</v>
      </c>
      <c r="D859" s="22">
        <f t="shared" si="13"/>
        <v>14.291388888889179</v>
      </c>
      <c r="F859" s="20"/>
      <c r="H859" s="21"/>
      <c r="Q859" s="20"/>
      <c r="S859" s="21"/>
      <c r="T859" s="20"/>
      <c r="U859" s="20"/>
      <c r="V859" s="20"/>
      <c r="W859" s="20"/>
      <c r="X859" s="20"/>
      <c r="Y859" s="20"/>
      <c r="AE859" s="20"/>
      <c r="AF859" s="20"/>
      <c r="AG859" s="20"/>
      <c r="AH859" s="20"/>
      <c r="AI859" s="20"/>
    </row>
    <row r="860" spans="1:35" s="19" customFormat="1" x14ac:dyDescent="0.2">
      <c r="A860" s="17">
        <v>43202.654085648152</v>
      </c>
      <c r="B860" s="18">
        <v>1.1409722259413699</v>
      </c>
      <c r="C860" s="18">
        <v>0.5961805555555556</v>
      </c>
      <c r="D860" s="22">
        <f t="shared" si="13"/>
        <v>14.308055555555846</v>
      </c>
      <c r="F860" s="20"/>
      <c r="H860" s="21">
        <v>351.87400000000002</v>
      </c>
      <c r="Q860" s="20"/>
      <c r="S860" s="21"/>
      <c r="T860" s="20"/>
      <c r="U860" s="20"/>
      <c r="V860" s="20"/>
      <c r="W860" s="20"/>
      <c r="X860" s="20"/>
      <c r="Y860" s="20"/>
      <c r="AE860" s="20"/>
      <c r="AF860" s="20"/>
      <c r="AG860" s="20"/>
      <c r="AH860" s="20"/>
      <c r="AI860" s="20"/>
    </row>
    <row r="861" spans="1:35" s="19" customFormat="1" x14ac:dyDescent="0.2">
      <c r="A861" s="17">
        <v>43202.654780092591</v>
      </c>
      <c r="B861" s="18">
        <v>1.14166667038808</v>
      </c>
      <c r="C861" s="18">
        <v>0.59687500000000004</v>
      </c>
      <c r="D861" s="22">
        <f t="shared" si="13"/>
        <v>14.324722222222514</v>
      </c>
      <c r="F861" s="20"/>
      <c r="H861" s="21">
        <v>350.15899999999999</v>
      </c>
      <c r="Q861" s="20"/>
      <c r="S861" s="21"/>
      <c r="T861" s="20"/>
      <c r="U861" s="20"/>
      <c r="V861" s="20"/>
      <c r="W861" s="20"/>
      <c r="X861" s="20"/>
      <c r="Y861" s="20"/>
      <c r="AE861" s="20"/>
      <c r="AF861" s="20"/>
      <c r="AG861" s="20"/>
      <c r="AH861" s="20"/>
      <c r="AI861" s="20"/>
    </row>
    <row r="862" spans="1:35" s="19" customFormat="1" x14ac:dyDescent="0.2">
      <c r="A862" s="17">
        <v>43202.655474537038</v>
      </c>
      <c r="B862" s="18">
        <v>1.1423611148347801</v>
      </c>
      <c r="C862" s="18">
        <v>0.59756944444444449</v>
      </c>
      <c r="D862" s="22">
        <f t="shared" si="13"/>
        <v>14.341388888889181</v>
      </c>
      <c r="F862" s="20"/>
      <c r="H862" s="21">
        <v>350.03199999999998</v>
      </c>
      <c r="Q862" s="20"/>
      <c r="S862" s="21"/>
      <c r="T862" s="20"/>
      <c r="U862" s="20"/>
      <c r="V862" s="20"/>
      <c r="W862" s="20"/>
      <c r="X862" s="20"/>
      <c r="Y862" s="20"/>
      <c r="AE862" s="20"/>
      <c r="AF862" s="20"/>
      <c r="AG862" s="20"/>
      <c r="AH862" s="20"/>
      <c r="AI862" s="20"/>
    </row>
    <row r="863" spans="1:35" s="19" customFormat="1" x14ac:dyDescent="0.2">
      <c r="A863" s="17">
        <v>43202.656168981484</v>
      </c>
      <c r="B863" s="18">
        <v>1.1430555592814899</v>
      </c>
      <c r="C863" s="18">
        <v>0.59826388888888893</v>
      </c>
      <c r="D863" s="22">
        <f t="shared" si="13"/>
        <v>14.358055555555849</v>
      </c>
      <c r="F863" s="20"/>
      <c r="H863" s="21">
        <v>349.3</v>
      </c>
      <c r="Q863" s="20"/>
      <c r="S863" s="21"/>
      <c r="T863" s="20"/>
      <c r="U863" s="20"/>
      <c r="V863" s="20"/>
      <c r="W863" s="20"/>
      <c r="X863" s="20"/>
      <c r="Y863" s="20"/>
      <c r="AE863" s="20"/>
      <c r="AF863" s="20"/>
      <c r="AG863" s="20"/>
      <c r="AH863" s="20"/>
      <c r="AI863" s="20"/>
    </row>
    <row r="864" spans="1:35" s="19" customFormat="1" x14ac:dyDescent="0.2">
      <c r="A864" s="17">
        <v>43202.656863425924</v>
      </c>
      <c r="B864" s="18">
        <v>1.1437500037282</v>
      </c>
      <c r="C864" s="18">
        <v>0.59895833333333337</v>
      </c>
      <c r="D864" s="22">
        <f t="shared" si="13"/>
        <v>14.374722222222516</v>
      </c>
      <c r="F864" s="20"/>
      <c r="H864" s="21">
        <v>348.89</v>
      </c>
      <c r="Q864" s="20"/>
      <c r="S864" s="21"/>
      <c r="T864" s="20"/>
      <c r="U864" s="20"/>
      <c r="V864" s="20"/>
      <c r="W864" s="20"/>
      <c r="X864" s="20"/>
      <c r="Y864" s="20"/>
      <c r="AE864" s="20"/>
      <c r="AF864" s="20"/>
      <c r="AG864" s="20"/>
      <c r="AH864" s="20"/>
      <c r="AI864" s="20"/>
    </row>
    <row r="865" spans="1:31" s="20" customFormat="1" x14ac:dyDescent="0.2">
      <c r="A865" s="17">
        <v>43202.657557870371</v>
      </c>
      <c r="B865" s="18">
        <v>1.1444444481749101</v>
      </c>
      <c r="C865" s="18">
        <v>0.59965277777777781</v>
      </c>
      <c r="D865" s="22">
        <f t="shared" si="13"/>
        <v>14.391388888889184</v>
      </c>
      <c r="E865" s="19"/>
      <c r="G865" s="19"/>
      <c r="H865" s="21">
        <v>349.10300000000001</v>
      </c>
      <c r="I865" s="19"/>
      <c r="J865" s="19"/>
      <c r="K865" s="19"/>
      <c r="L865" s="19"/>
      <c r="M865" s="19"/>
      <c r="N865" s="19"/>
      <c r="O865" s="19"/>
      <c r="P865" s="19"/>
      <c r="R865" s="19"/>
      <c r="S865" s="21"/>
      <c r="Z865" s="19"/>
      <c r="AA865" s="19"/>
      <c r="AB865" s="19"/>
      <c r="AC865" s="19"/>
      <c r="AD865" s="19"/>
    </row>
    <row r="866" spans="1:31" s="20" customFormat="1" x14ac:dyDescent="0.2">
      <c r="A866" s="17">
        <v>43202.658252314817</v>
      </c>
      <c r="B866" s="18">
        <v>1.1451388926216199</v>
      </c>
      <c r="C866" s="18">
        <v>0.6003356481481481</v>
      </c>
      <c r="D866" s="22">
        <f t="shared" si="13"/>
        <v>14.408055555555851</v>
      </c>
      <c r="E866" s="19"/>
      <c r="G866" s="19"/>
      <c r="H866" s="21"/>
      <c r="I866" s="19"/>
      <c r="J866" s="19"/>
      <c r="K866" s="19"/>
      <c r="L866" s="19"/>
      <c r="M866" s="19"/>
      <c r="N866" s="19"/>
      <c r="O866" s="19"/>
      <c r="P866" s="19"/>
      <c r="R866" s="19"/>
      <c r="S866" s="21"/>
      <c r="Z866" s="19"/>
      <c r="AA866" s="19"/>
      <c r="AB866" s="19"/>
      <c r="AC866" s="19"/>
      <c r="AD866" s="19"/>
    </row>
    <row r="867" spans="1:31" s="20" customFormat="1" x14ac:dyDescent="0.2">
      <c r="A867" s="17">
        <v>43202.658946759257</v>
      </c>
      <c r="B867" s="18">
        <v>1.14583333706832</v>
      </c>
      <c r="C867" s="18">
        <v>0.6010416666666667</v>
      </c>
      <c r="D867" s="22">
        <f t="shared" si="13"/>
        <v>14.424722222222519</v>
      </c>
      <c r="E867" s="19"/>
      <c r="G867" s="19"/>
      <c r="H867" s="21">
        <v>351.91399999999999</v>
      </c>
      <c r="I867" s="19"/>
      <c r="J867" s="19"/>
      <c r="K867" s="19"/>
      <c r="L867" s="19"/>
      <c r="M867" s="19"/>
      <c r="N867" s="19"/>
      <c r="O867" s="19"/>
      <c r="P867" s="19"/>
      <c r="R867" s="19"/>
      <c r="S867" s="21"/>
      <c r="Z867" s="19"/>
      <c r="AA867" s="19"/>
      <c r="AB867" s="19"/>
      <c r="AC867" s="19"/>
      <c r="AD867" s="19"/>
    </row>
    <row r="868" spans="1:31" s="20" customFormat="1" x14ac:dyDescent="0.2">
      <c r="A868" s="17">
        <v>43202.659641203703</v>
      </c>
      <c r="B868" s="18">
        <v>1.1465277815150301</v>
      </c>
      <c r="C868" s="18">
        <v>0.60173611111111114</v>
      </c>
      <c r="D868" s="22">
        <f t="shared" si="13"/>
        <v>14.441388888889186</v>
      </c>
      <c r="E868" s="19">
        <v>1005.633</v>
      </c>
      <c r="F868" s="20">
        <v>6.0670000000000002</v>
      </c>
      <c r="G868" s="19">
        <v>37.027999999999999</v>
      </c>
      <c r="H868" s="21">
        <v>348.57400000000001</v>
      </c>
      <c r="I868" s="19">
        <v>0</v>
      </c>
      <c r="J868" s="19">
        <v>0</v>
      </c>
      <c r="K868" s="19">
        <v>0</v>
      </c>
      <c r="L868" s="19">
        <v>5.633</v>
      </c>
      <c r="M868" s="19">
        <v>0</v>
      </c>
      <c r="N868" s="19">
        <v>0</v>
      </c>
      <c r="O868" s="19">
        <v>0</v>
      </c>
      <c r="P868" s="19">
        <v>0</v>
      </c>
      <c r="Q868" s="20">
        <v>-869.97</v>
      </c>
      <c r="R868" s="19">
        <v>0</v>
      </c>
      <c r="S868" s="21">
        <v>1.109</v>
      </c>
      <c r="T868" s="20">
        <v>34.588000000000001</v>
      </c>
      <c r="U868" s="20">
        <v>0</v>
      </c>
      <c r="V868" s="20">
        <v>0</v>
      </c>
      <c r="W868" s="20">
        <v>0</v>
      </c>
      <c r="X868" s="20">
        <v>0</v>
      </c>
      <c r="Y868" s="20">
        <v>6</v>
      </c>
      <c r="Z868" s="19">
        <v>37</v>
      </c>
      <c r="AA868" s="19">
        <v>3</v>
      </c>
      <c r="AB868" s="19">
        <v>0</v>
      </c>
      <c r="AC868" s="19">
        <v>3</v>
      </c>
      <c r="AD868" s="19">
        <v>3</v>
      </c>
      <c r="AE868" s="20">
        <v>0</v>
      </c>
    </row>
    <row r="869" spans="1:31" s="20" customFormat="1" x14ac:dyDescent="0.2">
      <c r="A869" s="17">
        <v>43202.66033564815</v>
      </c>
      <c r="B869" s="18">
        <v>1.1472222259617399</v>
      </c>
      <c r="C869" s="18">
        <v>0.60243055555555558</v>
      </c>
      <c r="D869" s="22">
        <f t="shared" si="13"/>
        <v>14.458055555555854</v>
      </c>
      <c r="E869" s="19"/>
      <c r="G869" s="19"/>
      <c r="H869" s="21">
        <v>348.19200000000001</v>
      </c>
      <c r="I869" s="19"/>
      <c r="J869" s="19"/>
      <c r="K869" s="19"/>
      <c r="L869" s="19"/>
      <c r="M869" s="19"/>
      <c r="N869" s="19"/>
      <c r="O869" s="19"/>
      <c r="P869" s="19"/>
      <c r="R869" s="19"/>
      <c r="S869" s="21"/>
      <c r="Z869" s="19"/>
      <c r="AA869" s="19"/>
      <c r="AB869" s="19"/>
      <c r="AC869" s="19"/>
      <c r="AD869" s="19"/>
    </row>
    <row r="870" spans="1:31" s="20" customFormat="1" x14ac:dyDescent="0.2">
      <c r="A870" s="17">
        <v>43202.661030092589</v>
      </c>
      <c r="B870" s="18">
        <v>1.14791667040845</v>
      </c>
      <c r="C870" s="18">
        <v>0.60312500000000002</v>
      </c>
      <c r="D870" s="22">
        <f t="shared" si="13"/>
        <v>14.474722222222521</v>
      </c>
      <c r="E870" s="19"/>
      <c r="G870" s="19"/>
      <c r="H870" s="21"/>
      <c r="I870" s="19"/>
      <c r="J870" s="19"/>
      <c r="K870" s="19"/>
      <c r="L870" s="19"/>
      <c r="M870" s="19"/>
      <c r="N870" s="19"/>
      <c r="O870" s="19"/>
      <c r="P870" s="19"/>
      <c r="R870" s="19"/>
      <c r="S870" s="21"/>
      <c r="Z870" s="19"/>
      <c r="AA870" s="19"/>
      <c r="AB870" s="19"/>
      <c r="AC870" s="19"/>
      <c r="AD870" s="19"/>
    </row>
    <row r="871" spans="1:31" s="20" customFormat="1" x14ac:dyDescent="0.2">
      <c r="A871" s="17">
        <v>43202.661724537036</v>
      </c>
      <c r="B871" s="18">
        <v>1.1486111148551601</v>
      </c>
      <c r="C871" s="18">
        <v>0.60381944444444446</v>
      </c>
      <c r="D871" s="22">
        <f t="shared" si="13"/>
        <v>14.491388888889189</v>
      </c>
      <c r="E871" s="19"/>
      <c r="G871" s="19"/>
      <c r="H871" s="21"/>
      <c r="I871" s="19"/>
      <c r="J871" s="19"/>
      <c r="K871" s="19"/>
      <c r="L871" s="19"/>
      <c r="M871" s="19"/>
      <c r="N871" s="19"/>
      <c r="O871" s="19"/>
      <c r="P871" s="19"/>
      <c r="R871" s="19"/>
      <c r="S871" s="21"/>
      <c r="Z871" s="19"/>
      <c r="AA871" s="19"/>
      <c r="AB871" s="19"/>
      <c r="AC871" s="19"/>
      <c r="AD871" s="19"/>
    </row>
    <row r="872" spans="1:31" s="20" customFormat="1" x14ac:dyDescent="0.2">
      <c r="A872" s="17">
        <v>43202.662418981483</v>
      </c>
      <c r="B872" s="18">
        <v>1.14930555930187</v>
      </c>
      <c r="C872" s="18">
        <v>0.60451388888888891</v>
      </c>
      <c r="D872" s="22">
        <f t="shared" si="13"/>
        <v>14.508055555555856</v>
      </c>
      <c r="E872" s="19"/>
      <c r="G872" s="19"/>
      <c r="H872" s="21"/>
      <c r="I872" s="19"/>
      <c r="J872" s="19"/>
      <c r="K872" s="19"/>
      <c r="L872" s="19"/>
      <c r="M872" s="19"/>
      <c r="N872" s="19"/>
      <c r="O872" s="19"/>
      <c r="P872" s="19"/>
      <c r="R872" s="19"/>
      <c r="S872" s="21"/>
      <c r="Z872" s="19"/>
      <c r="AA872" s="19"/>
      <c r="AB872" s="19"/>
      <c r="AC872" s="19"/>
      <c r="AD872" s="19"/>
    </row>
    <row r="873" spans="1:31" s="20" customFormat="1" x14ac:dyDescent="0.2">
      <c r="A873" s="17">
        <v>43202.663113425922</v>
      </c>
      <c r="B873" s="18">
        <v>1.15000000374857</v>
      </c>
      <c r="C873" s="18">
        <v>0.60519675925925931</v>
      </c>
      <c r="D873" s="22">
        <f t="shared" si="13"/>
        <v>14.524722222222524</v>
      </c>
      <c r="E873" s="19"/>
      <c r="G873" s="19"/>
      <c r="H873" s="21"/>
      <c r="I873" s="19"/>
      <c r="J873" s="19"/>
      <c r="K873" s="19"/>
      <c r="L873" s="19"/>
      <c r="M873" s="19"/>
      <c r="N873" s="19"/>
      <c r="O873" s="19"/>
      <c r="P873" s="19"/>
      <c r="R873" s="19"/>
      <c r="S873" s="21"/>
      <c r="Z873" s="19"/>
      <c r="AA873" s="19"/>
      <c r="AB873" s="19"/>
      <c r="AC873" s="19"/>
      <c r="AD873" s="19"/>
    </row>
    <row r="874" spans="1:31" s="20" customFormat="1" x14ac:dyDescent="0.2">
      <c r="A874" s="17">
        <v>43202.663807870369</v>
      </c>
      <c r="B874" s="18">
        <v>1.1506944481952801</v>
      </c>
      <c r="C874" s="18">
        <v>0.60590277777777779</v>
      </c>
      <c r="D874" s="22">
        <f t="shared" si="13"/>
        <v>14.541388888889191</v>
      </c>
      <c r="E874" s="19"/>
      <c r="G874" s="19"/>
      <c r="H874" s="21"/>
      <c r="I874" s="19"/>
      <c r="J874" s="19"/>
      <c r="K874" s="19"/>
      <c r="L874" s="19"/>
      <c r="M874" s="19"/>
      <c r="N874" s="19"/>
      <c r="O874" s="19"/>
      <c r="P874" s="19"/>
      <c r="R874" s="19"/>
      <c r="S874" s="21"/>
      <c r="Z874" s="19"/>
      <c r="AA874" s="19"/>
      <c r="AB874" s="19"/>
      <c r="AC874" s="19"/>
      <c r="AD874" s="19"/>
    </row>
    <row r="875" spans="1:31" s="20" customFormat="1" x14ac:dyDescent="0.2">
      <c r="A875" s="17">
        <v>43202.664502314816</v>
      </c>
      <c r="B875" s="18">
        <v>1.15138889264199</v>
      </c>
      <c r="C875" s="18">
        <v>0.60659722222222223</v>
      </c>
      <c r="D875" s="22">
        <f t="shared" si="13"/>
        <v>14.558055555555859</v>
      </c>
      <c r="E875" s="19"/>
      <c r="G875" s="19"/>
      <c r="H875" s="21">
        <v>349.49099999999999</v>
      </c>
      <c r="I875" s="19"/>
      <c r="J875" s="19"/>
      <c r="K875" s="19"/>
      <c r="L875" s="19"/>
      <c r="M875" s="19"/>
      <c r="N875" s="19"/>
      <c r="O875" s="19"/>
      <c r="P875" s="19"/>
      <c r="R875" s="19"/>
      <c r="S875" s="21"/>
      <c r="Z875" s="19"/>
      <c r="AA875" s="19"/>
      <c r="AB875" s="19"/>
      <c r="AC875" s="19"/>
      <c r="AD875" s="19"/>
    </row>
    <row r="876" spans="1:31" s="20" customFormat="1" x14ac:dyDescent="0.2">
      <c r="A876" s="17">
        <v>43202.665196759262</v>
      </c>
      <c r="B876" s="18">
        <v>1.1520833370887</v>
      </c>
      <c r="C876" s="18">
        <v>0.60729166666666667</v>
      </c>
      <c r="D876" s="22">
        <f t="shared" si="13"/>
        <v>14.574722222222526</v>
      </c>
      <c r="E876" s="19"/>
      <c r="G876" s="19"/>
      <c r="H876" s="21">
        <v>352.36799999999999</v>
      </c>
      <c r="I876" s="19"/>
      <c r="J876" s="19"/>
      <c r="K876" s="19"/>
      <c r="L876" s="19"/>
      <c r="M876" s="19"/>
      <c r="N876" s="19"/>
      <c r="O876" s="19"/>
      <c r="P876" s="19"/>
      <c r="R876" s="19"/>
      <c r="S876" s="21"/>
      <c r="Z876" s="19"/>
      <c r="AA876" s="19"/>
      <c r="AB876" s="19"/>
      <c r="AC876" s="19"/>
      <c r="AD876" s="19"/>
    </row>
    <row r="877" spans="1:31" s="20" customFormat="1" x14ac:dyDescent="0.2">
      <c r="A877" s="17">
        <v>43202.665891203702</v>
      </c>
      <c r="B877" s="18">
        <v>1.1527777815354101</v>
      </c>
      <c r="C877" s="18">
        <v>0.60798611111111112</v>
      </c>
      <c r="D877" s="22">
        <f t="shared" si="13"/>
        <v>14.591388888889194</v>
      </c>
      <c r="E877" s="19"/>
      <c r="G877" s="19"/>
      <c r="H877" s="21">
        <v>349.125</v>
      </c>
      <c r="I877" s="19"/>
      <c r="J877" s="19"/>
      <c r="K877" s="19"/>
      <c r="L877" s="19"/>
      <c r="M877" s="19"/>
      <c r="N877" s="19"/>
      <c r="O877" s="19"/>
      <c r="P877" s="19"/>
      <c r="R877" s="19"/>
      <c r="S877" s="21"/>
      <c r="Z877" s="19"/>
      <c r="AA877" s="19"/>
      <c r="AB877" s="19"/>
      <c r="AC877" s="19"/>
      <c r="AD877" s="19"/>
    </row>
    <row r="878" spans="1:31" s="20" customFormat="1" x14ac:dyDescent="0.2">
      <c r="A878" s="17">
        <v>43202.666585648149</v>
      </c>
      <c r="B878" s="18">
        <v>1.15347222598211</v>
      </c>
      <c r="C878" s="18">
        <v>0.60868055555555556</v>
      </c>
      <c r="D878" s="22">
        <f t="shared" si="13"/>
        <v>14.608055555555861</v>
      </c>
      <c r="E878" s="19"/>
      <c r="G878" s="19"/>
      <c r="H878" s="21">
        <v>349.23599999999999</v>
      </c>
      <c r="I878" s="19"/>
      <c r="J878" s="19"/>
      <c r="K878" s="19"/>
      <c r="L878" s="19"/>
      <c r="M878" s="19"/>
      <c r="N878" s="19"/>
      <c r="O878" s="19"/>
      <c r="P878" s="19"/>
      <c r="R878" s="19"/>
      <c r="S878" s="21"/>
      <c r="Z878" s="19"/>
      <c r="AA878" s="19"/>
      <c r="AB878" s="19"/>
      <c r="AC878" s="19"/>
      <c r="AD878" s="19"/>
    </row>
    <row r="879" spans="1:31" s="20" customFormat="1" x14ac:dyDescent="0.2">
      <c r="A879" s="17">
        <v>43202.667280092595</v>
      </c>
      <c r="B879" s="18">
        <v>1.15416667042882</v>
      </c>
      <c r="C879" s="18">
        <v>0.60936342592592596</v>
      </c>
      <c r="D879" s="22">
        <f t="shared" si="13"/>
        <v>14.624722222222529</v>
      </c>
      <c r="E879" s="19"/>
      <c r="G879" s="19"/>
      <c r="H879" s="21"/>
      <c r="I879" s="19"/>
      <c r="J879" s="19"/>
      <c r="K879" s="19"/>
      <c r="L879" s="19"/>
      <c r="M879" s="19"/>
      <c r="N879" s="19"/>
      <c r="O879" s="19"/>
      <c r="P879" s="19"/>
      <c r="R879" s="19"/>
      <c r="S879" s="21"/>
      <c r="Z879" s="19"/>
      <c r="AA879" s="19"/>
      <c r="AB879" s="19"/>
      <c r="AC879" s="19"/>
      <c r="AD879" s="19"/>
    </row>
    <row r="880" spans="1:31" s="20" customFormat="1" x14ac:dyDescent="0.2">
      <c r="A880" s="17">
        <v>43202.667974537035</v>
      </c>
      <c r="B880" s="18">
        <v>1.1548611148755299</v>
      </c>
      <c r="C880" s="18">
        <v>0.6100578703703704</v>
      </c>
      <c r="D880" s="22">
        <f t="shared" si="13"/>
        <v>14.641388888889196</v>
      </c>
      <c r="E880" s="19"/>
      <c r="G880" s="19"/>
      <c r="H880" s="21"/>
      <c r="I880" s="19"/>
      <c r="J880" s="19"/>
      <c r="K880" s="19"/>
      <c r="L880" s="19"/>
      <c r="M880" s="19"/>
      <c r="N880" s="19"/>
      <c r="O880" s="19"/>
      <c r="P880" s="19"/>
      <c r="R880" s="19"/>
      <c r="S880" s="21"/>
      <c r="Z880" s="19"/>
      <c r="AA880" s="19"/>
      <c r="AB880" s="19"/>
      <c r="AC880" s="19"/>
      <c r="AD880" s="19"/>
    </row>
    <row r="881" spans="1:30" s="20" customFormat="1" x14ac:dyDescent="0.2">
      <c r="A881" s="17">
        <v>43202.668668981481</v>
      </c>
      <c r="B881" s="18">
        <v>1.15555555932224</v>
      </c>
      <c r="C881" s="18">
        <v>0.61076388888888888</v>
      </c>
      <c r="D881" s="22">
        <f t="shared" si="13"/>
        <v>14.658055555555864</v>
      </c>
      <c r="E881" s="19"/>
      <c r="G881" s="19"/>
      <c r="H881" s="21"/>
      <c r="I881" s="19"/>
      <c r="J881" s="19"/>
      <c r="K881" s="19"/>
      <c r="L881" s="19"/>
      <c r="M881" s="19"/>
      <c r="N881" s="19"/>
      <c r="O881" s="19"/>
      <c r="P881" s="19"/>
      <c r="R881" s="19"/>
      <c r="S881" s="21"/>
      <c r="Z881" s="19"/>
      <c r="AA881" s="19"/>
      <c r="AB881" s="19"/>
      <c r="AC881" s="19"/>
      <c r="AD881" s="19"/>
    </row>
    <row r="882" spans="1:30" s="20" customFormat="1" x14ac:dyDescent="0.2">
      <c r="A882" s="17">
        <v>43202.669363425928</v>
      </c>
      <c r="B882" s="18">
        <v>1.15625000376895</v>
      </c>
      <c r="C882" s="18">
        <v>0.61145833333333333</v>
      </c>
      <c r="D882" s="22">
        <f t="shared" si="13"/>
        <v>14.674722222222531</v>
      </c>
      <c r="E882" s="19"/>
      <c r="G882" s="19"/>
      <c r="H882" s="21">
        <v>347.55099999999999</v>
      </c>
      <c r="I882" s="19"/>
      <c r="J882" s="19"/>
      <c r="K882" s="19"/>
      <c r="L882" s="19"/>
      <c r="M882" s="19"/>
      <c r="N882" s="19"/>
      <c r="O882" s="19"/>
      <c r="P882" s="19"/>
      <c r="R882" s="19"/>
      <c r="S882" s="21"/>
      <c r="Z882" s="19"/>
      <c r="AA882" s="19"/>
      <c r="AB882" s="19"/>
      <c r="AC882" s="19"/>
      <c r="AD882" s="19"/>
    </row>
    <row r="883" spans="1:30" s="20" customFormat="1" x14ac:dyDescent="0.2">
      <c r="A883" s="17">
        <v>43202.670057870368</v>
      </c>
      <c r="B883" s="18">
        <v>1.1569444482156499</v>
      </c>
      <c r="C883" s="18">
        <v>0.61215277777777777</v>
      </c>
      <c r="D883" s="22">
        <f t="shared" si="13"/>
        <v>14.691388888889199</v>
      </c>
      <c r="E883" s="19"/>
      <c r="G883" s="19"/>
      <c r="H883" s="21">
        <v>350.93799999999999</v>
      </c>
      <c r="I883" s="19"/>
      <c r="J883" s="19"/>
      <c r="K883" s="19"/>
      <c r="L883" s="19"/>
      <c r="M883" s="19"/>
      <c r="N883" s="19"/>
      <c r="O883" s="19"/>
      <c r="P883" s="19"/>
      <c r="R883" s="19"/>
      <c r="S883" s="21"/>
      <c r="Z883" s="19"/>
      <c r="AA883" s="19"/>
      <c r="AB883" s="19"/>
      <c r="AC883" s="19"/>
      <c r="AD883" s="19"/>
    </row>
    <row r="884" spans="1:30" s="20" customFormat="1" x14ac:dyDescent="0.2">
      <c r="A884" s="17">
        <v>43202.670752314814</v>
      </c>
      <c r="B884" s="18">
        <v>1.15763889266236</v>
      </c>
      <c r="C884" s="18">
        <v>0.61284722222222221</v>
      </c>
      <c r="D884" s="22">
        <f t="shared" si="13"/>
        <v>14.708055555555866</v>
      </c>
      <c r="E884" s="19"/>
      <c r="G884" s="19"/>
      <c r="H884" s="21">
        <v>348.089</v>
      </c>
      <c r="I884" s="19"/>
      <c r="J884" s="19"/>
      <c r="K884" s="19"/>
      <c r="L884" s="19"/>
      <c r="M884" s="19"/>
      <c r="N884" s="19"/>
      <c r="O884" s="19"/>
      <c r="P884" s="19"/>
      <c r="R884" s="19"/>
      <c r="S884" s="21"/>
      <c r="Z884" s="19"/>
      <c r="AA884" s="19"/>
      <c r="AB884" s="19"/>
      <c r="AC884" s="19"/>
      <c r="AD884" s="19"/>
    </row>
    <row r="885" spans="1:30" s="20" customFormat="1" x14ac:dyDescent="0.2">
      <c r="A885" s="17">
        <v>43202.671446759261</v>
      </c>
      <c r="B885" s="18">
        <v>1.15833333710907</v>
      </c>
      <c r="C885" s="18">
        <v>0.61354166666666665</v>
      </c>
      <c r="D885" s="22">
        <f t="shared" si="13"/>
        <v>14.724722222222534</v>
      </c>
      <c r="E885" s="19"/>
      <c r="G885" s="19"/>
      <c r="H885" s="21"/>
      <c r="I885" s="19"/>
      <c r="J885" s="19"/>
      <c r="K885" s="19"/>
      <c r="L885" s="19"/>
      <c r="M885" s="19"/>
      <c r="N885" s="19"/>
      <c r="O885" s="19"/>
      <c r="P885" s="19"/>
      <c r="R885" s="19"/>
      <c r="S885" s="21"/>
      <c r="Z885" s="19"/>
      <c r="AA885" s="19"/>
      <c r="AB885" s="19"/>
      <c r="AC885" s="19"/>
      <c r="AD885" s="19"/>
    </row>
    <row r="886" spans="1:30" s="20" customFormat="1" x14ac:dyDescent="0.2">
      <c r="A886" s="17">
        <v>43202.6721412037</v>
      </c>
      <c r="B886" s="18">
        <v>1.1590277815557799</v>
      </c>
      <c r="C886" s="18">
        <v>0.61422453703703705</v>
      </c>
      <c r="D886" s="22">
        <f t="shared" si="13"/>
        <v>14.741388888889201</v>
      </c>
      <c r="E886" s="19"/>
      <c r="G886" s="19"/>
      <c r="H886" s="21">
        <v>351.358</v>
      </c>
      <c r="I886" s="19"/>
      <c r="J886" s="19"/>
      <c r="K886" s="19"/>
      <c r="L886" s="19"/>
      <c r="M886" s="19"/>
      <c r="N886" s="19"/>
      <c r="O886" s="19"/>
      <c r="P886" s="19"/>
      <c r="R886" s="19"/>
      <c r="S886" s="21"/>
      <c r="Z886" s="19"/>
      <c r="AA886" s="19"/>
      <c r="AB886" s="19"/>
      <c r="AC886" s="19"/>
      <c r="AD886" s="19"/>
    </row>
    <row r="887" spans="1:30" s="20" customFormat="1" x14ac:dyDescent="0.2">
      <c r="A887" s="17">
        <v>43202.672835648147</v>
      </c>
      <c r="B887" s="18">
        <v>1.15972222600249</v>
      </c>
      <c r="C887" s="18">
        <v>0.61493055555555554</v>
      </c>
      <c r="D887" s="22">
        <f t="shared" si="13"/>
        <v>14.758055555555869</v>
      </c>
      <c r="E887" s="19"/>
      <c r="G887" s="19"/>
      <c r="H887" s="21"/>
      <c r="I887" s="19"/>
      <c r="J887" s="19"/>
      <c r="K887" s="19"/>
      <c r="L887" s="19"/>
      <c r="M887" s="19"/>
      <c r="N887" s="19"/>
      <c r="O887" s="19"/>
      <c r="P887" s="19"/>
      <c r="R887" s="19"/>
      <c r="S887" s="21"/>
      <c r="Z887" s="19"/>
      <c r="AA887" s="19"/>
      <c r="AB887" s="19"/>
      <c r="AC887" s="19"/>
      <c r="AD887" s="19"/>
    </row>
    <row r="888" spans="1:30" s="20" customFormat="1" x14ac:dyDescent="0.2">
      <c r="A888" s="17">
        <v>43202.673530092594</v>
      </c>
      <c r="B888" s="18">
        <v>1.1604166704491901</v>
      </c>
      <c r="C888" s="18">
        <v>0.61562499999999998</v>
      </c>
      <c r="D888" s="22">
        <f t="shared" si="13"/>
        <v>14.774722222222536</v>
      </c>
      <c r="E888" s="19"/>
      <c r="G888" s="19"/>
      <c r="H888" s="21"/>
      <c r="I888" s="19"/>
      <c r="J888" s="19"/>
      <c r="K888" s="19"/>
      <c r="L888" s="19"/>
      <c r="M888" s="19"/>
      <c r="N888" s="19"/>
      <c r="O888" s="19"/>
      <c r="P888" s="19"/>
      <c r="R888" s="19"/>
      <c r="S888" s="21"/>
      <c r="Z888" s="19"/>
      <c r="AA888" s="19"/>
      <c r="AB888" s="19"/>
      <c r="AC888" s="19"/>
      <c r="AD888" s="19"/>
    </row>
    <row r="889" spans="1:30" s="20" customFormat="1" x14ac:dyDescent="0.2">
      <c r="A889" s="17">
        <v>43202.674224537041</v>
      </c>
      <c r="B889" s="18">
        <v>1.1611111148958999</v>
      </c>
      <c r="C889" s="18">
        <v>0.61631944444444442</v>
      </c>
      <c r="D889" s="22">
        <f t="shared" si="13"/>
        <v>14.791388888889204</v>
      </c>
      <c r="E889" s="19"/>
      <c r="G889" s="19"/>
      <c r="H889" s="21"/>
      <c r="I889" s="19"/>
      <c r="J889" s="19"/>
      <c r="K889" s="19"/>
      <c r="L889" s="19"/>
      <c r="M889" s="19"/>
      <c r="N889" s="19"/>
      <c r="O889" s="19"/>
      <c r="P889" s="19"/>
      <c r="R889" s="19"/>
      <c r="S889" s="21"/>
      <c r="Z889" s="19"/>
      <c r="AA889" s="19"/>
      <c r="AB889" s="19"/>
      <c r="AC889" s="19"/>
      <c r="AD889" s="19"/>
    </row>
    <row r="890" spans="1:30" s="20" customFormat="1" x14ac:dyDescent="0.2">
      <c r="A890" s="17">
        <v>43202.67491898148</v>
      </c>
      <c r="B890" s="18">
        <v>1.16180555934261</v>
      </c>
      <c r="C890" s="18">
        <v>0.61701388888888886</v>
      </c>
      <c r="D890" s="22">
        <f t="shared" si="13"/>
        <v>14.808055555555871</v>
      </c>
      <c r="E890" s="19"/>
      <c r="G890" s="19"/>
      <c r="H890" s="21"/>
      <c r="I890" s="19"/>
      <c r="J890" s="19"/>
      <c r="K890" s="19"/>
      <c r="L890" s="19"/>
      <c r="M890" s="19"/>
      <c r="N890" s="19"/>
      <c r="O890" s="19"/>
      <c r="P890" s="19"/>
      <c r="R890" s="19"/>
      <c r="S890" s="21"/>
      <c r="Z890" s="19"/>
      <c r="AA890" s="19"/>
      <c r="AB890" s="19"/>
      <c r="AC890" s="19"/>
      <c r="AD890" s="19"/>
    </row>
    <row r="891" spans="1:30" s="20" customFormat="1" x14ac:dyDescent="0.2">
      <c r="A891" s="17">
        <v>43202.675613425927</v>
      </c>
      <c r="B891" s="18">
        <v>1.1625000037893201</v>
      </c>
      <c r="C891" s="18">
        <v>0.6177083333333333</v>
      </c>
      <c r="D891" s="22">
        <f t="shared" si="13"/>
        <v>14.824722222222539</v>
      </c>
      <c r="E891" s="19"/>
      <c r="G891" s="19"/>
      <c r="H891" s="21">
        <v>348.61700000000002</v>
      </c>
      <c r="I891" s="19"/>
      <c r="J891" s="19"/>
      <c r="K891" s="19"/>
      <c r="L891" s="19"/>
      <c r="M891" s="19"/>
      <c r="N891" s="19"/>
      <c r="O891" s="19"/>
      <c r="P891" s="19"/>
      <c r="R891" s="19"/>
      <c r="S891" s="21"/>
      <c r="Z891" s="19"/>
      <c r="AA891" s="19"/>
      <c r="AB891" s="19"/>
      <c r="AC891" s="19"/>
      <c r="AD891" s="19"/>
    </row>
    <row r="892" spans="1:30" s="20" customFormat="1" x14ac:dyDescent="0.2">
      <c r="A892" s="17">
        <v>43202.676307870373</v>
      </c>
      <c r="B892" s="18">
        <v>1.1631944482360299</v>
      </c>
      <c r="C892" s="18">
        <v>0.61840277777777775</v>
      </c>
      <c r="D892" s="22">
        <f t="shared" si="13"/>
        <v>14.841388888889206</v>
      </c>
      <c r="E892" s="19"/>
      <c r="G892" s="19"/>
      <c r="H892" s="21">
        <v>350.572</v>
      </c>
      <c r="I892" s="19"/>
      <c r="J892" s="19"/>
      <c r="K892" s="19"/>
      <c r="L892" s="19"/>
      <c r="M892" s="19"/>
      <c r="N892" s="19"/>
      <c r="O892" s="19"/>
      <c r="P892" s="19"/>
      <c r="R892" s="19"/>
      <c r="S892" s="21"/>
      <c r="Z892" s="19"/>
      <c r="AA892" s="19"/>
      <c r="AB892" s="19"/>
      <c r="AC892" s="19"/>
      <c r="AD892" s="19"/>
    </row>
    <row r="893" spans="1:30" s="20" customFormat="1" x14ac:dyDescent="0.2">
      <c r="A893" s="17">
        <v>43202.677002314813</v>
      </c>
      <c r="B893" s="18">
        <v>1.16388889268273</v>
      </c>
      <c r="C893" s="18">
        <v>0.61908564814814815</v>
      </c>
      <c r="D893" s="22">
        <f t="shared" si="13"/>
        <v>14.858055555555874</v>
      </c>
      <c r="E893" s="19"/>
      <c r="G893" s="19"/>
      <c r="H893" s="21"/>
      <c r="I893" s="19"/>
      <c r="J893" s="19"/>
      <c r="K893" s="19"/>
      <c r="L893" s="19"/>
      <c r="M893" s="19"/>
      <c r="N893" s="19"/>
      <c r="O893" s="19"/>
      <c r="P893" s="19"/>
      <c r="R893" s="19"/>
      <c r="S893" s="21"/>
      <c r="Z893" s="19"/>
      <c r="AA893" s="19"/>
      <c r="AB893" s="19"/>
      <c r="AC893" s="19"/>
      <c r="AD893" s="19"/>
    </row>
    <row r="894" spans="1:30" s="20" customFormat="1" x14ac:dyDescent="0.2">
      <c r="A894" s="17">
        <v>43202.67769675926</v>
      </c>
      <c r="B894" s="18">
        <v>1.1645833371294401</v>
      </c>
      <c r="C894" s="18">
        <v>0.61979166666666663</v>
      </c>
      <c r="D894" s="22">
        <f t="shared" si="13"/>
        <v>14.874722222222541</v>
      </c>
      <c r="E894" s="19"/>
      <c r="G894" s="19"/>
      <c r="H894" s="21"/>
      <c r="I894" s="19"/>
      <c r="J894" s="19"/>
      <c r="K894" s="19"/>
      <c r="L894" s="19"/>
      <c r="M894" s="19"/>
      <c r="N894" s="19"/>
      <c r="O894" s="19"/>
      <c r="P894" s="19"/>
      <c r="R894" s="19"/>
      <c r="S894" s="21"/>
      <c r="Z894" s="19"/>
      <c r="AA894" s="19"/>
      <c r="AB894" s="19"/>
      <c r="AC894" s="19"/>
      <c r="AD894" s="19"/>
    </row>
    <row r="895" spans="1:30" s="20" customFormat="1" x14ac:dyDescent="0.2">
      <c r="A895" s="17">
        <v>43202.678391203706</v>
      </c>
      <c r="B895" s="18">
        <v>1.1652777815761499</v>
      </c>
      <c r="C895" s="18">
        <v>0.62048611111111107</v>
      </c>
      <c r="D895" s="22">
        <f t="shared" si="13"/>
        <v>14.891388888889209</v>
      </c>
      <c r="E895" s="19"/>
      <c r="G895" s="19"/>
      <c r="H895" s="21"/>
      <c r="I895" s="19"/>
      <c r="J895" s="19"/>
      <c r="K895" s="19"/>
      <c r="L895" s="19"/>
      <c r="M895" s="19"/>
      <c r="N895" s="19"/>
      <c r="O895" s="19"/>
      <c r="P895" s="19"/>
      <c r="R895" s="19"/>
      <c r="S895" s="21"/>
      <c r="Z895" s="19"/>
      <c r="AA895" s="19"/>
      <c r="AB895" s="19"/>
      <c r="AC895" s="19"/>
      <c r="AD895" s="19"/>
    </row>
    <row r="896" spans="1:30" s="20" customFormat="1" x14ac:dyDescent="0.2">
      <c r="A896" s="17">
        <v>43202.679085648146</v>
      </c>
      <c r="B896" s="18">
        <v>1.16597222602286</v>
      </c>
      <c r="C896" s="18">
        <v>0.62118055555555551</v>
      </c>
      <c r="D896" s="22">
        <f t="shared" si="13"/>
        <v>14.908055555555876</v>
      </c>
      <c r="E896" s="19"/>
      <c r="G896" s="19"/>
      <c r="H896" s="21"/>
      <c r="I896" s="19"/>
      <c r="J896" s="19"/>
      <c r="K896" s="19"/>
      <c r="L896" s="19"/>
      <c r="M896" s="19"/>
      <c r="N896" s="19"/>
      <c r="O896" s="19"/>
      <c r="P896" s="19"/>
      <c r="R896" s="19"/>
      <c r="S896" s="21"/>
      <c r="Z896" s="19"/>
      <c r="AA896" s="19"/>
      <c r="AB896" s="19"/>
      <c r="AC896" s="19"/>
      <c r="AD896" s="19"/>
    </row>
    <row r="897" spans="1:31" s="20" customFormat="1" x14ac:dyDescent="0.2">
      <c r="A897" s="17">
        <v>43202.679780092592</v>
      </c>
      <c r="B897" s="18">
        <v>1.1666666704695701</v>
      </c>
      <c r="C897" s="18">
        <v>0.62187499999999996</v>
      </c>
      <c r="D897" s="22">
        <f t="shared" si="13"/>
        <v>14.924722222222544</v>
      </c>
      <c r="E897" s="19"/>
      <c r="G897" s="19"/>
      <c r="H897" s="21"/>
      <c r="I897" s="19"/>
      <c r="J897" s="19"/>
      <c r="K897" s="19"/>
      <c r="L897" s="19"/>
      <c r="M897" s="19"/>
      <c r="N897" s="19"/>
      <c r="O897" s="19"/>
      <c r="P897" s="19"/>
      <c r="R897" s="19"/>
      <c r="S897" s="21"/>
      <c r="Z897" s="19"/>
      <c r="AA897" s="19"/>
      <c r="AB897" s="19"/>
      <c r="AC897" s="19"/>
      <c r="AD897" s="19"/>
    </row>
    <row r="898" spans="1:31" s="20" customFormat="1" x14ac:dyDescent="0.2">
      <c r="A898" s="17">
        <v>43202.680474537039</v>
      </c>
      <c r="B898" s="18">
        <v>1.1673611149162799</v>
      </c>
      <c r="C898" s="18">
        <v>0.6225694444444444</v>
      </c>
      <c r="D898" s="22">
        <f t="shared" si="13"/>
        <v>14.941388888889211</v>
      </c>
      <c r="E898" s="19">
        <v>1005.633</v>
      </c>
      <c r="F898" s="20">
        <v>6.0709999999999997</v>
      </c>
      <c r="G898" s="19">
        <v>37.018999999999998</v>
      </c>
      <c r="H898" s="21">
        <v>349.92399999999998</v>
      </c>
      <c r="I898" s="19">
        <v>0</v>
      </c>
      <c r="J898" s="19">
        <v>0</v>
      </c>
      <c r="K898" s="19">
        <v>0</v>
      </c>
      <c r="L898" s="19">
        <v>5.633</v>
      </c>
      <c r="M898" s="19">
        <v>0</v>
      </c>
      <c r="N898" s="19">
        <v>0</v>
      </c>
      <c r="O898" s="19">
        <v>0</v>
      </c>
      <c r="P898" s="19">
        <v>0</v>
      </c>
      <c r="Q898" s="20">
        <v>-869.97</v>
      </c>
      <c r="R898" s="19">
        <v>0</v>
      </c>
      <c r="S898" s="21">
        <v>0.38600000000000001</v>
      </c>
      <c r="T898" s="20">
        <v>33.93</v>
      </c>
      <c r="U898" s="20">
        <v>0</v>
      </c>
      <c r="V898" s="20">
        <v>0</v>
      </c>
      <c r="W898" s="20">
        <v>0</v>
      </c>
      <c r="X898" s="20">
        <v>0</v>
      </c>
      <c r="Y898" s="20">
        <v>6</v>
      </c>
      <c r="Z898" s="19">
        <v>37</v>
      </c>
      <c r="AA898" s="19">
        <v>3</v>
      </c>
      <c r="AB898" s="19">
        <v>0</v>
      </c>
      <c r="AC898" s="19">
        <v>3</v>
      </c>
      <c r="AD898" s="19">
        <v>3</v>
      </c>
      <c r="AE898" s="20">
        <v>0</v>
      </c>
    </row>
    <row r="899" spans="1:31" s="20" customFormat="1" x14ac:dyDescent="0.2">
      <c r="A899" s="17">
        <v>43202.681168981479</v>
      </c>
      <c r="B899" s="18">
        <v>1.16805555936298</v>
      </c>
      <c r="C899" s="18">
        <v>0.62326388888888884</v>
      </c>
      <c r="D899" s="22">
        <f t="shared" si="13"/>
        <v>14.958055555555879</v>
      </c>
      <c r="E899" s="19"/>
      <c r="G899" s="19"/>
      <c r="H899" s="21">
        <v>351.13600000000002</v>
      </c>
      <c r="I899" s="19"/>
      <c r="J899" s="19"/>
      <c r="K899" s="19"/>
      <c r="L899" s="19"/>
      <c r="M899" s="19"/>
      <c r="N899" s="19"/>
      <c r="O899" s="19"/>
      <c r="P899" s="19"/>
      <c r="R899" s="19"/>
      <c r="S899" s="21"/>
      <c r="Z899" s="19"/>
      <c r="AA899" s="19"/>
      <c r="AB899" s="19"/>
      <c r="AC899" s="19"/>
      <c r="AD899" s="19"/>
    </row>
    <row r="900" spans="1:31" s="20" customFormat="1" x14ac:dyDescent="0.2">
      <c r="A900" s="17">
        <v>43202.681863425925</v>
      </c>
      <c r="B900" s="18">
        <v>1.1687500038096901</v>
      </c>
      <c r="C900" s="18">
        <v>0.62394675925925924</v>
      </c>
      <c r="D900" s="22">
        <f t="shared" ref="D900:D963" si="14">D899+60/3600</f>
        <v>14.974722222222546</v>
      </c>
      <c r="E900" s="19"/>
      <c r="G900" s="19"/>
      <c r="H900" s="21"/>
      <c r="I900" s="19"/>
      <c r="J900" s="19"/>
      <c r="K900" s="19"/>
      <c r="L900" s="19"/>
      <c r="M900" s="19"/>
      <c r="N900" s="19"/>
      <c r="O900" s="19"/>
      <c r="P900" s="19"/>
      <c r="R900" s="19"/>
      <c r="S900" s="21"/>
      <c r="Z900" s="19"/>
      <c r="AA900" s="19"/>
      <c r="AB900" s="19"/>
      <c r="AC900" s="19"/>
      <c r="AD900" s="19"/>
    </row>
    <row r="901" spans="1:31" s="20" customFormat="1" x14ac:dyDescent="0.2">
      <c r="A901" s="17">
        <v>43202.682557870372</v>
      </c>
      <c r="B901" s="18">
        <v>1.1694444482563999</v>
      </c>
      <c r="C901" s="18">
        <v>0.62465277777777772</v>
      </c>
      <c r="D901" s="22">
        <f t="shared" si="14"/>
        <v>14.991388888889214</v>
      </c>
      <c r="E901" s="19"/>
      <c r="G901" s="19"/>
      <c r="H901" s="21">
        <v>351.21499999999997</v>
      </c>
      <c r="I901" s="19"/>
      <c r="J901" s="19"/>
      <c r="K901" s="19"/>
      <c r="L901" s="19"/>
      <c r="M901" s="19"/>
      <c r="N901" s="19"/>
      <c r="O901" s="19"/>
      <c r="P901" s="19"/>
      <c r="R901" s="19"/>
      <c r="S901" s="21"/>
      <c r="Z901" s="19"/>
      <c r="AA901" s="19"/>
      <c r="AB901" s="19"/>
      <c r="AC901" s="19"/>
      <c r="AD901" s="19"/>
    </row>
    <row r="902" spans="1:31" s="20" customFormat="1" x14ac:dyDescent="0.2">
      <c r="A902" s="17">
        <v>43202.683252314811</v>
      </c>
      <c r="B902" s="18">
        <v>1.17013889270311</v>
      </c>
      <c r="C902" s="18">
        <v>0.62534722222222228</v>
      </c>
      <c r="D902" s="22">
        <f t="shared" si="14"/>
        <v>15.008055555555881</v>
      </c>
      <c r="E902" s="19"/>
      <c r="G902" s="19"/>
      <c r="H902" s="21">
        <v>349.077</v>
      </c>
      <c r="I902" s="19"/>
      <c r="J902" s="19"/>
      <c r="K902" s="19"/>
      <c r="L902" s="19"/>
      <c r="M902" s="19"/>
      <c r="N902" s="19"/>
      <c r="O902" s="19"/>
      <c r="P902" s="19"/>
      <c r="R902" s="19"/>
      <c r="S902" s="21"/>
      <c r="Z902" s="19"/>
      <c r="AA902" s="19"/>
      <c r="AB902" s="19"/>
      <c r="AC902" s="19"/>
      <c r="AD902" s="19"/>
    </row>
    <row r="903" spans="1:31" s="20" customFormat="1" x14ac:dyDescent="0.2">
      <c r="A903" s="17">
        <v>43202.683946759258</v>
      </c>
      <c r="B903" s="18">
        <v>1.1708333371498201</v>
      </c>
      <c r="C903" s="18">
        <v>0.62604166666666672</v>
      </c>
      <c r="D903" s="22">
        <f t="shared" si="14"/>
        <v>15.024722222222548</v>
      </c>
      <c r="E903" s="19"/>
      <c r="G903" s="19"/>
      <c r="H903" s="21"/>
      <c r="I903" s="19"/>
      <c r="J903" s="19"/>
      <c r="K903" s="19"/>
      <c r="L903" s="19"/>
      <c r="M903" s="19"/>
      <c r="N903" s="19"/>
      <c r="O903" s="19"/>
      <c r="P903" s="19"/>
      <c r="R903" s="19"/>
      <c r="S903" s="21"/>
      <c r="Z903" s="19"/>
      <c r="AA903" s="19"/>
      <c r="AB903" s="19"/>
      <c r="AC903" s="19"/>
      <c r="AD903" s="19"/>
    </row>
    <row r="904" spans="1:31" s="20" customFormat="1" x14ac:dyDescent="0.2">
      <c r="A904" s="17">
        <v>43202.684641203705</v>
      </c>
      <c r="B904" s="18">
        <v>1.1715277815965199</v>
      </c>
      <c r="C904" s="18">
        <v>0.62673611111111116</v>
      </c>
      <c r="D904" s="22">
        <f t="shared" si="14"/>
        <v>15.041388888889216</v>
      </c>
      <c r="E904" s="19"/>
      <c r="G904" s="19"/>
      <c r="H904" s="21">
        <v>350.03500000000003</v>
      </c>
      <c r="I904" s="19"/>
      <c r="J904" s="19"/>
      <c r="K904" s="19"/>
      <c r="L904" s="19"/>
      <c r="M904" s="19"/>
      <c r="N904" s="19"/>
      <c r="O904" s="19"/>
      <c r="P904" s="19"/>
      <c r="R904" s="19"/>
      <c r="S904" s="21"/>
      <c r="Z904" s="19"/>
      <c r="AA904" s="19"/>
      <c r="AB904" s="19"/>
      <c r="AC904" s="19"/>
      <c r="AD904" s="19"/>
    </row>
    <row r="905" spans="1:31" s="20" customFormat="1" x14ac:dyDescent="0.2">
      <c r="A905" s="17">
        <v>43202.685335648152</v>
      </c>
      <c r="B905" s="18">
        <v>1.17222222604323</v>
      </c>
      <c r="C905" s="18">
        <v>0.6274305555555556</v>
      </c>
      <c r="D905" s="22">
        <f t="shared" si="14"/>
        <v>15.058055555555883</v>
      </c>
      <c r="E905" s="19"/>
      <c r="G905" s="19"/>
      <c r="H905" s="21"/>
      <c r="I905" s="19"/>
      <c r="J905" s="19"/>
      <c r="K905" s="19"/>
      <c r="L905" s="19"/>
      <c r="M905" s="19"/>
      <c r="N905" s="19"/>
      <c r="O905" s="19"/>
      <c r="P905" s="19"/>
      <c r="R905" s="19"/>
      <c r="S905" s="21"/>
      <c r="T905" s="20">
        <v>33.770000000000003</v>
      </c>
      <c r="Z905" s="19"/>
      <c r="AA905" s="19"/>
      <c r="AB905" s="19"/>
      <c r="AC905" s="19"/>
      <c r="AD905" s="19"/>
    </row>
    <row r="906" spans="1:31" s="20" customFormat="1" x14ac:dyDescent="0.2">
      <c r="A906" s="17">
        <v>43202.686030092591</v>
      </c>
      <c r="B906" s="18">
        <v>1.1729166704899401</v>
      </c>
      <c r="C906" s="18">
        <v>0.62812500000000004</v>
      </c>
      <c r="D906" s="22">
        <f t="shared" si="14"/>
        <v>15.074722222222551</v>
      </c>
      <c r="E906" s="19"/>
      <c r="G906" s="19"/>
      <c r="H906" s="21"/>
      <c r="I906" s="19"/>
      <c r="J906" s="19"/>
      <c r="K906" s="19"/>
      <c r="L906" s="19"/>
      <c r="M906" s="19"/>
      <c r="N906" s="19"/>
      <c r="O906" s="19"/>
      <c r="P906" s="19"/>
      <c r="R906" s="19"/>
      <c r="S906" s="21"/>
      <c r="Z906" s="19"/>
      <c r="AA906" s="19"/>
      <c r="AB906" s="19"/>
      <c r="AC906" s="19"/>
      <c r="AD906" s="19"/>
    </row>
    <row r="907" spans="1:31" s="20" customFormat="1" x14ac:dyDescent="0.2">
      <c r="A907" s="17">
        <v>43202.686724537038</v>
      </c>
      <c r="B907" s="18">
        <v>1.1736111149366499</v>
      </c>
      <c r="C907" s="18">
        <v>0.62880787037037034</v>
      </c>
      <c r="D907" s="22">
        <f t="shared" si="14"/>
        <v>15.091388888889218</v>
      </c>
      <c r="E907" s="19"/>
      <c r="G907" s="19"/>
      <c r="H907" s="21"/>
      <c r="I907" s="19"/>
      <c r="J907" s="19"/>
      <c r="K907" s="19"/>
      <c r="L907" s="19"/>
      <c r="M907" s="19"/>
      <c r="N907" s="19"/>
      <c r="O907" s="19"/>
      <c r="P907" s="19"/>
      <c r="R907" s="19"/>
      <c r="S907" s="21"/>
      <c r="T907" s="20">
        <v>34.402999999999999</v>
      </c>
      <c r="Z907" s="19"/>
      <c r="AA907" s="19"/>
      <c r="AB907" s="19"/>
      <c r="AC907" s="19"/>
      <c r="AD907" s="19"/>
    </row>
    <row r="908" spans="1:31" s="20" customFormat="1" x14ac:dyDescent="0.2">
      <c r="A908" s="17">
        <v>43202.687418981484</v>
      </c>
      <c r="B908" s="18">
        <v>1.17430555938336</v>
      </c>
      <c r="C908" s="18">
        <v>0.62951388888888893</v>
      </c>
      <c r="D908" s="22">
        <f t="shared" si="14"/>
        <v>15.108055555555886</v>
      </c>
      <c r="E908" s="19"/>
      <c r="G908" s="19"/>
      <c r="H908" s="21"/>
      <c r="I908" s="19"/>
      <c r="J908" s="19"/>
      <c r="K908" s="19"/>
      <c r="L908" s="19"/>
      <c r="M908" s="19"/>
      <c r="N908" s="19"/>
      <c r="O908" s="19"/>
      <c r="P908" s="19"/>
      <c r="R908" s="19"/>
      <c r="S908" s="21"/>
      <c r="Z908" s="19"/>
      <c r="AA908" s="19"/>
      <c r="AB908" s="19"/>
      <c r="AC908" s="19"/>
      <c r="AD908" s="19"/>
    </row>
    <row r="909" spans="1:31" s="20" customFormat="1" x14ac:dyDescent="0.2">
      <c r="A909" s="17">
        <v>43202.688113425924</v>
      </c>
      <c r="B909" s="18">
        <v>1.1750000038300601</v>
      </c>
      <c r="C909" s="18">
        <v>0.63020833333333337</v>
      </c>
      <c r="D909" s="22">
        <f t="shared" si="14"/>
        <v>15.124722222222553</v>
      </c>
      <c r="E909" s="19"/>
      <c r="G909" s="19"/>
      <c r="H909" s="21"/>
      <c r="I909" s="19"/>
      <c r="J909" s="19"/>
      <c r="K909" s="19"/>
      <c r="L909" s="19"/>
      <c r="M909" s="19"/>
      <c r="N909" s="19"/>
      <c r="O909" s="19"/>
      <c r="P909" s="19"/>
      <c r="R909" s="19"/>
      <c r="S909" s="21"/>
      <c r="Z909" s="19"/>
      <c r="AA909" s="19"/>
      <c r="AB909" s="19"/>
      <c r="AC909" s="19"/>
      <c r="AD909" s="19"/>
    </row>
    <row r="910" spans="1:31" s="20" customFormat="1" x14ac:dyDescent="0.2">
      <c r="A910" s="17">
        <v>43202.688807870371</v>
      </c>
      <c r="B910" s="18">
        <v>1.1756944482767699</v>
      </c>
      <c r="C910" s="18">
        <v>0.63090277777777781</v>
      </c>
      <c r="D910" s="22">
        <f t="shared" si="14"/>
        <v>15.141388888889221</v>
      </c>
      <c r="E910" s="19"/>
      <c r="G910" s="19"/>
      <c r="H910" s="21"/>
      <c r="I910" s="19"/>
      <c r="J910" s="19"/>
      <c r="K910" s="19"/>
      <c r="L910" s="19"/>
      <c r="M910" s="19"/>
      <c r="N910" s="19"/>
      <c r="O910" s="19"/>
      <c r="P910" s="19"/>
      <c r="R910" s="19"/>
      <c r="S910" s="21"/>
      <c r="Z910" s="19"/>
      <c r="AA910" s="19"/>
      <c r="AB910" s="19"/>
      <c r="AC910" s="19"/>
      <c r="AD910" s="19"/>
    </row>
    <row r="911" spans="1:31" s="20" customFormat="1" x14ac:dyDescent="0.2">
      <c r="A911" s="17">
        <v>43202.689502314817</v>
      </c>
      <c r="B911" s="18">
        <v>1.17638889272348</v>
      </c>
      <c r="C911" s="18">
        <v>0.63159722222222225</v>
      </c>
      <c r="D911" s="22">
        <f t="shared" si="14"/>
        <v>15.158055555555888</v>
      </c>
      <c r="E911" s="19"/>
      <c r="G911" s="19"/>
      <c r="H911" s="21"/>
      <c r="I911" s="19"/>
      <c r="J911" s="19"/>
      <c r="K911" s="19"/>
      <c r="L911" s="19"/>
      <c r="M911" s="19"/>
      <c r="N911" s="19"/>
      <c r="O911" s="19"/>
      <c r="P911" s="19"/>
      <c r="R911" s="19"/>
      <c r="S911" s="21"/>
      <c r="Z911" s="19"/>
      <c r="AA911" s="19"/>
      <c r="AB911" s="19"/>
      <c r="AC911" s="19"/>
      <c r="AD911" s="19"/>
    </row>
    <row r="912" spans="1:31" s="20" customFormat="1" x14ac:dyDescent="0.2">
      <c r="A912" s="17">
        <v>43202.690196759257</v>
      </c>
      <c r="B912" s="18">
        <v>1.1770833371701901</v>
      </c>
      <c r="C912" s="18">
        <v>0.6322916666666667</v>
      </c>
      <c r="D912" s="22">
        <f t="shared" si="14"/>
        <v>15.174722222222556</v>
      </c>
      <c r="E912" s="19"/>
      <c r="G912" s="19"/>
      <c r="H912" s="21">
        <v>348.83100000000002</v>
      </c>
      <c r="I912" s="19"/>
      <c r="J912" s="19"/>
      <c r="K912" s="19"/>
      <c r="L912" s="19"/>
      <c r="M912" s="19"/>
      <c r="N912" s="19"/>
      <c r="O912" s="19"/>
      <c r="P912" s="19"/>
      <c r="R912" s="19"/>
      <c r="S912" s="21"/>
      <c r="Z912" s="19"/>
      <c r="AA912" s="19"/>
      <c r="AB912" s="19"/>
      <c r="AC912" s="19"/>
      <c r="AD912" s="19"/>
    </row>
    <row r="913" spans="1:31" s="20" customFormat="1" x14ac:dyDescent="0.2">
      <c r="A913" s="17">
        <v>43202.690891203703</v>
      </c>
      <c r="B913" s="18">
        <v>1.1777777816168999</v>
      </c>
      <c r="C913" s="18">
        <v>0.63297453703703699</v>
      </c>
      <c r="D913" s="22">
        <f t="shared" si="14"/>
        <v>15.191388888889223</v>
      </c>
      <c r="E913" s="19"/>
      <c r="G913" s="19"/>
      <c r="H913" s="21"/>
      <c r="I913" s="19"/>
      <c r="J913" s="19"/>
      <c r="K913" s="19"/>
      <c r="L913" s="19"/>
      <c r="M913" s="19"/>
      <c r="N913" s="19"/>
      <c r="O913" s="19"/>
      <c r="P913" s="19"/>
      <c r="R913" s="19"/>
      <c r="S913" s="21"/>
      <c r="Z913" s="19"/>
      <c r="AA913" s="19"/>
      <c r="AB913" s="19"/>
      <c r="AC913" s="19"/>
      <c r="AD913" s="19"/>
    </row>
    <row r="914" spans="1:31" s="20" customFormat="1" x14ac:dyDescent="0.2">
      <c r="A914" s="17">
        <v>43202.69158564815</v>
      </c>
      <c r="B914" s="18">
        <v>1.1784722260636</v>
      </c>
      <c r="C914" s="18">
        <v>0.63366898148148143</v>
      </c>
      <c r="D914" s="22">
        <f t="shared" si="14"/>
        <v>15.208055555555891</v>
      </c>
      <c r="E914" s="19"/>
      <c r="G914" s="19"/>
      <c r="H914" s="21">
        <v>349.12599999999998</v>
      </c>
      <c r="I914" s="19"/>
      <c r="J914" s="19"/>
      <c r="K914" s="19"/>
      <c r="L914" s="19"/>
      <c r="M914" s="19"/>
      <c r="N914" s="19"/>
      <c r="O914" s="19"/>
      <c r="P914" s="19"/>
      <c r="R914" s="19"/>
      <c r="S914" s="21"/>
      <c r="Z914" s="19"/>
      <c r="AA914" s="19"/>
      <c r="AB914" s="19"/>
      <c r="AC914" s="19"/>
      <c r="AD914" s="19"/>
    </row>
    <row r="915" spans="1:31" s="20" customFormat="1" x14ac:dyDescent="0.2">
      <c r="A915" s="17">
        <v>43202.692280092589</v>
      </c>
      <c r="B915" s="18">
        <v>1.1791666705103101</v>
      </c>
      <c r="C915" s="18">
        <v>0.63437500000000002</v>
      </c>
      <c r="D915" s="22">
        <f t="shared" si="14"/>
        <v>15.224722222222558</v>
      </c>
      <c r="E915" s="19"/>
      <c r="G915" s="19"/>
      <c r="H915" s="21"/>
      <c r="I915" s="19"/>
      <c r="J915" s="19"/>
      <c r="K915" s="19"/>
      <c r="L915" s="19"/>
      <c r="M915" s="19"/>
      <c r="N915" s="19"/>
      <c r="O915" s="19"/>
      <c r="P915" s="19"/>
      <c r="R915" s="19"/>
      <c r="S915" s="21"/>
      <c r="Z915" s="19"/>
      <c r="AA915" s="19"/>
      <c r="AB915" s="19"/>
      <c r="AC915" s="19"/>
      <c r="AD915" s="19"/>
    </row>
    <row r="916" spans="1:31" s="20" customFormat="1" x14ac:dyDescent="0.2">
      <c r="A916" s="17">
        <v>43202.692974537036</v>
      </c>
      <c r="B916" s="18">
        <v>1.17986111495702</v>
      </c>
      <c r="C916" s="18">
        <v>0.63506944444444446</v>
      </c>
      <c r="D916" s="22">
        <f t="shared" si="14"/>
        <v>15.241388888889226</v>
      </c>
      <c r="E916" s="19"/>
      <c r="G916" s="19"/>
      <c r="H916" s="21"/>
      <c r="I916" s="19"/>
      <c r="J916" s="19"/>
      <c r="K916" s="19"/>
      <c r="L916" s="19"/>
      <c r="M916" s="19"/>
      <c r="N916" s="19"/>
      <c r="O916" s="19"/>
      <c r="P916" s="19"/>
      <c r="R916" s="19"/>
      <c r="S916" s="21"/>
      <c r="Z916" s="19"/>
      <c r="AA916" s="19"/>
      <c r="AB916" s="19"/>
      <c r="AC916" s="19"/>
      <c r="AD916" s="19"/>
    </row>
    <row r="917" spans="1:31" s="20" customFormat="1" x14ac:dyDescent="0.2">
      <c r="A917" s="17">
        <v>43202.693668981483</v>
      </c>
      <c r="B917" s="18">
        <v>1.18055555940373</v>
      </c>
      <c r="C917" s="18">
        <v>0.63576388888888891</v>
      </c>
      <c r="D917" s="22">
        <f t="shared" si="14"/>
        <v>15.258055555555893</v>
      </c>
      <c r="E917" s="19"/>
      <c r="G917" s="19"/>
      <c r="H917" s="21"/>
      <c r="I917" s="19"/>
      <c r="J917" s="19"/>
      <c r="K917" s="19"/>
      <c r="L917" s="19"/>
      <c r="M917" s="19"/>
      <c r="N917" s="19"/>
      <c r="O917" s="19"/>
      <c r="P917" s="19"/>
      <c r="R917" s="19"/>
      <c r="S917" s="21"/>
      <c r="Z917" s="19"/>
      <c r="AA917" s="19"/>
      <c r="AB917" s="19"/>
      <c r="AC917" s="19"/>
      <c r="AD917" s="19"/>
    </row>
    <row r="918" spans="1:31" s="20" customFormat="1" x14ac:dyDescent="0.2">
      <c r="A918" s="17">
        <v>43202.694363425922</v>
      </c>
      <c r="B918" s="18">
        <v>1.1812500038504401</v>
      </c>
      <c r="C918" s="18">
        <v>0.63645833333333335</v>
      </c>
      <c r="D918" s="22">
        <f t="shared" si="14"/>
        <v>15.274722222222561</v>
      </c>
      <c r="E918" s="19"/>
      <c r="G918" s="19"/>
      <c r="H918" s="21"/>
      <c r="I918" s="19"/>
      <c r="J918" s="19"/>
      <c r="K918" s="19"/>
      <c r="L918" s="19"/>
      <c r="M918" s="19"/>
      <c r="N918" s="19"/>
      <c r="O918" s="19"/>
      <c r="P918" s="19"/>
      <c r="R918" s="19"/>
      <c r="S918" s="21"/>
      <c r="Z918" s="19"/>
      <c r="AA918" s="19"/>
      <c r="AB918" s="19"/>
      <c r="AC918" s="19"/>
      <c r="AD918" s="19"/>
    </row>
    <row r="919" spans="1:31" s="20" customFormat="1" x14ac:dyDescent="0.2">
      <c r="A919" s="17">
        <v>43202.695057870369</v>
      </c>
      <c r="B919" s="18">
        <v>1.18194444829714</v>
      </c>
      <c r="C919" s="18">
        <v>0.63715277777777779</v>
      </c>
      <c r="D919" s="22">
        <f t="shared" si="14"/>
        <v>15.291388888889228</v>
      </c>
      <c r="E919" s="19"/>
      <c r="G919" s="19"/>
      <c r="H919" s="21"/>
      <c r="I919" s="19"/>
      <c r="J919" s="19"/>
      <c r="K919" s="19"/>
      <c r="L919" s="19"/>
      <c r="M919" s="19"/>
      <c r="N919" s="19"/>
      <c r="O919" s="19"/>
      <c r="P919" s="19"/>
      <c r="R919" s="19"/>
      <c r="S919" s="21"/>
      <c r="Z919" s="19"/>
      <c r="AA919" s="19"/>
      <c r="AB919" s="19"/>
      <c r="AC919" s="19"/>
      <c r="AD919" s="19"/>
    </row>
    <row r="920" spans="1:31" s="20" customFormat="1" x14ac:dyDescent="0.2">
      <c r="A920" s="17">
        <v>43202.695752314816</v>
      </c>
      <c r="B920" s="18">
        <v>1.18263889274385</v>
      </c>
      <c r="C920" s="18">
        <v>0.63783564814814819</v>
      </c>
      <c r="D920" s="22">
        <f t="shared" si="14"/>
        <v>15.308055555555896</v>
      </c>
      <c r="E920" s="19"/>
      <c r="G920" s="19"/>
      <c r="H920" s="21"/>
      <c r="I920" s="19"/>
      <c r="J920" s="19"/>
      <c r="K920" s="19"/>
      <c r="L920" s="19"/>
      <c r="M920" s="19"/>
      <c r="N920" s="19"/>
      <c r="O920" s="19"/>
      <c r="P920" s="19"/>
      <c r="R920" s="19"/>
      <c r="S920" s="21"/>
      <c r="Z920" s="19"/>
      <c r="AA920" s="19"/>
      <c r="AB920" s="19"/>
      <c r="AC920" s="19"/>
      <c r="AD920" s="19"/>
    </row>
    <row r="921" spans="1:31" s="20" customFormat="1" x14ac:dyDescent="0.2">
      <c r="A921" s="17">
        <v>43202.696446759262</v>
      </c>
      <c r="B921" s="18">
        <v>1.1833333371905601</v>
      </c>
      <c r="C921" s="18">
        <v>0.63853009259259264</v>
      </c>
      <c r="D921" s="22">
        <f t="shared" si="14"/>
        <v>15.324722222222563</v>
      </c>
      <c r="E921" s="19"/>
      <c r="G921" s="19"/>
      <c r="H921" s="21"/>
      <c r="I921" s="19"/>
      <c r="J921" s="19"/>
      <c r="K921" s="19"/>
      <c r="L921" s="19"/>
      <c r="M921" s="19"/>
      <c r="N921" s="19"/>
      <c r="O921" s="19"/>
      <c r="P921" s="19"/>
      <c r="R921" s="19"/>
      <c r="S921" s="21"/>
      <c r="Z921" s="19"/>
      <c r="AA921" s="19"/>
      <c r="AB921" s="19"/>
      <c r="AC921" s="19"/>
      <c r="AD921" s="19"/>
    </row>
    <row r="922" spans="1:31" s="20" customFormat="1" x14ac:dyDescent="0.2">
      <c r="A922" s="17">
        <v>43202.697141203702</v>
      </c>
      <c r="B922" s="18">
        <v>1.18402778163727</v>
      </c>
      <c r="C922" s="18">
        <v>0.63923611111111112</v>
      </c>
      <c r="D922" s="22">
        <f t="shared" si="14"/>
        <v>15.341388888889231</v>
      </c>
      <c r="E922" s="19"/>
      <c r="G922" s="19"/>
      <c r="H922" s="21"/>
      <c r="I922" s="19"/>
      <c r="J922" s="19"/>
      <c r="K922" s="19"/>
      <c r="L922" s="19"/>
      <c r="M922" s="19"/>
      <c r="N922" s="19"/>
      <c r="O922" s="19"/>
      <c r="P922" s="19"/>
      <c r="Q922" s="20">
        <v>-869.11900000000003</v>
      </c>
      <c r="R922" s="19"/>
      <c r="S922" s="21"/>
      <c r="Z922" s="19"/>
      <c r="AA922" s="19"/>
      <c r="AB922" s="19"/>
      <c r="AC922" s="19"/>
      <c r="AD922" s="19"/>
    </row>
    <row r="923" spans="1:31" s="20" customFormat="1" x14ac:dyDescent="0.2">
      <c r="A923" s="17">
        <v>43202.697835648149</v>
      </c>
      <c r="B923" s="18">
        <v>1.18472222608398</v>
      </c>
      <c r="C923" s="18">
        <v>0.63993055555555556</v>
      </c>
      <c r="D923" s="22">
        <f t="shared" si="14"/>
        <v>15.358055555555898</v>
      </c>
      <c r="E923" s="19"/>
      <c r="G923" s="19"/>
      <c r="H923" s="21"/>
      <c r="I923" s="19"/>
      <c r="J923" s="19"/>
      <c r="K923" s="19"/>
      <c r="L923" s="19"/>
      <c r="M923" s="19"/>
      <c r="N923" s="19"/>
      <c r="O923" s="19"/>
      <c r="P923" s="19"/>
      <c r="R923" s="19"/>
      <c r="S923" s="21"/>
      <c r="Z923" s="19"/>
      <c r="AA923" s="19"/>
      <c r="AB923" s="19"/>
      <c r="AC923" s="19"/>
      <c r="AD923" s="19"/>
    </row>
    <row r="924" spans="1:31" s="20" customFormat="1" x14ac:dyDescent="0.2">
      <c r="A924" s="17">
        <v>43202.698530092595</v>
      </c>
      <c r="B924" s="18">
        <v>1.1854166705306901</v>
      </c>
      <c r="C924" s="18">
        <v>0.640625</v>
      </c>
      <c r="D924" s="22">
        <f t="shared" si="14"/>
        <v>15.374722222222566</v>
      </c>
      <c r="E924" s="19"/>
      <c r="G924" s="19"/>
      <c r="H924" s="21"/>
      <c r="I924" s="19"/>
      <c r="J924" s="19"/>
      <c r="K924" s="19"/>
      <c r="L924" s="19"/>
      <c r="M924" s="19"/>
      <c r="N924" s="19"/>
      <c r="O924" s="19"/>
      <c r="P924" s="19"/>
      <c r="R924" s="19"/>
      <c r="S924" s="21"/>
      <c r="Z924" s="19"/>
      <c r="AA924" s="19"/>
      <c r="AB924" s="19"/>
      <c r="AC924" s="19"/>
      <c r="AD924" s="19"/>
    </row>
    <row r="925" spans="1:31" s="20" customFormat="1" x14ac:dyDescent="0.2">
      <c r="A925" s="17">
        <v>43202.699224537035</v>
      </c>
      <c r="B925" s="18">
        <v>1.18611111497739</v>
      </c>
      <c r="C925" s="18">
        <v>0.64131944444444444</v>
      </c>
      <c r="D925" s="22">
        <f t="shared" si="14"/>
        <v>15.391388888889233</v>
      </c>
      <c r="E925" s="19"/>
      <c r="G925" s="19"/>
      <c r="H925" s="21">
        <v>351.28699999999998</v>
      </c>
      <c r="I925" s="19"/>
      <c r="J925" s="19"/>
      <c r="K925" s="19"/>
      <c r="L925" s="19"/>
      <c r="M925" s="19"/>
      <c r="N925" s="19"/>
      <c r="O925" s="19"/>
      <c r="P925" s="19"/>
      <c r="R925" s="19"/>
      <c r="S925" s="21"/>
      <c r="Z925" s="19"/>
      <c r="AA925" s="19"/>
      <c r="AB925" s="19"/>
      <c r="AC925" s="19"/>
      <c r="AD925" s="19"/>
    </row>
    <row r="926" spans="1:31" s="20" customFormat="1" x14ac:dyDescent="0.2">
      <c r="A926" s="17">
        <v>43202.699918981481</v>
      </c>
      <c r="B926" s="18">
        <v>1.1868055594241</v>
      </c>
      <c r="C926" s="18">
        <v>0.64201388888888888</v>
      </c>
      <c r="D926" s="22">
        <f t="shared" si="14"/>
        <v>15.408055555555901</v>
      </c>
      <c r="E926" s="19"/>
      <c r="G926" s="19"/>
      <c r="H926" s="21">
        <v>349.35500000000002</v>
      </c>
      <c r="I926" s="19"/>
      <c r="J926" s="19"/>
      <c r="K926" s="19"/>
      <c r="L926" s="19"/>
      <c r="M926" s="19"/>
      <c r="N926" s="19"/>
      <c r="O926" s="19"/>
      <c r="P926" s="19"/>
      <c r="R926" s="19"/>
      <c r="S926" s="21"/>
      <c r="Z926" s="19"/>
      <c r="AA926" s="19"/>
      <c r="AB926" s="19"/>
      <c r="AC926" s="19"/>
      <c r="AD926" s="19"/>
    </row>
    <row r="927" spans="1:31" s="20" customFormat="1" x14ac:dyDescent="0.2">
      <c r="A927" s="17">
        <v>43202.700613425928</v>
      </c>
      <c r="B927" s="18">
        <v>1.1875000038708099</v>
      </c>
      <c r="C927" s="18">
        <v>0.64269675925925929</v>
      </c>
      <c r="D927" s="22">
        <f t="shared" si="14"/>
        <v>15.424722222222568</v>
      </c>
      <c r="E927" s="19"/>
      <c r="G927" s="19"/>
      <c r="H927" s="21">
        <v>348.21899999999999</v>
      </c>
      <c r="I927" s="19"/>
      <c r="J927" s="19"/>
      <c r="K927" s="19"/>
      <c r="L927" s="19"/>
      <c r="M927" s="19"/>
      <c r="N927" s="19"/>
      <c r="O927" s="19"/>
      <c r="P927" s="19"/>
      <c r="R927" s="19"/>
      <c r="S927" s="21"/>
      <c r="Z927" s="19"/>
      <c r="AA927" s="19"/>
      <c r="AB927" s="19"/>
      <c r="AC927" s="19"/>
      <c r="AD927" s="19"/>
    </row>
    <row r="928" spans="1:31" s="20" customFormat="1" x14ac:dyDescent="0.2">
      <c r="A928" s="17">
        <v>43202.701307870368</v>
      </c>
      <c r="B928" s="18">
        <v>1.18819444831752</v>
      </c>
      <c r="C928" s="18">
        <v>0.64340277777777777</v>
      </c>
      <c r="D928" s="22">
        <f t="shared" si="14"/>
        <v>15.441388888889236</v>
      </c>
      <c r="E928" s="19">
        <v>1005.633</v>
      </c>
      <c r="F928" s="20">
        <v>6.0739999999999998</v>
      </c>
      <c r="G928" s="19">
        <v>37.024000000000001</v>
      </c>
      <c r="H928" s="21">
        <v>350.351</v>
      </c>
      <c r="I928" s="19">
        <v>0</v>
      </c>
      <c r="J928" s="19">
        <v>0</v>
      </c>
      <c r="K928" s="19">
        <v>0</v>
      </c>
      <c r="L928" s="19">
        <v>5.633</v>
      </c>
      <c r="M928" s="19">
        <v>0</v>
      </c>
      <c r="N928" s="19">
        <v>0</v>
      </c>
      <c r="O928" s="19">
        <v>0</v>
      </c>
      <c r="P928" s="19">
        <v>0</v>
      </c>
      <c r="Q928" s="20">
        <v>-869.11500000000001</v>
      </c>
      <c r="R928" s="19">
        <v>0</v>
      </c>
      <c r="S928" s="21">
        <v>0.94299999999999995</v>
      </c>
      <c r="T928" s="20">
        <v>35.628</v>
      </c>
      <c r="U928" s="20">
        <v>0</v>
      </c>
      <c r="V928" s="20">
        <v>0</v>
      </c>
      <c r="W928" s="20">
        <v>0</v>
      </c>
      <c r="X928" s="20">
        <v>0</v>
      </c>
      <c r="Y928" s="20">
        <v>6</v>
      </c>
      <c r="Z928" s="19">
        <v>37</v>
      </c>
      <c r="AA928" s="19">
        <v>3</v>
      </c>
      <c r="AB928" s="19">
        <v>0</v>
      </c>
      <c r="AC928" s="19">
        <v>3</v>
      </c>
      <c r="AD928" s="19">
        <v>3</v>
      </c>
      <c r="AE928" s="20">
        <v>0</v>
      </c>
    </row>
    <row r="929" spans="1:30" s="20" customFormat="1" x14ac:dyDescent="0.2">
      <c r="A929" s="17">
        <v>43202.702002314814</v>
      </c>
      <c r="B929" s="18">
        <v>1.18888889276423</v>
      </c>
      <c r="C929" s="18">
        <v>0.64409722222222221</v>
      </c>
      <c r="D929" s="22">
        <f t="shared" si="14"/>
        <v>15.458055555555903</v>
      </c>
      <c r="E929" s="19"/>
      <c r="G929" s="19"/>
      <c r="H929" s="21">
        <v>349.85899999999998</v>
      </c>
      <c r="I929" s="19"/>
      <c r="J929" s="19"/>
      <c r="K929" s="19"/>
      <c r="L929" s="19"/>
      <c r="M929" s="19"/>
      <c r="N929" s="19"/>
      <c r="O929" s="19"/>
      <c r="P929" s="19"/>
      <c r="R929" s="19"/>
      <c r="S929" s="21"/>
      <c r="Z929" s="19"/>
      <c r="AA929" s="19"/>
      <c r="AB929" s="19"/>
      <c r="AC929" s="19"/>
      <c r="AD929" s="19"/>
    </row>
    <row r="930" spans="1:30" s="20" customFormat="1" x14ac:dyDescent="0.2">
      <c r="A930" s="17">
        <v>43202.702696759261</v>
      </c>
      <c r="B930" s="18">
        <v>1.1895833372109299</v>
      </c>
      <c r="C930" s="18">
        <v>0.64479166666666665</v>
      </c>
      <c r="D930" s="22">
        <f t="shared" si="14"/>
        <v>15.474722222222571</v>
      </c>
      <c r="E930" s="19"/>
      <c r="G930" s="19"/>
      <c r="H930" s="21">
        <v>351.31400000000002</v>
      </c>
      <c r="I930" s="19"/>
      <c r="J930" s="19"/>
      <c r="K930" s="19"/>
      <c r="L930" s="19"/>
      <c r="M930" s="19"/>
      <c r="N930" s="19"/>
      <c r="O930" s="19"/>
      <c r="P930" s="19"/>
      <c r="R930" s="19"/>
      <c r="S930" s="21"/>
      <c r="Z930" s="19"/>
      <c r="AA930" s="19"/>
      <c r="AB930" s="19"/>
      <c r="AC930" s="19"/>
      <c r="AD930" s="19"/>
    </row>
    <row r="931" spans="1:30" s="20" customFormat="1" x14ac:dyDescent="0.2">
      <c r="A931" s="17">
        <v>43202.7033912037</v>
      </c>
      <c r="B931" s="18">
        <v>1.19027778165764</v>
      </c>
      <c r="C931" s="18">
        <v>0.64548611111111109</v>
      </c>
      <c r="D931" s="22">
        <f t="shared" si="14"/>
        <v>15.491388888889238</v>
      </c>
      <c r="E931" s="19"/>
      <c r="G931" s="19"/>
      <c r="H931" s="21">
        <v>349.91699999999997</v>
      </c>
      <c r="I931" s="19"/>
      <c r="J931" s="19"/>
      <c r="K931" s="19"/>
      <c r="L931" s="19"/>
      <c r="M931" s="19"/>
      <c r="N931" s="19"/>
      <c r="O931" s="19"/>
      <c r="P931" s="19"/>
      <c r="R931" s="19"/>
      <c r="S931" s="21"/>
      <c r="Z931" s="19"/>
      <c r="AA931" s="19"/>
      <c r="AB931" s="19"/>
      <c r="AC931" s="19"/>
      <c r="AD931" s="19"/>
    </row>
    <row r="932" spans="1:30" s="20" customFormat="1" x14ac:dyDescent="0.2">
      <c r="A932" s="17">
        <v>43202.704085648147</v>
      </c>
      <c r="B932" s="18">
        <v>1.1909722261043501</v>
      </c>
      <c r="C932" s="18">
        <v>0.64618055555555554</v>
      </c>
      <c r="D932" s="22">
        <f t="shared" si="14"/>
        <v>15.508055555555906</v>
      </c>
      <c r="E932" s="19"/>
      <c r="G932" s="19"/>
      <c r="H932" s="21"/>
      <c r="I932" s="19"/>
      <c r="J932" s="19"/>
      <c r="K932" s="19"/>
      <c r="L932" s="19"/>
      <c r="M932" s="19"/>
      <c r="N932" s="19"/>
      <c r="O932" s="19"/>
      <c r="P932" s="19"/>
      <c r="R932" s="19"/>
      <c r="S932" s="21"/>
      <c r="Z932" s="19"/>
      <c r="AA932" s="19"/>
      <c r="AB932" s="19"/>
      <c r="AC932" s="19"/>
      <c r="AD932" s="19"/>
    </row>
    <row r="933" spans="1:30" s="20" customFormat="1" x14ac:dyDescent="0.2">
      <c r="A933" s="17">
        <v>43202.704780092594</v>
      </c>
      <c r="B933" s="18">
        <v>1.1916666705510599</v>
      </c>
      <c r="C933" s="18">
        <v>0.64687499999999998</v>
      </c>
      <c r="D933" s="22">
        <f t="shared" si="14"/>
        <v>15.524722222222573</v>
      </c>
      <c r="E933" s="19"/>
      <c r="G933" s="19"/>
      <c r="H933" s="21"/>
      <c r="I933" s="19"/>
      <c r="J933" s="19"/>
      <c r="K933" s="19"/>
      <c r="L933" s="19"/>
      <c r="M933" s="19"/>
      <c r="N933" s="19"/>
      <c r="O933" s="19"/>
      <c r="P933" s="19"/>
      <c r="R933" s="19"/>
      <c r="S933" s="21"/>
      <c r="Z933" s="19"/>
      <c r="AA933" s="19"/>
      <c r="AB933" s="19"/>
      <c r="AC933" s="19"/>
      <c r="AD933" s="19"/>
    </row>
    <row r="934" spans="1:30" s="20" customFormat="1" x14ac:dyDescent="0.2">
      <c r="A934" s="17">
        <v>43202.705474537041</v>
      </c>
      <c r="B934" s="18">
        <v>1.19236111499777</v>
      </c>
      <c r="C934" s="18">
        <v>0.64755787037037038</v>
      </c>
      <c r="D934" s="22">
        <f t="shared" si="14"/>
        <v>15.541388888889241</v>
      </c>
      <c r="E934" s="19"/>
      <c r="G934" s="19"/>
      <c r="H934" s="21"/>
      <c r="I934" s="19"/>
      <c r="J934" s="19"/>
      <c r="K934" s="19"/>
      <c r="L934" s="19"/>
      <c r="M934" s="19"/>
      <c r="N934" s="19"/>
      <c r="O934" s="19"/>
      <c r="P934" s="19"/>
      <c r="R934" s="19"/>
      <c r="S934" s="21"/>
      <c r="Z934" s="19"/>
      <c r="AA934" s="19"/>
      <c r="AB934" s="19"/>
      <c r="AC934" s="19"/>
      <c r="AD934" s="19"/>
    </row>
    <row r="935" spans="1:30" s="20" customFormat="1" x14ac:dyDescent="0.2">
      <c r="A935" s="17">
        <v>43202.70616898148</v>
      </c>
      <c r="B935" s="18">
        <v>1.1930555594444701</v>
      </c>
      <c r="C935" s="18">
        <v>0.64826388888888886</v>
      </c>
      <c r="D935" s="22">
        <f t="shared" si="14"/>
        <v>15.558055555555908</v>
      </c>
      <c r="E935" s="19"/>
      <c r="G935" s="19"/>
      <c r="H935" s="21">
        <v>350.16500000000002</v>
      </c>
      <c r="I935" s="19"/>
      <c r="J935" s="19"/>
      <c r="K935" s="19"/>
      <c r="L935" s="19"/>
      <c r="M935" s="19"/>
      <c r="N935" s="19"/>
      <c r="O935" s="19"/>
      <c r="P935" s="19"/>
      <c r="R935" s="19"/>
      <c r="S935" s="21"/>
      <c r="Z935" s="19"/>
      <c r="AA935" s="19"/>
      <c r="AB935" s="19"/>
      <c r="AC935" s="19"/>
      <c r="AD935" s="19"/>
    </row>
    <row r="936" spans="1:30" s="20" customFormat="1" x14ac:dyDescent="0.2">
      <c r="A936" s="17">
        <v>43202.706863425927</v>
      </c>
      <c r="B936" s="18">
        <v>1.1937500038911799</v>
      </c>
      <c r="C936" s="18">
        <v>0.6489583333333333</v>
      </c>
      <c r="D936" s="22">
        <f t="shared" si="14"/>
        <v>15.574722222222576</v>
      </c>
      <c r="E936" s="19"/>
      <c r="G936" s="19"/>
      <c r="H936" s="21">
        <v>350.26600000000002</v>
      </c>
      <c r="I936" s="19"/>
      <c r="J936" s="19"/>
      <c r="K936" s="19"/>
      <c r="L936" s="19"/>
      <c r="M936" s="19"/>
      <c r="N936" s="19"/>
      <c r="O936" s="19"/>
      <c r="P936" s="19"/>
      <c r="R936" s="19"/>
      <c r="S936" s="21"/>
      <c r="Z936" s="19"/>
      <c r="AA936" s="19"/>
      <c r="AB936" s="19"/>
      <c r="AC936" s="19"/>
      <c r="AD936" s="19"/>
    </row>
    <row r="937" spans="1:30" s="20" customFormat="1" x14ac:dyDescent="0.2">
      <c r="A937" s="17">
        <v>43202.707557870373</v>
      </c>
      <c r="B937" s="18">
        <v>1.19444444833789</v>
      </c>
      <c r="C937" s="18">
        <v>0.64965277777777775</v>
      </c>
      <c r="D937" s="22">
        <f t="shared" si="14"/>
        <v>15.591388888889243</v>
      </c>
      <c r="E937" s="19"/>
      <c r="G937" s="19"/>
      <c r="H937" s="21"/>
      <c r="I937" s="19"/>
      <c r="J937" s="19"/>
      <c r="K937" s="19"/>
      <c r="L937" s="19"/>
      <c r="M937" s="19"/>
      <c r="N937" s="19"/>
      <c r="O937" s="19"/>
      <c r="P937" s="19"/>
      <c r="R937" s="19"/>
      <c r="S937" s="21"/>
      <c r="Z937" s="19"/>
      <c r="AA937" s="19"/>
      <c r="AB937" s="19"/>
      <c r="AC937" s="19"/>
      <c r="AD937" s="19"/>
    </row>
    <row r="938" spans="1:30" s="20" customFormat="1" x14ac:dyDescent="0.2">
      <c r="A938" s="17">
        <v>43202.708252314813</v>
      </c>
      <c r="B938" s="18">
        <v>1.1951388927846001</v>
      </c>
      <c r="C938" s="18">
        <v>0.65034722222222219</v>
      </c>
      <c r="D938" s="22">
        <f t="shared" si="14"/>
        <v>15.608055555555911</v>
      </c>
      <c r="E938" s="19"/>
      <c r="G938" s="19"/>
      <c r="H938" s="21"/>
      <c r="I938" s="19"/>
      <c r="J938" s="19"/>
      <c r="K938" s="19"/>
      <c r="L938" s="19"/>
      <c r="M938" s="19"/>
      <c r="N938" s="19"/>
      <c r="O938" s="19"/>
      <c r="P938" s="19"/>
      <c r="R938" s="19"/>
      <c r="S938" s="21"/>
      <c r="Z938" s="19"/>
      <c r="AA938" s="19"/>
      <c r="AB938" s="19"/>
      <c r="AC938" s="19"/>
      <c r="AD938" s="19"/>
    </row>
    <row r="939" spans="1:30" s="20" customFormat="1" x14ac:dyDescent="0.2">
      <c r="A939" s="17">
        <v>43202.70894675926</v>
      </c>
      <c r="B939" s="18">
        <v>1.1958333372313099</v>
      </c>
      <c r="C939" s="18">
        <v>0.65104166666666663</v>
      </c>
      <c r="D939" s="22">
        <f t="shared" si="14"/>
        <v>15.624722222222578</v>
      </c>
      <c r="E939" s="19"/>
      <c r="G939" s="19"/>
      <c r="H939" s="21">
        <v>350.17899999999997</v>
      </c>
      <c r="I939" s="19"/>
      <c r="J939" s="19"/>
      <c r="K939" s="19"/>
      <c r="L939" s="19"/>
      <c r="M939" s="19"/>
      <c r="N939" s="19"/>
      <c r="O939" s="19"/>
      <c r="P939" s="19"/>
      <c r="R939" s="19"/>
      <c r="S939" s="21"/>
      <c r="Z939" s="19"/>
      <c r="AA939" s="19"/>
      <c r="AB939" s="19"/>
      <c r="AC939" s="19"/>
      <c r="AD939" s="19"/>
    </row>
    <row r="940" spans="1:30" s="20" customFormat="1" x14ac:dyDescent="0.2">
      <c r="A940" s="17">
        <v>43202.709641203706</v>
      </c>
      <c r="B940" s="18">
        <v>1.19652778167801</v>
      </c>
      <c r="C940" s="18">
        <v>0.65173611111111107</v>
      </c>
      <c r="D940" s="22">
        <f t="shared" si="14"/>
        <v>15.641388888889246</v>
      </c>
      <c r="E940" s="19"/>
      <c r="G940" s="19"/>
      <c r="H940" s="21">
        <v>400.452</v>
      </c>
      <c r="I940" s="19"/>
      <c r="J940" s="19"/>
      <c r="K940" s="19"/>
      <c r="L940" s="19"/>
      <c r="M940" s="19"/>
      <c r="N940" s="19"/>
      <c r="O940" s="19"/>
      <c r="P940" s="19"/>
      <c r="R940" s="19"/>
      <c r="S940" s="21"/>
      <c r="Z940" s="19"/>
      <c r="AA940" s="19"/>
      <c r="AB940" s="19"/>
      <c r="AC940" s="19"/>
      <c r="AD940" s="19"/>
    </row>
    <row r="941" spans="1:30" s="20" customFormat="1" x14ac:dyDescent="0.2">
      <c r="A941" s="17">
        <v>43202.710335648146</v>
      </c>
      <c r="B941" s="18">
        <v>1.1972222261247201</v>
      </c>
      <c r="C941" s="18">
        <v>0.65241898148148147</v>
      </c>
      <c r="D941" s="22">
        <f t="shared" si="14"/>
        <v>15.658055555555913</v>
      </c>
      <c r="E941" s="19"/>
      <c r="G941" s="19"/>
      <c r="H941" s="21">
        <v>400.26</v>
      </c>
      <c r="I941" s="19"/>
      <c r="J941" s="19"/>
      <c r="K941" s="19"/>
      <c r="L941" s="19"/>
      <c r="M941" s="19"/>
      <c r="N941" s="19"/>
      <c r="O941" s="19"/>
      <c r="P941" s="19"/>
      <c r="Q941" s="20">
        <v>-867.92</v>
      </c>
      <c r="R941" s="19"/>
      <c r="S941" s="21"/>
      <c r="Z941" s="19"/>
      <c r="AA941" s="19"/>
      <c r="AB941" s="19"/>
      <c r="AC941" s="19"/>
      <c r="AD941" s="19"/>
    </row>
    <row r="942" spans="1:30" s="20" customFormat="1" x14ac:dyDescent="0.2">
      <c r="A942" s="17">
        <v>43202.711030092592</v>
      </c>
      <c r="B942" s="18">
        <v>1.1979166705714299</v>
      </c>
      <c r="C942" s="18">
        <v>0.65312499999999996</v>
      </c>
      <c r="D942" s="22">
        <f t="shared" si="14"/>
        <v>15.674722222222581</v>
      </c>
      <c r="E942" s="19"/>
      <c r="G942" s="19"/>
      <c r="H942" s="21"/>
      <c r="I942" s="19"/>
      <c r="J942" s="19"/>
      <c r="K942" s="19"/>
      <c r="L942" s="19"/>
      <c r="M942" s="19"/>
      <c r="N942" s="19"/>
      <c r="O942" s="19"/>
      <c r="P942" s="19"/>
      <c r="R942" s="19"/>
      <c r="S942" s="21"/>
      <c r="T942" s="20">
        <v>36.406999999999996</v>
      </c>
      <c r="Z942" s="19"/>
      <c r="AA942" s="19"/>
      <c r="AB942" s="19"/>
      <c r="AC942" s="19"/>
      <c r="AD942" s="19"/>
    </row>
    <row r="943" spans="1:30" s="20" customFormat="1" x14ac:dyDescent="0.2">
      <c r="A943" s="17">
        <v>43202.711724537039</v>
      </c>
      <c r="B943" s="18">
        <v>1.19861111501814</v>
      </c>
      <c r="C943" s="18">
        <v>0.6538194444444444</v>
      </c>
      <c r="D943" s="22">
        <f t="shared" si="14"/>
        <v>15.691388888889248</v>
      </c>
      <c r="E943" s="19"/>
      <c r="G943" s="19"/>
      <c r="H943" s="21"/>
      <c r="I943" s="19"/>
      <c r="J943" s="19"/>
      <c r="K943" s="19"/>
      <c r="L943" s="19"/>
      <c r="M943" s="19"/>
      <c r="N943" s="19"/>
      <c r="O943" s="19"/>
      <c r="P943" s="19"/>
      <c r="Q943" s="20">
        <v>-866.96600000000001</v>
      </c>
      <c r="R943" s="19"/>
      <c r="S943" s="21"/>
      <c r="T943" s="20">
        <v>34.93</v>
      </c>
      <c r="Z943" s="19"/>
      <c r="AA943" s="19"/>
      <c r="AB943" s="19"/>
      <c r="AC943" s="19"/>
      <c r="AD943" s="19"/>
    </row>
    <row r="944" spans="1:30" s="20" customFormat="1" x14ac:dyDescent="0.2">
      <c r="A944" s="17">
        <v>43202.712418981479</v>
      </c>
      <c r="B944" s="18">
        <v>1.1993055594648501</v>
      </c>
      <c r="C944" s="18">
        <v>0.65451388888888884</v>
      </c>
      <c r="D944" s="22">
        <f t="shared" si="14"/>
        <v>15.708055555555916</v>
      </c>
      <c r="E944" s="19"/>
      <c r="G944" s="19">
        <v>37</v>
      </c>
      <c r="H944" s="21"/>
      <c r="I944" s="19"/>
      <c r="J944" s="19"/>
      <c r="K944" s="19"/>
      <c r="L944" s="19"/>
      <c r="M944" s="19"/>
      <c r="N944" s="19"/>
      <c r="O944" s="19"/>
      <c r="P944" s="19"/>
      <c r="R944" s="19"/>
      <c r="S944" s="21"/>
      <c r="Z944" s="19"/>
      <c r="AA944" s="19"/>
      <c r="AB944" s="19"/>
      <c r="AC944" s="19"/>
      <c r="AD944" s="19"/>
    </row>
    <row r="945" spans="1:31" s="20" customFormat="1" x14ac:dyDescent="0.2">
      <c r="A945" s="17">
        <v>43202.713113425925</v>
      </c>
      <c r="B945" s="18">
        <v>1.2000000039115499</v>
      </c>
      <c r="C945" s="18">
        <v>0.65520833333333328</v>
      </c>
      <c r="D945" s="22">
        <f t="shared" si="14"/>
        <v>15.724722222222583</v>
      </c>
      <c r="E945" s="19"/>
      <c r="G945" s="19"/>
      <c r="H945" s="21"/>
      <c r="I945" s="19"/>
      <c r="J945" s="19"/>
      <c r="K945" s="19"/>
      <c r="L945" s="19"/>
      <c r="M945" s="19"/>
      <c r="N945" s="19"/>
      <c r="O945" s="19"/>
      <c r="P945" s="19"/>
      <c r="R945" s="19"/>
      <c r="S945" s="21"/>
      <c r="Z945" s="19"/>
      <c r="AA945" s="19"/>
      <c r="AB945" s="19"/>
      <c r="AC945" s="19"/>
      <c r="AD945" s="19"/>
    </row>
    <row r="946" spans="1:31" s="20" customFormat="1" x14ac:dyDescent="0.2">
      <c r="A946" s="17">
        <v>43202.713807870372</v>
      </c>
      <c r="B946" s="18">
        <v>1.20069444835826</v>
      </c>
      <c r="C946" s="18">
        <v>0.65590277777777772</v>
      </c>
      <c r="D946" s="22">
        <f t="shared" si="14"/>
        <v>15.741388888889251</v>
      </c>
      <c r="E946" s="19"/>
      <c r="G946" s="19"/>
      <c r="H946" s="21"/>
      <c r="I946" s="19"/>
      <c r="J946" s="19"/>
      <c r="K946" s="19"/>
      <c r="L946" s="19"/>
      <c r="M946" s="19"/>
      <c r="N946" s="19"/>
      <c r="O946" s="19"/>
      <c r="P946" s="19"/>
      <c r="R946" s="19"/>
      <c r="S946" s="21"/>
      <c r="Z946" s="19"/>
      <c r="AA946" s="19"/>
      <c r="AB946" s="19"/>
      <c r="AC946" s="19"/>
      <c r="AD946" s="19"/>
    </row>
    <row r="947" spans="1:31" s="20" customFormat="1" x14ac:dyDescent="0.2">
      <c r="A947" s="17">
        <v>43202.714502314811</v>
      </c>
      <c r="B947" s="18">
        <v>1.2013888928049701</v>
      </c>
      <c r="C947" s="18">
        <v>0.65658564814814813</v>
      </c>
      <c r="D947" s="22">
        <f t="shared" si="14"/>
        <v>15.758055555555918</v>
      </c>
      <c r="E947" s="19"/>
      <c r="G947" s="19"/>
      <c r="H947" s="21"/>
      <c r="I947" s="19"/>
      <c r="J947" s="19"/>
      <c r="K947" s="19"/>
      <c r="L947" s="19"/>
      <c r="M947" s="19"/>
      <c r="N947" s="19"/>
      <c r="O947" s="19"/>
      <c r="P947" s="19"/>
      <c r="R947" s="19"/>
      <c r="S947" s="21"/>
      <c r="Z947" s="19"/>
      <c r="AA947" s="19"/>
      <c r="AB947" s="19"/>
      <c r="AC947" s="19"/>
      <c r="AD947" s="19"/>
    </row>
    <row r="948" spans="1:31" s="20" customFormat="1" x14ac:dyDescent="0.2">
      <c r="A948" s="17">
        <v>43202.715196759258</v>
      </c>
      <c r="B948" s="18">
        <v>1.2020833372516799</v>
      </c>
      <c r="C948" s="18">
        <v>0.65728009259259257</v>
      </c>
      <c r="D948" s="22">
        <f t="shared" si="14"/>
        <v>15.774722222222586</v>
      </c>
      <c r="E948" s="19"/>
      <c r="G948" s="19"/>
      <c r="H948" s="21"/>
      <c r="I948" s="19"/>
      <c r="J948" s="19"/>
      <c r="K948" s="19"/>
      <c r="L948" s="19"/>
      <c r="M948" s="19"/>
      <c r="N948" s="19"/>
      <c r="O948" s="19"/>
      <c r="P948" s="19"/>
      <c r="R948" s="19"/>
      <c r="S948" s="21"/>
      <c r="Z948" s="19"/>
      <c r="AA948" s="19"/>
      <c r="AB948" s="19"/>
      <c r="AC948" s="19"/>
      <c r="AD948" s="19"/>
    </row>
    <row r="949" spans="1:31" s="20" customFormat="1" x14ac:dyDescent="0.2">
      <c r="A949" s="17">
        <v>43202.715891203705</v>
      </c>
      <c r="B949" s="18">
        <v>1.20277778169839</v>
      </c>
      <c r="C949" s="18">
        <v>0.65798611111111116</v>
      </c>
      <c r="D949" s="22">
        <f t="shared" si="14"/>
        <v>15.791388888889253</v>
      </c>
      <c r="E949" s="19"/>
      <c r="G949" s="19"/>
      <c r="H949" s="21"/>
      <c r="I949" s="19"/>
      <c r="J949" s="19"/>
      <c r="K949" s="19"/>
      <c r="L949" s="19"/>
      <c r="M949" s="19"/>
      <c r="N949" s="19"/>
      <c r="O949" s="19"/>
      <c r="P949" s="19"/>
      <c r="R949" s="19"/>
      <c r="S949" s="21"/>
      <c r="Z949" s="19"/>
      <c r="AA949" s="19"/>
      <c r="AB949" s="19"/>
      <c r="AC949" s="19"/>
      <c r="AD949" s="19"/>
    </row>
    <row r="950" spans="1:31" s="20" customFormat="1" x14ac:dyDescent="0.2">
      <c r="A950" s="17">
        <v>43202.716585648152</v>
      </c>
      <c r="B950" s="18">
        <v>1.2034722261451001</v>
      </c>
      <c r="C950" s="18">
        <v>0.6586805555555556</v>
      </c>
      <c r="D950" s="22">
        <f t="shared" si="14"/>
        <v>15.808055555555921</v>
      </c>
      <c r="E950" s="19"/>
      <c r="G950" s="19"/>
      <c r="H950" s="21"/>
      <c r="I950" s="19"/>
      <c r="J950" s="19"/>
      <c r="K950" s="19"/>
      <c r="L950" s="19"/>
      <c r="M950" s="19"/>
      <c r="N950" s="19"/>
      <c r="O950" s="19"/>
      <c r="P950" s="19"/>
      <c r="R950" s="19"/>
      <c r="S950" s="21"/>
      <c r="Z950" s="19"/>
      <c r="AA950" s="19"/>
      <c r="AB950" s="19"/>
      <c r="AC950" s="19"/>
      <c r="AD950" s="19"/>
    </row>
    <row r="951" spans="1:31" s="20" customFormat="1" x14ac:dyDescent="0.2">
      <c r="A951" s="17">
        <v>43202.717280092591</v>
      </c>
      <c r="B951" s="18">
        <v>1.2041666705917999</v>
      </c>
      <c r="C951" s="18">
        <v>0.65937500000000004</v>
      </c>
      <c r="D951" s="22">
        <f t="shared" si="14"/>
        <v>15.824722222222588</v>
      </c>
      <c r="E951" s="19"/>
      <c r="G951" s="19"/>
      <c r="H951" s="21"/>
      <c r="I951" s="19"/>
      <c r="J951" s="19"/>
      <c r="K951" s="19"/>
      <c r="L951" s="19"/>
      <c r="M951" s="19"/>
      <c r="N951" s="19"/>
      <c r="O951" s="19"/>
      <c r="P951" s="19"/>
      <c r="R951" s="19"/>
      <c r="S951" s="21"/>
      <c r="Z951" s="19"/>
      <c r="AA951" s="19"/>
      <c r="AB951" s="19"/>
      <c r="AC951" s="19"/>
      <c r="AD951" s="19"/>
    </row>
    <row r="952" spans="1:31" s="20" customFormat="1" x14ac:dyDescent="0.2">
      <c r="A952" s="17">
        <v>43202.717974537038</v>
      </c>
      <c r="B952" s="18">
        <v>1.20486111503851</v>
      </c>
      <c r="C952" s="18">
        <v>0.66006944444444449</v>
      </c>
      <c r="D952" s="22">
        <f t="shared" si="14"/>
        <v>15.841388888889256</v>
      </c>
      <c r="E952" s="19"/>
      <c r="G952" s="19"/>
      <c r="H952" s="21"/>
      <c r="I952" s="19"/>
      <c r="J952" s="19"/>
      <c r="K952" s="19"/>
      <c r="L952" s="19"/>
      <c r="M952" s="19"/>
      <c r="N952" s="19"/>
      <c r="O952" s="19"/>
      <c r="P952" s="19"/>
      <c r="Q952" s="20">
        <v>-867.95899999999995</v>
      </c>
      <c r="R952" s="19"/>
      <c r="S952" s="21"/>
      <c r="Z952" s="19"/>
      <c r="AA952" s="19"/>
      <c r="AB952" s="19"/>
      <c r="AC952" s="19"/>
      <c r="AD952" s="19"/>
    </row>
    <row r="953" spans="1:31" s="20" customFormat="1" x14ac:dyDescent="0.2">
      <c r="A953" s="17">
        <v>43202.718668981484</v>
      </c>
      <c r="B953" s="18">
        <v>1.2055555594852201</v>
      </c>
      <c r="C953" s="18">
        <v>0.66076388888888893</v>
      </c>
      <c r="D953" s="22">
        <f t="shared" si="14"/>
        <v>15.858055555555923</v>
      </c>
      <c r="E953" s="19"/>
      <c r="G953" s="19"/>
      <c r="H953" s="21"/>
      <c r="I953" s="19"/>
      <c r="J953" s="19"/>
      <c r="K953" s="19"/>
      <c r="L953" s="19"/>
      <c r="M953" s="19"/>
      <c r="N953" s="19"/>
      <c r="O953" s="19"/>
      <c r="P953" s="19"/>
      <c r="R953" s="19"/>
      <c r="S953" s="21"/>
      <c r="Z953" s="19"/>
      <c r="AA953" s="19"/>
      <c r="AB953" s="19"/>
      <c r="AC953" s="19"/>
      <c r="AD953" s="19"/>
    </row>
    <row r="954" spans="1:31" s="20" customFormat="1" x14ac:dyDescent="0.2">
      <c r="A954" s="17">
        <v>43202.719363425924</v>
      </c>
      <c r="B954" s="18">
        <v>1.2062500039319299</v>
      </c>
      <c r="C954" s="18">
        <v>0.66144675925925922</v>
      </c>
      <c r="D954" s="22">
        <f t="shared" si="14"/>
        <v>15.874722222222591</v>
      </c>
      <c r="E954" s="19"/>
      <c r="G954" s="19"/>
      <c r="H954" s="21"/>
      <c r="I954" s="19"/>
      <c r="J954" s="19"/>
      <c r="K954" s="19"/>
      <c r="L954" s="19"/>
      <c r="M954" s="19"/>
      <c r="N954" s="19"/>
      <c r="O954" s="19"/>
      <c r="P954" s="19"/>
      <c r="R954" s="19"/>
      <c r="S954" s="21"/>
      <c r="T954" s="20">
        <v>34.722999999999999</v>
      </c>
      <c r="Z954" s="19"/>
      <c r="AA954" s="19"/>
      <c r="AB954" s="19"/>
      <c r="AC954" s="19"/>
      <c r="AD954" s="19"/>
    </row>
    <row r="955" spans="1:31" s="20" customFormat="1" x14ac:dyDescent="0.2">
      <c r="A955" s="17">
        <v>43202.720057870371</v>
      </c>
      <c r="B955" s="18">
        <v>1.20694444837864</v>
      </c>
      <c r="C955" s="18">
        <v>0.66215277777777781</v>
      </c>
      <c r="D955" s="22">
        <f t="shared" si="14"/>
        <v>15.891388888889258</v>
      </c>
      <c r="E955" s="19"/>
      <c r="G955" s="19"/>
      <c r="H955" s="21"/>
      <c r="I955" s="19"/>
      <c r="J955" s="19"/>
      <c r="K955" s="19"/>
      <c r="L955" s="19"/>
      <c r="M955" s="19"/>
      <c r="N955" s="19"/>
      <c r="O955" s="19"/>
      <c r="P955" s="19"/>
      <c r="R955" s="19"/>
      <c r="S955" s="21"/>
      <c r="Z955" s="19"/>
      <c r="AA955" s="19"/>
      <c r="AB955" s="19"/>
      <c r="AC955" s="19"/>
      <c r="AD955" s="19"/>
    </row>
    <row r="956" spans="1:31" s="20" customFormat="1" x14ac:dyDescent="0.2">
      <c r="A956" s="17">
        <v>43202.720752314817</v>
      </c>
      <c r="B956" s="18">
        <v>1.2076388928253401</v>
      </c>
      <c r="C956" s="18">
        <v>0.66284722222222225</v>
      </c>
      <c r="D956" s="22">
        <f t="shared" si="14"/>
        <v>15.908055555555926</v>
      </c>
      <c r="E956" s="19"/>
      <c r="G956" s="19"/>
      <c r="H956" s="21"/>
      <c r="I956" s="19"/>
      <c r="J956" s="19"/>
      <c r="K956" s="19"/>
      <c r="L956" s="19"/>
      <c r="M956" s="19"/>
      <c r="N956" s="19"/>
      <c r="O956" s="19"/>
      <c r="P956" s="19"/>
      <c r="R956" s="19"/>
      <c r="S956" s="21"/>
      <c r="Z956" s="19"/>
      <c r="AA956" s="19"/>
      <c r="AB956" s="19"/>
      <c r="AC956" s="19"/>
      <c r="AD956" s="19"/>
    </row>
    <row r="957" spans="1:31" s="20" customFormat="1" x14ac:dyDescent="0.2">
      <c r="A957" s="17">
        <v>43202.721446759257</v>
      </c>
      <c r="B957" s="18">
        <v>1.2083333372720499</v>
      </c>
      <c r="C957" s="18">
        <v>0.6635416666666667</v>
      </c>
      <c r="D957" s="22">
        <f t="shared" si="14"/>
        <v>15.924722222222593</v>
      </c>
      <c r="E957" s="19"/>
      <c r="G957" s="19"/>
      <c r="H957" s="21"/>
      <c r="I957" s="19"/>
      <c r="J957" s="19"/>
      <c r="K957" s="19"/>
      <c r="L957" s="19"/>
      <c r="M957" s="19"/>
      <c r="N957" s="19"/>
      <c r="O957" s="19"/>
      <c r="P957" s="19"/>
      <c r="R957" s="19"/>
      <c r="S957" s="21"/>
      <c r="Z957" s="19"/>
      <c r="AA957" s="19"/>
      <c r="AB957" s="19"/>
      <c r="AC957" s="19"/>
      <c r="AD957" s="19"/>
    </row>
    <row r="958" spans="1:31" s="20" customFormat="1" x14ac:dyDescent="0.2">
      <c r="A958" s="17">
        <v>43202.722141203703</v>
      </c>
      <c r="B958" s="18">
        <v>1.20902778171876</v>
      </c>
      <c r="C958" s="18">
        <v>0.66423611111111114</v>
      </c>
      <c r="D958" s="22">
        <f t="shared" si="14"/>
        <v>15.941388888889261</v>
      </c>
      <c r="E958" s="19">
        <v>1005.633</v>
      </c>
      <c r="F958" s="20">
        <v>6.0780000000000003</v>
      </c>
      <c r="G958" s="19">
        <v>36.984000000000002</v>
      </c>
      <c r="H958" s="21">
        <v>401.14499999999998</v>
      </c>
      <c r="I958" s="19">
        <v>0</v>
      </c>
      <c r="J958" s="19">
        <v>0</v>
      </c>
      <c r="K958" s="19">
        <v>0</v>
      </c>
      <c r="L958" s="19">
        <v>5.633</v>
      </c>
      <c r="M958" s="19">
        <v>0</v>
      </c>
      <c r="N958" s="19">
        <v>0</v>
      </c>
      <c r="O958" s="19">
        <v>0</v>
      </c>
      <c r="P958" s="19">
        <v>0</v>
      </c>
      <c r="Q958" s="20">
        <v>-868.10799999999995</v>
      </c>
      <c r="R958" s="19">
        <v>0</v>
      </c>
      <c r="S958" s="21">
        <v>0.69</v>
      </c>
      <c r="T958" s="20">
        <v>35.639000000000003</v>
      </c>
      <c r="U958" s="20">
        <v>0</v>
      </c>
      <c r="V958" s="20">
        <v>0</v>
      </c>
      <c r="W958" s="20">
        <v>0</v>
      </c>
      <c r="X958" s="20">
        <v>0</v>
      </c>
      <c r="Y958" s="20">
        <v>6</v>
      </c>
      <c r="Z958" s="19">
        <v>37</v>
      </c>
      <c r="AA958" s="19">
        <v>3</v>
      </c>
      <c r="AB958" s="19">
        <v>0</v>
      </c>
      <c r="AC958" s="19">
        <v>3</v>
      </c>
      <c r="AD958" s="19">
        <v>3</v>
      </c>
      <c r="AE958" s="20">
        <v>0</v>
      </c>
    </row>
    <row r="959" spans="1:31" s="20" customFormat="1" x14ac:dyDescent="0.2">
      <c r="A959" s="17">
        <v>43202.72283564815</v>
      </c>
      <c r="B959" s="18">
        <v>1.2097222261654701</v>
      </c>
      <c r="C959" s="18">
        <v>0.66493055555555558</v>
      </c>
      <c r="D959" s="22">
        <f t="shared" si="14"/>
        <v>15.958055555555928</v>
      </c>
      <c r="E959" s="19"/>
      <c r="G959" s="19"/>
      <c r="H959" s="21"/>
      <c r="I959" s="19"/>
      <c r="J959" s="19"/>
      <c r="K959" s="19"/>
      <c r="L959" s="19"/>
      <c r="M959" s="19"/>
      <c r="N959" s="19"/>
      <c r="O959" s="19"/>
      <c r="P959" s="19"/>
      <c r="R959" s="19"/>
      <c r="S959" s="21"/>
      <c r="Z959" s="19"/>
      <c r="AA959" s="19"/>
      <c r="AB959" s="19"/>
      <c r="AC959" s="19"/>
      <c r="AD959" s="19"/>
    </row>
    <row r="960" spans="1:31" s="20" customFormat="1" x14ac:dyDescent="0.2">
      <c r="A960" s="17">
        <v>43202.723530092589</v>
      </c>
      <c r="B960" s="18">
        <v>1.2104166706121799</v>
      </c>
      <c r="C960" s="18">
        <v>0.66562500000000002</v>
      </c>
      <c r="D960" s="22">
        <f t="shared" si="14"/>
        <v>15.974722222222596</v>
      </c>
      <c r="E960" s="19"/>
      <c r="G960" s="19"/>
      <c r="H960" s="21">
        <v>399.96800000000002</v>
      </c>
      <c r="I960" s="19"/>
      <c r="J960" s="19"/>
      <c r="K960" s="19"/>
      <c r="L960" s="19"/>
      <c r="M960" s="19"/>
      <c r="N960" s="19"/>
      <c r="O960" s="19"/>
      <c r="P960" s="19"/>
      <c r="R960" s="19"/>
      <c r="S960" s="21"/>
      <c r="T960" s="20">
        <v>34.738</v>
      </c>
      <c r="Z960" s="19"/>
      <c r="AA960" s="19"/>
      <c r="AB960" s="19"/>
      <c r="AC960" s="19"/>
      <c r="AD960" s="19"/>
    </row>
    <row r="961" spans="1:30" s="20" customFormat="1" x14ac:dyDescent="0.2">
      <c r="A961" s="17">
        <v>43202.724224537036</v>
      </c>
      <c r="B961" s="18">
        <v>1.21111111505888</v>
      </c>
      <c r="C961" s="18">
        <v>0.66630787037037043</v>
      </c>
      <c r="D961" s="22">
        <f t="shared" si="14"/>
        <v>15.991388888889263</v>
      </c>
      <c r="E961" s="19"/>
      <c r="G961" s="19"/>
      <c r="H961" s="21">
        <v>396.29399999999998</v>
      </c>
      <c r="I961" s="19"/>
      <c r="J961" s="19"/>
      <c r="K961" s="19"/>
      <c r="L961" s="19"/>
      <c r="M961" s="19"/>
      <c r="N961" s="19"/>
      <c r="O961" s="19"/>
      <c r="P961" s="19"/>
      <c r="R961" s="19"/>
      <c r="S961" s="21"/>
      <c r="T961" s="20">
        <v>36.255000000000003</v>
      </c>
      <c r="Z961" s="19"/>
      <c r="AA961" s="19"/>
      <c r="AB961" s="19"/>
      <c r="AC961" s="19"/>
      <c r="AD961" s="19"/>
    </row>
    <row r="962" spans="1:30" s="20" customFormat="1" x14ac:dyDescent="0.2">
      <c r="A962" s="17">
        <v>43202.724918981483</v>
      </c>
      <c r="B962" s="18">
        <v>1.2118055595055901</v>
      </c>
      <c r="C962" s="18">
        <v>0.66701388888888891</v>
      </c>
      <c r="D962" s="22">
        <f t="shared" si="14"/>
        <v>16.008055555555931</v>
      </c>
      <c r="E962" s="19"/>
      <c r="G962" s="19"/>
      <c r="H962" s="21"/>
      <c r="I962" s="19"/>
      <c r="J962" s="19"/>
      <c r="K962" s="19"/>
      <c r="L962" s="19"/>
      <c r="M962" s="19"/>
      <c r="N962" s="19"/>
      <c r="O962" s="19"/>
      <c r="P962" s="19"/>
      <c r="R962" s="19"/>
      <c r="S962" s="21"/>
      <c r="Z962" s="19"/>
      <c r="AA962" s="19"/>
      <c r="AB962" s="19"/>
      <c r="AC962" s="19"/>
      <c r="AD962" s="19"/>
    </row>
    <row r="963" spans="1:30" s="20" customFormat="1" x14ac:dyDescent="0.2">
      <c r="A963" s="17">
        <v>43202.725613425922</v>
      </c>
      <c r="B963" s="18">
        <v>1.2125000039523</v>
      </c>
      <c r="C963" s="18">
        <v>0.66770833333333335</v>
      </c>
      <c r="D963" s="22">
        <f t="shared" si="14"/>
        <v>16.024722222222596</v>
      </c>
      <c r="E963" s="19"/>
      <c r="G963" s="19"/>
      <c r="H963" s="21">
        <v>400.858</v>
      </c>
      <c r="I963" s="19"/>
      <c r="J963" s="19"/>
      <c r="K963" s="19"/>
      <c r="L963" s="19"/>
      <c r="M963" s="19"/>
      <c r="N963" s="19"/>
      <c r="O963" s="19"/>
      <c r="P963" s="19"/>
      <c r="R963" s="19"/>
      <c r="S963" s="21"/>
      <c r="Z963" s="19"/>
      <c r="AA963" s="19"/>
      <c r="AB963" s="19"/>
      <c r="AC963" s="19"/>
      <c r="AD963" s="19"/>
    </row>
    <row r="964" spans="1:30" s="20" customFormat="1" x14ac:dyDescent="0.2">
      <c r="A964" s="17">
        <v>43202.726307870369</v>
      </c>
      <c r="B964" s="18">
        <v>1.21319444839901</v>
      </c>
      <c r="C964" s="18">
        <v>0.66840277777777779</v>
      </c>
      <c r="D964" s="22">
        <f t="shared" ref="D964:D1027" si="15">D963+60/3600</f>
        <v>16.041388888889262</v>
      </c>
      <c r="E964" s="19"/>
      <c r="G964" s="19"/>
      <c r="H964" s="21">
        <v>398.983</v>
      </c>
      <c r="I964" s="19"/>
      <c r="J964" s="19"/>
      <c r="K964" s="19"/>
      <c r="L964" s="19"/>
      <c r="M964" s="19"/>
      <c r="N964" s="19"/>
      <c r="O964" s="19"/>
      <c r="P964" s="19"/>
      <c r="R964" s="19"/>
      <c r="S964" s="21"/>
      <c r="Z964" s="19"/>
      <c r="AA964" s="19"/>
      <c r="AB964" s="19"/>
      <c r="AC964" s="19"/>
      <c r="AD964" s="19"/>
    </row>
    <row r="965" spans="1:30" s="20" customFormat="1" x14ac:dyDescent="0.2">
      <c r="A965" s="17">
        <v>43202.727002314816</v>
      </c>
      <c r="B965" s="18">
        <v>1.2138888928457201</v>
      </c>
      <c r="C965" s="18">
        <v>0.66909722222222223</v>
      </c>
      <c r="D965" s="22">
        <f t="shared" si="15"/>
        <v>16.058055555555928</v>
      </c>
      <c r="E965" s="19"/>
      <c r="G965" s="19"/>
      <c r="H965" s="21">
        <v>399.71699999999998</v>
      </c>
      <c r="I965" s="19"/>
      <c r="J965" s="19"/>
      <c r="K965" s="19"/>
      <c r="L965" s="19"/>
      <c r="M965" s="19"/>
      <c r="N965" s="19"/>
      <c r="O965" s="19"/>
      <c r="P965" s="19"/>
      <c r="R965" s="19"/>
      <c r="S965" s="21"/>
      <c r="Z965" s="19"/>
      <c r="AA965" s="19"/>
      <c r="AB965" s="19"/>
      <c r="AC965" s="19"/>
      <c r="AD965" s="19"/>
    </row>
    <row r="966" spans="1:30" s="20" customFormat="1" x14ac:dyDescent="0.2">
      <c r="A966" s="17">
        <v>43202.727696759262</v>
      </c>
      <c r="B966" s="18">
        <v>1.21458333729242</v>
      </c>
      <c r="C966" s="18">
        <v>0.66979166666666667</v>
      </c>
      <c r="D966" s="22">
        <f t="shared" si="15"/>
        <v>16.074722222222594</v>
      </c>
      <c r="E966" s="19"/>
      <c r="G966" s="19"/>
      <c r="H966" s="21"/>
      <c r="I966" s="19"/>
      <c r="J966" s="19"/>
      <c r="K966" s="19"/>
      <c r="L966" s="19"/>
      <c r="M966" s="19"/>
      <c r="N966" s="19"/>
      <c r="O966" s="19"/>
      <c r="P966" s="19"/>
      <c r="R966" s="19"/>
      <c r="S966" s="21"/>
      <c r="Z966" s="19"/>
      <c r="AA966" s="19"/>
      <c r="AB966" s="19"/>
      <c r="AC966" s="19"/>
      <c r="AD966" s="19"/>
    </row>
    <row r="967" spans="1:30" s="20" customFormat="1" x14ac:dyDescent="0.2">
      <c r="A967" s="17">
        <v>43202.728391203702</v>
      </c>
      <c r="B967" s="18">
        <v>1.21527778173913</v>
      </c>
      <c r="C967" s="18">
        <v>0.67048611111111112</v>
      </c>
      <c r="D967" s="22">
        <f t="shared" si="15"/>
        <v>16.091388888889259</v>
      </c>
      <c r="E967" s="19"/>
      <c r="G967" s="19"/>
      <c r="H967" s="21"/>
      <c r="I967" s="19"/>
      <c r="J967" s="19"/>
      <c r="K967" s="19"/>
      <c r="L967" s="19"/>
      <c r="M967" s="19"/>
      <c r="N967" s="19"/>
      <c r="O967" s="19"/>
      <c r="P967" s="19"/>
      <c r="R967" s="19"/>
      <c r="S967" s="21"/>
      <c r="Z967" s="19"/>
      <c r="AA967" s="19"/>
      <c r="AB967" s="19"/>
      <c r="AC967" s="19"/>
      <c r="AD967" s="19"/>
    </row>
    <row r="968" spans="1:30" s="20" customFormat="1" x14ac:dyDescent="0.2">
      <c r="A968" s="17">
        <v>43202.729085648149</v>
      </c>
      <c r="B968" s="18">
        <v>1.2159722261858401</v>
      </c>
      <c r="C968" s="18">
        <v>0.67116898148148152</v>
      </c>
      <c r="D968" s="22">
        <f t="shared" si="15"/>
        <v>16.108055555555925</v>
      </c>
      <c r="E968" s="19"/>
      <c r="G968" s="19"/>
      <c r="H968" s="21"/>
      <c r="I968" s="19"/>
      <c r="J968" s="19"/>
      <c r="K968" s="19"/>
      <c r="L968" s="19"/>
      <c r="M968" s="19"/>
      <c r="N968" s="19"/>
      <c r="O968" s="19"/>
      <c r="P968" s="19"/>
      <c r="R968" s="19"/>
      <c r="S968" s="21"/>
      <c r="Z968" s="19"/>
      <c r="AA968" s="19"/>
      <c r="AB968" s="19"/>
      <c r="AC968" s="19"/>
      <c r="AD968" s="19"/>
    </row>
    <row r="969" spans="1:30" s="20" customFormat="1" x14ac:dyDescent="0.2">
      <c r="A969" s="17">
        <v>43202.729780092595</v>
      </c>
      <c r="B969" s="18">
        <v>1.21666667063255</v>
      </c>
      <c r="C969" s="18">
        <v>0.671875</v>
      </c>
      <c r="D969" s="22">
        <f t="shared" si="15"/>
        <v>16.124722222222591</v>
      </c>
      <c r="E969" s="19"/>
      <c r="G969" s="19"/>
      <c r="H969" s="21"/>
      <c r="I969" s="19"/>
      <c r="J969" s="19"/>
      <c r="K969" s="19"/>
      <c r="L969" s="19"/>
      <c r="M969" s="19"/>
      <c r="N969" s="19"/>
      <c r="O969" s="19"/>
      <c r="P969" s="19"/>
      <c r="Q969" s="20">
        <v>-868.95600000000002</v>
      </c>
      <c r="R969" s="19"/>
      <c r="S969" s="21"/>
      <c r="Z969" s="19"/>
      <c r="AA969" s="19"/>
      <c r="AB969" s="19"/>
      <c r="AC969" s="19"/>
      <c r="AD969" s="19"/>
    </row>
    <row r="970" spans="1:30" s="20" customFormat="1" x14ac:dyDescent="0.2">
      <c r="A970" s="17">
        <v>43202.730474537035</v>
      </c>
      <c r="B970" s="18">
        <v>1.21736111507926</v>
      </c>
      <c r="C970" s="18">
        <v>0.67256944444444444</v>
      </c>
      <c r="D970" s="22">
        <f t="shared" si="15"/>
        <v>16.141388888889256</v>
      </c>
      <c r="E970" s="19"/>
      <c r="G970" s="19"/>
      <c r="H970" s="21"/>
      <c r="I970" s="19"/>
      <c r="J970" s="19"/>
      <c r="K970" s="19"/>
      <c r="L970" s="19"/>
      <c r="M970" s="19"/>
      <c r="N970" s="19"/>
      <c r="O970" s="19"/>
      <c r="P970" s="19"/>
      <c r="R970" s="19"/>
      <c r="S970" s="21"/>
      <c r="Z970" s="19"/>
      <c r="AA970" s="19"/>
      <c r="AB970" s="19"/>
      <c r="AC970" s="19"/>
      <c r="AD970" s="19"/>
    </row>
    <row r="971" spans="1:30" s="20" customFormat="1" x14ac:dyDescent="0.2">
      <c r="A971" s="17">
        <v>43202.731168981481</v>
      </c>
      <c r="B971" s="18">
        <v>1.2180555595259599</v>
      </c>
      <c r="C971" s="18">
        <v>0.67326388888888888</v>
      </c>
      <c r="D971" s="22">
        <f t="shared" si="15"/>
        <v>16.158055555555922</v>
      </c>
      <c r="E971" s="19"/>
      <c r="G971" s="19"/>
      <c r="H971" s="21">
        <v>400.72800000000001</v>
      </c>
      <c r="I971" s="19"/>
      <c r="J971" s="19"/>
      <c r="K971" s="19"/>
      <c r="L971" s="19"/>
      <c r="M971" s="19"/>
      <c r="N971" s="19"/>
      <c r="O971" s="19"/>
      <c r="P971" s="19"/>
      <c r="R971" s="19"/>
      <c r="S971" s="21"/>
      <c r="T971" s="20">
        <v>37.768000000000001</v>
      </c>
      <c r="Z971" s="19"/>
      <c r="AA971" s="19"/>
      <c r="AB971" s="19"/>
      <c r="AC971" s="19"/>
      <c r="AD971" s="19"/>
    </row>
    <row r="972" spans="1:30" s="20" customFormat="1" x14ac:dyDescent="0.2">
      <c r="A972" s="17">
        <v>43202.731863425928</v>
      </c>
      <c r="B972" s="18">
        <v>1.21875000397267</v>
      </c>
      <c r="C972" s="18">
        <v>0.67395833333333333</v>
      </c>
      <c r="D972" s="22">
        <f t="shared" si="15"/>
        <v>16.174722222222588</v>
      </c>
      <c r="E972" s="19"/>
      <c r="G972" s="19"/>
      <c r="H972" s="21">
        <v>400.84699999999998</v>
      </c>
      <c r="I972" s="19"/>
      <c r="J972" s="19"/>
      <c r="K972" s="19"/>
      <c r="L972" s="19"/>
      <c r="M972" s="19"/>
      <c r="N972" s="19"/>
      <c r="O972" s="19"/>
      <c r="P972" s="19"/>
      <c r="R972" s="19"/>
      <c r="S972" s="21"/>
      <c r="T972" s="20">
        <v>35.482999999999997</v>
      </c>
      <c r="Z972" s="19"/>
      <c r="AA972" s="19"/>
      <c r="AB972" s="19"/>
      <c r="AC972" s="19"/>
      <c r="AD972" s="19"/>
    </row>
    <row r="973" spans="1:30" s="20" customFormat="1" x14ac:dyDescent="0.2">
      <c r="A973" s="17">
        <v>43202.732557870368</v>
      </c>
      <c r="B973" s="18">
        <v>1.21944444841938</v>
      </c>
      <c r="C973" s="18">
        <v>0.67465277777777777</v>
      </c>
      <c r="D973" s="22">
        <f t="shared" si="15"/>
        <v>16.191388888889254</v>
      </c>
      <c r="E973" s="19"/>
      <c r="G973" s="19"/>
      <c r="H973" s="21">
        <v>400.291</v>
      </c>
      <c r="I973" s="19"/>
      <c r="J973" s="19"/>
      <c r="K973" s="19"/>
      <c r="L973" s="19"/>
      <c r="M973" s="19"/>
      <c r="N973" s="19"/>
      <c r="O973" s="19"/>
      <c r="P973" s="19"/>
      <c r="R973" s="19"/>
      <c r="S973" s="21"/>
      <c r="T973" s="20">
        <v>34.533999999999999</v>
      </c>
      <c r="Z973" s="19"/>
      <c r="AA973" s="19"/>
      <c r="AB973" s="19"/>
      <c r="AC973" s="19"/>
      <c r="AD973" s="19"/>
    </row>
    <row r="974" spans="1:30" s="20" customFormat="1" x14ac:dyDescent="0.2">
      <c r="A974" s="17">
        <v>43202.733252314814</v>
      </c>
      <c r="B974" s="18">
        <v>1.2201388928660899</v>
      </c>
      <c r="C974" s="18">
        <v>0.67534722222222221</v>
      </c>
      <c r="D974" s="22">
        <f t="shared" si="15"/>
        <v>16.208055555555919</v>
      </c>
      <c r="E974" s="19"/>
      <c r="G974" s="19"/>
      <c r="H974" s="21"/>
      <c r="I974" s="19"/>
      <c r="J974" s="19"/>
      <c r="K974" s="19"/>
      <c r="L974" s="19"/>
      <c r="M974" s="19"/>
      <c r="N974" s="19"/>
      <c r="O974" s="19"/>
      <c r="P974" s="19"/>
      <c r="R974" s="19"/>
      <c r="S974" s="21"/>
      <c r="T974" s="20">
        <v>36.115000000000002</v>
      </c>
      <c r="Z974" s="19"/>
      <c r="AA974" s="19"/>
      <c r="AB974" s="19"/>
      <c r="AC974" s="19"/>
      <c r="AD974" s="19"/>
    </row>
    <row r="975" spans="1:30" s="20" customFormat="1" x14ac:dyDescent="0.2">
      <c r="A975" s="17">
        <v>43202.733946759261</v>
      </c>
      <c r="B975" s="18">
        <v>1.2208333373128</v>
      </c>
      <c r="C975" s="18">
        <v>0.67603009259259261</v>
      </c>
      <c r="D975" s="22">
        <f t="shared" si="15"/>
        <v>16.224722222222585</v>
      </c>
      <c r="E975" s="19"/>
      <c r="G975" s="19"/>
      <c r="H975" s="21"/>
      <c r="I975" s="19"/>
      <c r="J975" s="19"/>
      <c r="K975" s="19"/>
      <c r="L975" s="19"/>
      <c r="M975" s="19"/>
      <c r="N975" s="19"/>
      <c r="O975" s="19"/>
      <c r="P975" s="19"/>
      <c r="R975" s="19"/>
      <c r="S975" s="21"/>
      <c r="Z975" s="19"/>
      <c r="AA975" s="19"/>
      <c r="AB975" s="19"/>
      <c r="AC975" s="19"/>
      <c r="AD975" s="19"/>
    </row>
    <row r="976" spans="1:30" s="20" customFormat="1" x14ac:dyDescent="0.2">
      <c r="A976" s="17">
        <v>43202.7346412037</v>
      </c>
      <c r="B976" s="18">
        <v>1.22152778175951</v>
      </c>
      <c r="C976" s="18">
        <v>0.67673611111111109</v>
      </c>
      <c r="D976" s="22">
        <f t="shared" si="15"/>
        <v>16.241388888889251</v>
      </c>
      <c r="E976" s="19"/>
      <c r="G976" s="19"/>
      <c r="H976" s="21">
        <v>401.37299999999999</v>
      </c>
      <c r="I976" s="19"/>
      <c r="J976" s="19"/>
      <c r="K976" s="19"/>
      <c r="L976" s="19"/>
      <c r="M976" s="19"/>
      <c r="N976" s="19"/>
      <c r="O976" s="19"/>
      <c r="P976" s="19"/>
      <c r="R976" s="19"/>
      <c r="S976" s="21"/>
      <c r="Z976" s="19"/>
      <c r="AA976" s="19"/>
      <c r="AB976" s="19"/>
      <c r="AC976" s="19"/>
      <c r="AD976" s="19"/>
    </row>
    <row r="977" spans="1:31" s="20" customFormat="1" x14ac:dyDescent="0.2">
      <c r="A977" s="17">
        <v>43202.735335648147</v>
      </c>
      <c r="B977" s="18">
        <v>1.2222222262062099</v>
      </c>
      <c r="C977" s="18">
        <v>0.67743055555555554</v>
      </c>
      <c r="D977" s="22">
        <f t="shared" si="15"/>
        <v>16.258055555555917</v>
      </c>
      <c r="E977" s="19"/>
      <c r="G977" s="19"/>
      <c r="H977" s="21">
        <v>399.959</v>
      </c>
      <c r="I977" s="19"/>
      <c r="J977" s="19"/>
      <c r="K977" s="19"/>
      <c r="L977" s="19"/>
      <c r="M977" s="19"/>
      <c r="N977" s="19"/>
      <c r="O977" s="19"/>
      <c r="P977" s="19"/>
      <c r="R977" s="19"/>
      <c r="S977" s="21"/>
      <c r="Z977" s="19"/>
      <c r="AA977" s="19"/>
      <c r="AB977" s="19"/>
      <c r="AC977" s="19"/>
      <c r="AD977" s="19"/>
    </row>
    <row r="978" spans="1:31" s="20" customFormat="1" x14ac:dyDescent="0.2">
      <c r="A978" s="17">
        <v>43202.736030092594</v>
      </c>
      <c r="B978" s="18">
        <v>1.22291667065292</v>
      </c>
      <c r="C978" s="18">
        <v>0.67812499999999998</v>
      </c>
      <c r="D978" s="22">
        <f t="shared" si="15"/>
        <v>16.274722222222582</v>
      </c>
      <c r="E978" s="19"/>
      <c r="G978" s="19"/>
      <c r="H978" s="21">
        <v>397.97800000000001</v>
      </c>
      <c r="I978" s="19"/>
      <c r="J978" s="19"/>
      <c r="K978" s="19"/>
      <c r="L978" s="19"/>
      <c r="M978" s="19"/>
      <c r="N978" s="19"/>
      <c r="O978" s="19"/>
      <c r="P978" s="19"/>
      <c r="R978" s="19"/>
      <c r="S978" s="21"/>
      <c r="Z978" s="19"/>
      <c r="AA978" s="19"/>
      <c r="AB978" s="19"/>
      <c r="AC978" s="19"/>
      <c r="AD978" s="19"/>
    </row>
    <row r="979" spans="1:31" s="20" customFormat="1" x14ac:dyDescent="0.2">
      <c r="A979" s="17">
        <v>43202.736724537041</v>
      </c>
      <c r="B979" s="18">
        <v>1.2236111150996301</v>
      </c>
      <c r="C979" s="18">
        <v>0.67881944444444442</v>
      </c>
      <c r="D979" s="22">
        <f t="shared" si="15"/>
        <v>16.291388888889248</v>
      </c>
      <c r="E979" s="19"/>
      <c r="G979" s="19"/>
      <c r="H979" s="21">
        <v>400.44200000000001</v>
      </c>
      <c r="I979" s="19"/>
      <c r="J979" s="19"/>
      <c r="K979" s="19"/>
      <c r="L979" s="19"/>
      <c r="M979" s="19"/>
      <c r="N979" s="19"/>
      <c r="O979" s="19"/>
      <c r="P979" s="19"/>
      <c r="R979" s="19"/>
      <c r="S979" s="21"/>
      <c r="T979" s="20">
        <v>36.834000000000003</v>
      </c>
      <c r="Z979" s="19"/>
      <c r="AA979" s="19"/>
      <c r="AB979" s="19"/>
      <c r="AC979" s="19"/>
      <c r="AD979" s="19"/>
    </row>
    <row r="980" spans="1:31" s="20" customFormat="1" x14ac:dyDescent="0.2">
      <c r="A980" s="17">
        <v>43202.73741898148</v>
      </c>
      <c r="B980" s="18">
        <v>1.2243055595463399</v>
      </c>
      <c r="C980" s="18">
        <v>0.67951388888888886</v>
      </c>
      <c r="D980" s="22">
        <f t="shared" si="15"/>
        <v>16.308055555555914</v>
      </c>
      <c r="E980" s="19"/>
      <c r="G980" s="19"/>
      <c r="H980" s="21"/>
      <c r="I980" s="19"/>
      <c r="J980" s="19"/>
      <c r="K980" s="19"/>
      <c r="L980" s="19"/>
      <c r="M980" s="19"/>
      <c r="N980" s="19"/>
      <c r="O980" s="19"/>
      <c r="P980" s="19"/>
      <c r="R980" s="19"/>
      <c r="S980" s="21"/>
      <c r="T980" s="20">
        <v>36.615000000000002</v>
      </c>
      <c r="Z980" s="19"/>
      <c r="AA980" s="19"/>
      <c r="AB980" s="19"/>
      <c r="AC980" s="19"/>
      <c r="AD980" s="19"/>
    </row>
    <row r="981" spans="1:31" s="20" customFormat="1" x14ac:dyDescent="0.2">
      <c r="A981" s="17">
        <v>43202.738113425927</v>
      </c>
      <c r="B981" s="18">
        <v>1.22500000399305</v>
      </c>
      <c r="C981" s="18">
        <v>0.68019675925925926</v>
      </c>
      <c r="D981" s="22">
        <f t="shared" si="15"/>
        <v>16.324722222222579</v>
      </c>
      <c r="E981" s="19"/>
      <c r="G981" s="19"/>
      <c r="H981" s="21"/>
      <c r="I981" s="19"/>
      <c r="J981" s="19"/>
      <c r="K981" s="19"/>
      <c r="L981" s="19"/>
      <c r="M981" s="19"/>
      <c r="N981" s="19"/>
      <c r="O981" s="19"/>
      <c r="P981" s="19"/>
      <c r="R981" s="19"/>
      <c r="S981" s="21"/>
      <c r="Z981" s="19"/>
      <c r="AA981" s="19"/>
      <c r="AB981" s="19"/>
      <c r="AC981" s="19"/>
      <c r="AD981" s="19"/>
    </row>
    <row r="982" spans="1:31" s="20" customFormat="1" x14ac:dyDescent="0.2">
      <c r="A982" s="17">
        <v>43202.738807870373</v>
      </c>
      <c r="B982" s="18">
        <v>1.2256944484397501</v>
      </c>
      <c r="C982" s="18">
        <v>0.68089120370370371</v>
      </c>
      <c r="D982" s="22">
        <f t="shared" si="15"/>
        <v>16.341388888889245</v>
      </c>
      <c r="E982" s="19"/>
      <c r="G982" s="19"/>
      <c r="H982" s="21"/>
      <c r="I982" s="19"/>
      <c r="J982" s="19"/>
      <c r="K982" s="19"/>
      <c r="L982" s="19"/>
      <c r="M982" s="19"/>
      <c r="N982" s="19"/>
      <c r="O982" s="19"/>
      <c r="P982" s="19"/>
      <c r="R982" s="19"/>
      <c r="S982" s="21"/>
      <c r="Z982" s="19"/>
      <c r="AA982" s="19"/>
      <c r="AB982" s="19"/>
      <c r="AC982" s="19"/>
      <c r="AD982" s="19"/>
    </row>
    <row r="983" spans="1:31" s="20" customFormat="1" x14ac:dyDescent="0.2">
      <c r="A983" s="17">
        <v>43202.739502314813</v>
      </c>
      <c r="B983" s="18">
        <v>1.2263888928864599</v>
      </c>
      <c r="C983" s="18">
        <v>0.68159722222222219</v>
      </c>
      <c r="D983" s="22">
        <f t="shared" si="15"/>
        <v>16.358055555555911</v>
      </c>
      <c r="E983" s="19"/>
      <c r="G983" s="19"/>
      <c r="H983" s="21"/>
      <c r="I983" s="19"/>
      <c r="J983" s="19"/>
      <c r="K983" s="19"/>
      <c r="L983" s="19"/>
      <c r="M983" s="19"/>
      <c r="N983" s="19"/>
      <c r="O983" s="19"/>
      <c r="P983" s="19"/>
      <c r="R983" s="19"/>
      <c r="S983" s="21"/>
      <c r="Z983" s="19"/>
      <c r="AA983" s="19"/>
      <c r="AB983" s="19"/>
      <c r="AC983" s="19"/>
      <c r="AD983" s="19"/>
    </row>
    <row r="984" spans="1:31" s="20" customFormat="1" x14ac:dyDescent="0.2">
      <c r="A984" s="17">
        <v>43202.74019675926</v>
      </c>
      <c r="B984" s="18">
        <v>1.22708333733317</v>
      </c>
      <c r="C984" s="18">
        <v>0.68229166666666663</v>
      </c>
      <c r="D984" s="22">
        <f t="shared" si="15"/>
        <v>16.374722222222577</v>
      </c>
      <c r="E984" s="19"/>
      <c r="G984" s="19"/>
      <c r="H984" s="21"/>
      <c r="I984" s="19"/>
      <c r="J984" s="19"/>
      <c r="K984" s="19"/>
      <c r="L984" s="19"/>
      <c r="M984" s="19"/>
      <c r="N984" s="19"/>
      <c r="O984" s="19"/>
      <c r="P984" s="19"/>
      <c r="R984" s="19"/>
      <c r="S984" s="21"/>
      <c r="Z984" s="19"/>
      <c r="AA984" s="19"/>
      <c r="AB984" s="19"/>
      <c r="AC984" s="19"/>
      <c r="AD984" s="19"/>
    </row>
    <row r="985" spans="1:31" s="20" customFormat="1" x14ac:dyDescent="0.2">
      <c r="A985" s="17">
        <v>43202.740891203706</v>
      </c>
      <c r="B985" s="18">
        <v>1.2277777817798801</v>
      </c>
      <c r="C985" s="18">
        <v>0.68298611111111107</v>
      </c>
      <c r="D985" s="22">
        <f t="shared" si="15"/>
        <v>16.391388888889242</v>
      </c>
      <c r="E985" s="19"/>
      <c r="G985" s="19"/>
      <c r="H985" s="21"/>
      <c r="I985" s="19"/>
      <c r="J985" s="19"/>
      <c r="K985" s="19"/>
      <c r="L985" s="19"/>
      <c r="M985" s="19"/>
      <c r="N985" s="19"/>
      <c r="O985" s="19"/>
      <c r="P985" s="19"/>
      <c r="R985" s="19"/>
      <c r="S985" s="21"/>
      <c r="Z985" s="19"/>
      <c r="AA985" s="19"/>
      <c r="AB985" s="19"/>
      <c r="AC985" s="19"/>
      <c r="AD985" s="19"/>
    </row>
    <row r="986" spans="1:31" s="20" customFormat="1" x14ac:dyDescent="0.2">
      <c r="A986" s="17">
        <v>43202.741585648146</v>
      </c>
      <c r="B986" s="18">
        <v>1.2284722262265899</v>
      </c>
      <c r="C986" s="18">
        <v>0.68368055555555551</v>
      </c>
      <c r="D986" s="22">
        <f t="shared" si="15"/>
        <v>16.408055555555908</v>
      </c>
      <c r="E986" s="19"/>
      <c r="G986" s="19"/>
      <c r="H986" s="21"/>
      <c r="I986" s="19"/>
      <c r="J986" s="19"/>
      <c r="K986" s="19"/>
      <c r="L986" s="19"/>
      <c r="M986" s="19"/>
      <c r="N986" s="19"/>
      <c r="O986" s="19"/>
      <c r="P986" s="19"/>
      <c r="R986" s="19"/>
      <c r="S986" s="21"/>
      <c r="Z986" s="19"/>
      <c r="AA986" s="19"/>
      <c r="AB986" s="19"/>
      <c r="AC986" s="19"/>
      <c r="AD986" s="19"/>
    </row>
    <row r="987" spans="1:31" s="20" customFormat="1" x14ac:dyDescent="0.2">
      <c r="A987" s="17">
        <v>43202.742280092592</v>
      </c>
      <c r="B987" s="18">
        <v>1.22916667067329</v>
      </c>
      <c r="C987" s="18">
        <v>0.68437499999999996</v>
      </c>
      <c r="D987" s="22">
        <f t="shared" si="15"/>
        <v>16.424722222222574</v>
      </c>
      <c r="E987" s="19"/>
      <c r="G987" s="19"/>
      <c r="H987" s="21"/>
      <c r="I987" s="19"/>
      <c r="J987" s="19"/>
      <c r="K987" s="19"/>
      <c r="L987" s="19"/>
      <c r="M987" s="19"/>
      <c r="N987" s="19"/>
      <c r="O987" s="19"/>
      <c r="P987" s="19"/>
      <c r="R987" s="19"/>
      <c r="S987" s="21"/>
      <c r="Z987" s="19"/>
      <c r="AA987" s="19"/>
      <c r="AB987" s="19"/>
      <c r="AC987" s="19"/>
      <c r="AD987" s="19"/>
    </row>
    <row r="988" spans="1:31" s="20" customFormat="1" x14ac:dyDescent="0.2">
      <c r="A988" s="17">
        <v>43202.742974537039</v>
      </c>
      <c r="B988" s="18">
        <v>1.2298611151200001</v>
      </c>
      <c r="C988" s="18">
        <v>0.68505787037037036</v>
      </c>
      <c r="D988" s="22">
        <f t="shared" si="15"/>
        <v>16.441388888889239</v>
      </c>
      <c r="E988" s="19">
        <v>1005.633</v>
      </c>
      <c r="F988" s="20">
        <v>6.0819999999999999</v>
      </c>
      <c r="G988" s="19">
        <v>37.01</v>
      </c>
      <c r="H988" s="21">
        <v>399.14</v>
      </c>
      <c r="I988" s="19">
        <v>0</v>
      </c>
      <c r="J988" s="19">
        <v>0</v>
      </c>
      <c r="K988" s="19">
        <v>0</v>
      </c>
      <c r="L988" s="19">
        <v>5.633</v>
      </c>
      <c r="M988" s="19">
        <v>0</v>
      </c>
      <c r="N988" s="19">
        <v>0</v>
      </c>
      <c r="O988" s="19">
        <v>0</v>
      </c>
      <c r="P988" s="19">
        <v>0</v>
      </c>
      <c r="Q988" s="20">
        <v>-868.971</v>
      </c>
      <c r="R988" s="19">
        <v>0</v>
      </c>
      <c r="S988" s="21">
        <v>0.93799999999999994</v>
      </c>
      <c r="T988" s="20">
        <v>34.485999999999997</v>
      </c>
      <c r="U988" s="20">
        <v>0</v>
      </c>
      <c r="V988" s="20">
        <v>0</v>
      </c>
      <c r="W988" s="20">
        <v>0</v>
      </c>
      <c r="X988" s="20">
        <v>0</v>
      </c>
      <c r="Y988" s="20">
        <v>6</v>
      </c>
      <c r="Z988" s="19">
        <v>37</v>
      </c>
      <c r="AA988" s="19">
        <v>3</v>
      </c>
      <c r="AB988" s="19">
        <v>0</v>
      </c>
      <c r="AC988" s="19">
        <v>3</v>
      </c>
      <c r="AD988" s="19">
        <v>3</v>
      </c>
      <c r="AE988" s="20">
        <v>0</v>
      </c>
    </row>
    <row r="989" spans="1:31" s="20" customFormat="1" x14ac:dyDescent="0.2">
      <c r="A989" s="17">
        <v>43202.743668981479</v>
      </c>
      <c r="B989" s="18">
        <v>1.2305555595667099</v>
      </c>
      <c r="C989" s="18">
        <v>0.6857523148148148</v>
      </c>
      <c r="D989" s="22">
        <f t="shared" si="15"/>
        <v>16.458055555555905</v>
      </c>
      <c r="E989" s="19"/>
      <c r="G989" s="19"/>
      <c r="H989" s="21"/>
      <c r="I989" s="19"/>
      <c r="J989" s="19"/>
      <c r="K989" s="19"/>
      <c r="L989" s="19"/>
      <c r="M989" s="19"/>
      <c r="N989" s="19"/>
      <c r="O989" s="19"/>
      <c r="P989" s="19"/>
      <c r="R989" s="19"/>
      <c r="S989" s="21"/>
      <c r="T989" s="20">
        <v>35.99</v>
      </c>
      <c r="Z989" s="19"/>
      <c r="AA989" s="19"/>
      <c r="AB989" s="19"/>
      <c r="AC989" s="19"/>
      <c r="AD989" s="19"/>
    </row>
    <row r="990" spans="1:31" s="20" customFormat="1" x14ac:dyDescent="0.2">
      <c r="A990" s="17">
        <v>43202.744363425925</v>
      </c>
      <c r="B990" s="18">
        <v>1.23125000401342</v>
      </c>
      <c r="C990" s="18">
        <v>0.68645833333333328</v>
      </c>
      <c r="D990" s="22">
        <f t="shared" si="15"/>
        <v>16.474722222222571</v>
      </c>
      <c r="E990" s="19"/>
      <c r="G990" s="19"/>
      <c r="H990" s="21">
        <v>400.22399999999999</v>
      </c>
      <c r="I990" s="19"/>
      <c r="J990" s="19"/>
      <c r="K990" s="19"/>
      <c r="L990" s="19"/>
      <c r="M990" s="19"/>
      <c r="N990" s="19"/>
      <c r="O990" s="19"/>
      <c r="P990" s="19"/>
      <c r="R990" s="19"/>
      <c r="S990" s="21"/>
      <c r="Z990" s="19"/>
      <c r="AA990" s="19"/>
      <c r="AB990" s="19"/>
      <c r="AC990" s="19"/>
      <c r="AD990" s="19"/>
    </row>
    <row r="991" spans="1:31" s="20" customFormat="1" x14ac:dyDescent="0.2">
      <c r="A991" s="17">
        <v>43202.745057870372</v>
      </c>
      <c r="B991" s="18">
        <v>1.2319444484601301</v>
      </c>
      <c r="C991" s="18">
        <v>0.68715277777777772</v>
      </c>
      <c r="D991" s="22">
        <f t="shared" si="15"/>
        <v>16.491388888889237</v>
      </c>
      <c r="E991" s="19"/>
      <c r="G991" s="19"/>
      <c r="H991" s="21">
        <v>399.61900000000003</v>
      </c>
      <c r="I991" s="19"/>
      <c r="J991" s="19"/>
      <c r="K991" s="19"/>
      <c r="L991" s="19"/>
      <c r="M991" s="19"/>
      <c r="N991" s="19"/>
      <c r="O991" s="19"/>
      <c r="P991" s="19"/>
      <c r="R991" s="19"/>
      <c r="S991" s="21"/>
      <c r="Z991" s="19"/>
      <c r="AA991" s="19"/>
      <c r="AB991" s="19"/>
      <c r="AC991" s="19"/>
      <c r="AD991" s="19"/>
    </row>
    <row r="992" spans="1:31" s="20" customFormat="1" x14ac:dyDescent="0.2">
      <c r="A992" s="17">
        <v>43202.745752314811</v>
      </c>
      <c r="B992" s="18">
        <v>1.2326388929068299</v>
      </c>
      <c r="C992" s="18">
        <v>0.68784722222222228</v>
      </c>
      <c r="D992" s="22">
        <f t="shared" si="15"/>
        <v>16.508055555555902</v>
      </c>
      <c r="E992" s="19"/>
      <c r="G992" s="19"/>
      <c r="H992" s="21">
        <v>402.76400000000001</v>
      </c>
      <c r="I992" s="19"/>
      <c r="J992" s="19"/>
      <c r="K992" s="19"/>
      <c r="L992" s="19"/>
      <c r="M992" s="19"/>
      <c r="N992" s="19"/>
      <c r="O992" s="19"/>
      <c r="P992" s="19"/>
      <c r="R992" s="19"/>
      <c r="S992" s="21"/>
      <c r="Z992" s="19"/>
      <c r="AA992" s="19"/>
      <c r="AB992" s="19"/>
      <c r="AC992" s="19"/>
      <c r="AD992" s="19"/>
    </row>
    <row r="993" spans="1:30" s="20" customFormat="1" x14ac:dyDescent="0.2">
      <c r="A993" s="17">
        <v>43202.746446759258</v>
      </c>
      <c r="B993" s="18">
        <v>1.23333333735354</v>
      </c>
      <c r="C993" s="18">
        <v>0.68854166666666672</v>
      </c>
      <c r="D993" s="22">
        <f t="shared" si="15"/>
        <v>16.524722222222568</v>
      </c>
      <c r="E993" s="19"/>
      <c r="G993" s="19"/>
      <c r="H993" s="21"/>
      <c r="I993" s="19"/>
      <c r="J993" s="19"/>
      <c r="K993" s="19"/>
      <c r="L993" s="19"/>
      <c r="M993" s="19"/>
      <c r="N993" s="19"/>
      <c r="O993" s="19"/>
      <c r="P993" s="19"/>
      <c r="R993" s="19"/>
      <c r="S993" s="21"/>
      <c r="Z993" s="19"/>
      <c r="AA993" s="19"/>
      <c r="AB993" s="19"/>
      <c r="AC993" s="19"/>
      <c r="AD993" s="19"/>
    </row>
    <row r="994" spans="1:30" s="20" customFormat="1" x14ac:dyDescent="0.2">
      <c r="A994" s="17">
        <v>43202.747141203705</v>
      </c>
      <c r="B994" s="18">
        <v>1.2340277818002501</v>
      </c>
      <c r="C994" s="18">
        <v>0.68923611111111116</v>
      </c>
      <c r="D994" s="22">
        <f t="shared" si="15"/>
        <v>16.541388888889234</v>
      </c>
      <c r="E994" s="19"/>
      <c r="G994" s="19"/>
      <c r="H994" s="21"/>
      <c r="I994" s="19"/>
      <c r="J994" s="19"/>
      <c r="K994" s="19"/>
      <c r="L994" s="19"/>
      <c r="M994" s="19"/>
      <c r="N994" s="19"/>
      <c r="O994" s="19"/>
      <c r="P994" s="19"/>
      <c r="R994" s="19"/>
      <c r="S994" s="21"/>
      <c r="Z994" s="19"/>
      <c r="AA994" s="19"/>
      <c r="AB994" s="19"/>
      <c r="AC994" s="19"/>
      <c r="AD994" s="19"/>
    </row>
    <row r="995" spans="1:30" s="20" customFormat="1" x14ac:dyDescent="0.2">
      <c r="A995" s="17">
        <v>43202.747835648152</v>
      </c>
      <c r="B995" s="18">
        <v>1.2347222262469599</v>
      </c>
      <c r="C995" s="18">
        <v>0.68991898148148145</v>
      </c>
      <c r="D995" s="22">
        <f t="shared" si="15"/>
        <v>16.558055555555899</v>
      </c>
      <c r="E995" s="19"/>
      <c r="G995" s="19"/>
      <c r="H995" s="21"/>
      <c r="I995" s="19"/>
      <c r="J995" s="19"/>
      <c r="K995" s="19"/>
      <c r="L995" s="19"/>
      <c r="M995" s="19"/>
      <c r="N995" s="19"/>
      <c r="O995" s="19"/>
      <c r="P995" s="19"/>
      <c r="R995" s="19"/>
      <c r="S995" s="21"/>
      <c r="Z995" s="19"/>
      <c r="AA995" s="19"/>
      <c r="AB995" s="19"/>
      <c r="AC995" s="19"/>
      <c r="AD995" s="19"/>
    </row>
    <row r="996" spans="1:30" s="20" customFormat="1" x14ac:dyDescent="0.2">
      <c r="A996" s="17">
        <v>43202.748530092591</v>
      </c>
      <c r="B996" s="18">
        <v>1.23541667069367</v>
      </c>
      <c r="C996" s="18">
        <v>0.69062500000000004</v>
      </c>
      <c r="D996" s="22">
        <f t="shared" si="15"/>
        <v>16.574722222222565</v>
      </c>
      <c r="E996" s="19"/>
      <c r="G996" s="19"/>
      <c r="H996" s="21"/>
      <c r="I996" s="19"/>
      <c r="J996" s="19"/>
      <c r="K996" s="19"/>
      <c r="L996" s="19"/>
      <c r="M996" s="19"/>
      <c r="N996" s="19"/>
      <c r="O996" s="19"/>
      <c r="P996" s="19"/>
      <c r="R996" s="19"/>
      <c r="S996" s="21"/>
      <c r="Z996" s="19"/>
      <c r="AA996" s="19"/>
      <c r="AB996" s="19"/>
      <c r="AC996" s="19"/>
      <c r="AD996" s="19"/>
    </row>
    <row r="997" spans="1:30" s="20" customFormat="1" x14ac:dyDescent="0.2">
      <c r="A997" s="17">
        <v>43202.749224537038</v>
      </c>
      <c r="B997" s="18">
        <v>1.2361111151403701</v>
      </c>
      <c r="C997" s="18">
        <v>0.69131944444444449</v>
      </c>
      <c r="D997" s="22">
        <f t="shared" si="15"/>
        <v>16.591388888889231</v>
      </c>
      <c r="E997" s="19"/>
      <c r="G997" s="19"/>
      <c r="H997" s="21"/>
      <c r="I997" s="19"/>
      <c r="J997" s="19"/>
      <c r="K997" s="19"/>
      <c r="L997" s="19"/>
      <c r="M997" s="19"/>
      <c r="N997" s="19"/>
      <c r="O997" s="19"/>
      <c r="P997" s="19"/>
      <c r="R997" s="19"/>
      <c r="S997" s="21"/>
      <c r="Z997" s="19"/>
      <c r="AA997" s="19"/>
      <c r="AB997" s="19"/>
      <c r="AC997" s="19"/>
      <c r="AD997" s="19"/>
    </row>
    <row r="998" spans="1:30" s="20" customFormat="1" x14ac:dyDescent="0.2">
      <c r="A998" s="17">
        <v>43202.749918981484</v>
      </c>
      <c r="B998" s="18">
        <v>1.2368055595870799</v>
      </c>
      <c r="C998" s="18">
        <v>0.69201388888888893</v>
      </c>
      <c r="D998" s="22">
        <f t="shared" si="15"/>
        <v>16.608055555555897</v>
      </c>
      <c r="E998" s="19"/>
      <c r="G998" s="19"/>
      <c r="H998" s="21"/>
      <c r="I998" s="19"/>
      <c r="J998" s="19"/>
      <c r="K998" s="19"/>
      <c r="L998" s="19"/>
      <c r="M998" s="19"/>
      <c r="N998" s="19"/>
      <c r="O998" s="19"/>
      <c r="P998" s="19"/>
      <c r="R998" s="19"/>
      <c r="S998" s="21"/>
      <c r="Z998" s="19"/>
      <c r="AA998" s="19"/>
      <c r="AB998" s="19"/>
      <c r="AC998" s="19"/>
      <c r="AD998" s="19"/>
    </row>
    <row r="999" spans="1:30" s="20" customFormat="1" x14ac:dyDescent="0.2">
      <c r="A999" s="17">
        <v>43202.750613425924</v>
      </c>
      <c r="B999" s="18">
        <v>1.23750000403379</v>
      </c>
      <c r="C999" s="18">
        <v>0.69270833333333337</v>
      </c>
      <c r="D999" s="22">
        <f t="shared" si="15"/>
        <v>16.624722222222562</v>
      </c>
      <c r="E999" s="19"/>
      <c r="G999" s="19"/>
      <c r="H999" s="21">
        <v>399.541</v>
      </c>
      <c r="I999" s="19"/>
      <c r="J999" s="19"/>
      <c r="K999" s="19"/>
      <c r="L999" s="19"/>
      <c r="M999" s="19"/>
      <c r="N999" s="19"/>
      <c r="O999" s="19"/>
      <c r="P999" s="19"/>
      <c r="R999" s="19"/>
      <c r="S999" s="21"/>
      <c r="Z999" s="19"/>
      <c r="AA999" s="19"/>
      <c r="AB999" s="19"/>
      <c r="AC999" s="19"/>
      <c r="AD999" s="19"/>
    </row>
    <row r="1000" spans="1:30" s="20" customFormat="1" x14ac:dyDescent="0.2">
      <c r="A1000" s="17">
        <v>43202.751307870371</v>
      </c>
      <c r="B1000" s="18">
        <v>1.2381944484805001</v>
      </c>
      <c r="C1000" s="18">
        <v>0.69340277777777781</v>
      </c>
      <c r="D1000" s="22">
        <f t="shared" si="15"/>
        <v>16.641388888889228</v>
      </c>
      <c r="E1000" s="19"/>
      <c r="G1000" s="19"/>
      <c r="H1000" s="21">
        <v>400.18700000000001</v>
      </c>
      <c r="I1000" s="19"/>
      <c r="J1000" s="19"/>
      <c r="K1000" s="19"/>
      <c r="L1000" s="19"/>
      <c r="M1000" s="19"/>
      <c r="N1000" s="19"/>
      <c r="O1000" s="19"/>
      <c r="P1000" s="19"/>
      <c r="R1000" s="19"/>
      <c r="S1000" s="21"/>
      <c r="Z1000" s="19"/>
      <c r="AA1000" s="19"/>
      <c r="AB1000" s="19"/>
      <c r="AC1000" s="19"/>
      <c r="AD1000" s="19"/>
    </row>
    <row r="1001" spans="1:30" s="20" customFormat="1" x14ac:dyDescent="0.2">
      <c r="A1001" s="17">
        <v>43202.752002314817</v>
      </c>
      <c r="B1001" s="18">
        <v>1.2388888929272099</v>
      </c>
      <c r="C1001" s="18">
        <v>0.69409722222222225</v>
      </c>
      <c r="D1001" s="22">
        <f t="shared" si="15"/>
        <v>16.658055555555894</v>
      </c>
      <c r="E1001" s="19"/>
      <c r="G1001" s="19"/>
      <c r="H1001" s="21">
        <v>400.59399999999999</v>
      </c>
      <c r="I1001" s="19"/>
      <c r="J1001" s="19"/>
      <c r="K1001" s="19"/>
      <c r="L1001" s="19"/>
      <c r="M1001" s="19"/>
      <c r="N1001" s="19"/>
      <c r="O1001" s="19"/>
      <c r="P1001" s="19"/>
      <c r="R1001" s="19"/>
      <c r="S1001" s="21"/>
      <c r="Z1001" s="19"/>
      <c r="AA1001" s="19"/>
      <c r="AB1001" s="19"/>
      <c r="AC1001" s="19"/>
      <c r="AD1001" s="19"/>
    </row>
    <row r="1002" spans="1:30" s="20" customFormat="1" x14ac:dyDescent="0.2">
      <c r="A1002" s="17">
        <v>43202.752696759257</v>
      </c>
      <c r="B1002" s="18">
        <v>1.23958333737392</v>
      </c>
      <c r="C1002" s="18">
        <v>0.69478009259259255</v>
      </c>
      <c r="D1002" s="22">
        <f t="shared" si="15"/>
        <v>16.67472222222256</v>
      </c>
      <c r="E1002" s="19"/>
      <c r="G1002" s="19"/>
      <c r="H1002" s="21"/>
      <c r="I1002" s="19"/>
      <c r="J1002" s="19"/>
      <c r="K1002" s="19"/>
      <c r="L1002" s="19"/>
      <c r="M1002" s="19"/>
      <c r="N1002" s="19"/>
      <c r="O1002" s="19"/>
      <c r="P1002" s="19"/>
      <c r="R1002" s="19"/>
      <c r="S1002" s="21"/>
      <c r="Z1002" s="19"/>
      <c r="AA1002" s="19"/>
      <c r="AB1002" s="19"/>
      <c r="AC1002" s="19"/>
      <c r="AD1002" s="19"/>
    </row>
    <row r="1003" spans="1:30" s="20" customFormat="1" x14ac:dyDescent="0.2">
      <c r="A1003" s="17">
        <v>43202.753391203703</v>
      </c>
      <c r="B1003" s="18">
        <v>1.2402777818206201</v>
      </c>
      <c r="C1003" s="18">
        <v>0.69548611111111114</v>
      </c>
      <c r="D1003" s="22">
        <f t="shared" si="15"/>
        <v>16.691388888889225</v>
      </c>
      <c r="E1003" s="19"/>
      <c r="G1003" s="19"/>
      <c r="H1003" s="21"/>
      <c r="I1003" s="19"/>
      <c r="J1003" s="19"/>
      <c r="K1003" s="19"/>
      <c r="L1003" s="19"/>
      <c r="M1003" s="19"/>
      <c r="N1003" s="19"/>
      <c r="O1003" s="19"/>
      <c r="P1003" s="19"/>
      <c r="R1003" s="19"/>
      <c r="S1003" s="21"/>
      <c r="Z1003" s="19"/>
      <c r="AA1003" s="19"/>
      <c r="AB1003" s="19"/>
      <c r="AC1003" s="19"/>
      <c r="AD1003" s="19"/>
    </row>
    <row r="1004" spans="1:30" s="20" customFormat="1" x14ac:dyDescent="0.2">
      <c r="A1004" s="17">
        <v>43202.75408564815</v>
      </c>
      <c r="B1004" s="18">
        <v>1.2409722262673299</v>
      </c>
      <c r="C1004" s="18">
        <v>0.69618055555555558</v>
      </c>
      <c r="D1004" s="22">
        <f t="shared" si="15"/>
        <v>16.708055555555891</v>
      </c>
      <c r="E1004" s="19"/>
      <c r="G1004" s="19"/>
      <c r="H1004" s="21"/>
      <c r="I1004" s="19"/>
      <c r="J1004" s="19"/>
      <c r="K1004" s="19"/>
      <c r="L1004" s="19"/>
      <c r="M1004" s="19"/>
      <c r="N1004" s="19"/>
      <c r="O1004" s="19"/>
      <c r="P1004" s="19"/>
      <c r="R1004" s="19"/>
      <c r="S1004" s="21"/>
      <c r="Z1004" s="19"/>
      <c r="AA1004" s="19"/>
      <c r="AB1004" s="19"/>
      <c r="AC1004" s="19"/>
      <c r="AD1004" s="19"/>
    </row>
    <row r="1005" spans="1:30" s="20" customFormat="1" x14ac:dyDescent="0.2">
      <c r="A1005" s="17">
        <v>43202.754780092589</v>
      </c>
      <c r="B1005" s="18">
        <v>1.24166667071404</v>
      </c>
      <c r="C1005" s="18">
        <v>0.69687500000000002</v>
      </c>
      <c r="D1005" s="22">
        <f t="shared" si="15"/>
        <v>16.724722222222557</v>
      </c>
      <c r="E1005" s="19"/>
      <c r="G1005" s="19"/>
      <c r="H1005" s="21"/>
      <c r="I1005" s="19"/>
      <c r="J1005" s="19"/>
      <c r="K1005" s="19"/>
      <c r="L1005" s="19"/>
      <c r="M1005" s="19"/>
      <c r="N1005" s="19"/>
      <c r="O1005" s="19"/>
      <c r="P1005" s="19"/>
      <c r="R1005" s="19"/>
      <c r="S1005" s="21"/>
      <c r="Z1005" s="19"/>
      <c r="AA1005" s="19"/>
      <c r="AB1005" s="19"/>
      <c r="AC1005" s="19"/>
      <c r="AD1005" s="19"/>
    </row>
    <row r="1006" spans="1:30" s="20" customFormat="1" x14ac:dyDescent="0.2">
      <c r="A1006" s="17">
        <v>43202.755474537036</v>
      </c>
      <c r="B1006" s="18">
        <v>1.2423611151607501</v>
      </c>
      <c r="C1006" s="18">
        <v>0.69756944444444446</v>
      </c>
      <c r="D1006" s="22">
        <f t="shared" si="15"/>
        <v>16.741388888889222</v>
      </c>
      <c r="E1006" s="19"/>
      <c r="G1006" s="19"/>
      <c r="H1006" s="21"/>
      <c r="I1006" s="19"/>
      <c r="J1006" s="19"/>
      <c r="K1006" s="19"/>
      <c r="L1006" s="19"/>
      <c r="M1006" s="19"/>
      <c r="N1006" s="19"/>
      <c r="O1006" s="19"/>
      <c r="P1006" s="19"/>
      <c r="R1006" s="19"/>
      <c r="S1006" s="21"/>
      <c r="Z1006" s="19"/>
      <c r="AA1006" s="19"/>
      <c r="AB1006" s="19"/>
      <c r="AC1006" s="19"/>
      <c r="AD1006" s="19"/>
    </row>
    <row r="1007" spans="1:30" s="20" customFormat="1" x14ac:dyDescent="0.2">
      <c r="A1007" s="17">
        <v>43202.756168981483</v>
      </c>
      <c r="B1007" s="18">
        <v>1.2430555596074599</v>
      </c>
      <c r="C1007" s="18">
        <v>0.69826388888888891</v>
      </c>
      <c r="D1007" s="22">
        <f t="shared" si="15"/>
        <v>16.758055555555888</v>
      </c>
      <c r="E1007" s="19"/>
      <c r="G1007" s="19"/>
      <c r="H1007" s="21"/>
      <c r="I1007" s="19"/>
      <c r="J1007" s="19"/>
      <c r="K1007" s="19"/>
      <c r="L1007" s="19"/>
      <c r="M1007" s="19"/>
      <c r="N1007" s="19"/>
      <c r="O1007" s="19"/>
      <c r="P1007" s="19"/>
      <c r="R1007" s="19"/>
      <c r="S1007" s="21"/>
      <c r="Z1007" s="19"/>
      <c r="AA1007" s="19"/>
      <c r="AB1007" s="19"/>
      <c r="AC1007" s="19"/>
      <c r="AD1007" s="19"/>
    </row>
    <row r="1008" spans="1:30" s="20" customFormat="1" x14ac:dyDescent="0.2">
      <c r="A1008" s="17">
        <v>43202.756863425922</v>
      </c>
      <c r="B1008" s="18">
        <v>1.24375000405416</v>
      </c>
      <c r="C1008" s="18">
        <v>0.69895833333333335</v>
      </c>
      <c r="D1008" s="22">
        <f t="shared" si="15"/>
        <v>16.774722222222554</v>
      </c>
      <c r="E1008" s="19"/>
      <c r="G1008" s="19"/>
      <c r="H1008" s="21"/>
      <c r="I1008" s="19"/>
      <c r="J1008" s="19"/>
      <c r="K1008" s="19"/>
      <c r="L1008" s="19"/>
      <c r="M1008" s="19"/>
      <c r="N1008" s="19"/>
      <c r="O1008" s="19"/>
      <c r="P1008" s="19"/>
      <c r="R1008" s="19"/>
      <c r="S1008" s="21"/>
      <c r="Z1008" s="19"/>
      <c r="AA1008" s="19"/>
      <c r="AB1008" s="19"/>
      <c r="AC1008" s="19"/>
      <c r="AD1008" s="19"/>
    </row>
    <row r="1009" spans="1:31" s="20" customFormat="1" x14ac:dyDescent="0.2">
      <c r="A1009" s="17">
        <v>43202.757557870369</v>
      </c>
      <c r="B1009" s="18">
        <v>1.2444444485008701</v>
      </c>
      <c r="C1009" s="18">
        <v>0.69964120370370375</v>
      </c>
      <c r="D1009" s="22">
        <f t="shared" si="15"/>
        <v>16.79138888888922</v>
      </c>
      <c r="E1009" s="19"/>
      <c r="G1009" s="19"/>
      <c r="H1009" s="21"/>
      <c r="I1009" s="19"/>
      <c r="J1009" s="19"/>
      <c r="K1009" s="19"/>
      <c r="L1009" s="19"/>
      <c r="M1009" s="19"/>
      <c r="N1009" s="19"/>
      <c r="O1009" s="19"/>
      <c r="P1009" s="19"/>
      <c r="R1009" s="19"/>
      <c r="S1009" s="21"/>
      <c r="Z1009" s="19"/>
      <c r="AA1009" s="19"/>
      <c r="AB1009" s="19"/>
      <c r="AC1009" s="19"/>
      <c r="AD1009" s="19"/>
    </row>
    <row r="1010" spans="1:31" s="20" customFormat="1" x14ac:dyDescent="0.2">
      <c r="A1010" s="17">
        <v>43202.758252314816</v>
      </c>
      <c r="B1010" s="18">
        <v>1.24513889294758</v>
      </c>
      <c r="C1010" s="18">
        <v>0.70034722222222223</v>
      </c>
      <c r="D1010" s="22">
        <f t="shared" si="15"/>
        <v>16.808055555555885</v>
      </c>
      <c r="E1010" s="19"/>
      <c r="G1010" s="19"/>
      <c r="H1010" s="21"/>
      <c r="I1010" s="19"/>
      <c r="J1010" s="19"/>
      <c r="K1010" s="19"/>
      <c r="L1010" s="19"/>
      <c r="M1010" s="19"/>
      <c r="N1010" s="19"/>
      <c r="O1010" s="19"/>
      <c r="P1010" s="19"/>
      <c r="R1010" s="19"/>
      <c r="S1010" s="21"/>
      <c r="Z1010" s="19"/>
      <c r="AA1010" s="19"/>
      <c r="AB1010" s="19"/>
      <c r="AC1010" s="19"/>
      <c r="AD1010" s="19"/>
    </row>
    <row r="1011" spans="1:31" s="20" customFormat="1" x14ac:dyDescent="0.2">
      <c r="A1011" s="17">
        <v>43202.758946759262</v>
      </c>
      <c r="B1011" s="18">
        <v>1.24583333739429</v>
      </c>
      <c r="C1011" s="18">
        <v>0.70104166666666667</v>
      </c>
      <c r="D1011" s="22">
        <f t="shared" si="15"/>
        <v>16.824722222222551</v>
      </c>
      <c r="E1011" s="19"/>
      <c r="G1011" s="19"/>
      <c r="H1011" s="21"/>
      <c r="I1011" s="19"/>
      <c r="J1011" s="19"/>
      <c r="K1011" s="19"/>
      <c r="L1011" s="19"/>
      <c r="M1011" s="19"/>
      <c r="N1011" s="19"/>
      <c r="O1011" s="19"/>
      <c r="P1011" s="19"/>
      <c r="R1011" s="19"/>
      <c r="S1011" s="21"/>
      <c r="Z1011" s="19"/>
      <c r="AA1011" s="19"/>
      <c r="AB1011" s="19"/>
      <c r="AC1011" s="19"/>
      <c r="AD1011" s="19"/>
    </row>
    <row r="1012" spans="1:31" s="20" customFormat="1" x14ac:dyDescent="0.2">
      <c r="A1012" s="17">
        <v>43202.759641203702</v>
      </c>
      <c r="B1012" s="18">
        <v>1.2465277818410001</v>
      </c>
      <c r="C1012" s="18">
        <v>0.70173611111111112</v>
      </c>
      <c r="D1012" s="22">
        <f t="shared" si="15"/>
        <v>16.841388888889217</v>
      </c>
      <c r="E1012" s="19"/>
      <c r="G1012" s="19"/>
      <c r="H1012" s="21"/>
      <c r="I1012" s="19"/>
      <c r="J1012" s="19"/>
      <c r="K1012" s="19"/>
      <c r="L1012" s="19"/>
      <c r="M1012" s="19"/>
      <c r="N1012" s="19"/>
      <c r="O1012" s="19"/>
      <c r="P1012" s="19"/>
      <c r="R1012" s="19"/>
      <c r="S1012" s="21"/>
      <c r="Z1012" s="19"/>
      <c r="AA1012" s="19"/>
      <c r="AB1012" s="19"/>
      <c r="AC1012" s="19"/>
      <c r="AD1012" s="19"/>
    </row>
    <row r="1013" spans="1:31" s="20" customFormat="1" x14ac:dyDescent="0.2">
      <c r="A1013" s="17">
        <v>43202.760335648149</v>
      </c>
      <c r="B1013" s="18">
        <v>1.2472222262877</v>
      </c>
      <c r="C1013" s="18">
        <v>0.70243055555555556</v>
      </c>
      <c r="D1013" s="22">
        <f t="shared" si="15"/>
        <v>16.858055555555882</v>
      </c>
      <c r="E1013" s="19"/>
      <c r="G1013" s="19"/>
      <c r="H1013" s="21">
        <v>399.63400000000001</v>
      </c>
      <c r="I1013" s="19"/>
      <c r="J1013" s="19"/>
      <c r="K1013" s="19"/>
      <c r="L1013" s="19"/>
      <c r="M1013" s="19"/>
      <c r="N1013" s="19"/>
      <c r="O1013" s="19"/>
      <c r="P1013" s="19"/>
      <c r="R1013" s="19"/>
      <c r="S1013" s="21"/>
      <c r="Z1013" s="19"/>
      <c r="AA1013" s="19"/>
      <c r="AB1013" s="19"/>
      <c r="AC1013" s="19"/>
      <c r="AD1013" s="19"/>
    </row>
    <row r="1014" spans="1:31" s="20" customFormat="1" x14ac:dyDescent="0.2">
      <c r="A1014" s="17">
        <v>43202.761030092595</v>
      </c>
      <c r="B1014" s="18">
        <v>1.24791667073441</v>
      </c>
      <c r="C1014" s="18">
        <v>0.703125</v>
      </c>
      <c r="D1014" s="22">
        <f t="shared" si="15"/>
        <v>16.874722222222548</v>
      </c>
      <c r="E1014" s="19"/>
      <c r="G1014" s="19"/>
      <c r="H1014" s="21">
        <v>400.69499999999999</v>
      </c>
      <c r="I1014" s="19"/>
      <c r="J1014" s="19"/>
      <c r="K1014" s="19"/>
      <c r="L1014" s="19"/>
      <c r="M1014" s="19"/>
      <c r="N1014" s="19"/>
      <c r="O1014" s="19"/>
      <c r="P1014" s="19"/>
      <c r="R1014" s="19"/>
      <c r="S1014" s="21"/>
      <c r="Z1014" s="19"/>
      <c r="AA1014" s="19"/>
      <c r="AB1014" s="19"/>
      <c r="AC1014" s="19"/>
      <c r="AD1014" s="19"/>
    </row>
    <row r="1015" spans="1:31" s="20" customFormat="1" x14ac:dyDescent="0.2">
      <c r="A1015" s="17">
        <v>43202.761724537035</v>
      </c>
      <c r="B1015" s="18">
        <v>1.2486111151811199</v>
      </c>
      <c r="C1015" s="18">
        <v>0.7038078703703704</v>
      </c>
      <c r="D1015" s="22">
        <f t="shared" si="15"/>
        <v>16.891388888889214</v>
      </c>
      <c r="E1015" s="19"/>
      <c r="G1015" s="19"/>
      <c r="H1015" s="21"/>
      <c r="I1015" s="19"/>
      <c r="J1015" s="19"/>
      <c r="K1015" s="19"/>
      <c r="L1015" s="19"/>
      <c r="M1015" s="19"/>
      <c r="N1015" s="19"/>
      <c r="O1015" s="19"/>
      <c r="P1015" s="19"/>
      <c r="R1015" s="19"/>
      <c r="S1015" s="21"/>
      <c r="Z1015" s="19"/>
      <c r="AA1015" s="19"/>
      <c r="AB1015" s="19"/>
      <c r="AC1015" s="19"/>
      <c r="AD1015" s="19"/>
    </row>
    <row r="1016" spans="1:31" s="20" customFormat="1" x14ac:dyDescent="0.2">
      <c r="A1016" s="17">
        <v>43202.762418981481</v>
      </c>
      <c r="B1016" s="18">
        <v>1.24930555962783</v>
      </c>
      <c r="C1016" s="18">
        <v>0.70450231481481485</v>
      </c>
      <c r="D1016" s="22">
        <f t="shared" si="15"/>
        <v>16.90805555555588</v>
      </c>
      <c r="E1016" s="19"/>
      <c r="G1016" s="19"/>
      <c r="H1016" s="21"/>
      <c r="I1016" s="19"/>
      <c r="J1016" s="19"/>
      <c r="K1016" s="19"/>
      <c r="L1016" s="19"/>
      <c r="M1016" s="19"/>
      <c r="N1016" s="19"/>
      <c r="O1016" s="19"/>
      <c r="P1016" s="19"/>
      <c r="R1016" s="19"/>
      <c r="S1016" s="21"/>
      <c r="Z1016" s="19"/>
      <c r="AA1016" s="19"/>
      <c r="AB1016" s="19"/>
      <c r="AC1016" s="19"/>
      <c r="AD1016" s="19"/>
    </row>
    <row r="1017" spans="1:31" s="20" customFormat="1" x14ac:dyDescent="0.2">
      <c r="A1017" s="17">
        <v>43202.763113425928</v>
      </c>
      <c r="B1017" s="18">
        <v>1.25000000407454</v>
      </c>
      <c r="C1017" s="18">
        <v>0.70520833333333333</v>
      </c>
      <c r="D1017" s="22">
        <f t="shared" si="15"/>
        <v>16.924722222222545</v>
      </c>
      <c r="E1017" s="19"/>
      <c r="G1017" s="19"/>
      <c r="H1017" s="21"/>
      <c r="I1017" s="19"/>
      <c r="J1017" s="19"/>
      <c r="K1017" s="19"/>
      <c r="L1017" s="19"/>
      <c r="M1017" s="19"/>
      <c r="N1017" s="19"/>
      <c r="O1017" s="19"/>
      <c r="P1017" s="19"/>
      <c r="R1017" s="19"/>
      <c r="S1017" s="21"/>
      <c r="Z1017" s="19"/>
      <c r="AA1017" s="19"/>
      <c r="AB1017" s="19"/>
      <c r="AC1017" s="19"/>
      <c r="AD1017" s="19"/>
    </row>
    <row r="1018" spans="1:31" s="20" customFormat="1" x14ac:dyDescent="0.2">
      <c r="A1018" s="17">
        <v>43202.763807870368</v>
      </c>
      <c r="B1018" s="18">
        <v>1.2506944485212399</v>
      </c>
      <c r="C1018" s="18">
        <v>0.70590277777777777</v>
      </c>
      <c r="D1018" s="22">
        <f t="shared" si="15"/>
        <v>16.941388888889211</v>
      </c>
      <c r="E1018" s="19">
        <v>1005.633</v>
      </c>
      <c r="F1018" s="20">
        <v>6.0860000000000003</v>
      </c>
      <c r="G1018" s="19">
        <v>37.030999999999999</v>
      </c>
      <c r="H1018" s="21">
        <v>397.31299999999999</v>
      </c>
      <c r="I1018" s="19">
        <v>0</v>
      </c>
      <c r="J1018" s="19">
        <v>0</v>
      </c>
      <c r="K1018" s="19">
        <v>0</v>
      </c>
      <c r="L1018" s="19">
        <v>5.633</v>
      </c>
      <c r="M1018" s="19">
        <v>0</v>
      </c>
      <c r="N1018" s="19">
        <v>0</v>
      </c>
      <c r="O1018" s="19">
        <v>0</v>
      </c>
      <c r="P1018" s="19">
        <v>0</v>
      </c>
      <c r="Q1018" s="20">
        <v>-868.97900000000004</v>
      </c>
      <c r="R1018" s="19">
        <v>0</v>
      </c>
      <c r="S1018" s="21">
        <v>0.40200000000000002</v>
      </c>
      <c r="T1018" s="20">
        <v>36.542999999999999</v>
      </c>
      <c r="U1018" s="20">
        <v>0</v>
      </c>
      <c r="V1018" s="20">
        <v>0</v>
      </c>
      <c r="W1018" s="20">
        <v>0</v>
      </c>
      <c r="X1018" s="20">
        <v>0</v>
      </c>
      <c r="Y1018" s="20">
        <v>6</v>
      </c>
      <c r="Z1018" s="19">
        <v>37</v>
      </c>
      <c r="AA1018" s="19">
        <v>3</v>
      </c>
      <c r="AB1018" s="19">
        <v>0</v>
      </c>
      <c r="AC1018" s="19">
        <v>3</v>
      </c>
      <c r="AD1018" s="19">
        <v>3</v>
      </c>
      <c r="AE1018" s="20">
        <v>0</v>
      </c>
    </row>
    <row r="1019" spans="1:31" s="20" customFormat="1" x14ac:dyDescent="0.2">
      <c r="A1019" s="17">
        <v>43202.764502314814</v>
      </c>
      <c r="B1019" s="18">
        <v>1.25138889296795</v>
      </c>
      <c r="C1019" s="18">
        <v>0.70659722222222221</v>
      </c>
      <c r="D1019" s="22">
        <f t="shared" si="15"/>
        <v>16.958055555555877</v>
      </c>
      <c r="E1019" s="19"/>
      <c r="G1019" s="19"/>
      <c r="H1019" s="21">
        <v>399.27800000000002</v>
      </c>
      <c r="I1019" s="19"/>
      <c r="J1019" s="19"/>
      <c r="K1019" s="19"/>
      <c r="L1019" s="19"/>
      <c r="M1019" s="19"/>
      <c r="N1019" s="19"/>
      <c r="O1019" s="19"/>
      <c r="P1019" s="19"/>
      <c r="R1019" s="19"/>
      <c r="S1019" s="21"/>
      <c r="Z1019" s="19"/>
      <c r="AA1019" s="19"/>
      <c r="AB1019" s="19"/>
      <c r="AC1019" s="19"/>
      <c r="AD1019" s="19"/>
    </row>
    <row r="1020" spans="1:31" s="20" customFormat="1" x14ac:dyDescent="0.2">
      <c r="A1020" s="17">
        <v>43202.765196759261</v>
      </c>
      <c r="B1020" s="18">
        <v>1.25208333741466</v>
      </c>
      <c r="C1020" s="18">
        <v>0.70729166666666665</v>
      </c>
      <c r="D1020" s="22">
        <f t="shared" si="15"/>
        <v>16.974722222222542</v>
      </c>
      <c r="E1020" s="19"/>
      <c r="G1020" s="19"/>
      <c r="H1020" s="21">
        <v>400.19900000000001</v>
      </c>
      <c r="I1020" s="19"/>
      <c r="J1020" s="19"/>
      <c r="K1020" s="19"/>
      <c r="L1020" s="19"/>
      <c r="M1020" s="19"/>
      <c r="N1020" s="19"/>
      <c r="O1020" s="19"/>
      <c r="P1020" s="19"/>
      <c r="R1020" s="19"/>
      <c r="S1020" s="21"/>
      <c r="Z1020" s="19"/>
      <c r="AA1020" s="19"/>
      <c r="AB1020" s="19"/>
      <c r="AC1020" s="19"/>
      <c r="AD1020" s="19"/>
    </row>
    <row r="1021" spans="1:31" s="20" customFormat="1" x14ac:dyDescent="0.2">
      <c r="A1021" s="17">
        <v>43202.7658912037</v>
      </c>
      <c r="B1021" s="18">
        <v>1.2527777818613699</v>
      </c>
      <c r="C1021" s="18">
        <v>0.70798611111111109</v>
      </c>
      <c r="D1021" s="22">
        <f t="shared" si="15"/>
        <v>16.991388888889208</v>
      </c>
      <c r="E1021" s="19"/>
      <c r="G1021" s="19"/>
      <c r="H1021" s="21">
        <v>398.71899999999999</v>
      </c>
      <c r="I1021" s="19"/>
      <c r="J1021" s="19"/>
      <c r="K1021" s="19"/>
      <c r="L1021" s="19"/>
      <c r="M1021" s="19"/>
      <c r="N1021" s="19"/>
      <c r="O1021" s="19"/>
      <c r="P1021" s="19"/>
      <c r="R1021" s="19"/>
      <c r="S1021" s="21"/>
      <c r="Z1021" s="19"/>
      <c r="AA1021" s="19"/>
      <c r="AB1021" s="19"/>
      <c r="AC1021" s="19"/>
      <c r="AD1021" s="19"/>
    </row>
    <row r="1022" spans="1:31" s="20" customFormat="1" x14ac:dyDescent="0.2">
      <c r="A1022" s="17">
        <v>43202.766585648147</v>
      </c>
      <c r="B1022" s="18">
        <v>1.25347222630808</v>
      </c>
      <c r="C1022" s="18">
        <v>0.7086689814814815</v>
      </c>
      <c r="D1022" s="22">
        <f t="shared" si="15"/>
        <v>17.008055555555874</v>
      </c>
      <c r="E1022" s="19"/>
      <c r="G1022" s="19"/>
      <c r="H1022" s="21">
        <v>399.78699999999998</v>
      </c>
      <c r="I1022" s="19"/>
      <c r="J1022" s="19"/>
      <c r="K1022" s="19"/>
      <c r="L1022" s="19"/>
      <c r="M1022" s="19"/>
      <c r="N1022" s="19"/>
      <c r="O1022" s="19"/>
      <c r="P1022" s="19"/>
      <c r="R1022" s="19"/>
      <c r="S1022" s="21"/>
      <c r="Z1022" s="19"/>
      <c r="AA1022" s="19"/>
      <c r="AB1022" s="19"/>
      <c r="AC1022" s="19"/>
      <c r="AD1022" s="19"/>
    </row>
    <row r="1023" spans="1:31" s="20" customFormat="1" x14ac:dyDescent="0.2">
      <c r="A1023" s="17">
        <v>43202.767280092594</v>
      </c>
      <c r="B1023" s="18">
        <v>1.2541666707547801</v>
      </c>
      <c r="C1023" s="18">
        <v>0.70936342592592594</v>
      </c>
      <c r="D1023" s="22">
        <f t="shared" si="15"/>
        <v>17.02472222222254</v>
      </c>
      <c r="E1023" s="19"/>
      <c r="G1023" s="19"/>
      <c r="H1023" s="21"/>
      <c r="I1023" s="19"/>
      <c r="J1023" s="19"/>
      <c r="K1023" s="19"/>
      <c r="L1023" s="19"/>
      <c r="M1023" s="19"/>
      <c r="N1023" s="19"/>
      <c r="O1023" s="19"/>
      <c r="P1023" s="19"/>
      <c r="R1023" s="19"/>
      <c r="S1023" s="21"/>
      <c r="Z1023" s="19"/>
      <c r="AA1023" s="19"/>
      <c r="AB1023" s="19"/>
      <c r="AC1023" s="19"/>
      <c r="AD1023" s="19"/>
    </row>
    <row r="1024" spans="1:31" s="20" customFormat="1" x14ac:dyDescent="0.2">
      <c r="A1024" s="17">
        <v>43202.767974537041</v>
      </c>
      <c r="B1024" s="18">
        <v>1.2548611152014899</v>
      </c>
      <c r="C1024" s="18">
        <v>0.71006944444444442</v>
      </c>
      <c r="D1024" s="22">
        <f t="shared" si="15"/>
        <v>17.041388888889205</v>
      </c>
      <c r="E1024" s="19"/>
      <c r="G1024" s="19"/>
      <c r="H1024" s="21"/>
      <c r="I1024" s="19"/>
      <c r="J1024" s="19"/>
      <c r="K1024" s="19"/>
      <c r="L1024" s="19"/>
      <c r="M1024" s="19"/>
      <c r="N1024" s="19"/>
      <c r="O1024" s="19"/>
      <c r="P1024" s="19"/>
      <c r="R1024" s="19"/>
      <c r="S1024" s="21"/>
      <c r="Z1024" s="19"/>
      <c r="AA1024" s="19"/>
      <c r="AB1024" s="19"/>
      <c r="AC1024" s="19"/>
      <c r="AD1024" s="19"/>
    </row>
    <row r="1025" spans="1:30" s="20" customFormat="1" x14ac:dyDescent="0.2">
      <c r="A1025" s="17">
        <v>43202.76866898148</v>
      </c>
      <c r="B1025" s="18">
        <v>1.2555555596482</v>
      </c>
      <c r="C1025" s="18">
        <v>0.71076388888888886</v>
      </c>
      <c r="D1025" s="22">
        <f t="shared" si="15"/>
        <v>17.058055555555871</v>
      </c>
      <c r="E1025" s="19"/>
      <c r="G1025" s="19"/>
      <c r="H1025" s="21"/>
      <c r="I1025" s="19"/>
      <c r="J1025" s="19"/>
      <c r="K1025" s="19"/>
      <c r="L1025" s="19"/>
      <c r="M1025" s="19"/>
      <c r="N1025" s="19"/>
      <c r="O1025" s="19"/>
      <c r="P1025" s="19"/>
      <c r="R1025" s="19"/>
      <c r="S1025" s="21"/>
      <c r="Z1025" s="19"/>
      <c r="AA1025" s="19"/>
      <c r="AB1025" s="19"/>
      <c r="AC1025" s="19"/>
      <c r="AD1025" s="19"/>
    </row>
    <row r="1026" spans="1:30" s="20" customFormat="1" x14ac:dyDescent="0.2">
      <c r="A1026" s="17">
        <v>43202.769363425927</v>
      </c>
      <c r="B1026" s="18">
        <v>1.2562500040949101</v>
      </c>
      <c r="C1026" s="18">
        <v>0.7114583333333333</v>
      </c>
      <c r="D1026" s="22">
        <f t="shared" si="15"/>
        <v>17.074722222222537</v>
      </c>
      <c r="E1026" s="19"/>
      <c r="G1026" s="19"/>
      <c r="H1026" s="21"/>
      <c r="I1026" s="19"/>
      <c r="J1026" s="19"/>
      <c r="K1026" s="19"/>
      <c r="L1026" s="19"/>
      <c r="M1026" s="19"/>
      <c r="N1026" s="19"/>
      <c r="O1026" s="19"/>
      <c r="P1026" s="19"/>
      <c r="R1026" s="19"/>
      <c r="S1026" s="21"/>
      <c r="Z1026" s="19"/>
      <c r="AA1026" s="19"/>
      <c r="AB1026" s="19"/>
      <c r="AC1026" s="19"/>
      <c r="AD1026" s="19"/>
    </row>
    <row r="1027" spans="1:30" s="20" customFormat="1" x14ac:dyDescent="0.2">
      <c r="A1027" s="17">
        <v>43202.770057870373</v>
      </c>
      <c r="B1027" s="18">
        <v>1.2569444485416199</v>
      </c>
      <c r="C1027" s="18">
        <v>0.71215277777777775</v>
      </c>
      <c r="D1027" s="22">
        <f t="shared" si="15"/>
        <v>17.091388888889202</v>
      </c>
      <c r="E1027" s="19"/>
      <c r="G1027" s="19"/>
      <c r="H1027" s="21"/>
      <c r="I1027" s="19"/>
      <c r="J1027" s="19"/>
      <c r="K1027" s="19"/>
      <c r="L1027" s="19"/>
      <c r="M1027" s="19"/>
      <c r="N1027" s="19"/>
      <c r="O1027" s="19"/>
      <c r="P1027" s="19"/>
      <c r="R1027" s="19"/>
      <c r="S1027" s="21"/>
      <c r="Z1027" s="19"/>
      <c r="AA1027" s="19"/>
      <c r="AB1027" s="19"/>
      <c r="AC1027" s="19"/>
      <c r="AD1027" s="19"/>
    </row>
    <row r="1028" spans="1:30" s="20" customFormat="1" x14ac:dyDescent="0.2">
      <c r="A1028" s="17">
        <v>43202.770752314813</v>
      </c>
      <c r="B1028" s="18">
        <v>1.25763889298833</v>
      </c>
      <c r="C1028" s="18">
        <v>0.71284722222222219</v>
      </c>
      <c r="D1028" s="22">
        <f t="shared" ref="D1028:D1091" si="16">D1027+60/3600</f>
        <v>17.108055555555868</v>
      </c>
      <c r="E1028" s="19"/>
      <c r="G1028" s="19"/>
      <c r="H1028" s="21"/>
      <c r="I1028" s="19"/>
      <c r="J1028" s="19"/>
      <c r="K1028" s="19"/>
      <c r="L1028" s="19"/>
      <c r="M1028" s="19"/>
      <c r="N1028" s="19"/>
      <c r="O1028" s="19"/>
      <c r="P1028" s="19"/>
      <c r="R1028" s="19"/>
      <c r="S1028" s="21"/>
      <c r="Z1028" s="19"/>
      <c r="AA1028" s="19"/>
      <c r="AB1028" s="19"/>
      <c r="AC1028" s="19"/>
      <c r="AD1028" s="19"/>
    </row>
    <row r="1029" spans="1:30" s="20" customFormat="1" x14ac:dyDescent="0.2">
      <c r="A1029" s="17">
        <v>43202.77144675926</v>
      </c>
      <c r="B1029" s="18">
        <v>1.2583333374350301</v>
      </c>
      <c r="C1029" s="18">
        <v>0.71353009259259259</v>
      </c>
      <c r="D1029" s="22">
        <f t="shared" si="16"/>
        <v>17.124722222222534</v>
      </c>
      <c r="E1029" s="19"/>
      <c r="G1029" s="19"/>
      <c r="H1029" s="21"/>
      <c r="I1029" s="19"/>
      <c r="J1029" s="19"/>
      <c r="K1029" s="19"/>
      <c r="L1029" s="19"/>
      <c r="M1029" s="19"/>
      <c r="N1029" s="19"/>
      <c r="O1029" s="19"/>
      <c r="P1029" s="19"/>
      <c r="R1029" s="19"/>
      <c r="S1029" s="21"/>
      <c r="Z1029" s="19"/>
      <c r="AA1029" s="19"/>
      <c r="AB1029" s="19"/>
      <c r="AC1029" s="19"/>
      <c r="AD1029" s="19"/>
    </row>
    <row r="1030" spans="1:30" s="20" customFormat="1" x14ac:dyDescent="0.2">
      <c r="A1030" s="17">
        <v>43202.772141203706</v>
      </c>
      <c r="B1030" s="18">
        <v>1.2590277818817399</v>
      </c>
      <c r="C1030" s="18">
        <v>0.71423611111111107</v>
      </c>
      <c r="D1030" s="22">
        <f t="shared" si="16"/>
        <v>17.1413888888892</v>
      </c>
      <c r="E1030" s="19"/>
      <c r="G1030" s="19"/>
      <c r="H1030" s="21"/>
      <c r="I1030" s="19"/>
      <c r="J1030" s="19"/>
      <c r="K1030" s="19"/>
      <c r="L1030" s="19"/>
      <c r="M1030" s="19"/>
      <c r="N1030" s="19"/>
      <c r="O1030" s="19"/>
      <c r="P1030" s="19"/>
      <c r="R1030" s="19"/>
      <c r="S1030" s="21"/>
      <c r="Z1030" s="19"/>
      <c r="AA1030" s="19"/>
      <c r="AB1030" s="19"/>
      <c r="AC1030" s="19"/>
      <c r="AD1030" s="19"/>
    </row>
    <row r="1031" spans="1:30" s="20" customFormat="1" x14ac:dyDescent="0.2">
      <c r="A1031" s="17">
        <v>43202.772835648146</v>
      </c>
      <c r="B1031" s="18">
        <v>1.25972222632845</v>
      </c>
      <c r="C1031" s="18">
        <v>0.71493055555555551</v>
      </c>
      <c r="D1031" s="22">
        <f t="shared" si="16"/>
        <v>17.158055555555865</v>
      </c>
      <c r="E1031" s="19"/>
      <c r="G1031" s="19"/>
      <c r="H1031" s="21"/>
      <c r="I1031" s="19"/>
      <c r="J1031" s="19"/>
      <c r="K1031" s="19"/>
      <c r="L1031" s="19"/>
      <c r="M1031" s="19"/>
      <c r="N1031" s="19"/>
      <c r="O1031" s="19"/>
      <c r="P1031" s="19"/>
      <c r="R1031" s="19"/>
      <c r="S1031" s="21"/>
      <c r="Z1031" s="19"/>
      <c r="AA1031" s="19"/>
      <c r="AB1031" s="19"/>
      <c r="AC1031" s="19"/>
      <c r="AD1031" s="19"/>
    </row>
    <row r="1032" spans="1:30" s="20" customFormat="1" x14ac:dyDescent="0.2">
      <c r="A1032" s="17">
        <v>43202.773530092592</v>
      </c>
      <c r="B1032" s="18">
        <v>1.2604166707751601</v>
      </c>
      <c r="C1032" s="18">
        <v>0.71562499999999996</v>
      </c>
      <c r="D1032" s="22">
        <f t="shared" si="16"/>
        <v>17.174722222222531</v>
      </c>
      <c r="E1032" s="19"/>
      <c r="G1032" s="19"/>
      <c r="H1032" s="21">
        <v>400.733</v>
      </c>
      <c r="I1032" s="19"/>
      <c r="J1032" s="19"/>
      <c r="K1032" s="19"/>
      <c r="L1032" s="19"/>
      <c r="M1032" s="19"/>
      <c r="N1032" s="19"/>
      <c r="O1032" s="19"/>
      <c r="P1032" s="19"/>
      <c r="R1032" s="19"/>
      <c r="S1032" s="21"/>
      <c r="Z1032" s="19"/>
      <c r="AA1032" s="19"/>
      <c r="AB1032" s="19"/>
      <c r="AC1032" s="19"/>
      <c r="AD1032" s="19"/>
    </row>
    <row r="1033" spans="1:30" s="20" customFormat="1" x14ac:dyDescent="0.2">
      <c r="A1033" s="17">
        <v>43202.774224537039</v>
      </c>
      <c r="B1033" s="18">
        <v>1.2611111152218699</v>
      </c>
      <c r="C1033" s="18">
        <v>0.7163194444444444</v>
      </c>
      <c r="D1033" s="22">
        <f t="shared" si="16"/>
        <v>17.191388888889197</v>
      </c>
      <c r="E1033" s="19"/>
      <c r="G1033" s="19"/>
      <c r="H1033" s="21">
        <v>398.94099999999997</v>
      </c>
      <c r="I1033" s="19"/>
      <c r="J1033" s="19"/>
      <c r="K1033" s="19"/>
      <c r="L1033" s="19"/>
      <c r="M1033" s="19"/>
      <c r="N1033" s="19"/>
      <c r="O1033" s="19"/>
      <c r="P1033" s="19"/>
      <c r="R1033" s="19"/>
      <c r="S1033" s="21"/>
      <c r="Z1033" s="19"/>
      <c r="AA1033" s="19"/>
      <c r="AB1033" s="19"/>
      <c r="AC1033" s="19"/>
      <c r="AD1033" s="19"/>
    </row>
    <row r="1034" spans="1:30" s="20" customFormat="1" x14ac:dyDescent="0.2">
      <c r="A1034" s="17">
        <v>43202.774918981479</v>
      </c>
      <c r="B1034" s="18">
        <v>1.26180555966857</v>
      </c>
      <c r="C1034" s="18">
        <v>0.71701388888888884</v>
      </c>
      <c r="D1034" s="22">
        <f t="shared" si="16"/>
        <v>17.208055555555863</v>
      </c>
      <c r="E1034" s="19"/>
      <c r="G1034" s="19"/>
      <c r="H1034" s="21"/>
      <c r="I1034" s="19"/>
      <c r="J1034" s="19"/>
      <c r="K1034" s="19"/>
      <c r="L1034" s="19"/>
      <c r="M1034" s="19"/>
      <c r="N1034" s="19"/>
      <c r="O1034" s="19"/>
      <c r="P1034" s="19"/>
      <c r="R1034" s="19"/>
      <c r="S1034" s="21"/>
      <c r="Z1034" s="19"/>
      <c r="AA1034" s="19"/>
      <c r="AB1034" s="19"/>
      <c r="AC1034" s="19"/>
      <c r="AD1034" s="19"/>
    </row>
    <row r="1035" spans="1:30" s="20" customFormat="1" x14ac:dyDescent="0.2">
      <c r="A1035" s="17">
        <v>43202.775613425925</v>
      </c>
      <c r="B1035" s="18">
        <v>1.2625000041152801</v>
      </c>
      <c r="C1035" s="18">
        <v>0.71770833333333328</v>
      </c>
      <c r="D1035" s="22">
        <f t="shared" si="16"/>
        <v>17.224722222222528</v>
      </c>
      <c r="E1035" s="19"/>
      <c r="G1035" s="19"/>
      <c r="H1035" s="21"/>
      <c r="I1035" s="19"/>
      <c r="J1035" s="19"/>
      <c r="K1035" s="19"/>
      <c r="L1035" s="19"/>
      <c r="M1035" s="19"/>
      <c r="N1035" s="19"/>
      <c r="O1035" s="19"/>
      <c r="P1035" s="19"/>
      <c r="R1035" s="19"/>
      <c r="S1035" s="21"/>
      <c r="Z1035" s="19"/>
      <c r="AA1035" s="19"/>
      <c r="AB1035" s="19"/>
      <c r="AC1035" s="19"/>
      <c r="AD1035" s="19"/>
    </row>
    <row r="1036" spans="1:30" s="20" customFormat="1" x14ac:dyDescent="0.2">
      <c r="A1036" s="17">
        <v>43202.776307870372</v>
      </c>
      <c r="B1036" s="18">
        <v>1.2631944485619899</v>
      </c>
      <c r="C1036" s="18">
        <v>0.71839120370370368</v>
      </c>
      <c r="D1036" s="22">
        <f t="shared" si="16"/>
        <v>17.241388888889194</v>
      </c>
      <c r="E1036" s="19"/>
      <c r="G1036" s="19"/>
      <c r="H1036" s="21"/>
      <c r="I1036" s="19"/>
      <c r="J1036" s="19"/>
      <c r="K1036" s="19"/>
      <c r="L1036" s="19"/>
      <c r="M1036" s="19"/>
      <c r="N1036" s="19"/>
      <c r="O1036" s="19"/>
      <c r="P1036" s="19"/>
      <c r="R1036" s="19"/>
      <c r="S1036" s="21"/>
      <c r="Z1036" s="19"/>
      <c r="AA1036" s="19"/>
      <c r="AB1036" s="19"/>
      <c r="AC1036" s="19"/>
      <c r="AD1036" s="19"/>
    </row>
    <row r="1037" spans="1:30" s="20" customFormat="1" x14ac:dyDescent="0.2">
      <c r="A1037" s="17">
        <v>43202.777002314811</v>
      </c>
      <c r="B1037" s="18">
        <v>1.2638888930087</v>
      </c>
      <c r="C1037" s="18">
        <v>0.71909722222222228</v>
      </c>
      <c r="D1037" s="22">
        <f t="shared" si="16"/>
        <v>17.25805555555586</v>
      </c>
      <c r="E1037" s="19"/>
      <c r="G1037" s="19"/>
      <c r="H1037" s="21"/>
      <c r="I1037" s="19"/>
      <c r="J1037" s="19"/>
      <c r="K1037" s="19"/>
      <c r="L1037" s="19"/>
      <c r="M1037" s="19"/>
      <c r="N1037" s="19"/>
      <c r="O1037" s="19"/>
      <c r="P1037" s="19"/>
      <c r="R1037" s="19"/>
      <c r="S1037" s="21"/>
      <c r="T1037" s="20">
        <v>34.738</v>
      </c>
      <c r="Z1037" s="19"/>
      <c r="AA1037" s="19"/>
      <c r="AB1037" s="19"/>
      <c r="AC1037" s="19"/>
      <c r="AD1037" s="19"/>
    </row>
    <row r="1038" spans="1:30" s="20" customFormat="1" x14ac:dyDescent="0.2">
      <c r="A1038" s="17">
        <v>43202.777696759258</v>
      </c>
      <c r="B1038" s="18">
        <v>1.2645833374554101</v>
      </c>
      <c r="C1038" s="18">
        <v>0.71979166666666672</v>
      </c>
      <c r="D1038" s="22">
        <f t="shared" si="16"/>
        <v>17.274722222222525</v>
      </c>
      <c r="E1038" s="19"/>
      <c r="G1038" s="19"/>
      <c r="H1038" s="21"/>
      <c r="I1038" s="19"/>
      <c r="J1038" s="19"/>
      <c r="K1038" s="19"/>
      <c r="L1038" s="19"/>
      <c r="M1038" s="19"/>
      <c r="N1038" s="19"/>
      <c r="O1038" s="19"/>
      <c r="P1038" s="19"/>
      <c r="R1038" s="19"/>
      <c r="S1038" s="21"/>
      <c r="Z1038" s="19"/>
      <c r="AA1038" s="19"/>
      <c r="AB1038" s="19"/>
      <c r="AC1038" s="19"/>
      <c r="AD1038" s="19"/>
    </row>
    <row r="1039" spans="1:30" s="20" customFormat="1" x14ac:dyDescent="0.2">
      <c r="A1039" s="17">
        <v>43202.778391203705</v>
      </c>
      <c r="B1039" s="18">
        <v>1.2652777819021099</v>
      </c>
      <c r="C1039" s="18">
        <v>0.72048611111111116</v>
      </c>
      <c r="D1039" s="22">
        <f t="shared" si="16"/>
        <v>17.291388888889191</v>
      </c>
      <c r="E1039" s="19"/>
      <c r="G1039" s="19"/>
      <c r="H1039" s="21"/>
      <c r="I1039" s="19"/>
      <c r="J1039" s="19"/>
      <c r="K1039" s="19"/>
      <c r="L1039" s="19"/>
      <c r="M1039" s="19"/>
      <c r="N1039" s="19"/>
      <c r="O1039" s="19"/>
      <c r="P1039" s="19"/>
      <c r="R1039" s="19"/>
      <c r="S1039" s="21"/>
      <c r="Z1039" s="19"/>
      <c r="AA1039" s="19"/>
      <c r="AB1039" s="19"/>
      <c r="AC1039" s="19"/>
      <c r="AD1039" s="19"/>
    </row>
    <row r="1040" spans="1:30" s="20" customFormat="1" x14ac:dyDescent="0.2">
      <c r="A1040" s="17">
        <v>43202.779085648152</v>
      </c>
      <c r="B1040" s="18">
        <v>1.26597222634882</v>
      </c>
      <c r="C1040" s="18">
        <v>0.7211805555555556</v>
      </c>
      <c r="D1040" s="22">
        <f t="shared" si="16"/>
        <v>17.308055555555857</v>
      </c>
      <c r="E1040" s="19"/>
      <c r="G1040" s="19"/>
      <c r="H1040" s="21"/>
      <c r="I1040" s="19"/>
      <c r="J1040" s="19"/>
      <c r="K1040" s="19"/>
      <c r="L1040" s="19"/>
      <c r="M1040" s="19"/>
      <c r="N1040" s="19"/>
      <c r="O1040" s="19"/>
      <c r="P1040" s="19"/>
      <c r="R1040" s="19"/>
      <c r="S1040" s="21"/>
      <c r="T1040" s="20">
        <v>35.383000000000003</v>
      </c>
      <c r="Z1040" s="19"/>
      <c r="AA1040" s="19"/>
      <c r="AB1040" s="19"/>
      <c r="AC1040" s="19"/>
      <c r="AD1040" s="19"/>
    </row>
    <row r="1041" spans="1:31" s="20" customFormat="1" x14ac:dyDescent="0.2">
      <c r="A1041" s="17">
        <v>43202.779780092591</v>
      </c>
      <c r="B1041" s="18">
        <v>1.2666666707955301</v>
      </c>
      <c r="C1041" s="18">
        <v>0.72187500000000004</v>
      </c>
      <c r="D1041" s="22">
        <f t="shared" si="16"/>
        <v>17.324722222222523</v>
      </c>
      <c r="E1041" s="19"/>
      <c r="G1041" s="19"/>
      <c r="H1041" s="21"/>
      <c r="I1041" s="19"/>
      <c r="J1041" s="19"/>
      <c r="K1041" s="19"/>
      <c r="L1041" s="19"/>
      <c r="M1041" s="19"/>
      <c r="N1041" s="19"/>
      <c r="O1041" s="19"/>
      <c r="P1041" s="19"/>
      <c r="R1041" s="19"/>
      <c r="S1041" s="21"/>
      <c r="T1041" s="20">
        <v>36.185000000000002</v>
      </c>
      <c r="Z1041" s="19"/>
      <c r="AA1041" s="19"/>
      <c r="AB1041" s="19"/>
      <c r="AC1041" s="19"/>
      <c r="AD1041" s="19"/>
    </row>
    <row r="1042" spans="1:31" s="20" customFormat="1" x14ac:dyDescent="0.2">
      <c r="A1042" s="17">
        <v>43202.780474537038</v>
      </c>
      <c r="B1042" s="18">
        <v>1.2673611152422399</v>
      </c>
      <c r="C1042" s="18">
        <v>0.72256944444444449</v>
      </c>
      <c r="D1042" s="22">
        <f t="shared" si="16"/>
        <v>17.341388888889188</v>
      </c>
      <c r="E1042" s="19"/>
      <c r="G1042" s="19"/>
      <c r="H1042" s="21"/>
      <c r="I1042" s="19"/>
      <c r="J1042" s="19"/>
      <c r="K1042" s="19"/>
      <c r="L1042" s="19"/>
      <c r="M1042" s="19"/>
      <c r="N1042" s="19"/>
      <c r="O1042" s="19"/>
      <c r="P1042" s="19"/>
      <c r="R1042" s="19"/>
      <c r="S1042" s="21"/>
      <c r="Z1042" s="19"/>
      <c r="AA1042" s="19"/>
      <c r="AB1042" s="19"/>
      <c r="AC1042" s="19"/>
      <c r="AD1042" s="19"/>
    </row>
    <row r="1043" spans="1:31" s="20" customFormat="1" x14ac:dyDescent="0.2">
      <c r="A1043" s="17">
        <v>43202.781168981484</v>
      </c>
      <c r="B1043" s="18">
        <v>1.26805555968895</v>
      </c>
      <c r="C1043" s="18">
        <v>0.72325231481481478</v>
      </c>
      <c r="D1043" s="22">
        <f t="shared" si="16"/>
        <v>17.358055555555854</v>
      </c>
      <c r="E1043" s="19"/>
      <c r="G1043" s="19"/>
      <c r="H1043" s="21"/>
      <c r="I1043" s="19"/>
      <c r="J1043" s="19"/>
      <c r="K1043" s="19"/>
      <c r="L1043" s="19"/>
      <c r="M1043" s="19"/>
      <c r="N1043" s="19"/>
      <c r="O1043" s="19"/>
      <c r="P1043" s="19"/>
      <c r="R1043" s="19"/>
      <c r="S1043" s="21"/>
      <c r="Z1043" s="19"/>
      <c r="AA1043" s="19"/>
      <c r="AB1043" s="19"/>
      <c r="AC1043" s="19"/>
      <c r="AD1043" s="19"/>
    </row>
    <row r="1044" spans="1:31" s="20" customFormat="1" x14ac:dyDescent="0.2">
      <c r="A1044" s="17">
        <v>43202.781863425924</v>
      </c>
      <c r="B1044" s="18">
        <v>1.2687500041356501</v>
      </c>
      <c r="C1044" s="18">
        <v>0.72395833333333337</v>
      </c>
      <c r="D1044" s="22">
        <f t="shared" si="16"/>
        <v>17.37472222222252</v>
      </c>
      <c r="E1044" s="19"/>
      <c r="G1044" s="19"/>
      <c r="H1044" s="21"/>
      <c r="I1044" s="19"/>
      <c r="J1044" s="19"/>
      <c r="K1044" s="19"/>
      <c r="L1044" s="19"/>
      <c r="M1044" s="19"/>
      <c r="N1044" s="19"/>
      <c r="O1044" s="19"/>
      <c r="P1044" s="19"/>
      <c r="R1044" s="19"/>
      <c r="S1044" s="21"/>
      <c r="T1044" s="20">
        <v>34.67</v>
      </c>
      <c r="Z1044" s="19"/>
      <c r="AA1044" s="19"/>
      <c r="AB1044" s="19"/>
      <c r="AC1044" s="19"/>
      <c r="AD1044" s="19"/>
    </row>
    <row r="1045" spans="1:31" s="20" customFormat="1" x14ac:dyDescent="0.2">
      <c r="A1045" s="17">
        <v>43202.782557870371</v>
      </c>
      <c r="B1045" s="18">
        <v>1.2694444485823599</v>
      </c>
      <c r="C1045" s="18">
        <v>0.72465277777777781</v>
      </c>
      <c r="D1045" s="22">
        <f t="shared" si="16"/>
        <v>17.391388888889185</v>
      </c>
      <c r="E1045" s="19"/>
      <c r="G1045" s="19"/>
      <c r="H1045" s="21">
        <v>398.75299999999999</v>
      </c>
      <c r="I1045" s="19"/>
      <c r="J1045" s="19"/>
      <c r="K1045" s="19"/>
      <c r="L1045" s="19"/>
      <c r="M1045" s="19"/>
      <c r="N1045" s="19"/>
      <c r="O1045" s="19"/>
      <c r="P1045" s="19"/>
      <c r="R1045" s="19"/>
      <c r="S1045" s="21"/>
      <c r="T1045" s="20">
        <v>34.875</v>
      </c>
      <c r="Z1045" s="19"/>
      <c r="AA1045" s="19"/>
      <c r="AB1045" s="19"/>
      <c r="AC1045" s="19"/>
      <c r="AD1045" s="19"/>
    </row>
    <row r="1046" spans="1:31" s="20" customFormat="1" x14ac:dyDescent="0.2">
      <c r="A1046" s="17">
        <v>43202.783252314817</v>
      </c>
      <c r="B1046" s="18">
        <v>1.27013889302907</v>
      </c>
      <c r="C1046" s="18">
        <v>0.72534722222222225</v>
      </c>
      <c r="D1046" s="22">
        <f t="shared" si="16"/>
        <v>17.408055555555851</v>
      </c>
      <c r="E1046" s="19"/>
      <c r="G1046" s="19"/>
      <c r="H1046" s="21">
        <v>400.911</v>
      </c>
      <c r="I1046" s="19"/>
      <c r="J1046" s="19"/>
      <c r="K1046" s="19"/>
      <c r="L1046" s="19"/>
      <c r="M1046" s="19"/>
      <c r="N1046" s="19"/>
      <c r="O1046" s="19"/>
      <c r="P1046" s="19"/>
      <c r="R1046" s="19"/>
      <c r="S1046" s="21"/>
      <c r="T1046" s="20">
        <v>35.482999999999997</v>
      </c>
      <c r="Z1046" s="19"/>
      <c r="AA1046" s="19"/>
      <c r="AB1046" s="19"/>
      <c r="AC1046" s="19"/>
      <c r="AD1046" s="19"/>
    </row>
    <row r="1047" spans="1:31" s="20" customFormat="1" x14ac:dyDescent="0.2">
      <c r="A1047" s="17">
        <v>43202.783946759257</v>
      </c>
      <c r="B1047" s="18">
        <v>1.2708333374757801</v>
      </c>
      <c r="C1047" s="18">
        <v>0.7260416666666667</v>
      </c>
      <c r="D1047" s="22">
        <f t="shared" si="16"/>
        <v>17.424722222222517</v>
      </c>
      <c r="E1047" s="19"/>
      <c r="G1047" s="19"/>
      <c r="H1047" s="21">
        <v>401.23099999999999</v>
      </c>
      <c r="I1047" s="19"/>
      <c r="J1047" s="19"/>
      <c r="K1047" s="19"/>
      <c r="L1047" s="19"/>
      <c r="M1047" s="19"/>
      <c r="N1047" s="19"/>
      <c r="O1047" s="19"/>
      <c r="P1047" s="19"/>
      <c r="R1047" s="19"/>
      <c r="S1047" s="21"/>
      <c r="Z1047" s="19"/>
      <c r="AA1047" s="19"/>
      <c r="AB1047" s="19"/>
      <c r="AC1047" s="19"/>
      <c r="AD1047" s="19"/>
    </row>
    <row r="1048" spans="1:31" s="20" customFormat="1" x14ac:dyDescent="0.2">
      <c r="A1048" s="17">
        <v>43202.784641203703</v>
      </c>
      <c r="B1048" s="18">
        <v>1.2715277819224899</v>
      </c>
      <c r="C1048" s="18">
        <v>0.72673611111111114</v>
      </c>
      <c r="D1048" s="22">
        <f t="shared" si="16"/>
        <v>17.441388888889183</v>
      </c>
      <c r="E1048" s="19">
        <v>1005.633</v>
      </c>
      <c r="F1048" s="20">
        <v>6.0860000000000003</v>
      </c>
      <c r="G1048" s="19">
        <v>37.024000000000001</v>
      </c>
      <c r="H1048" s="21">
        <v>399.80200000000002</v>
      </c>
      <c r="I1048" s="19">
        <v>0</v>
      </c>
      <c r="J1048" s="19">
        <v>0</v>
      </c>
      <c r="K1048" s="19">
        <v>0</v>
      </c>
      <c r="L1048" s="19">
        <v>5.633</v>
      </c>
      <c r="M1048" s="19">
        <v>0</v>
      </c>
      <c r="N1048" s="19">
        <v>0</v>
      </c>
      <c r="O1048" s="19">
        <v>0</v>
      </c>
      <c r="P1048" s="19">
        <v>0</v>
      </c>
      <c r="Q1048" s="20">
        <v>-869.06100000000004</v>
      </c>
      <c r="R1048" s="19">
        <v>0</v>
      </c>
      <c r="S1048" s="21">
        <v>0.14099999999999999</v>
      </c>
      <c r="T1048" s="20">
        <v>36.481000000000002</v>
      </c>
      <c r="U1048" s="20">
        <v>0</v>
      </c>
      <c r="V1048" s="20">
        <v>0</v>
      </c>
      <c r="W1048" s="20">
        <v>0</v>
      </c>
      <c r="X1048" s="20">
        <v>0</v>
      </c>
      <c r="Y1048" s="20">
        <v>6</v>
      </c>
      <c r="Z1048" s="19">
        <v>37</v>
      </c>
      <c r="AA1048" s="19">
        <v>3</v>
      </c>
      <c r="AB1048" s="19">
        <v>0</v>
      </c>
      <c r="AC1048" s="19">
        <v>3</v>
      </c>
      <c r="AD1048" s="19">
        <v>3</v>
      </c>
      <c r="AE1048" s="20">
        <v>0</v>
      </c>
    </row>
    <row r="1049" spans="1:31" s="20" customFormat="1" x14ac:dyDescent="0.2">
      <c r="A1049" s="17">
        <v>43202.78533564815</v>
      </c>
      <c r="B1049" s="18">
        <v>1.27222222636919</v>
      </c>
      <c r="C1049" s="18">
        <v>0.72743055555555558</v>
      </c>
      <c r="D1049" s="22">
        <f t="shared" si="16"/>
        <v>17.458055555555848</v>
      </c>
      <c r="E1049" s="19"/>
      <c r="G1049" s="19"/>
      <c r="H1049" s="21"/>
      <c r="I1049" s="19"/>
      <c r="J1049" s="19"/>
      <c r="K1049" s="19"/>
      <c r="L1049" s="19"/>
      <c r="M1049" s="19"/>
      <c r="N1049" s="19"/>
      <c r="O1049" s="19"/>
      <c r="P1049" s="19"/>
      <c r="R1049" s="19"/>
      <c r="S1049" s="21"/>
      <c r="Z1049" s="19"/>
      <c r="AA1049" s="19"/>
      <c r="AB1049" s="19"/>
      <c r="AC1049" s="19"/>
      <c r="AD1049" s="19"/>
    </row>
    <row r="1050" spans="1:31" s="20" customFormat="1" x14ac:dyDescent="0.2">
      <c r="A1050" s="17">
        <v>43202.786030092589</v>
      </c>
      <c r="B1050" s="18">
        <v>1.2729166708159001</v>
      </c>
      <c r="C1050" s="18">
        <v>0.72811342592592587</v>
      </c>
      <c r="D1050" s="22">
        <f t="shared" si="16"/>
        <v>17.474722222222514</v>
      </c>
      <c r="E1050" s="19"/>
      <c r="G1050" s="19"/>
      <c r="H1050" s="21"/>
      <c r="I1050" s="19"/>
      <c r="J1050" s="19"/>
      <c r="K1050" s="19"/>
      <c r="L1050" s="19"/>
      <c r="M1050" s="19"/>
      <c r="N1050" s="19"/>
      <c r="O1050" s="19"/>
      <c r="P1050" s="19"/>
      <c r="R1050" s="19"/>
      <c r="S1050" s="21"/>
      <c r="Z1050" s="19"/>
      <c r="AA1050" s="19"/>
      <c r="AB1050" s="19"/>
      <c r="AC1050" s="19"/>
      <c r="AD1050" s="19"/>
    </row>
    <row r="1051" spans="1:31" s="20" customFormat="1" x14ac:dyDescent="0.2">
      <c r="A1051" s="17">
        <v>43202.786724537036</v>
      </c>
      <c r="B1051" s="18">
        <v>1.2736111152626099</v>
      </c>
      <c r="C1051" s="18">
        <v>0.72881944444444446</v>
      </c>
      <c r="D1051" s="22">
        <f t="shared" si="16"/>
        <v>17.49138888888918</v>
      </c>
      <c r="E1051" s="19"/>
      <c r="G1051" s="19"/>
      <c r="H1051" s="21"/>
      <c r="I1051" s="19"/>
      <c r="J1051" s="19"/>
      <c r="K1051" s="19"/>
      <c r="L1051" s="19"/>
      <c r="M1051" s="19"/>
      <c r="N1051" s="19"/>
      <c r="O1051" s="19"/>
      <c r="P1051" s="19"/>
      <c r="R1051" s="19"/>
      <c r="S1051" s="21"/>
      <c r="Z1051" s="19"/>
      <c r="AA1051" s="19"/>
      <c r="AB1051" s="19"/>
      <c r="AC1051" s="19"/>
      <c r="AD1051" s="19"/>
    </row>
    <row r="1052" spans="1:31" s="20" customFormat="1" x14ac:dyDescent="0.2">
      <c r="A1052" s="17">
        <v>43202.787418981483</v>
      </c>
      <c r="B1052" s="18">
        <v>1.27430555970932</v>
      </c>
      <c r="C1052" s="18">
        <v>0.72951388888888891</v>
      </c>
      <c r="D1052" s="22">
        <f t="shared" si="16"/>
        <v>17.508055555555845</v>
      </c>
      <c r="E1052" s="19"/>
      <c r="G1052" s="19"/>
      <c r="H1052" s="21"/>
      <c r="I1052" s="19"/>
      <c r="J1052" s="19"/>
      <c r="K1052" s="19"/>
      <c r="L1052" s="19"/>
      <c r="M1052" s="19"/>
      <c r="N1052" s="19"/>
      <c r="O1052" s="19"/>
      <c r="P1052" s="19"/>
      <c r="R1052" s="19"/>
      <c r="S1052" s="21"/>
      <c r="Z1052" s="19"/>
      <c r="AA1052" s="19"/>
      <c r="AB1052" s="19"/>
      <c r="AC1052" s="19"/>
      <c r="AD1052" s="19"/>
    </row>
    <row r="1053" spans="1:31" s="20" customFormat="1" x14ac:dyDescent="0.2">
      <c r="A1053" s="17">
        <v>43202.788113425922</v>
      </c>
      <c r="B1053" s="18">
        <v>1.2750000041560301</v>
      </c>
      <c r="C1053" s="18">
        <v>0.73020833333333335</v>
      </c>
      <c r="D1053" s="22">
        <f t="shared" si="16"/>
        <v>17.524722222222511</v>
      </c>
      <c r="E1053" s="19"/>
      <c r="G1053" s="19"/>
      <c r="H1053" s="21">
        <v>399.83</v>
      </c>
      <c r="I1053" s="19"/>
      <c r="J1053" s="19"/>
      <c r="K1053" s="19"/>
      <c r="L1053" s="19"/>
      <c r="M1053" s="19"/>
      <c r="N1053" s="19"/>
      <c r="O1053" s="19"/>
      <c r="P1053" s="19"/>
      <c r="R1053" s="19"/>
      <c r="S1053" s="21"/>
      <c r="Z1053" s="19"/>
      <c r="AA1053" s="19"/>
      <c r="AB1053" s="19"/>
      <c r="AC1053" s="19"/>
      <c r="AD1053" s="19"/>
    </row>
    <row r="1054" spans="1:31" s="20" customFormat="1" x14ac:dyDescent="0.2">
      <c r="A1054" s="17">
        <v>43202.788807870369</v>
      </c>
      <c r="B1054" s="18">
        <v>1.2756944486027399</v>
      </c>
      <c r="C1054" s="18">
        <v>0.73090277777777779</v>
      </c>
      <c r="D1054" s="22">
        <f t="shared" si="16"/>
        <v>17.541388888889177</v>
      </c>
      <c r="E1054" s="19"/>
      <c r="G1054" s="19"/>
      <c r="H1054" s="21"/>
      <c r="I1054" s="19"/>
      <c r="J1054" s="19"/>
      <c r="K1054" s="19"/>
      <c r="L1054" s="19"/>
      <c r="M1054" s="19"/>
      <c r="N1054" s="19"/>
      <c r="O1054" s="19"/>
      <c r="P1054" s="19"/>
      <c r="R1054" s="19"/>
      <c r="S1054" s="21"/>
      <c r="Z1054" s="19"/>
      <c r="AA1054" s="19"/>
      <c r="AB1054" s="19"/>
      <c r="AC1054" s="19"/>
      <c r="AD1054" s="19"/>
    </row>
    <row r="1055" spans="1:31" s="20" customFormat="1" x14ac:dyDescent="0.2">
      <c r="A1055" s="17">
        <v>43202.789502314816</v>
      </c>
      <c r="B1055" s="18">
        <v>1.27638889304944</v>
      </c>
      <c r="C1055" s="18">
        <v>0.73159722222222223</v>
      </c>
      <c r="D1055" s="22">
        <f t="shared" si="16"/>
        <v>17.558055555555843</v>
      </c>
      <c r="E1055" s="19"/>
      <c r="G1055" s="19"/>
      <c r="H1055" s="21"/>
      <c r="I1055" s="19"/>
      <c r="J1055" s="19"/>
      <c r="K1055" s="19"/>
      <c r="L1055" s="19"/>
      <c r="M1055" s="19"/>
      <c r="N1055" s="19"/>
      <c r="O1055" s="19"/>
      <c r="P1055" s="19"/>
      <c r="R1055" s="19"/>
      <c r="S1055" s="21"/>
      <c r="Z1055" s="19"/>
      <c r="AA1055" s="19"/>
      <c r="AB1055" s="19"/>
      <c r="AC1055" s="19"/>
      <c r="AD1055" s="19"/>
    </row>
    <row r="1056" spans="1:31" s="20" customFormat="1" x14ac:dyDescent="0.2">
      <c r="A1056" s="17">
        <v>43202.790196759262</v>
      </c>
      <c r="B1056" s="18">
        <v>1.2770833374961501</v>
      </c>
      <c r="C1056" s="18">
        <v>0.73228009259259264</v>
      </c>
      <c r="D1056" s="22">
        <f t="shared" si="16"/>
        <v>17.574722222222508</v>
      </c>
      <c r="E1056" s="19"/>
      <c r="G1056" s="19"/>
      <c r="H1056" s="21"/>
      <c r="I1056" s="19"/>
      <c r="J1056" s="19"/>
      <c r="K1056" s="19"/>
      <c r="L1056" s="19"/>
      <c r="M1056" s="19"/>
      <c r="N1056" s="19"/>
      <c r="O1056" s="19"/>
      <c r="P1056" s="19"/>
      <c r="R1056" s="19"/>
      <c r="S1056" s="21"/>
      <c r="Z1056" s="19"/>
      <c r="AA1056" s="19"/>
      <c r="AB1056" s="19"/>
      <c r="AC1056" s="19"/>
      <c r="AD1056" s="19"/>
    </row>
    <row r="1057" spans="1:30" s="20" customFormat="1" x14ac:dyDescent="0.2">
      <c r="A1057" s="17">
        <v>43202.790891203702</v>
      </c>
      <c r="B1057" s="18">
        <v>1.27777778194286</v>
      </c>
      <c r="C1057" s="18">
        <v>0.73297453703703708</v>
      </c>
      <c r="D1057" s="22">
        <f t="shared" si="16"/>
        <v>17.591388888889174</v>
      </c>
      <c r="E1057" s="19"/>
      <c r="G1057" s="19"/>
      <c r="H1057" s="21"/>
      <c r="I1057" s="19"/>
      <c r="J1057" s="19"/>
      <c r="K1057" s="19"/>
      <c r="L1057" s="19"/>
      <c r="M1057" s="19"/>
      <c r="N1057" s="19"/>
      <c r="O1057" s="19"/>
      <c r="P1057" s="19"/>
      <c r="R1057" s="19"/>
      <c r="S1057" s="21"/>
      <c r="Z1057" s="19"/>
      <c r="AA1057" s="19"/>
      <c r="AB1057" s="19"/>
      <c r="AC1057" s="19"/>
      <c r="AD1057" s="19"/>
    </row>
    <row r="1058" spans="1:30" s="20" customFormat="1" x14ac:dyDescent="0.2">
      <c r="A1058" s="17">
        <v>43202.791585648149</v>
      </c>
      <c r="B1058" s="18">
        <v>1.27847222638957</v>
      </c>
      <c r="C1058" s="18">
        <v>0.73368055555555556</v>
      </c>
      <c r="D1058" s="22">
        <f t="shared" si="16"/>
        <v>17.60805555555584</v>
      </c>
      <c r="E1058" s="19"/>
      <c r="G1058" s="19"/>
      <c r="H1058" s="21"/>
      <c r="I1058" s="19"/>
      <c r="J1058" s="19"/>
      <c r="K1058" s="19"/>
      <c r="L1058" s="19"/>
      <c r="M1058" s="19"/>
      <c r="N1058" s="19"/>
      <c r="O1058" s="19"/>
      <c r="P1058" s="19"/>
      <c r="R1058" s="19"/>
      <c r="S1058" s="21"/>
      <c r="Z1058" s="19"/>
      <c r="AA1058" s="19"/>
      <c r="AB1058" s="19"/>
      <c r="AC1058" s="19"/>
      <c r="AD1058" s="19"/>
    </row>
    <row r="1059" spans="1:30" s="20" customFormat="1" x14ac:dyDescent="0.2">
      <c r="A1059" s="17">
        <v>43202.792280092595</v>
      </c>
      <c r="B1059" s="18">
        <v>1.2791666708362801</v>
      </c>
      <c r="C1059" s="18">
        <v>0.734375</v>
      </c>
      <c r="D1059" s="22">
        <f t="shared" si="16"/>
        <v>17.624722222222506</v>
      </c>
      <c r="E1059" s="19"/>
      <c r="G1059" s="19"/>
      <c r="H1059" s="21"/>
      <c r="I1059" s="19"/>
      <c r="J1059" s="19"/>
      <c r="K1059" s="19"/>
      <c r="L1059" s="19"/>
      <c r="M1059" s="19"/>
      <c r="N1059" s="19"/>
      <c r="O1059" s="19"/>
      <c r="P1059" s="19"/>
      <c r="R1059" s="19"/>
      <c r="S1059" s="21"/>
      <c r="Z1059" s="19"/>
      <c r="AA1059" s="19"/>
      <c r="AB1059" s="19"/>
      <c r="AC1059" s="19"/>
      <c r="AD1059" s="19"/>
    </row>
    <row r="1060" spans="1:30" s="20" customFormat="1" x14ac:dyDescent="0.2">
      <c r="A1060" s="17">
        <v>43202.792974537035</v>
      </c>
      <c r="B1060" s="18">
        <v>1.27986111528298</v>
      </c>
      <c r="C1060" s="18">
        <v>0.73506944444444444</v>
      </c>
      <c r="D1060" s="22">
        <f t="shared" si="16"/>
        <v>17.641388888889171</v>
      </c>
      <c r="E1060" s="19"/>
      <c r="G1060" s="19"/>
      <c r="H1060" s="21"/>
      <c r="I1060" s="19"/>
      <c r="J1060" s="19"/>
      <c r="K1060" s="19"/>
      <c r="L1060" s="19"/>
      <c r="M1060" s="19"/>
      <c r="N1060" s="19"/>
      <c r="O1060" s="19"/>
      <c r="P1060" s="19"/>
      <c r="R1060" s="19"/>
      <c r="S1060" s="21"/>
      <c r="Z1060" s="19"/>
      <c r="AA1060" s="19"/>
      <c r="AB1060" s="19"/>
      <c r="AC1060" s="19"/>
      <c r="AD1060" s="19"/>
    </row>
    <row r="1061" spans="1:30" s="20" customFormat="1" x14ac:dyDescent="0.2">
      <c r="A1061" s="17">
        <v>43202.793668981481</v>
      </c>
      <c r="B1061" s="18">
        <v>1.28055555972969</v>
      </c>
      <c r="C1061" s="18">
        <v>0.73576388888888888</v>
      </c>
      <c r="D1061" s="22">
        <f t="shared" si="16"/>
        <v>17.658055555555837</v>
      </c>
      <c r="E1061" s="19"/>
      <c r="G1061" s="19"/>
      <c r="H1061" s="21"/>
      <c r="I1061" s="19"/>
      <c r="J1061" s="19"/>
      <c r="K1061" s="19"/>
      <c r="L1061" s="19"/>
      <c r="M1061" s="19"/>
      <c r="N1061" s="19"/>
      <c r="O1061" s="19"/>
      <c r="P1061" s="19"/>
      <c r="R1061" s="19"/>
      <c r="S1061" s="21"/>
      <c r="Z1061" s="19"/>
      <c r="AA1061" s="19"/>
      <c r="AB1061" s="19"/>
      <c r="AC1061" s="19"/>
      <c r="AD1061" s="19"/>
    </row>
    <row r="1062" spans="1:30" s="20" customFormat="1" x14ac:dyDescent="0.2">
      <c r="A1062" s="17">
        <v>43202.794363425928</v>
      </c>
      <c r="B1062" s="18">
        <v>1.2812500041763999</v>
      </c>
      <c r="C1062" s="18">
        <v>0.73645833333333333</v>
      </c>
      <c r="D1062" s="22">
        <f t="shared" si="16"/>
        <v>17.674722222222503</v>
      </c>
      <c r="E1062" s="19"/>
      <c r="G1062" s="19"/>
      <c r="H1062" s="21"/>
      <c r="I1062" s="19"/>
      <c r="J1062" s="19"/>
      <c r="K1062" s="19"/>
      <c r="L1062" s="19"/>
      <c r="M1062" s="19"/>
      <c r="N1062" s="19"/>
      <c r="O1062" s="19"/>
      <c r="P1062" s="19"/>
      <c r="R1062" s="19"/>
      <c r="S1062" s="21"/>
      <c r="Z1062" s="19"/>
      <c r="AA1062" s="19"/>
      <c r="AB1062" s="19"/>
      <c r="AC1062" s="19"/>
      <c r="AD1062" s="19"/>
    </row>
    <row r="1063" spans="1:30" s="20" customFormat="1" x14ac:dyDescent="0.2">
      <c r="A1063" s="17">
        <v>43202.795057870368</v>
      </c>
      <c r="B1063" s="18">
        <v>1.28194444862311</v>
      </c>
      <c r="C1063" s="18">
        <v>0.73714120370370373</v>
      </c>
      <c r="D1063" s="22">
        <f t="shared" si="16"/>
        <v>17.691388888889168</v>
      </c>
      <c r="E1063" s="19"/>
      <c r="G1063" s="19"/>
      <c r="H1063" s="21"/>
      <c r="I1063" s="19"/>
      <c r="J1063" s="19"/>
      <c r="K1063" s="19"/>
      <c r="L1063" s="19"/>
      <c r="M1063" s="19"/>
      <c r="N1063" s="19"/>
      <c r="O1063" s="19"/>
      <c r="P1063" s="19"/>
      <c r="R1063" s="19"/>
      <c r="S1063" s="21"/>
      <c r="Z1063" s="19"/>
      <c r="AA1063" s="19"/>
      <c r="AB1063" s="19"/>
      <c r="AC1063" s="19"/>
      <c r="AD1063" s="19"/>
    </row>
    <row r="1064" spans="1:30" s="20" customFormat="1" x14ac:dyDescent="0.2">
      <c r="A1064" s="17">
        <v>43202.795752314814</v>
      </c>
      <c r="B1064" s="18">
        <v>1.28263889306982</v>
      </c>
      <c r="C1064" s="18">
        <v>0.73784722222222221</v>
      </c>
      <c r="D1064" s="22">
        <f t="shared" si="16"/>
        <v>17.708055555555834</v>
      </c>
      <c r="E1064" s="19"/>
      <c r="G1064" s="19"/>
      <c r="H1064" s="21"/>
      <c r="I1064" s="19"/>
      <c r="J1064" s="19"/>
      <c r="K1064" s="19"/>
      <c r="L1064" s="19"/>
      <c r="M1064" s="19"/>
      <c r="N1064" s="19"/>
      <c r="O1064" s="19"/>
      <c r="P1064" s="19"/>
      <c r="R1064" s="19"/>
      <c r="S1064" s="21"/>
      <c r="Z1064" s="19"/>
      <c r="AA1064" s="19"/>
      <c r="AB1064" s="19"/>
      <c r="AC1064" s="19"/>
      <c r="AD1064" s="19"/>
    </row>
    <row r="1065" spans="1:30" s="20" customFormat="1" x14ac:dyDescent="0.2">
      <c r="A1065" s="17">
        <v>43202.796446759261</v>
      </c>
      <c r="B1065" s="18">
        <v>1.2833333375165199</v>
      </c>
      <c r="C1065" s="18">
        <v>0.73854166666666665</v>
      </c>
      <c r="D1065" s="22">
        <f t="shared" si="16"/>
        <v>17.7247222222225</v>
      </c>
      <c r="E1065" s="19"/>
      <c r="G1065" s="19"/>
      <c r="H1065" s="21"/>
      <c r="I1065" s="19"/>
      <c r="J1065" s="19"/>
      <c r="K1065" s="19"/>
      <c r="L1065" s="19"/>
      <c r="M1065" s="19"/>
      <c r="N1065" s="19"/>
      <c r="O1065" s="19"/>
      <c r="P1065" s="19"/>
      <c r="R1065" s="19"/>
      <c r="S1065" s="21"/>
      <c r="Z1065" s="19"/>
      <c r="AA1065" s="19"/>
      <c r="AB1065" s="19"/>
      <c r="AC1065" s="19"/>
      <c r="AD1065" s="19"/>
    </row>
    <row r="1066" spans="1:30" s="20" customFormat="1" x14ac:dyDescent="0.2">
      <c r="A1066" s="17">
        <v>43202.7971412037</v>
      </c>
      <c r="B1066" s="18">
        <v>1.28402778196323</v>
      </c>
      <c r="C1066" s="18">
        <v>0.73923611111111109</v>
      </c>
      <c r="D1066" s="22">
        <f t="shared" si="16"/>
        <v>17.741388888889166</v>
      </c>
      <c r="E1066" s="19"/>
      <c r="G1066" s="19"/>
      <c r="H1066" s="21"/>
      <c r="I1066" s="19"/>
      <c r="J1066" s="19"/>
      <c r="K1066" s="19"/>
      <c r="L1066" s="19"/>
      <c r="M1066" s="19"/>
      <c r="N1066" s="19"/>
      <c r="O1066" s="19"/>
      <c r="P1066" s="19"/>
      <c r="R1066" s="19"/>
      <c r="S1066" s="21"/>
      <c r="Z1066" s="19"/>
      <c r="AA1066" s="19"/>
      <c r="AB1066" s="19"/>
      <c r="AC1066" s="19"/>
      <c r="AD1066" s="19"/>
    </row>
    <row r="1067" spans="1:30" s="20" customFormat="1" x14ac:dyDescent="0.2">
      <c r="A1067" s="17">
        <v>43202.797835648147</v>
      </c>
      <c r="B1067" s="18">
        <v>1.28472222640994</v>
      </c>
      <c r="C1067" s="18">
        <v>0.73993055555555554</v>
      </c>
      <c r="D1067" s="22">
        <f t="shared" si="16"/>
        <v>17.758055555555831</v>
      </c>
      <c r="E1067" s="19"/>
      <c r="G1067" s="19"/>
      <c r="H1067" s="21"/>
      <c r="I1067" s="19"/>
      <c r="J1067" s="19"/>
      <c r="K1067" s="19"/>
      <c r="L1067" s="19"/>
      <c r="M1067" s="19"/>
      <c r="N1067" s="19"/>
      <c r="O1067" s="19"/>
      <c r="P1067" s="19"/>
      <c r="R1067" s="19"/>
      <c r="S1067" s="21"/>
      <c r="Z1067" s="19"/>
      <c r="AA1067" s="19"/>
      <c r="AB1067" s="19"/>
      <c r="AC1067" s="19"/>
      <c r="AD1067" s="19"/>
    </row>
    <row r="1068" spans="1:30" s="20" customFormat="1" x14ac:dyDescent="0.2">
      <c r="A1068" s="17">
        <v>43202.798530092594</v>
      </c>
      <c r="B1068" s="18">
        <v>1.2854166708566499</v>
      </c>
      <c r="C1068" s="18">
        <v>0.74062499999999998</v>
      </c>
      <c r="D1068" s="22">
        <f t="shared" si="16"/>
        <v>17.774722222222497</v>
      </c>
      <c r="E1068" s="19"/>
      <c r="F1068" s="20">
        <v>6.0880000000000001</v>
      </c>
      <c r="G1068" s="19"/>
      <c r="H1068" s="21">
        <v>399.08800000000002</v>
      </c>
      <c r="I1068" s="19"/>
      <c r="J1068" s="19"/>
      <c r="K1068" s="19"/>
      <c r="L1068" s="19"/>
      <c r="M1068" s="19"/>
      <c r="N1068" s="19"/>
      <c r="O1068" s="19"/>
      <c r="P1068" s="19"/>
      <c r="R1068" s="19"/>
      <c r="S1068" s="21"/>
      <c r="Z1068" s="19"/>
      <c r="AA1068" s="19"/>
      <c r="AB1068" s="19"/>
      <c r="AC1068" s="19"/>
      <c r="AD1068" s="19"/>
    </row>
    <row r="1069" spans="1:30" s="20" customFormat="1" x14ac:dyDescent="0.2">
      <c r="A1069" s="17">
        <v>43202.799224537041</v>
      </c>
      <c r="B1069" s="18">
        <v>1.28611111530336</v>
      </c>
      <c r="C1069" s="18">
        <v>0.74131944444444442</v>
      </c>
      <c r="D1069" s="22">
        <f t="shared" si="16"/>
        <v>17.791388888889163</v>
      </c>
      <c r="E1069" s="19"/>
      <c r="G1069" s="19"/>
      <c r="H1069" s="21">
        <v>400.23099999999999</v>
      </c>
      <c r="I1069" s="19"/>
      <c r="J1069" s="19"/>
      <c r="K1069" s="19"/>
      <c r="L1069" s="19"/>
      <c r="M1069" s="19"/>
      <c r="N1069" s="19"/>
      <c r="O1069" s="19"/>
      <c r="P1069" s="19"/>
      <c r="R1069" s="19"/>
      <c r="S1069" s="21"/>
      <c r="Z1069" s="19"/>
      <c r="AA1069" s="19"/>
      <c r="AB1069" s="19"/>
      <c r="AC1069" s="19"/>
      <c r="AD1069" s="19"/>
    </row>
    <row r="1070" spans="1:30" s="20" customFormat="1" x14ac:dyDescent="0.2">
      <c r="A1070" s="17">
        <v>43202.79991898148</v>
      </c>
      <c r="B1070" s="18">
        <v>1.2868055597500601</v>
      </c>
      <c r="C1070" s="18">
        <v>0.74200231481481482</v>
      </c>
      <c r="D1070" s="22">
        <f t="shared" si="16"/>
        <v>17.808055555555828</v>
      </c>
      <c r="E1070" s="19"/>
      <c r="G1070" s="19"/>
      <c r="H1070" s="21"/>
      <c r="I1070" s="19"/>
      <c r="J1070" s="19"/>
      <c r="K1070" s="19"/>
      <c r="L1070" s="19"/>
      <c r="M1070" s="19"/>
      <c r="N1070" s="19"/>
      <c r="O1070" s="19"/>
      <c r="P1070" s="19"/>
      <c r="R1070" s="19"/>
      <c r="S1070" s="21"/>
      <c r="Z1070" s="19"/>
      <c r="AA1070" s="19"/>
      <c r="AB1070" s="19"/>
      <c r="AC1070" s="19"/>
      <c r="AD1070" s="19"/>
    </row>
    <row r="1071" spans="1:30" s="20" customFormat="1" x14ac:dyDescent="0.2">
      <c r="A1071" s="17">
        <v>43202.800613425927</v>
      </c>
      <c r="B1071" s="18">
        <v>1.2875000041967699</v>
      </c>
      <c r="C1071" s="18">
        <v>0.7427083333333333</v>
      </c>
      <c r="D1071" s="22">
        <f t="shared" si="16"/>
        <v>17.824722222222494</v>
      </c>
      <c r="E1071" s="19"/>
      <c r="G1071" s="19"/>
      <c r="H1071" s="21"/>
      <c r="I1071" s="19"/>
      <c r="J1071" s="19"/>
      <c r="K1071" s="19"/>
      <c r="L1071" s="19"/>
      <c r="M1071" s="19"/>
      <c r="N1071" s="19"/>
      <c r="O1071" s="19"/>
      <c r="P1071" s="19"/>
      <c r="R1071" s="19"/>
      <c r="S1071" s="21"/>
      <c r="Z1071" s="19"/>
      <c r="AA1071" s="19"/>
      <c r="AB1071" s="19"/>
      <c r="AC1071" s="19"/>
      <c r="AD1071" s="19"/>
    </row>
    <row r="1072" spans="1:30" s="20" customFormat="1" x14ac:dyDescent="0.2">
      <c r="A1072" s="17">
        <v>43202.801307870373</v>
      </c>
      <c r="B1072" s="18">
        <v>1.28819444864348</v>
      </c>
      <c r="C1072" s="18">
        <v>0.74340277777777775</v>
      </c>
      <c r="D1072" s="22">
        <f t="shared" si="16"/>
        <v>17.84138888888916</v>
      </c>
      <c r="E1072" s="19"/>
      <c r="G1072" s="19"/>
      <c r="H1072" s="21"/>
      <c r="I1072" s="19"/>
      <c r="J1072" s="19"/>
      <c r="K1072" s="19"/>
      <c r="L1072" s="19"/>
      <c r="M1072" s="19"/>
      <c r="N1072" s="19"/>
      <c r="O1072" s="19"/>
      <c r="P1072" s="19"/>
      <c r="R1072" s="19"/>
      <c r="S1072" s="21"/>
      <c r="Z1072" s="19"/>
      <c r="AA1072" s="19"/>
      <c r="AB1072" s="19"/>
      <c r="AC1072" s="19"/>
      <c r="AD1072" s="19"/>
    </row>
    <row r="1073" spans="1:31" s="20" customFormat="1" x14ac:dyDescent="0.2">
      <c r="A1073" s="17">
        <v>43202.802002314813</v>
      </c>
      <c r="B1073" s="18">
        <v>1.2888888930901901</v>
      </c>
      <c r="C1073" s="18">
        <v>0.74409722222222219</v>
      </c>
      <c r="D1073" s="22">
        <f t="shared" si="16"/>
        <v>17.858055555555826</v>
      </c>
      <c r="E1073" s="19"/>
      <c r="G1073" s="19"/>
      <c r="H1073" s="21">
        <v>401.08300000000003</v>
      </c>
      <c r="I1073" s="19"/>
      <c r="J1073" s="19"/>
      <c r="K1073" s="19"/>
      <c r="L1073" s="19"/>
      <c r="M1073" s="19"/>
      <c r="N1073" s="19"/>
      <c r="O1073" s="19"/>
      <c r="P1073" s="19"/>
      <c r="R1073" s="19"/>
      <c r="S1073" s="21"/>
      <c r="Z1073" s="19"/>
      <c r="AA1073" s="19"/>
      <c r="AB1073" s="19"/>
      <c r="AC1073" s="19"/>
      <c r="AD1073" s="19"/>
    </row>
    <row r="1074" spans="1:31" s="20" customFormat="1" x14ac:dyDescent="0.2">
      <c r="A1074" s="17">
        <v>43202.80269675926</v>
      </c>
      <c r="B1074" s="18">
        <v>1.2895833375368999</v>
      </c>
      <c r="C1074" s="18">
        <v>0.74479166666666663</v>
      </c>
      <c r="D1074" s="22">
        <f t="shared" si="16"/>
        <v>17.874722222222491</v>
      </c>
      <c r="E1074" s="19"/>
      <c r="G1074" s="19"/>
      <c r="H1074" s="21">
        <v>404.2</v>
      </c>
      <c r="I1074" s="19"/>
      <c r="J1074" s="19"/>
      <c r="K1074" s="19"/>
      <c r="L1074" s="19"/>
      <c r="M1074" s="19"/>
      <c r="N1074" s="19"/>
      <c r="O1074" s="19"/>
      <c r="P1074" s="19"/>
      <c r="R1074" s="19"/>
      <c r="S1074" s="21"/>
      <c r="Z1074" s="19"/>
      <c r="AA1074" s="19"/>
      <c r="AB1074" s="19"/>
      <c r="AC1074" s="19"/>
      <c r="AD1074" s="19"/>
    </row>
    <row r="1075" spans="1:31" s="20" customFormat="1" x14ac:dyDescent="0.2">
      <c r="A1075" s="17">
        <v>43202.803391203706</v>
      </c>
      <c r="B1075" s="18">
        <v>1.2902777819836</v>
      </c>
      <c r="C1075" s="18">
        <v>0.74548611111111107</v>
      </c>
      <c r="D1075" s="22">
        <f t="shared" si="16"/>
        <v>17.891388888889157</v>
      </c>
      <c r="E1075" s="19"/>
      <c r="G1075" s="19"/>
      <c r="H1075" s="21">
        <v>400.41300000000001</v>
      </c>
      <c r="I1075" s="19"/>
      <c r="J1075" s="19"/>
      <c r="K1075" s="19"/>
      <c r="L1075" s="19"/>
      <c r="M1075" s="19"/>
      <c r="N1075" s="19"/>
      <c r="O1075" s="19"/>
      <c r="P1075" s="19"/>
      <c r="R1075" s="19"/>
      <c r="S1075" s="21"/>
      <c r="Z1075" s="19"/>
      <c r="AA1075" s="19"/>
      <c r="AB1075" s="19"/>
      <c r="AC1075" s="19"/>
      <c r="AD1075" s="19"/>
    </row>
    <row r="1076" spans="1:31" s="20" customFormat="1" x14ac:dyDescent="0.2">
      <c r="A1076" s="17">
        <v>43202.804085648146</v>
      </c>
      <c r="B1076" s="18">
        <v>1.2909722264303101</v>
      </c>
      <c r="C1076" s="18">
        <v>0.74618055555555551</v>
      </c>
      <c r="D1076" s="22">
        <f t="shared" si="16"/>
        <v>17.908055555555823</v>
      </c>
      <c r="E1076" s="19"/>
      <c r="G1076" s="19"/>
      <c r="H1076" s="21">
        <v>398.94299999999998</v>
      </c>
      <c r="I1076" s="19"/>
      <c r="J1076" s="19"/>
      <c r="K1076" s="19"/>
      <c r="L1076" s="19"/>
      <c r="M1076" s="19"/>
      <c r="N1076" s="19"/>
      <c r="O1076" s="19"/>
      <c r="P1076" s="19"/>
      <c r="R1076" s="19"/>
      <c r="S1076" s="21"/>
      <c r="Z1076" s="19"/>
      <c r="AA1076" s="19"/>
      <c r="AB1076" s="19"/>
      <c r="AC1076" s="19"/>
      <c r="AD1076" s="19"/>
    </row>
    <row r="1077" spans="1:31" s="20" customFormat="1" x14ac:dyDescent="0.2">
      <c r="A1077" s="17">
        <v>43202.804780092592</v>
      </c>
      <c r="B1077" s="18">
        <v>1.2916666708770199</v>
      </c>
      <c r="C1077" s="18">
        <v>0.74686342592592592</v>
      </c>
      <c r="D1077" s="22">
        <f t="shared" si="16"/>
        <v>17.924722222222488</v>
      </c>
      <c r="E1077" s="19"/>
      <c r="G1077" s="19"/>
      <c r="H1077" s="21">
        <v>400.911</v>
      </c>
      <c r="I1077" s="19"/>
      <c r="J1077" s="19"/>
      <c r="K1077" s="19"/>
      <c r="L1077" s="19"/>
      <c r="M1077" s="19"/>
      <c r="N1077" s="19"/>
      <c r="O1077" s="19"/>
      <c r="P1077" s="19"/>
      <c r="R1077" s="19"/>
      <c r="S1077" s="21"/>
      <c r="Z1077" s="19"/>
      <c r="AA1077" s="19"/>
      <c r="AB1077" s="19"/>
      <c r="AC1077" s="19"/>
      <c r="AD1077" s="19"/>
    </row>
    <row r="1078" spans="1:31" s="20" customFormat="1" x14ac:dyDescent="0.2">
      <c r="A1078" s="17">
        <v>43202.805474537039</v>
      </c>
      <c r="B1078" s="18">
        <v>1.29236111532373</v>
      </c>
      <c r="C1078" s="18">
        <v>0.7475694444444444</v>
      </c>
      <c r="D1078" s="22">
        <f t="shared" si="16"/>
        <v>17.941388888889154</v>
      </c>
      <c r="E1078" s="19">
        <v>1005.633</v>
      </c>
      <c r="F1078" s="20">
        <v>6.09</v>
      </c>
      <c r="G1078" s="19">
        <v>36.996000000000002</v>
      </c>
      <c r="H1078" s="21">
        <v>400.19900000000001</v>
      </c>
      <c r="I1078" s="19">
        <v>0</v>
      </c>
      <c r="J1078" s="19">
        <v>0</v>
      </c>
      <c r="K1078" s="19">
        <v>0</v>
      </c>
      <c r="L1078" s="19">
        <v>5.633</v>
      </c>
      <c r="M1078" s="19">
        <v>0</v>
      </c>
      <c r="N1078" s="19">
        <v>0</v>
      </c>
      <c r="O1078" s="19">
        <v>0</v>
      </c>
      <c r="P1078" s="19">
        <v>0</v>
      </c>
      <c r="Q1078" s="20">
        <v>-868.971</v>
      </c>
      <c r="R1078" s="19">
        <v>0</v>
      </c>
      <c r="S1078" s="21">
        <v>0</v>
      </c>
      <c r="T1078" s="20">
        <v>36.121000000000002</v>
      </c>
      <c r="U1078" s="20">
        <v>0</v>
      </c>
      <c r="V1078" s="20">
        <v>0</v>
      </c>
      <c r="W1078" s="20">
        <v>0</v>
      </c>
      <c r="X1078" s="20">
        <v>0</v>
      </c>
      <c r="Y1078" s="20">
        <v>6</v>
      </c>
      <c r="Z1078" s="19">
        <v>37</v>
      </c>
      <c r="AA1078" s="19">
        <v>3</v>
      </c>
      <c r="AB1078" s="19">
        <v>0</v>
      </c>
      <c r="AC1078" s="19">
        <v>3</v>
      </c>
      <c r="AD1078" s="19">
        <v>3</v>
      </c>
      <c r="AE1078" s="20">
        <v>0</v>
      </c>
    </row>
    <row r="1079" spans="1:31" s="20" customFormat="1" x14ac:dyDescent="0.2">
      <c r="A1079" s="17">
        <v>43202.806168981479</v>
      </c>
      <c r="B1079" s="18">
        <v>1.2930555597704401</v>
      </c>
      <c r="C1079" s="18">
        <v>0.74826388888888884</v>
      </c>
      <c r="D1079" s="22">
        <f t="shared" si="16"/>
        <v>17.95805555555582</v>
      </c>
      <c r="E1079" s="19"/>
      <c r="G1079" s="19"/>
      <c r="H1079" s="21">
        <v>400.65699999999998</v>
      </c>
      <c r="I1079" s="19"/>
      <c r="J1079" s="19"/>
      <c r="K1079" s="19"/>
      <c r="L1079" s="19"/>
      <c r="M1079" s="19"/>
      <c r="N1079" s="19"/>
      <c r="O1079" s="19"/>
      <c r="P1079" s="19"/>
      <c r="R1079" s="19"/>
      <c r="S1079" s="21"/>
      <c r="Z1079" s="19"/>
      <c r="AA1079" s="19"/>
      <c r="AB1079" s="19"/>
      <c r="AC1079" s="19"/>
      <c r="AD1079" s="19"/>
    </row>
    <row r="1080" spans="1:31" s="20" customFormat="1" x14ac:dyDescent="0.2">
      <c r="A1080" s="17">
        <v>43202.806863425925</v>
      </c>
      <c r="B1080" s="18">
        <v>1.2937500042171499</v>
      </c>
      <c r="C1080" s="18">
        <v>0.74895833333333328</v>
      </c>
      <c r="D1080" s="22">
        <f t="shared" si="16"/>
        <v>17.974722222222486</v>
      </c>
      <c r="E1080" s="19"/>
      <c r="G1080" s="19"/>
      <c r="H1080" s="21"/>
      <c r="I1080" s="19"/>
      <c r="J1080" s="19"/>
      <c r="K1080" s="19"/>
      <c r="L1080" s="19"/>
      <c r="M1080" s="19"/>
      <c r="N1080" s="19"/>
      <c r="O1080" s="19"/>
      <c r="P1080" s="19"/>
      <c r="R1080" s="19"/>
      <c r="S1080" s="21"/>
      <c r="Z1080" s="19"/>
      <c r="AA1080" s="19"/>
      <c r="AB1080" s="19"/>
      <c r="AC1080" s="19"/>
      <c r="AD1080" s="19"/>
    </row>
    <row r="1081" spans="1:31" s="20" customFormat="1" x14ac:dyDescent="0.2">
      <c r="A1081" s="17">
        <v>43202.807557870372</v>
      </c>
      <c r="B1081" s="18">
        <v>1.29444444866385</v>
      </c>
      <c r="C1081" s="18">
        <v>0.74965277777777772</v>
      </c>
      <c r="D1081" s="22">
        <f t="shared" si="16"/>
        <v>17.991388888889151</v>
      </c>
      <c r="E1081" s="19"/>
      <c r="G1081" s="19"/>
      <c r="H1081" s="21"/>
      <c r="I1081" s="19"/>
      <c r="J1081" s="19"/>
      <c r="K1081" s="19"/>
      <c r="L1081" s="19"/>
      <c r="M1081" s="19"/>
      <c r="N1081" s="19"/>
      <c r="O1081" s="19"/>
      <c r="P1081" s="19"/>
      <c r="R1081" s="19"/>
      <c r="S1081" s="21"/>
      <c r="Z1081" s="19"/>
      <c r="AA1081" s="19"/>
      <c r="AB1081" s="19"/>
      <c r="AC1081" s="19"/>
      <c r="AD1081" s="19"/>
    </row>
    <row r="1082" spans="1:31" s="20" customFormat="1" x14ac:dyDescent="0.2">
      <c r="A1082" s="17">
        <v>43202.808252314811</v>
      </c>
      <c r="B1082" s="18">
        <v>1.2951388931105601</v>
      </c>
      <c r="C1082" s="18">
        <v>0.75034722222222228</v>
      </c>
      <c r="D1082" s="22">
        <f t="shared" si="16"/>
        <v>18.008055555555817</v>
      </c>
      <c r="E1082" s="19"/>
      <c r="G1082" s="19"/>
      <c r="H1082" s="21"/>
      <c r="I1082" s="19"/>
      <c r="J1082" s="19"/>
      <c r="K1082" s="19"/>
      <c r="L1082" s="19"/>
      <c r="M1082" s="19"/>
      <c r="N1082" s="19"/>
      <c r="O1082" s="19"/>
      <c r="P1082" s="19"/>
      <c r="R1082" s="19"/>
      <c r="S1082" s="21"/>
      <c r="Z1082" s="19"/>
      <c r="AA1082" s="19"/>
      <c r="AB1082" s="19"/>
      <c r="AC1082" s="19"/>
      <c r="AD1082" s="19"/>
    </row>
    <row r="1083" spans="1:31" s="20" customFormat="1" x14ac:dyDescent="0.2">
      <c r="A1083" s="17">
        <v>43202.808946759258</v>
      </c>
      <c r="B1083" s="18">
        <v>1.2958333375572699</v>
      </c>
      <c r="C1083" s="18">
        <v>0.75103009259259257</v>
      </c>
      <c r="D1083" s="22">
        <f t="shared" si="16"/>
        <v>18.024722222222483</v>
      </c>
      <c r="E1083" s="19"/>
      <c r="G1083" s="19"/>
      <c r="H1083" s="21"/>
      <c r="I1083" s="19"/>
      <c r="J1083" s="19"/>
      <c r="K1083" s="19"/>
      <c r="L1083" s="19"/>
      <c r="M1083" s="19"/>
      <c r="N1083" s="19"/>
      <c r="O1083" s="19"/>
      <c r="P1083" s="19"/>
      <c r="R1083" s="19"/>
      <c r="S1083" s="21"/>
      <c r="Z1083" s="19"/>
      <c r="AA1083" s="19"/>
      <c r="AB1083" s="19"/>
      <c r="AC1083" s="19"/>
      <c r="AD1083" s="19"/>
    </row>
    <row r="1084" spans="1:31" s="20" customFormat="1" x14ac:dyDescent="0.2">
      <c r="A1084" s="17">
        <v>43202.809641203705</v>
      </c>
      <c r="B1084" s="18">
        <v>1.29652778200398</v>
      </c>
      <c r="C1084" s="18">
        <v>0.75172453703703701</v>
      </c>
      <c r="D1084" s="22">
        <f t="shared" si="16"/>
        <v>18.041388888889148</v>
      </c>
      <c r="E1084" s="19"/>
      <c r="G1084" s="19"/>
      <c r="H1084" s="21"/>
      <c r="I1084" s="19"/>
      <c r="J1084" s="19"/>
      <c r="K1084" s="19"/>
      <c r="L1084" s="19"/>
      <c r="M1084" s="19"/>
      <c r="N1084" s="19"/>
      <c r="O1084" s="19"/>
      <c r="P1084" s="19"/>
      <c r="R1084" s="19"/>
      <c r="S1084" s="21"/>
      <c r="Z1084" s="19"/>
      <c r="AA1084" s="19"/>
      <c r="AB1084" s="19"/>
      <c r="AC1084" s="19"/>
      <c r="AD1084" s="19"/>
    </row>
    <row r="1085" spans="1:31" s="20" customFormat="1" x14ac:dyDescent="0.2">
      <c r="A1085" s="17">
        <v>43202.810335648152</v>
      </c>
      <c r="B1085" s="18">
        <v>1.2972222264506901</v>
      </c>
      <c r="C1085" s="18">
        <v>0.7524305555555556</v>
      </c>
      <c r="D1085" s="22">
        <f t="shared" si="16"/>
        <v>18.058055555555814</v>
      </c>
      <c r="E1085" s="19"/>
      <c r="G1085" s="19"/>
      <c r="H1085" s="21"/>
      <c r="I1085" s="19"/>
      <c r="J1085" s="19"/>
      <c r="K1085" s="19"/>
      <c r="L1085" s="19"/>
      <c r="M1085" s="19"/>
      <c r="N1085" s="19"/>
      <c r="O1085" s="19"/>
      <c r="P1085" s="19"/>
      <c r="R1085" s="19"/>
      <c r="S1085" s="21"/>
      <c r="Z1085" s="19"/>
      <c r="AA1085" s="19"/>
      <c r="AB1085" s="19"/>
      <c r="AC1085" s="19"/>
      <c r="AD1085" s="19"/>
    </row>
    <row r="1086" spans="1:31" s="20" customFormat="1" x14ac:dyDescent="0.2">
      <c r="A1086" s="17">
        <v>43202.811030092591</v>
      </c>
      <c r="B1086" s="18">
        <v>1.2979166708973899</v>
      </c>
      <c r="C1086" s="18">
        <v>0.75312500000000004</v>
      </c>
      <c r="D1086" s="22">
        <f t="shared" si="16"/>
        <v>18.07472222222248</v>
      </c>
      <c r="E1086" s="19"/>
      <c r="G1086" s="19"/>
      <c r="H1086" s="21">
        <v>400.87299999999999</v>
      </c>
      <c r="I1086" s="19"/>
      <c r="J1086" s="19"/>
      <c r="K1086" s="19"/>
      <c r="L1086" s="19"/>
      <c r="M1086" s="19"/>
      <c r="N1086" s="19"/>
      <c r="O1086" s="19"/>
      <c r="P1086" s="19"/>
      <c r="R1086" s="19"/>
      <c r="S1086" s="21"/>
      <c r="Z1086" s="19"/>
      <c r="AA1086" s="19"/>
      <c r="AB1086" s="19"/>
      <c r="AC1086" s="19"/>
      <c r="AD1086" s="19"/>
    </row>
    <row r="1087" spans="1:31" s="20" customFormat="1" x14ac:dyDescent="0.2">
      <c r="A1087" s="17">
        <v>43202.811724537038</v>
      </c>
      <c r="B1087" s="18">
        <v>1.2986111153441</v>
      </c>
      <c r="C1087" s="18">
        <v>0.75381944444444449</v>
      </c>
      <c r="D1087" s="22">
        <f t="shared" si="16"/>
        <v>18.091388888889146</v>
      </c>
      <c r="E1087" s="19"/>
      <c r="G1087" s="19"/>
      <c r="H1087" s="21">
        <v>400.45100000000002</v>
      </c>
      <c r="I1087" s="19"/>
      <c r="J1087" s="19"/>
      <c r="K1087" s="19"/>
      <c r="L1087" s="19"/>
      <c r="M1087" s="19"/>
      <c r="N1087" s="19"/>
      <c r="O1087" s="19"/>
      <c r="P1087" s="19"/>
      <c r="R1087" s="19"/>
      <c r="S1087" s="21"/>
      <c r="Z1087" s="19"/>
      <c r="AA1087" s="19"/>
      <c r="AB1087" s="19"/>
      <c r="AC1087" s="19"/>
      <c r="AD1087" s="19"/>
    </row>
    <row r="1088" spans="1:31" s="20" customFormat="1" x14ac:dyDescent="0.2">
      <c r="A1088" s="17">
        <v>43202.812418981484</v>
      </c>
      <c r="B1088" s="18">
        <v>1.2993055597908101</v>
      </c>
      <c r="C1088" s="18">
        <v>0.75451388888888893</v>
      </c>
      <c r="D1088" s="22">
        <f t="shared" si="16"/>
        <v>18.108055555555811</v>
      </c>
      <c r="E1088" s="19"/>
      <c r="G1088" s="19"/>
      <c r="H1088" s="21">
        <v>400.54</v>
      </c>
      <c r="I1088" s="19"/>
      <c r="J1088" s="19"/>
      <c r="K1088" s="19"/>
      <c r="L1088" s="19"/>
      <c r="M1088" s="19"/>
      <c r="N1088" s="19"/>
      <c r="O1088" s="19"/>
      <c r="P1088" s="19"/>
      <c r="R1088" s="19"/>
      <c r="S1088" s="21"/>
      <c r="Z1088" s="19"/>
      <c r="AA1088" s="19"/>
      <c r="AB1088" s="19"/>
      <c r="AC1088" s="19"/>
      <c r="AD1088" s="19"/>
    </row>
    <row r="1089" spans="1:30" s="20" customFormat="1" x14ac:dyDescent="0.2">
      <c r="A1089" s="17">
        <v>43202.813113425924</v>
      </c>
      <c r="B1089" s="18">
        <v>1.3000000042375199</v>
      </c>
      <c r="C1089" s="18">
        <v>0.75520833333333337</v>
      </c>
      <c r="D1089" s="22">
        <f t="shared" si="16"/>
        <v>18.124722222222477</v>
      </c>
      <c r="E1089" s="19"/>
      <c r="G1089" s="19"/>
      <c r="H1089" s="21">
        <v>400.11900000000003</v>
      </c>
      <c r="I1089" s="19"/>
      <c r="J1089" s="19"/>
      <c r="K1089" s="19"/>
      <c r="L1089" s="19"/>
      <c r="M1089" s="19"/>
      <c r="N1089" s="19"/>
      <c r="O1089" s="19"/>
      <c r="P1089" s="19"/>
      <c r="R1089" s="19"/>
      <c r="S1089" s="21"/>
      <c r="Z1089" s="19"/>
      <c r="AA1089" s="19"/>
      <c r="AB1089" s="19"/>
      <c r="AC1089" s="19"/>
      <c r="AD1089" s="19"/>
    </row>
    <row r="1090" spans="1:30" s="20" customFormat="1" x14ac:dyDescent="0.2">
      <c r="A1090" s="17">
        <v>43202.813807870371</v>
      </c>
      <c r="B1090" s="18">
        <v>1.30069444868423</v>
      </c>
      <c r="C1090" s="18">
        <v>0.75589120370370366</v>
      </c>
      <c r="D1090" s="22">
        <f t="shared" si="16"/>
        <v>18.141388888889143</v>
      </c>
      <c r="E1090" s="19"/>
      <c r="G1090" s="19"/>
      <c r="H1090" s="21">
        <v>400.98399999999998</v>
      </c>
      <c r="I1090" s="19"/>
      <c r="J1090" s="19"/>
      <c r="K1090" s="19"/>
      <c r="L1090" s="19"/>
      <c r="M1090" s="19"/>
      <c r="N1090" s="19"/>
      <c r="O1090" s="19"/>
      <c r="P1090" s="19"/>
      <c r="R1090" s="19"/>
      <c r="S1090" s="21"/>
      <c r="Z1090" s="19"/>
      <c r="AA1090" s="19"/>
      <c r="AB1090" s="19"/>
      <c r="AC1090" s="19"/>
      <c r="AD1090" s="19"/>
    </row>
    <row r="1091" spans="1:30" s="20" customFormat="1" x14ac:dyDescent="0.2">
      <c r="A1091" s="17">
        <v>43202.814502314817</v>
      </c>
      <c r="B1091" s="18">
        <v>1.3013888931309301</v>
      </c>
      <c r="C1091" s="18">
        <v>0.7565856481481481</v>
      </c>
      <c r="D1091" s="22">
        <f t="shared" si="16"/>
        <v>18.158055555555809</v>
      </c>
      <c r="E1091" s="19"/>
      <c r="G1091" s="19"/>
      <c r="H1091" s="21">
        <v>399.02199999999999</v>
      </c>
      <c r="I1091" s="19"/>
      <c r="J1091" s="19"/>
      <c r="K1091" s="19"/>
      <c r="L1091" s="19"/>
      <c r="M1091" s="19"/>
      <c r="N1091" s="19"/>
      <c r="O1091" s="19"/>
      <c r="P1091" s="19"/>
      <c r="R1091" s="19"/>
      <c r="S1091" s="21"/>
      <c r="Z1091" s="19"/>
      <c r="AA1091" s="19"/>
      <c r="AB1091" s="19"/>
      <c r="AC1091" s="19"/>
      <c r="AD1091" s="19"/>
    </row>
    <row r="1092" spans="1:30" s="20" customFormat="1" x14ac:dyDescent="0.2">
      <c r="A1092" s="17">
        <v>43202.815196759257</v>
      </c>
      <c r="B1092" s="18">
        <v>1.3020833375776399</v>
      </c>
      <c r="C1092" s="18">
        <v>0.7572916666666667</v>
      </c>
      <c r="D1092" s="22">
        <f t="shared" ref="D1092:D1155" si="17">D1091+60/3600</f>
        <v>18.174722222222474</v>
      </c>
      <c r="E1092" s="19"/>
      <c r="G1092" s="19"/>
      <c r="H1092" s="21"/>
      <c r="I1092" s="19"/>
      <c r="J1092" s="19"/>
      <c r="K1092" s="19"/>
      <c r="L1092" s="19"/>
      <c r="M1092" s="19"/>
      <c r="N1092" s="19"/>
      <c r="O1092" s="19"/>
      <c r="P1092" s="19"/>
      <c r="R1092" s="19"/>
      <c r="S1092" s="21"/>
      <c r="Z1092" s="19"/>
      <c r="AA1092" s="19"/>
      <c r="AB1092" s="19"/>
      <c r="AC1092" s="19"/>
      <c r="AD1092" s="19"/>
    </row>
    <row r="1093" spans="1:30" s="20" customFormat="1" x14ac:dyDescent="0.2">
      <c r="A1093" s="17">
        <v>43202.815891203703</v>
      </c>
      <c r="B1093" s="18">
        <v>1.30277778202435</v>
      </c>
      <c r="C1093" s="18">
        <v>0.75798611111111114</v>
      </c>
      <c r="D1093" s="22">
        <f t="shared" si="17"/>
        <v>18.19138888888914</v>
      </c>
      <c r="E1093" s="19"/>
      <c r="G1093" s="19"/>
      <c r="H1093" s="21">
        <v>400.63</v>
      </c>
      <c r="I1093" s="19"/>
      <c r="J1093" s="19"/>
      <c r="K1093" s="19"/>
      <c r="L1093" s="19"/>
      <c r="M1093" s="19"/>
      <c r="N1093" s="19"/>
      <c r="O1093" s="19"/>
      <c r="P1093" s="19"/>
      <c r="R1093" s="19"/>
      <c r="S1093" s="21"/>
      <c r="Z1093" s="19"/>
      <c r="AA1093" s="19"/>
      <c r="AB1093" s="19"/>
      <c r="AC1093" s="19"/>
      <c r="AD1093" s="19"/>
    </row>
    <row r="1094" spans="1:30" s="20" customFormat="1" x14ac:dyDescent="0.2">
      <c r="A1094" s="17">
        <v>43202.81658564815</v>
      </c>
      <c r="B1094" s="18">
        <v>1.3034722264710601</v>
      </c>
      <c r="C1094" s="18">
        <v>0.75868055555555558</v>
      </c>
      <c r="D1094" s="22">
        <f t="shared" si="17"/>
        <v>18.208055555555806</v>
      </c>
      <c r="E1094" s="19"/>
      <c r="G1094" s="19"/>
      <c r="H1094" s="21"/>
      <c r="I1094" s="19"/>
      <c r="J1094" s="19"/>
      <c r="K1094" s="19"/>
      <c r="L1094" s="19"/>
      <c r="M1094" s="19"/>
      <c r="N1094" s="19"/>
      <c r="O1094" s="19"/>
      <c r="P1094" s="19"/>
      <c r="R1094" s="19"/>
      <c r="S1094" s="21"/>
      <c r="Z1094" s="19"/>
      <c r="AA1094" s="19"/>
      <c r="AB1094" s="19"/>
      <c r="AC1094" s="19"/>
      <c r="AD1094" s="19"/>
    </row>
    <row r="1095" spans="1:30" s="20" customFormat="1" x14ac:dyDescent="0.2">
      <c r="A1095" s="17">
        <v>43202.817280092589</v>
      </c>
      <c r="B1095" s="18">
        <v>1.3041666709177699</v>
      </c>
      <c r="C1095" s="18">
        <v>0.75937500000000002</v>
      </c>
      <c r="D1095" s="22">
        <f t="shared" si="17"/>
        <v>18.224722222222471</v>
      </c>
      <c r="E1095" s="19"/>
      <c r="G1095" s="19"/>
      <c r="H1095" s="21"/>
      <c r="I1095" s="19"/>
      <c r="J1095" s="19"/>
      <c r="K1095" s="19"/>
      <c r="L1095" s="19"/>
      <c r="M1095" s="19"/>
      <c r="N1095" s="19"/>
      <c r="O1095" s="19"/>
      <c r="P1095" s="19"/>
      <c r="R1095" s="19"/>
      <c r="S1095" s="21"/>
      <c r="Z1095" s="19"/>
      <c r="AA1095" s="19"/>
      <c r="AB1095" s="19"/>
      <c r="AC1095" s="19"/>
      <c r="AD1095" s="19"/>
    </row>
    <row r="1096" spans="1:30" s="20" customFormat="1" x14ac:dyDescent="0.2">
      <c r="A1096" s="17">
        <v>43202.817974537036</v>
      </c>
      <c r="B1096" s="18">
        <v>1.30486111536447</v>
      </c>
      <c r="C1096" s="18">
        <v>0.76006944444444446</v>
      </c>
      <c r="D1096" s="22">
        <f t="shared" si="17"/>
        <v>18.241388888889137</v>
      </c>
      <c r="E1096" s="19"/>
      <c r="G1096" s="19"/>
      <c r="H1096" s="21"/>
      <c r="I1096" s="19"/>
      <c r="J1096" s="19"/>
      <c r="K1096" s="19"/>
      <c r="L1096" s="19"/>
      <c r="M1096" s="19"/>
      <c r="N1096" s="19"/>
      <c r="O1096" s="19"/>
      <c r="P1096" s="19"/>
      <c r="R1096" s="19"/>
      <c r="S1096" s="21"/>
      <c r="Z1096" s="19"/>
      <c r="AA1096" s="19"/>
      <c r="AB1096" s="19"/>
      <c r="AC1096" s="19"/>
      <c r="AD1096" s="19"/>
    </row>
    <row r="1097" spans="1:30" s="20" customFormat="1" x14ac:dyDescent="0.2">
      <c r="A1097" s="17">
        <v>43202.818668981483</v>
      </c>
      <c r="B1097" s="18">
        <v>1.3055555598111801</v>
      </c>
      <c r="C1097" s="18">
        <v>0.76075231481481487</v>
      </c>
      <c r="D1097" s="22">
        <f t="shared" si="17"/>
        <v>18.258055555555803</v>
      </c>
      <c r="E1097" s="19"/>
      <c r="G1097" s="19"/>
      <c r="H1097" s="21"/>
      <c r="I1097" s="19"/>
      <c r="J1097" s="19"/>
      <c r="K1097" s="19"/>
      <c r="L1097" s="19"/>
      <c r="M1097" s="19"/>
      <c r="N1097" s="19"/>
      <c r="O1097" s="19"/>
      <c r="P1097" s="19"/>
      <c r="R1097" s="19"/>
      <c r="S1097" s="21"/>
      <c r="Z1097" s="19"/>
      <c r="AA1097" s="19"/>
      <c r="AB1097" s="19"/>
      <c r="AC1097" s="19"/>
      <c r="AD1097" s="19"/>
    </row>
    <row r="1098" spans="1:30" s="20" customFormat="1" x14ac:dyDescent="0.2">
      <c r="A1098" s="17">
        <v>43202.819363425922</v>
      </c>
      <c r="B1098" s="18">
        <v>1.30625000425789</v>
      </c>
      <c r="C1098" s="18">
        <v>0.76145833333333335</v>
      </c>
      <c r="D1098" s="22">
        <f t="shared" si="17"/>
        <v>18.274722222222469</v>
      </c>
      <c r="E1098" s="19"/>
      <c r="G1098" s="19"/>
      <c r="H1098" s="21"/>
      <c r="I1098" s="19"/>
      <c r="J1098" s="19"/>
      <c r="K1098" s="19"/>
      <c r="L1098" s="19"/>
      <c r="M1098" s="19"/>
      <c r="N1098" s="19"/>
      <c r="O1098" s="19"/>
      <c r="P1098" s="19"/>
      <c r="R1098" s="19"/>
      <c r="S1098" s="21"/>
      <c r="T1098" s="20">
        <v>37.962000000000003</v>
      </c>
      <c r="Z1098" s="19"/>
      <c r="AA1098" s="19"/>
      <c r="AB1098" s="19"/>
      <c r="AC1098" s="19"/>
      <c r="AD1098" s="19"/>
    </row>
    <row r="1099" spans="1:30" s="20" customFormat="1" x14ac:dyDescent="0.2">
      <c r="A1099" s="17">
        <v>43202.820057870369</v>
      </c>
      <c r="B1099" s="18">
        <v>1.3069444487046</v>
      </c>
      <c r="C1099" s="18">
        <v>0.76215277777777779</v>
      </c>
      <c r="D1099" s="22">
        <f t="shared" si="17"/>
        <v>18.291388888889134</v>
      </c>
      <c r="E1099" s="19"/>
      <c r="G1099" s="19"/>
      <c r="H1099" s="21"/>
      <c r="I1099" s="19"/>
      <c r="J1099" s="19"/>
      <c r="K1099" s="19"/>
      <c r="L1099" s="19"/>
      <c r="M1099" s="19"/>
      <c r="N1099" s="19"/>
      <c r="O1099" s="19"/>
      <c r="P1099" s="19"/>
      <c r="R1099" s="19"/>
      <c r="S1099" s="21"/>
      <c r="Z1099" s="19"/>
      <c r="AA1099" s="19"/>
      <c r="AB1099" s="19"/>
      <c r="AC1099" s="19"/>
      <c r="AD1099" s="19"/>
    </row>
    <row r="1100" spans="1:30" s="20" customFormat="1" x14ac:dyDescent="0.2">
      <c r="A1100" s="17">
        <v>43202.820752314816</v>
      </c>
      <c r="B1100" s="18">
        <v>1.3076388931513101</v>
      </c>
      <c r="C1100" s="18">
        <v>0.76284722222222223</v>
      </c>
      <c r="D1100" s="22">
        <f t="shared" si="17"/>
        <v>18.3080555555558</v>
      </c>
      <c r="E1100" s="19"/>
      <c r="G1100" s="19"/>
      <c r="H1100" s="21"/>
      <c r="I1100" s="19"/>
      <c r="J1100" s="19"/>
      <c r="K1100" s="19"/>
      <c r="L1100" s="19"/>
      <c r="M1100" s="19"/>
      <c r="N1100" s="19"/>
      <c r="O1100" s="19"/>
      <c r="P1100" s="19"/>
      <c r="R1100" s="19"/>
      <c r="S1100" s="21"/>
      <c r="Z1100" s="19"/>
      <c r="AA1100" s="19"/>
      <c r="AB1100" s="19"/>
      <c r="AC1100" s="19"/>
      <c r="AD1100" s="19"/>
    </row>
    <row r="1101" spans="1:30" s="20" customFormat="1" x14ac:dyDescent="0.2">
      <c r="A1101" s="17">
        <v>43202.821446759262</v>
      </c>
      <c r="B1101" s="18">
        <v>1.30833333759801</v>
      </c>
      <c r="C1101" s="18">
        <v>0.76354166666666667</v>
      </c>
      <c r="D1101" s="22">
        <f t="shared" si="17"/>
        <v>18.324722222222466</v>
      </c>
      <c r="E1101" s="19"/>
      <c r="G1101" s="19"/>
      <c r="H1101" s="21"/>
      <c r="I1101" s="19"/>
      <c r="J1101" s="19"/>
      <c r="K1101" s="19"/>
      <c r="L1101" s="19"/>
      <c r="M1101" s="19"/>
      <c r="N1101" s="19"/>
      <c r="O1101" s="19"/>
      <c r="P1101" s="19"/>
      <c r="R1101" s="19"/>
      <c r="S1101" s="21"/>
      <c r="Z1101" s="19"/>
      <c r="AA1101" s="19"/>
      <c r="AB1101" s="19"/>
      <c r="AC1101" s="19"/>
      <c r="AD1101" s="19"/>
    </row>
    <row r="1102" spans="1:30" s="20" customFormat="1" x14ac:dyDescent="0.2">
      <c r="A1102" s="17">
        <v>43202.822141203702</v>
      </c>
      <c r="B1102" s="18">
        <v>1.30902778204472</v>
      </c>
      <c r="C1102" s="18">
        <v>0.76423611111111112</v>
      </c>
      <c r="D1102" s="22">
        <f t="shared" si="17"/>
        <v>18.341388888889131</v>
      </c>
      <c r="E1102" s="19"/>
      <c r="G1102" s="19"/>
      <c r="H1102" s="21"/>
      <c r="I1102" s="19"/>
      <c r="J1102" s="19"/>
      <c r="K1102" s="19"/>
      <c r="L1102" s="19"/>
      <c r="M1102" s="19"/>
      <c r="N1102" s="19"/>
      <c r="O1102" s="19"/>
      <c r="P1102" s="19"/>
      <c r="R1102" s="19"/>
      <c r="S1102" s="21"/>
      <c r="Z1102" s="19"/>
      <c r="AA1102" s="19"/>
      <c r="AB1102" s="19"/>
      <c r="AC1102" s="19"/>
      <c r="AD1102" s="19"/>
    </row>
    <row r="1103" spans="1:30" s="20" customFormat="1" x14ac:dyDescent="0.2">
      <c r="A1103" s="17">
        <v>43202.822835648149</v>
      </c>
      <c r="B1103" s="18">
        <v>1.3097222264914301</v>
      </c>
      <c r="C1103" s="18">
        <v>0.76493055555555556</v>
      </c>
      <c r="D1103" s="22">
        <f t="shared" si="17"/>
        <v>18.358055555555797</v>
      </c>
      <c r="E1103" s="19"/>
      <c r="G1103" s="19"/>
      <c r="H1103" s="21"/>
      <c r="I1103" s="19"/>
      <c r="J1103" s="19"/>
      <c r="K1103" s="19"/>
      <c r="L1103" s="19"/>
      <c r="M1103" s="19"/>
      <c r="N1103" s="19"/>
      <c r="O1103" s="19"/>
      <c r="P1103" s="19"/>
      <c r="R1103" s="19"/>
      <c r="S1103" s="21"/>
      <c r="Z1103" s="19"/>
      <c r="AA1103" s="19"/>
      <c r="AB1103" s="19"/>
      <c r="AC1103" s="19"/>
      <c r="AD1103" s="19"/>
    </row>
    <row r="1104" spans="1:30" s="20" customFormat="1" x14ac:dyDescent="0.2">
      <c r="A1104" s="17">
        <v>43202.823530092595</v>
      </c>
      <c r="B1104" s="18">
        <v>1.31041667093814</v>
      </c>
      <c r="C1104" s="18">
        <v>0.76561342592592596</v>
      </c>
      <c r="D1104" s="22">
        <f t="shared" si="17"/>
        <v>18.374722222222463</v>
      </c>
      <c r="E1104" s="19"/>
      <c r="G1104" s="19"/>
      <c r="H1104" s="21"/>
      <c r="I1104" s="19"/>
      <c r="J1104" s="19"/>
      <c r="K1104" s="19"/>
      <c r="L1104" s="19"/>
      <c r="M1104" s="19"/>
      <c r="N1104" s="19"/>
      <c r="O1104" s="19"/>
      <c r="P1104" s="19"/>
      <c r="R1104" s="19"/>
      <c r="S1104" s="21"/>
      <c r="Z1104" s="19"/>
      <c r="AA1104" s="19"/>
      <c r="AB1104" s="19"/>
      <c r="AC1104" s="19"/>
      <c r="AD1104" s="19"/>
    </row>
    <row r="1105" spans="1:31" s="20" customFormat="1" x14ac:dyDescent="0.2">
      <c r="A1105" s="17">
        <v>43202.824224537035</v>
      </c>
      <c r="B1105" s="18">
        <v>1.31111111538485</v>
      </c>
      <c r="C1105" s="18">
        <v>0.76631944444444444</v>
      </c>
      <c r="D1105" s="22">
        <f t="shared" si="17"/>
        <v>18.391388888889129</v>
      </c>
      <c r="E1105" s="19"/>
      <c r="G1105" s="19"/>
      <c r="H1105" s="21">
        <v>401.59300000000002</v>
      </c>
      <c r="I1105" s="19"/>
      <c r="J1105" s="19"/>
      <c r="K1105" s="19"/>
      <c r="L1105" s="19"/>
      <c r="M1105" s="19"/>
      <c r="N1105" s="19"/>
      <c r="O1105" s="19"/>
      <c r="P1105" s="19"/>
      <c r="R1105" s="19"/>
      <c r="S1105" s="21"/>
      <c r="Z1105" s="19"/>
      <c r="AA1105" s="19"/>
      <c r="AB1105" s="19"/>
      <c r="AC1105" s="19"/>
      <c r="AD1105" s="19"/>
    </row>
    <row r="1106" spans="1:31" s="20" customFormat="1" x14ac:dyDescent="0.2">
      <c r="A1106" s="17">
        <v>43202.824918981481</v>
      </c>
      <c r="B1106" s="18">
        <v>1.3118055598315601</v>
      </c>
      <c r="C1106" s="18">
        <v>0.76701388888888888</v>
      </c>
      <c r="D1106" s="22">
        <f t="shared" si="17"/>
        <v>18.408055555555794</v>
      </c>
      <c r="E1106" s="19"/>
      <c r="G1106" s="19"/>
      <c r="H1106" s="21">
        <v>398.89800000000002</v>
      </c>
      <c r="I1106" s="19"/>
      <c r="J1106" s="19"/>
      <c r="K1106" s="19"/>
      <c r="L1106" s="19"/>
      <c r="M1106" s="19"/>
      <c r="N1106" s="19"/>
      <c r="O1106" s="19"/>
      <c r="P1106" s="19"/>
      <c r="R1106" s="19"/>
      <c r="S1106" s="21"/>
      <c r="Z1106" s="19"/>
      <c r="AA1106" s="19"/>
      <c r="AB1106" s="19"/>
      <c r="AC1106" s="19"/>
      <c r="AD1106" s="19"/>
    </row>
    <row r="1107" spans="1:31" s="20" customFormat="1" x14ac:dyDescent="0.2">
      <c r="A1107" s="17">
        <v>43202.825613425928</v>
      </c>
      <c r="B1107" s="18">
        <v>1.31250000427826</v>
      </c>
      <c r="C1107" s="18">
        <v>0.76770833333333333</v>
      </c>
      <c r="D1107" s="22">
        <f t="shared" si="17"/>
        <v>18.42472222222246</v>
      </c>
      <c r="E1107" s="19"/>
      <c r="G1107" s="19"/>
      <c r="H1107" s="21"/>
      <c r="I1107" s="19"/>
      <c r="J1107" s="19"/>
      <c r="K1107" s="19"/>
      <c r="L1107" s="19"/>
      <c r="M1107" s="19"/>
      <c r="N1107" s="19"/>
      <c r="O1107" s="19"/>
      <c r="P1107" s="19"/>
      <c r="R1107" s="19"/>
      <c r="S1107" s="21"/>
      <c r="Z1107" s="19"/>
      <c r="AA1107" s="19"/>
      <c r="AB1107" s="19"/>
      <c r="AC1107" s="19"/>
      <c r="AD1107" s="19"/>
    </row>
    <row r="1108" spans="1:31" s="20" customFormat="1" x14ac:dyDescent="0.2">
      <c r="A1108" s="17">
        <v>43202.826307870368</v>
      </c>
      <c r="B1108" s="18">
        <v>1.31319444872497</v>
      </c>
      <c r="C1108" s="18">
        <v>0.76840277777777777</v>
      </c>
      <c r="D1108" s="22">
        <f t="shared" si="17"/>
        <v>18.441388888889126</v>
      </c>
      <c r="E1108" s="19">
        <v>1005.633</v>
      </c>
      <c r="F1108" s="20">
        <v>6.0940000000000003</v>
      </c>
      <c r="G1108" s="19">
        <v>37.012999999999998</v>
      </c>
      <c r="H1108" s="21">
        <v>399.798</v>
      </c>
      <c r="I1108" s="19">
        <v>0</v>
      </c>
      <c r="J1108" s="19">
        <v>0</v>
      </c>
      <c r="K1108" s="19">
        <v>0</v>
      </c>
      <c r="L1108" s="19">
        <v>5.633</v>
      </c>
      <c r="M1108" s="19">
        <v>0</v>
      </c>
      <c r="N1108" s="19">
        <v>0</v>
      </c>
      <c r="O1108" s="19">
        <v>0</v>
      </c>
      <c r="P1108" s="19">
        <v>0</v>
      </c>
      <c r="Q1108" s="20">
        <v>-868.95100000000002</v>
      </c>
      <c r="R1108" s="19">
        <v>0</v>
      </c>
      <c r="S1108" s="21">
        <v>0.68100000000000005</v>
      </c>
      <c r="T1108" s="20">
        <v>36.326000000000001</v>
      </c>
      <c r="U1108" s="20">
        <v>0</v>
      </c>
      <c r="V1108" s="20">
        <v>0</v>
      </c>
      <c r="W1108" s="20">
        <v>0</v>
      </c>
      <c r="X1108" s="20">
        <v>0</v>
      </c>
      <c r="Y1108" s="20">
        <v>6</v>
      </c>
      <c r="Z1108" s="19">
        <v>37</v>
      </c>
      <c r="AA1108" s="19">
        <v>3</v>
      </c>
      <c r="AB1108" s="19">
        <v>0</v>
      </c>
      <c r="AC1108" s="19">
        <v>3</v>
      </c>
      <c r="AD1108" s="19">
        <v>3</v>
      </c>
      <c r="AE1108" s="20">
        <v>0</v>
      </c>
    </row>
    <row r="1109" spans="1:31" s="20" customFormat="1" x14ac:dyDescent="0.2">
      <c r="A1109" s="17">
        <v>43202.827002314814</v>
      </c>
      <c r="B1109" s="18">
        <v>1.3138888931716799</v>
      </c>
      <c r="C1109" s="18">
        <v>0.76909722222222221</v>
      </c>
      <c r="D1109" s="22">
        <f t="shared" si="17"/>
        <v>18.458055555555791</v>
      </c>
      <c r="E1109" s="19"/>
      <c r="G1109" s="19"/>
      <c r="H1109" s="21"/>
      <c r="I1109" s="19"/>
      <c r="J1109" s="19"/>
      <c r="K1109" s="19"/>
      <c r="L1109" s="19"/>
      <c r="M1109" s="19"/>
      <c r="N1109" s="19"/>
      <c r="O1109" s="19"/>
      <c r="P1109" s="19"/>
      <c r="R1109" s="19"/>
      <c r="S1109" s="21"/>
      <c r="T1109" s="20">
        <v>36.326000000000001</v>
      </c>
      <c r="Z1109" s="19"/>
      <c r="AA1109" s="19"/>
      <c r="AB1109" s="19"/>
      <c r="AC1109" s="19"/>
      <c r="AD1109" s="19"/>
    </row>
    <row r="1110" spans="1:31" s="20" customFormat="1" x14ac:dyDescent="0.2">
      <c r="A1110" s="17">
        <v>43202.827696759261</v>
      </c>
      <c r="B1110" s="18">
        <v>1.31458333761839</v>
      </c>
      <c r="C1110" s="18">
        <v>0.76979166666666665</v>
      </c>
      <c r="D1110" s="22">
        <f t="shared" si="17"/>
        <v>18.474722222222457</v>
      </c>
      <c r="E1110" s="19"/>
      <c r="G1110" s="19"/>
      <c r="H1110" s="21"/>
      <c r="I1110" s="19"/>
      <c r="J1110" s="19"/>
      <c r="K1110" s="19"/>
      <c r="L1110" s="19"/>
      <c r="M1110" s="19"/>
      <c r="N1110" s="19"/>
      <c r="O1110" s="19"/>
      <c r="P1110" s="19"/>
      <c r="R1110" s="19"/>
      <c r="S1110" s="21"/>
      <c r="Z1110" s="19"/>
      <c r="AA1110" s="19"/>
      <c r="AB1110" s="19"/>
      <c r="AC1110" s="19"/>
      <c r="AD1110" s="19"/>
    </row>
    <row r="1111" spans="1:31" s="20" customFormat="1" x14ac:dyDescent="0.2">
      <c r="A1111" s="17">
        <v>43202.8283912037</v>
      </c>
      <c r="B1111" s="18">
        <v>1.3152777820651</v>
      </c>
      <c r="C1111" s="18">
        <v>0.77047453703703705</v>
      </c>
      <c r="D1111" s="22">
        <f t="shared" si="17"/>
        <v>18.491388888889123</v>
      </c>
      <c r="E1111" s="19"/>
      <c r="G1111" s="19"/>
      <c r="H1111" s="21"/>
      <c r="I1111" s="19"/>
      <c r="J1111" s="19"/>
      <c r="K1111" s="19"/>
      <c r="L1111" s="19"/>
      <c r="M1111" s="19"/>
      <c r="N1111" s="19"/>
      <c r="O1111" s="19"/>
      <c r="P1111" s="19"/>
      <c r="R1111" s="19"/>
      <c r="S1111" s="21"/>
      <c r="Z1111" s="19"/>
      <c r="AA1111" s="19"/>
      <c r="AB1111" s="19"/>
      <c r="AC1111" s="19"/>
      <c r="AD1111" s="19"/>
    </row>
    <row r="1112" spans="1:31" s="20" customFormat="1" x14ac:dyDescent="0.2">
      <c r="A1112" s="17">
        <v>43202.829085648147</v>
      </c>
      <c r="B1112" s="18">
        <v>1.3159722265117999</v>
      </c>
      <c r="C1112" s="18">
        <v>0.77118055555555554</v>
      </c>
      <c r="D1112" s="22">
        <f t="shared" si="17"/>
        <v>18.508055555555789</v>
      </c>
      <c r="E1112" s="19"/>
      <c r="G1112" s="19"/>
      <c r="H1112" s="21"/>
      <c r="I1112" s="19"/>
      <c r="J1112" s="19"/>
      <c r="K1112" s="19"/>
      <c r="L1112" s="19"/>
      <c r="M1112" s="19"/>
      <c r="N1112" s="19"/>
      <c r="O1112" s="19"/>
      <c r="P1112" s="19"/>
      <c r="R1112" s="19"/>
      <c r="S1112" s="21"/>
      <c r="Z1112" s="19"/>
      <c r="AA1112" s="19"/>
      <c r="AB1112" s="19"/>
      <c r="AC1112" s="19"/>
      <c r="AD1112" s="19"/>
    </row>
    <row r="1113" spans="1:31" s="20" customFormat="1" x14ac:dyDescent="0.2">
      <c r="A1113" s="17">
        <v>43202.829780092594</v>
      </c>
      <c r="B1113" s="18">
        <v>1.31666667095851</v>
      </c>
      <c r="C1113" s="18">
        <v>0.77187499999999998</v>
      </c>
      <c r="D1113" s="22">
        <f t="shared" si="17"/>
        <v>18.524722222222454</v>
      </c>
      <c r="E1113" s="19"/>
      <c r="G1113" s="19"/>
      <c r="H1113" s="21">
        <v>401.12700000000001</v>
      </c>
      <c r="I1113" s="19"/>
      <c r="J1113" s="19"/>
      <c r="K1113" s="19"/>
      <c r="L1113" s="19"/>
      <c r="M1113" s="19"/>
      <c r="N1113" s="19"/>
      <c r="O1113" s="19"/>
      <c r="P1113" s="19"/>
      <c r="R1113" s="19"/>
      <c r="S1113" s="21"/>
      <c r="Z1113" s="19"/>
      <c r="AA1113" s="19"/>
      <c r="AB1113" s="19"/>
      <c r="AC1113" s="19"/>
      <c r="AD1113" s="19"/>
    </row>
    <row r="1114" spans="1:31" s="20" customFormat="1" x14ac:dyDescent="0.2">
      <c r="A1114" s="17">
        <v>43202.830474537041</v>
      </c>
      <c r="B1114" s="18">
        <v>1.3173611154052201</v>
      </c>
      <c r="C1114" s="18">
        <v>0.77256944444444442</v>
      </c>
      <c r="D1114" s="22">
        <f t="shared" si="17"/>
        <v>18.54138888888912</v>
      </c>
      <c r="E1114" s="19"/>
      <c r="G1114" s="19"/>
      <c r="H1114" s="21">
        <v>400.81099999999998</v>
      </c>
      <c r="I1114" s="19"/>
      <c r="J1114" s="19"/>
      <c r="K1114" s="19"/>
      <c r="L1114" s="19"/>
      <c r="M1114" s="19"/>
      <c r="N1114" s="19"/>
      <c r="O1114" s="19"/>
      <c r="P1114" s="19"/>
      <c r="R1114" s="19"/>
      <c r="S1114" s="21"/>
      <c r="Z1114" s="19"/>
      <c r="AA1114" s="19"/>
      <c r="AB1114" s="19"/>
      <c r="AC1114" s="19"/>
      <c r="AD1114" s="19"/>
    </row>
    <row r="1115" spans="1:31" s="20" customFormat="1" x14ac:dyDescent="0.2">
      <c r="A1115" s="17">
        <v>43202.83116898148</v>
      </c>
      <c r="B1115" s="18">
        <v>1.3180555598519299</v>
      </c>
      <c r="C1115" s="18">
        <v>0.77326388888888886</v>
      </c>
      <c r="D1115" s="22">
        <f t="shared" si="17"/>
        <v>18.558055555555786</v>
      </c>
      <c r="E1115" s="19"/>
      <c r="G1115" s="19"/>
      <c r="H1115" s="21"/>
      <c r="I1115" s="19"/>
      <c r="J1115" s="19"/>
      <c r="K1115" s="19"/>
      <c r="L1115" s="19"/>
      <c r="M1115" s="19"/>
      <c r="N1115" s="19"/>
      <c r="O1115" s="19"/>
      <c r="P1115" s="19"/>
      <c r="R1115" s="19"/>
      <c r="S1115" s="21"/>
      <c r="Z1115" s="19"/>
      <c r="AA1115" s="19"/>
      <c r="AB1115" s="19"/>
      <c r="AC1115" s="19"/>
      <c r="AD1115" s="19"/>
    </row>
    <row r="1116" spans="1:31" s="20" customFormat="1" x14ac:dyDescent="0.2">
      <c r="A1116" s="17">
        <v>43202.831863425927</v>
      </c>
      <c r="B1116" s="18">
        <v>1.31875000429864</v>
      </c>
      <c r="C1116" s="18">
        <v>0.7739583333333333</v>
      </c>
      <c r="D1116" s="22">
        <f t="shared" si="17"/>
        <v>18.574722222222452</v>
      </c>
      <c r="E1116" s="19"/>
      <c r="G1116" s="19"/>
      <c r="H1116" s="21"/>
      <c r="I1116" s="19"/>
      <c r="J1116" s="19"/>
      <c r="K1116" s="19"/>
      <c r="L1116" s="19"/>
      <c r="M1116" s="19"/>
      <c r="N1116" s="19"/>
      <c r="O1116" s="19"/>
      <c r="P1116" s="19"/>
      <c r="R1116" s="19"/>
      <c r="S1116" s="21"/>
      <c r="Z1116" s="19"/>
      <c r="AA1116" s="19"/>
      <c r="AB1116" s="19"/>
      <c r="AC1116" s="19"/>
      <c r="AD1116" s="19"/>
    </row>
    <row r="1117" spans="1:31" s="20" customFormat="1" x14ac:dyDescent="0.2">
      <c r="A1117" s="17">
        <v>43202.832557870373</v>
      </c>
      <c r="B1117" s="18">
        <v>1.3194444487453401</v>
      </c>
      <c r="C1117" s="18">
        <v>0.77464120370370371</v>
      </c>
      <c r="D1117" s="22">
        <f t="shared" si="17"/>
        <v>18.591388888889117</v>
      </c>
      <c r="E1117" s="19"/>
      <c r="G1117" s="19"/>
      <c r="H1117" s="21">
        <v>401.55399999999997</v>
      </c>
      <c r="I1117" s="19"/>
      <c r="J1117" s="19"/>
      <c r="K1117" s="19"/>
      <c r="L1117" s="19"/>
      <c r="M1117" s="19"/>
      <c r="N1117" s="19"/>
      <c r="O1117" s="19"/>
      <c r="P1117" s="19"/>
      <c r="R1117" s="19"/>
      <c r="S1117" s="21"/>
      <c r="Z1117" s="19"/>
      <c r="AA1117" s="19"/>
      <c r="AB1117" s="19"/>
      <c r="AC1117" s="19"/>
      <c r="AD1117" s="19"/>
    </row>
    <row r="1118" spans="1:31" s="20" customFormat="1" x14ac:dyDescent="0.2">
      <c r="A1118" s="17">
        <v>43202.833252314813</v>
      </c>
      <c r="B1118" s="18">
        <v>1.3201388931920499</v>
      </c>
      <c r="C1118" s="18">
        <v>0.77533564814814815</v>
      </c>
      <c r="D1118" s="22">
        <f t="shared" si="17"/>
        <v>18.608055555555783</v>
      </c>
      <c r="E1118" s="19"/>
      <c r="G1118" s="19"/>
      <c r="H1118" s="21"/>
      <c r="I1118" s="19"/>
      <c r="J1118" s="19"/>
      <c r="K1118" s="19"/>
      <c r="L1118" s="19"/>
      <c r="M1118" s="19"/>
      <c r="N1118" s="19"/>
      <c r="O1118" s="19"/>
      <c r="P1118" s="19"/>
      <c r="R1118" s="19"/>
      <c r="S1118" s="21"/>
      <c r="Z1118" s="19"/>
      <c r="AA1118" s="19"/>
      <c r="AB1118" s="19"/>
      <c r="AC1118" s="19"/>
      <c r="AD1118" s="19"/>
    </row>
    <row r="1119" spans="1:31" s="20" customFormat="1" x14ac:dyDescent="0.2">
      <c r="A1119" s="17">
        <v>43202.83394675926</v>
      </c>
      <c r="B1119" s="18">
        <v>1.32083333763876</v>
      </c>
      <c r="C1119" s="18">
        <v>0.77604166666666663</v>
      </c>
      <c r="D1119" s="22">
        <f t="shared" si="17"/>
        <v>18.624722222222449</v>
      </c>
      <c r="E1119" s="19"/>
      <c r="G1119" s="19"/>
      <c r="H1119" s="21"/>
      <c r="I1119" s="19"/>
      <c r="J1119" s="19"/>
      <c r="K1119" s="19"/>
      <c r="L1119" s="19"/>
      <c r="M1119" s="19"/>
      <c r="N1119" s="19"/>
      <c r="O1119" s="19"/>
      <c r="P1119" s="19"/>
      <c r="R1119" s="19"/>
      <c r="S1119" s="21"/>
      <c r="Z1119" s="19"/>
      <c r="AA1119" s="19"/>
      <c r="AB1119" s="19"/>
      <c r="AC1119" s="19"/>
      <c r="AD1119" s="19"/>
    </row>
    <row r="1120" spans="1:31" s="20" customFormat="1" x14ac:dyDescent="0.2">
      <c r="A1120" s="17">
        <v>43202.834641203706</v>
      </c>
      <c r="B1120" s="18">
        <v>1.3215277820854701</v>
      </c>
      <c r="C1120" s="18">
        <v>0.77673611111111107</v>
      </c>
      <c r="D1120" s="22">
        <f t="shared" si="17"/>
        <v>18.641388888889114</v>
      </c>
      <c r="E1120" s="19"/>
      <c r="G1120" s="19"/>
      <c r="H1120" s="21"/>
      <c r="I1120" s="19"/>
      <c r="J1120" s="19"/>
      <c r="K1120" s="19"/>
      <c r="L1120" s="19"/>
      <c r="M1120" s="19"/>
      <c r="N1120" s="19"/>
      <c r="O1120" s="19"/>
      <c r="P1120" s="19"/>
      <c r="R1120" s="19"/>
      <c r="S1120" s="21"/>
      <c r="Z1120" s="19"/>
      <c r="AA1120" s="19"/>
      <c r="AB1120" s="19"/>
      <c r="AC1120" s="19"/>
      <c r="AD1120" s="19"/>
    </row>
    <row r="1121" spans="1:30" s="20" customFormat="1" x14ac:dyDescent="0.2">
      <c r="A1121" s="17">
        <v>43202.835335648146</v>
      </c>
      <c r="B1121" s="18">
        <v>1.3222222265321799</v>
      </c>
      <c r="C1121" s="18">
        <v>0.77743055555555551</v>
      </c>
      <c r="D1121" s="22">
        <f t="shared" si="17"/>
        <v>18.65805555555578</v>
      </c>
      <c r="E1121" s="19"/>
      <c r="G1121" s="19"/>
      <c r="H1121" s="21"/>
      <c r="I1121" s="19"/>
      <c r="J1121" s="19"/>
      <c r="K1121" s="19"/>
      <c r="L1121" s="19"/>
      <c r="M1121" s="19"/>
      <c r="N1121" s="19"/>
      <c r="O1121" s="19"/>
      <c r="P1121" s="19"/>
      <c r="R1121" s="19"/>
      <c r="S1121" s="21"/>
      <c r="Z1121" s="19"/>
      <c r="AA1121" s="19"/>
      <c r="AB1121" s="19"/>
      <c r="AC1121" s="19"/>
      <c r="AD1121" s="19"/>
    </row>
    <row r="1122" spans="1:30" s="20" customFormat="1" x14ac:dyDescent="0.2">
      <c r="A1122" s="17">
        <v>43202.836030092592</v>
      </c>
      <c r="B1122" s="18">
        <v>1.32291667097888</v>
      </c>
      <c r="C1122" s="18">
        <v>0.77812499999999996</v>
      </c>
      <c r="D1122" s="22">
        <f t="shared" si="17"/>
        <v>18.674722222222446</v>
      </c>
      <c r="E1122" s="19"/>
      <c r="G1122" s="19"/>
      <c r="H1122" s="21">
        <v>399.18</v>
      </c>
      <c r="I1122" s="19"/>
      <c r="J1122" s="19"/>
      <c r="K1122" s="19"/>
      <c r="L1122" s="19"/>
      <c r="M1122" s="19"/>
      <c r="N1122" s="19"/>
      <c r="O1122" s="19"/>
      <c r="P1122" s="19"/>
      <c r="R1122" s="19"/>
      <c r="S1122" s="21"/>
      <c r="Z1122" s="19"/>
      <c r="AA1122" s="19"/>
      <c r="AB1122" s="19"/>
      <c r="AC1122" s="19"/>
      <c r="AD1122" s="19"/>
    </row>
    <row r="1123" spans="1:30" s="20" customFormat="1" x14ac:dyDescent="0.2">
      <c r="A1123" s="17">
        <v>43202.836724537039</v>
      </c>
      <c r="B1123" s="18">
        <v>1.3236111154255901</v>
      </c>
      <c r="C1123" s="18">
        <v>0.7788194444444444</v>
      </c>
      <c r="D1123" s="22">
        <f t="shared" si="17"/>
        <v>18.691388888889112</v>
      </c>
      <c r="E1123" s="19"/>
      <c r="G1123" s="19"/>
      <c r="H1123" s="21">
        <v>400.66899999999998</v>
      </c>
      <c r="I1123" s="19"/>
      <c r="J1123" s="19"/>
      <c r="K1123" s="19"/>
      <c r="L1123" s="19"/>
      <c r="M1123" s="19"/>
      <c r="N1123" s="19"/>
      <c r="O1123" s="19"/>
      <c r="P1123" s="19"/>
      <c r="R1123" s="19"/>
      <c r="S1123" s="21"/>
      <c r="Z1123" s="19"/>
      <c r="AA1123" s="19"/>
      <c r="AB1123" s="19"/>
      <c r="AC1123" s="19"/>
      <c r="AD1123" s="19"/>
    </row>
    <row r="1124" spans="1:30" s="20" customFormat="1" x14ac:dyDescent="0.2">
      <c r="A1124" s="17">
        <v>43202.837418981479</v>
      </c>
      <c r="B1124" s="18">
        <v>1.3243055598722999</v>
      </c>
      <c r="C1124" s="18">
        <v>0.7795023148148148</v>
      </c>
      <c r="D1124" s="22">
        <f t="shared" si="17"/>
        <v>18.708055555555777</v>
      </c>
      <c r="E1124" s="19"/>
      <c r="G1124" s="19"/>
      <c r="H1124" s="21">
        <v>397.988</v>
      </c>
      <c r="I1124" s="19"/>
      <c r="J1124" s="19"/>
      <c r="K1124" s="19"/>
      <c r="L1124" s="19"/>
      <c r="M1124" s="19"/>
      <c r="N1124" s="19"/>
      <c r="O1124" s="19"/>
      <c r="P1124" s="19"/>
      <c r="R1124" s="19"/>
      <c r="S1124" s="21"/>
      <c r="Z1124" s="19"/>
      <c r="AA1124" s="19"/>
      <c r="AB1124" s="19"/>
      <c r="AC1124" s="19"/>
      <c r="AD1124" s="19"/>
    </row>
    <row r="1125" spans="1:30" s="20" customFormat="1" x14ac:dyDescent="0.2">
      <c r="A1125" s="17">
        <v>43202.838113425925</v>
      </c>
      <c r="B1125" s="18">
        <v>1.32500000431901</v>
      </c>
      <c r="C1125" s="18">
        <v>0.78020833333333328</v>
      </c>
      <c r="D1125" s="22">
        <f t="shared" si="17"/>
        <v>18.724722222222443</v>
      </c>
      <c r="E1125" s="19"/>
      <c r="G1125" s="19"/>
      <c r="H1125" s="21"/>
      <c r="I1125" s="19"/>
      <c r="J1125" s="19"/>
      <c r="K1125" s="19"/>
      <c r="L1125" s="19"/>
      <c r="M1125" s="19"/>
      <c r="N1125" s="19"/>
      <c r="O1125" s="19"/>
      <c r="P1125" s="19"/>
      <c r="R1125" s="19"/>
      <c r="S1125" s="21"/>
      <c r="Z1125" s="19"/>
      <c r="AA1125" s="19"/>
      <c r="AB1125" s="19"/>
      <c r="AC1125" s="19"/>
      <c r="AD1125" s="19"/>
    </row>
    <row r="1126" spans="1:30" s="20" customFormat="1" x14ac:dyDescent="0.2">
      <c r="A1126" s="17">
        <v>43202.838807870372</v>
      </c>
      <c r="B1126" s="18">
        <v>1.3256944487657201</v>
      </c>
      <c r="C1126" s="18">
        <v>0.78090277777777772</v>
      </c>
      <c r="D1126" s="22">
        <f t="shared" si="17"/>
        <v>18.741388888889109</v>
      </c>
      <c r="E1126" s="19"/>
      <c r="G1126" s="19"/>
      <c r="H1126" s="21"/>
      <c r="I1126" s="19"/>
      <c r="J1126" s="19"/>
      <c r="K1126" s="19"/>
      <c r="L1126" s="19"/>
      <c r="M1126" s="19"/>
      <c r="N1126" s="19"/>
      <c r="O1126" s="19"/>
      <c r="P1126" s="19"/>
      <c r="R1126" s="19"/>
      <c r="S1126" s="21"/>
      <c r="Z1126" s="19"/>
      <c r="AA1126" s="19"/>
      <c r="AB1126" s="19"/>
      <c r="AC1126" s="19"/>
      <c r="AD1126" s="19"/>
    </row>
    <row r="1127" spans="1:30" s="20" customFormat="1" x14ac:dyDescent="0.2">
      <c r="A1127" s="17">
        <v>43202.839502314811</v>
      </c>
      <c r="B1127" s="18">
        <v>1.3263888932124199</v>
      </c>
      <c r="C1127" s="18">
        <v>0.78159722222222228</v>
      </c>
      <c r="D1127" s="22">
        <f t="shared" si="17"/>
        <v>18.758055555555774</v>
      </c>
      <c r="E1127" s="19"/>
      <c r="G1127" s="19"/>
      <c r="H1127" s="21"/>
      <c r="I1127" s="19"/>
      <c r="J1127" s="19"/>
      <c r="K1127" s="19"/>
      <c r="L1127" s="19"/>
      <c r="M1127" s="19"/>
      <c r="N1127" s="19"/>
      <c r="O1127" s="19"/>
      <c r="P1127" s="19"/>
      <c r="R1127" s="19"/>
      <c r="S1127" s="21"/>
      <c r="Z1127" s="19"/>
      <c r="AA1127" s="19"/>
      <c r="AB1127" s="19"/>
      <c r="AC1127" s="19"/>
      <c r="AD1127" s="19"/>
    </row>
    <row r="1128" spans="1:30" s="20" customFormat="1" x14ac:dyDescent="0.2">
      <c r="A1128" s="17">
        <v>43202.840196759258</v>
      </c>
      <c r="B1128" s="18">
        <v>1.32708333765913</v>
      </c>
      <c r="C1128" s="18">
        <v>0.78229166666666672</v>
      </c>
      <c r="D1128" s="22">
        <f t="shared" si="17"/>
        <v>18.77472222222244</v>
      </c>
      <c r="E1128" s="19"/>
      <c r="G1128" s="19"/>
      <c r="H1128" s="21"/>
      <c r="I1128" s="19"/>
      <c r="J1128" s="19"/>
      <c r="K1128" s="19"/>
      <c r="L1128" s="19"/>
      <c r="M1128" s="19"/>
      <c r="N1128" s="19"/>
      <c r="O1128" s="19"/>
      <c r="P1128" s="19"/>
      <c r="R1128" s="19"/>
      <c r="S1128" s="21"/>
      <c r="Z1128" s="19"/>
      <c r="AA1128" s="19"/>
      <c r="AB1128" s="19"/>
      <c r="AC1128" s="19"/>
      <c r="AD1128" s="19"/>
    </row>
    <row r="1129" spans="1:30" s="20" customFormat="1" x14ac:dyDescent="0.2">
      <c r="A1129" s="17">
        <v>43202.840891203705</v>
      </c>
      <c r="B1129" s="18">
        <v>1.3277777821058401</v>
      </c>
      <c r="C1129" s="18">
        <v>0.78298611111111116</v>
      </c>
      <c r="D1129" s="22">
        <f t="shared" si="17"/>
        <v>18.791388888889106</v>
      </c>
      <c r="E1129" s="19"/>
      <c r="G1129" s="19"/>
      <c r="H1129" s="21"/>
      <c r="I1129" s="19"/>
      <c r="J1129" s="19"/>
      <c r="K1129" s="19"/>
      <c r="L1129" s="19"/>
      <c r="M1129" s="19"/>
      <c r="N1129" s="19"/>
      <c r="O1129" s="19"/>
      <c r="P1129" s="19"/>
      <c r="R1129" s="19"/>
      <c r="S1129" s="21"/>
      <c r="Z1129" s="19"/>
      <c r="AA1129" s="19"/>
      <c r="AB1129" s="19"/>
      <c r="AC1129" s="19"/>
      <c r="AD1129" s="19"/>
    </row>
    <row r="1130" spans="1:30" s="20" customFormat="1" x14ac:dyDescent="0.2">
      <c r="A1130" s="17">
        <v>43202.841585648152</v>
      </c>
      <c r="B1130" s="18">
        <v>1.3284722265525499</v>
      </c>
      <c r="C1130" s="18">
        <v>0.7836805555555556</v>
      </c>
      <c r="D1130" s="22">
        <f t="shared" si="17"/>
        <v>18.808055555555772</v>
      </c>
      <c r="E1130" s="19"/>
      <c r="G1130" s="19"/>
      <c r="H1130" s="21"/>
      <c r="I1130" s="19"/>
      <c r="J1130" s="19"/>
      <c r="K1130" s="19"/>
      <c r="L1130" s="19"/>
      <c r="M1130" s="19"/>
      <c r="N1130" s="19"/>
      <c r="O1130" s="19"/>
      <c r="P1130" s="19"/>
      <c r="R1130" s="19"/>
      <c r="S1130" s="21"/>
      <c r="Z1130" s="19"/>
      <c r="AA1130" s="19"/>
      <c r="AB1130" s="19"/>
      <c r="AC1130" s="19"/>
      <c r="AD1130" s="19"/>
    </row>
    <row r="1131" spans="1:30" s="20" customFormat="1" x14ac:dyDescent="0.2">
      <c r="A1131" s="17">
        <v>43202.842280092591</v>
      </c>
      <c r="B1131" s="18">
        <v>1.32916667099926</v>
      </c>
      <c r="C1131" s="18">
        <v>0.78436342592592589</v>
      </c>
      <c r="D1131" s="22">
        <f t="shared" si="17"/>
        <v>18.824722222222437</v>
      </c>
      <c r="E1131" s="19"/>
      <c r="G1131" s="19"/>
      <c r="H1131" s="21">
        <v>399.95299999999997</v>
      </c>
      <c r="I1131" s="19"/>
      <c r="J1131" s="19"/>
      <c r="K1131" s="19"/>
      <c r="L1131" s="19"/>
      <c r="M1131" s="19"/>
      <c r="N1131" s="19"/>
      <c r="O1131" s="19"/>
      <c r="P1131" s="19"/>
      <c r="R1131" s="19"/>
      <c r="S1131" s="21"/>
      <c r="T1131" s="20">
        <v>35.162999999999997</v>
      </c>
      <c r="Z1131" s="19"/>
      <c r="AA1131" s="19"/>
      <c r="AB1131" s="19"/>
      <c r="AC1131" s="19"/>
      <c r="AD1131" s="19"/>
    </row>
    <row r="1132" spans="1:30" s="20" customFormat="1" x14ac:dyDescent="0.2">
      <c r="A1132" s="17">
        <v>43202.842974537038</v>
      </c>
      <c r="B1132" s="18">
        <v>1.3298611154459601</v>
      </c>
      <c r="C1132" s="18">
        <v>0.78506944444444449</v>
      </c>
      <c r="D1132" s="22">
        <f t="shared" si="17"/>
        <v>18.841388888889103</v>
      </c>
      <c r="E1132" s="19"/>
      <c r="G1132" s="19"/>
      <c r="H1132" s="21"/>
      <c r="I1132" s="19"/>
      <c r="J1132" s="19"/>
      <c r="K1132" s="19"/>
      <c r="L1132" s="19"/>
      <c r="M1132" s="19"/>
      <c r="N1132" s="19"/>
      <c r="O1132" s="19"/>
      <c r="P1132" s="19"/>
      <c r="R1132" s="19"/>
      <c r="S1132" s="21"/>
      <c r="T1132" s="20">
        <v>37.049999999999997</v>
      </c>
      <c r="Z1132" s="19"/>
      <c r="AA1132" s="19"/>
      <c r="AB1132" s="19"/>
      <c r="AC1132" s="19"/>
      <c r="AD1132" s="19"/>
    </row>
    <row r="1133" spans="1:30" s="20" customFormat="1" x14ac:dyDescent="0.2">
      <c r="A1133" s="17">
        <v>43202.843668981484</v>
      </c>
      <c r="B1133" s="18">
        <v>1.3305555598926699</v>
      </c>
      <c r="C1133" s="18">
        <v>0.78576388888888893</v>
      </c>
      <c r="D1133" s="22">
        <f t="shared" si="17"/>
        <v>18.858055555555769</v>
      </c>
      <c r="E1133" s="19"/>
      <c r="G1133" s="19"/>
      <c r="H1133" s="21">
        <v>400.78199999999998</v>
      </c>
      <c r="I1133" s="19"/>
      <c r="J1133" s="19"/>
      <c r="K1133" s="19"/>
      <c r="L1133" s="19"/>
      <c r="M1133" s="19"/>
      <c r="N1133" s="19"/>
      <c r="O1133" s="19"/>
      <c r="P1133" s="19"/>
      <c r="R1133" s="19"/>
      <c r="S1133" s="21"/>
      <c r="Z1133" s="19"/>
      <c r="AA1133" s="19"/>
      <c r="AB1133" s="19"/>
      <c r="AC1133" s="19"/>
      <c r="AD1133" s="19"/>
    </row>
    <row r="1134" spans="1:30" s="20" customFormat="1" x14ac:dyDescent="0.2">
      <c r="A1134" s="17">
        <v>43202.844363425924</v>
      </c>
      <c r="B1134" s="18">
        <v>1.33125000433938</v>
      </c>
      <c r="C1134" s="18">
        <v>0.78645833333333337</v>
      </c>
      <c r="D1134" s="22">
        <f t="shared" si="17"/>
        <v>18.874722222222434</v>
      </c>
      <c r="E1134" s="19"/>
      <c r="G1134" s="19"/>
      <c r="H1134" s="21">
        <v>399.17599999999999</v>
      </c>
      <c r="I1134" s="19"/>
      <c r="J1134" s="19"/>
      <c r="K1134" s="19"/>
      <c r="L1134" s="19"/>
      <c r="M1134" s="19"/>
      <c r="N1134" s="19"/>
      <c r="O1134" s="19"/>
      <c r="P1134" s="19"/>
      <c r="R1134" s="19"/>
      <c r="S1134" s="21"/>
      <c r="Z1134" s="19"/>
      <c r="AA1134" s="19"/>
      <c r="AB1134" s="19"/>
      <c r="AC1134" s="19"/>
      <c r="AD1134" s="19"/>
    </row>
    <row r="1135" spans="1:30" s="20" customFormat="1" x14ac:dyDescent="0.2">
      <c r="A1135" s="17">
        <v>43202.845057870371</v>
      </c>
      <c r="B1135" s="18">
        <v>1.3319444487860901</v>
      </c>
      <c r="C1135" s="18">
        <v>0.78715277777777781</v>
      </c>
      <c r="D1135" s="22">
        <f t="shared" si="17"/>
        <v>18.8913888888891</v>
      </c>
      <c r="E1135" s="19"/>
      <c r="G1135" s="19"/>
      <c r="H1135" s="21">
        <v>401.55700000000002</v>
      </c>
      <c r="I1135" s="19"/>
      <c r="J1135" s="19"/>
      <c r="K1135" s="19"/>
      <c r="L1135" s="19"/>
      <c r="M1135" s="19"/>
      <c r="N1135" s="19"/>
      <c r="O1135" s="19"/>
      <c r="P1135" s="19"/>
      <c r="R1135" s="19"/>
      <c r="S1135" s="21"/>
      <c r="Z1135" s="19"/>
      <c r="AA1135" s="19"/>
      <c r="AB1135" s="19"/>
      <c r="AC1135" s="19"/>
      <c r="AD1135" s="19"/>
    </row>
    <row r="1136" spans="1:30" s="20" customFormat="1" x14ac:dyDescent="0.2">
      <c r="A1136" s="17">
        <v>43202.845752314817</v>
      </c>
      <c r="B1136" s="18">
        <v>1.3326388932327999</v>
      </c>
      <c r="C1136" s="18">
        <v>0.78784722222222225</v>
      </c>
      <c r="D1136" s="22">
        <f t="shared" si="17"/>
        <v>18.908055555555766</v>
      </c>
      <c r="E1136" s="19"/>
      <c r="G1136" s="19"/>
      <c r="H1136" s="21"/>
      <c r="I1136" s="19"/>
      <c r="J1136" s="19"/>
      <c r="K1136" s="19"/>
      <c r="L1136" s="19"/>
      <c r="M1136" s="19"/>
      <c r="N1136" s="19"/>
      <c r="O1136" s="19"/>
      <c r="P1136" s="19"/>
      <c r="R1136" s="19"/>
      <c r="S1136" s="21"/>
      <c r="Z1136" s="19"/>
      <c r="AA1136" s="19"/>
      <c r="AB1136" s="19"/>
      <c r="AC1136" s="19"/>
      <c r="AD1136" s="19"/>
    </row>
    <row r="1137" spans="1:31" s="20" customFormat="1" x14ac:dyDescent="0.2">
      <c r="A1137" s="17">
        <v>43202.846446759257</v>
      </c>
      <c r="B1137" s="18">
        <v>1.33333333767951</v>
      </c>
      <c r="C1137" s="18">
        <v>0.7885416666666667</v>
      </c>
      <c r="D1137" s="22">
        <f t="shared" si="17"/>
        <v>18.924722222222432</v>
      </c>
      <c r="E1137" s="19"/>
      <c r="G1137" s="19"/>
      <c r="H1137" s="21"/>
      <c r="I1137" s="19"/>
      <c r="J1137" s="19"/>
      <c r="K1137" s="19"/>
      <c r="L1137" s="19"/>
      <c r="M1137" s="19"/>
      <c r="N1137" s="19"/>
      <c r="O1137" s="19"/>
      <c r="P1137" s="19"/>
      <c r="R1137" s="19"/>
      <c r="S1137" s="21"/>
      <c r="Z1137" s="19"/>
      <c r="AA1137" s="19"/>
      <c r="AB1137" s="19"/>
      <c r="AC1137" s="19"/>
      <c r="AD1137" s="19"/>
    </row>
    <row r="1138" spans="1:31" s="20" customFormat="1" x14ac:dyDescent="0.2">
      <c r="A1138" s="17">
        <v>43202.847141203703</v>
      </c>
      <c r="B1138" s="18">
        <v>1.3340277821262101</v>
      </c>
      <c r="C1138" s="18">
        <v>0.78922453703703699</v>
      </c>
      <c r="D1138" s="22">
        <f t="shared" si="17"/>
        <v>18.941388888889097</v>
      </c>
      <c r="E1138" s="19">
        <v>1005.633</v>
      </c>
      <c r="F1138" s="20">
        <v>6.0940000000000003</v>
      </c>
      <c r="G1138" s="19">
        <v>37.012</v>
      </c>
      <c r="H1138" s="21">
        <v>399.57499999999999</v>
      </c>
      <c r="I1138" s="19">
        <v>0</v>
      </c>
      <c r="J1138" s="19">
        <v>0</v>
      </c>
      <c r="K1138" s="19">
        <v>0</v>
      </c>
      <c r="L1138" s="19">
        <v>5.633</v>
      </c>
      <c r="M1138" s="19">
        <v>0</v>
      </c>
      <c r="N1138" s="19">
        <v>0</v>
      </c>
      <c r="O1138" s="19">
        <v>0</v>
      </c>
      <c r="P1138" s="19">
        <v>0</v>
      </c>
      <c r="Q1138" s="20">
        <v>-867.97199999999998</v>
      </c>
      <c r="R1138" s="19">
        <v>0</v>
      </c>
      <c r="S1138" s="21">
        <v>1.1970000000000001</v>
      </c>
      <c r="T1138" s="20">
        <v>34.942999999999998</v>
      </c>
      <c r="U1138" s="20">
        <v>0</v>
      </c>
      <c r="V1138" s="20">
        <v>0</v>
      </c>
      <c r="W1138" s="20">
        <v>0</v>
      </c>
      <c r="X1138" s="20">
        <v>0</v>
      </c>
      <c r="Y1138" s="20">
        <v>6</v>
      </c>
      <c r="Z1138" s="19">
        <v>37</v>
      </c>
      <c r="AA1138" s="19">
        <v>3</v>
      </c>
      <c r="AB1138" s="19">
        <v>0</v>
      </c>
      <c r="AC1138" s="19">
        <v>3</v>
      </c>
      <c r="AD1138" s="19">
        <v>3</v>
      </c>
      <c r="AE1138" s="20">
        <v>0</v>
      </c>
    </row>
    <row r="1139" spans="1:31" s="20" customFormat="1" x14ac:dyDescent="0.2">
      <c r="A1139" s="17">
        <v>43202.84783564815</v>
      </c>
      <c r="B1139" s="18">
        <v>1.3347222265729199</v>
      </c>
      <c r="C1139" s="18">
        <v>0.78993055555555558</v>
      </c>
      <c r="D1139" s="22">
        <f t="shared" si="17"/>
        <v>18.958055555555763</v>
      </c>
      <c r="E1139" s="19"/>
      <c r="G1139" s="19"/>
      <c r="H1139" s="21"/>
      <c r="I1139" s="19"/>
      <c r="J1139" s="19"/>
      <c r="K1139" s="19"/>
      <c r="L1139" s="19"/>
      <c r="M1139" s="19"/>
      <c r="N1139" s="19"/>
      <c r="O1139" s="19"/>
      <c r="P1139" s="19"/>
      <c r="R1139" s="19"/>
      <c r="S1139" s="21"/>
      <c r="Z1139" s="19"/>
      <c r="AA1139" s="19"/>
      <c r="AB1139" s="19"/>
      <c r="AC1139" s="19"/>
      <c r="AD1139" s="19"/>
    </row>
    <row r="1140" spans="1:31" s="20" customFormat="1" x14ac:dyDescent="0.2">
      <c r="A1140" s="17">
        <v>43202.848530092589</v>
      </c>
      <c r="B1140" s="18">
        <v>1.33541667101963</v>
      </c>
      <c r="C1140" s="18">
        <v>0.79062500000000002</v>
      </c>
      <c r="D1140" s="22">
        <f t="shared" si="17"/>
        <v>18.974722222222429</v>
      </c>
      <c r="E1140" s="19"/>
      <c r="G1140" s="19"/>
      <c r="H1140" s="21"/>
      <c r="I1140" s="19"/>
      <c r="J1140" s="19"/>
      <c r="K1140" s="19"/>
      <c r="L1140" s="19"/>
      <c r="M1140" s="19"/>
      <c r="N1140" s="19"/>
      <c r="O1140" s="19"/>
      <c r="P1140" s="19"/>
      <c r="R1140" s="19"/>
      <c r="S1140" s="21"/>
      <c r="Z1140" s="19"/>
      <c r="AA1140" s="19"/>
      <c r="AB1140" s="19"/>
      <c r="AC1140" s="19"/>
      <c r="AD1140" s="19"/>
    </row>
    <row r="1141" spans="1:31" s="20" customFormat="1" x14ac:dyDescent="0.2">
      <c r="A1141" s="17">
        <v>43202.849224537036</v>
      </c>
      <c r="B1141" s="18">
        <v>1.3361111154663401</v>
      </c>
      <c r="C1141" s="18">
        <v>0.79131944444444446</v>
      </c>
      <c r="D1141" s="22">
        <f t="shared" si="17"/>
        <v>18.991388888889094</v>
      </c>
      <c r="E1141" s="19"/>
      <c r="G1141" s="19"/>
      <c r="H1141" s="21"/>
      <c r="I1141" s="19"/>
      <c r="J1141" s="19"/>
      <c r="K1141" s="19"/>
      <c r="L1141" s="19"/>
      <c r="M1141" s="19"/>
      <c r="N1141" s="19"/>
      <c r="O1141" s="19"/>
      <c r="P1141" s="19"/>
      <c r="R1141" s="19"/>
      <c r="S1141" s="21"/>
      <c r="Z1141" s="19"/>
      <c r="AA1141" s="19"/>
      <c r="AB1141" s="19"/>
      <c r="AC1141" s="19"/>
      <c r="AD1141" s="19"/>
    </row>
    <row r="1142" spans="1:31" s="20" customFormat="1" x14ac:dyDescent="0.2">
      <c r="A1142" s="17">
        <v>43202.849918981483</v>
      </c>
      <c r="B1142" s="18">
        <v>1.3368055599130499</v>
      </c>
      <c r="C1142" s="18">
        <v>0.79201388888888891</v>
      </c>
      <c r="D1142" s="22">
        <f t="shared" si="17"/>
        <v>19.00805555555576</v>
      </c>
      <c r="E1142" s="19"/>
      <c r="G1142" s="19"/>
      <c r="H1142" s="21"/>
      <c r="I1142" s="19"/>
      <c r="J1142" s="19"/>
      <c r="K1142" s="19"/>
      <c r="L1142" s="19"/>
      <c r="M1142" s="19"/>
      <c r="N1142" s="19"/>
      <c r="O1142" s="19"/>
      <c r="P1142" s="19"/>
      <c r="R1142" s="19"/>
      <c r="S1142" s="21"/>
      <c r="T1142" s="20">
        <v>33.896999999999998</v>
      </c>
      <c r="Z1142" s="19"/>
      <c r="AA1142" s="19"/>
      <c r="AB1142" s="19"/>
      <c r="AC1142" s="19"/>
      <c r="AD1142" s="19"/>
    </row>
    <row r="1143" spans="1:31" s="20" customFormat="1" x14ac:dyDescent="0.2">
      <c r="A1143" s="17">
        <v>43202.850613425922</v>
      </c>
      <c r="B1143" s="18">
        <v>1.33750000435975</v>
      </c>
      <c r="C1143" s="18">
        <v>0.79270833333333335</v>
      </c>
      <c r="D1143" s="22">
        <f t="shared" si="17"/>
        <v>19.024722222222426</v>
      </c>
      <c r="E1143" s="19"/>
      <c r="G1143" s="19"/>
      <c r="H1143" s="21"/>
      <c r="I1143" s="19"/>
      <c r="J1143" s="19"/>
      <c r="K1143" s="19"/>
      <c r="L1143" s="19"/>
      <c r="M1143" s="19"/>
      <c r="N1143" s="19"/>
      <c r="O1143" s="19"/>
      <c r="P1143" s="19"/>
      <c r="Q1143" s="20">
        <v>-867.96500000000003</v>
      </c>
      <c r="R1143" s="19"/>
      <c r="S1143" s="21"/>
      <c r="T1143" s="20">
        <v>33.951999999999998</v>
      </c>
      <c r="Z1143" s="19"/>
      <c r="AA1143" s="19"/>
      <c r="AB1143" s="19"/>
      <c r="AC1143" s="19"/>
      <c r="AD1143" s="19"/>
    </row>
    <row r="1144" spans="1:31" s="20" customFormat="1" x14ac:dyDescent="0.2">
      <c r="A1144" s="17">
        <v>43202.851307870369</v>
      </c>
      <c r="B1144" s="18">
        <v>1.3381944488064601</v>
      </c>
      <c r="C1144" s="18">
        <v>0.79340277777777779</v>
      </c>
      <c r="D1144" s="22">
        <f t="shared" si="17"/>
        <v>19.041388888889092</v>
      </c>
      <c r="E1144" s="19"/>
      <c r="G1144" s="19"/>
      <c r="H1144" s="21"/>
      <c r="I1144" s="19"/>
      <c r="J1144" s="19"/>
      <c r="K1144" s="19"/>
      <c r="L1144" s="19"/>
      <c r="M1144" s="19"/>
      <c r="N1144" s="19"/>
      <c r="O1144" s="19"/>
      <c r="P1144" s="19"/>
      <c r="R1144" s="19"/>
      <c r="S1144" s="21"/>
      <c r="T1144" s="20">
        <v>35.139000000000003</v>
      </c>
      <c r="Z1144" s="19"/>
      <c r="AA1144" s="19"/>
      <c r="AB1144" s="19"/>
      <c r="AC1144" s="19"/>
      <c r="AD1144" s="19"/>
    </row>
    <row r="1145" spans="1:31" s="20" customFormat="1" x14ac:dyDescent="0.2">
      <c r="A1145" s="17">
        <v>43202.852002314816</v>
      </c>
      <c r="B1145" s="18">
        <v>1.33888889325317</v>
      </c>
      <c r="C1145" s="18">
        <v>0.79408564814814819</v>
      </c>
      <c r="D1145" s="22">
        <f t="shared" si="17"/>
        <v>19.058055555555757</v>
      </c>
      <c r="E1145" s="19"/>
      <c r="G1145" s="19"/>
      <c r="H1145" s="21"/>
      <c r="I1145" s="19"/>
      <c r="J1145" s="19"/>
      <c r="K1145" s="19"/>
      <c r="L1145" s="19"/>
      <c r="M1145" s="19"/>
      <c r="N1145" s="19"/>
      <c r="O1145" s="19"/>
      <c r="P1145" s="19"/>
      <c r="R1145" s="19"/>
      <c r="S1145" s="21"/>
      <c r="Z1145" s="19"/>
      <c r="AA1145" s="19"/>
      <c r="AB1145" s="19"/>
      <c r="AC1145" s="19"/>
      <c r="AD1145" s="19"/>
    </row>
    <row r="1146" spans="1:31" s="20" customFormat="1" x14ac:dyDescent="0.2">
      <c r="A1146" s="17">
        <v>43202.852696759262</v>
      </c>
      <c r="B1146" s="18">
        <v>1.33958333769988</v>
      </c>
      <c r="C1146" s="18">
        <v>0.79479166666666667</v>
      </c>
      <c r="D1146" s="22">
        <f t="shared" si="17"/>
        <v>19.074722222222423</v>
      </c>
      <c r="E1146" s="19"/>
      <c r="G1146" s="19"/>
      <c r="H1146" s="21"/>
      <c r="I1146" s="19"/>
      <c r="J1146" s="19"/>
      <c r="K1146" s="19"/>
      <c r="L1146" s="19"/>
      <c r="M1146" s="19"/>
      <c r="N1146" s="19"/>
      <c r="O1146" s="19"/>
      <c r="P1146" s="19"/>
      <c r="R1146" s="19"/>
      <c r="S1146" s="21"/>
      <c r="Z1146" s="19"/>
      <c r="AA1146" s="19"/>
      <c r="AB1146" s="19"/>
      <c r="AC1146" s="19"/>
      <c r="AD1146" s="19"/>
    </row>
    <row r="1147" spans="1:31" s="20" customFormat="1" x14ac:dyDescent="0.2">
      <c r="A1147" s="17">
        <v>43202.853391203702</v>
      </c>
      <c r="B1147" s="18">
        <v>1.3402777821465901</v>
      </c>
      <c r="C1147" s="18">
        <v>0.79548611111111112</v>
      </c>
      <c r="D1147" s="22">
        <f t="shared" si="17"/>
        <v>19.091388888889089</v>
      </c>
      <c r="E1147" s="19"/>
      <c r="G1147" s="19"/>
      <c r="H1147" s="21">
        <v>398.32100000000003</v>
      </c>
      <c r="I1147" s="19"/>
      <c r="J1147" s="19"/>
      <c r="K1147" s="19"/>
      <c r="L1147" s="19"/>
      <c r="M1147" s="19"/>
      <c r="N1147" s="19"/>
      <c r="O1147" s="19"/>
      <c r="P1147" s="19"/>
      <c r="R1147" s="19"/>
      <c r="S1147" s="21"/>
      <c r="Z1147" s="19"/>
      <c r="AA1147" s="19"/>
      <c r="AB1147" s="19"/>
      <c r="AC1147" s="19"/>
      <c r="AD1147" s="19"/>
    </row>
    <row r="1148" spans="1:31" s="20" customFormat="1" x14ac:dyDescent="0.2">
      <c r="A1148" s="17">
        <v>43202.854085648149</v>
      </c>
      <c r="B1148" s="18">
        <v>1.34097222659329</v>
      </c>
      <c r="C1148" s="18">
        <v>0.79618055555555556</v>
      </c>
      <c r="D1148" s="22">
        <f t="shared" si="17"/>
        <v>19.108055555555755</v>
      </c>
      <c r="E1148" s="19"/>
      <c r="G1148" s="19"/>
      <c r="H1148" s="21">
        <v>401.47199999999998</v>
      </c>
      <c r="I1148" s="19"/>
      <c r="J1148" s="19"/>
      <c r="K1148" s="19"/>
      <c r="L1148" s="19"/>
      <c r="M1148" s="19"/>
      <c r="N1148" s="19"/>
      <c r="O1148" s="19"/>
      <c r="P1148" s="19"/>
      <c r="R1148" s="19"/>
      <c r="S1148" s="21"/>
      <c r="Z1148" s="19"/>
      <c r="AA1148" s="19"/>
      <c r="AB1148" s="19"/>
      <c r="AC1148" s="19"/>
      <c r="AD1148" s="19"/>
    </row>
    <row r="1149" spans="1:31" s="20" customFormat="1" x14ac:dyDescent="0.2">
      <c r="A1149" s="17">
        <v>43202.854780092595</v>
      </c>
      <c r="B1149" s="18">
        <v>1.34166667104</v>
      </c>
      <c r="C1149" s="18">
        <v>0.796875</v>
      </c>
      <c r="D1149" s="22">
        <f t="shared" si="17"/>
        <v>19.12472222222242</v>
      </c>
      <c r="E1149" s="19"/>
      <c r="G1149" s="19"/>
      <c r="H1149" s="21"/>
      <c r="I1149" s="19"/>
      <c r="J1149" s="19"/>
      <c r="K1149" s="19"/>
      <c r="L1149" s="19"/>
      <c r="M1149" s="19"/>
      <c r="N1149" s="19"/>
      <c r="O1149" s="19"/>
      <c r="P1149" s="19"/>
      <c r="R1149" s="19"/>
      <c r="S1149" s="21"/>
      <c r="Z1149" s="19"/>
      <c r="AA1149" s="19"/>
      <c r="AB1149" s="19"/>
      <c r="AC1149" s="19"/>
      <c r="AD1149" s="19"/>
    </row>
    <row r="1150" spans="1:31" s="20" customFormat="1" x14ac:dyDescent="0.2">
      <c r="A1150" s="17">
        <v>43202.855474537035</v>
      </c>
      <c r="B1150" s="18">
        <v>1.3423611154867101</v>
      </c>
      <c r="C1150" s="18">
        <v>0.79756944444444444</v>
      </c>
      <c r="D1150" s="22">
        <f t="shared" si="17"/>
        <v>19.141388888889086</v>
      </c>
      <c r="E1150" s="19"/>
      <c r="G1150" s="19"/>
      <c r="H1150" s="21">
        <v>399.90499999999997</v>
      </c>
      <c r="I1150" s="19"/>
      <c r="J1150" s="19"/>
      <c r="K1150" s="19"/>
      <c r="L1150" s="19"/>
      <c r="M1150" s="19"/>
      <c r="N1150" s="19"/>
      <c r="O1150" s="19"/>
      <c r="P1150" s="19"/>
      <c r="R1150" s="19"/>
      <c r="S1150" s="21"/>
      <c r="Z1150" s="19"/>
      <c r="AA1150" s="19"/>
      <c r="AB1150" s="19"/>
      <c r="AC1150" s="19"/>
      <c r="AD1150" s="19"/>
    </row>
    <row r="1151" spans="1:31" s="20" customFormat="1" x14ac:dyDescent="0.2">
      <c r="A1151" s="17">
        <v>43202.856168981481</v>
      </c>
      <c r="B1151" s="18">
        <v>1.34305555993342</v>
      </c>
      <c r="C1151" s="18">
        <v>0.79825231481481485</v>
      </c>
      <c r="D1151" s="22">
        <f t="shared" si="17"/>
        <v>19.158055555555752</v>
      </c>
      <c r="E1151" s="19"/>
      <c r="G1151" s="19"/>
      <c r="H1151" s="21"/>
      <c r="I1151" s="19"/>
      <c r="J1151" s="19"/>
      <c r="K1151" s="19"/>
      <c r="L1151" s="19"/>
      <c r="M1151" s="19"/>
      <c r="N1151" s="19"/>
      <c r="O1151" s="19"/>
      <c r="P1151" s="19"/>
      <c r="R1151" s="19"/>
      <c r="S1151" s="21"/>
      <c r="Z1151" s="19"/>
      <c r="AA1151" s="19"/>
      <c r="AB1151" s="19"/>
      <c r="AC1151" s="19"/>
      <c r="AD1151" s="19"/>
    </row>
    <row r="1152" spans="1:31" s="20" customFormat="1" x14ac:dyDescent="0.2">
      <c r="A1152" s="17">
        <v>43202.856863425928</v>
      </c>
      <c r="B1152" s="18">
        <v>1.34375000438013</v>
      </c>
      <c r="C1152" s="18">
        <v>0.79894675925925929</v>
      </c>
      <c r="D1152" s="22">
        <f t="shared" si="17"/>
        <v>19.174722222222417</v>
      </c>
      <c r="E1152" s="19"/>
      <c r="G1152" s="19"/>
      <c r="H1152" s="21"/>
      <c r="I1152" s="19"/>
      <c r="J1152" s="19"/>
      <c r="K1152" s="19"/>
      <c r="L1152" s="19"/>
      <c r="M1152" s="19"/>
      <c r="N1152" s="19"/>
      <c r="O1152" s="19"/>
      <c r="P1152" s="19"/>
      <c r="R1152" s="19"/>
      <c r="S1152" s="21"/>
      <c r="Z1152" s="19"/>
      <c r="AA1152" s="19"/>
      <c r="AB1152" s="19"/>
      <c r="AC1152" s="19"/>
      <c r="AD1152" s="19"/>
    </row>
    <row r="1153" spans="1:31" s="20" customFormat="1" x14ac:dyDescent="0.2">
      <c r="A1153" s="17">
        <v>43202.857557870368</v>
      </c>
      <c r="B1153" s="18">
        <v>1.3444444488268299</v>
      </c>
      <c r="C1153" s="18">
        <v>0.79965277777777777</v>
      </c>
      <c r="D1153" s="22">
        <f t="shared" si="17"/>
        <v>19.191388888889083</v>
      </c>
      <c r="E1153" s="19"/>
      <c r="G1153" s="19"/>
      <c r="H1153" s="21"/>
      <c r="I1153" s="19"/>
      <c r="J1153" s="19"/>
      <c r="K1153" s="19"/>
      <c r="L1153" s="19"/>
      <c r="M1153" s="19"/>
      <c r="N1153" s="19"/>
      <c r="O1153" s="19"/>
      <c r="P1153" s="19"/>
      <c r="R1153" s="19"/>
      <c r="S1153" s="21"/>
      <c r="Z1153" s="19"/>
      <c r="AA1153" s="19"/>
      <c r="AB1153" s="19"/>
      <c r="AC1153" s="19"/>
      <c r="AD1153" s="19"/>
    </row>
    <row r="1154" spans="1:31" s="20" customFormat="1" x14ac:dyDescent="0.2">
      <c r="A1154" s="17">
        <v>43202.858252314814</v>
      </c>
      <c r="B1154" s="18">
        <v>1.34513889327354</v>
      </c>
      <c r="C1154" s="18">
        <v>0.80034722222222221</v>
      </c>
      <c r="D1154" s="22">
        <f t="shared" si="17"/>
        <v>19.208055555555749</v>
      </c>
      <c r="E1154" s="19"/>
      <c r="G1154" s="19"/>
      <c r="H1154" s="21"/>
      <c r="I1154" s="19"/>
      <c r="J1154" s="19"/>
      <c r="K1154" s="19"/>
      <c r="L1154" s="19"/>
      <c r="M1154" s="19"/>
      <c r="N1154" s="19"/>
      <c r="O1154" s="19"/>
      <c r="P1154" s="19"/>
      <c r="R1154" s="19"/>
      <c r="S1154" s="21"/>
      <c r="Z1154" s="19"/>
      <c r="AA1154" s="19"/>
      <c r="AB1154" s="19"/>
      <c r="AC1154" s="19"/>
      <c r="AD1154" s="19"/>
    </row>
    <row r="1155" spans="1:31" s="20" customFormat="1" x14ac:dyDescent="0.2">
      <c r="A1155" s="17">
        <v>43202.858946759261</v>
      </c>
      <c r="B1155" s="18">
        <v>1.34583333772025</v>
      </c>
      <c r="C1155" s="18">
        <v>0.80104166666666665</v>
      </c>
      <c r="D1155" s="22">
        <f t="shared" si="17"/>
        <v>19.224722222222415</v>
      </c>
      <c r="E1155" s="19"/>
      <c r="G1155" s="19"/>
      <c r="H1155" s="21"/>
      <c r="I1155" s="19"/>
      <c r="J1155" s="19"/>
      <c r="K1155" s="19"/>
      <c r="L1155" s="19"/>
      <c r="M1155" s="19"/>
      <c r="N1155" s="19"/>
      <c r="O1155" s="19"/>
      <c r="P1155" s="19"/>
      <c r="R1155" s="19"/>
      <c r="S1155" s="21"/>
      <c r="Z1155" s="19"/>
      <c r="AA1155" s="19"/>
      <c r="AB1155" s="19"/>
      <c r="AC1155" s="19"/>
      <c r="AD1155" s="19"/>
    </row>
    <row r="1156" spans="1:31" s="20" customFormat="1" x14ac:dyDescent="0.2">
      <c r="A1156" s="17">
        <v>43202.8596412037</v>
      </c>
      <c r="B1156" s="18">
        <v>1.3465277821669599</v>
      </c>
      <c r="C1156" s="18">
        <v>0.80173611111111109</v>
      </c>
      <c r="D1156" s="22">
        <f t="shared" ref="D1156:D1219" si="18">D1155+60/3600</f>
        <v>19.24138888888908</v>
      </c>
      <c r="E1156" s="19"/>
      <c r="G1156" s="19"/>
      <c r="H1156" s="21"/>
      <c r="I1156" s="19"/>
      <c r="J1156" s="19"/>
      <c r="K1156" s="19"/>
      <c r="L1156" s="19"/>
      <c r="M1156" s="19"/>
      <c r="N1156" s="19"/>
      <c r="O1156" s="19"/>
      <c r="P1156" s="19"/>
      <c r="R1156" s="19"/>
      <c r="S1156" s="21"/>
      <c r="Z1156" s="19"/>
      <c r="AA1156" s="19"/>
      <c r="AB1156" s="19"/>
      <c r="AC1156" s="19"/>
      <c r="AD1156" s="19"/>
    </row>
    <row r="1157" spans="1:31" s="20" customFormat="1" x14ac:dyDescent="0.2">
      <c r="A1157" s="17">
        <v>43202.860335648147</v>
      </c>
      <c r="B1157" s="18">
        <v>1.34722222661367</v>
      </c>
      <c r="C1157" s="18">
        <v>0.80243055555555554</v>
      </c>
      <c r="D1157" s="22">
        <f t="shared" si="18"/>
        <v>19.258055555555746</v>
      </c>
      <c r="E1157" s="19"/>
      <c r="G1157" s="19"/>
      <c r="H1157" s="21">
        <v>400.63799999999998</v>
      </c>
      <c r="I1157" s="19"/>
      <c r="J1157" s="19"/>
      <c r="K1157" s="19"/>
      <c r="L1157" s="19"/>
      <c r="M1157" s="19"/>
      <c r="N1157" s="19"/>
      <c r="O1157" s="19"/>
      <c r="P1157" s="19"/>
      <c r="R1157" s="19"/>
      <c r="S1157" s="21"/>
      <c r="Z1157" s="19"/>
      <c r="AA1157" s="19"/>
      <c r="AB1157" s="19"/>
      <c r="AC1157" s="19"/>
      <c r="AD1157" s="19"/>
    </row>
    <row r="1158" spans="1:31" s="20" customFormat="1" x14ac:dyDescent="0.2">
      <c r="A1158" s="17">
        <v>43202.861030092594</v>
      </c>
      <c r="B1158" s="18">
        <v>1.3479166710603701</v>
      </c>
      <c r="C1158" s="18">
        <v>0.80311342592592594</v>
      </c>
      <c r="D1158" s="22">
        <f t="shared" si="18"/>
        <v>19.274722222222412</v>
      </c>
      <c r="E1158" s="19"/>
      <c r="G1158" s="19"/>
      <c r="H1158" s="21"/>
      <c r="I1158" s="19"/>
      <c r="J1158" s="19"/>
      <c r="K1158" s="19"/>
      <c r="L1158" s="19"/>
      <c r="M1158" s="19"/>
      <c r="N1158" s="19"/>
      <c r="O1158" s="19"/>
      <c r="P1158" s="19"/>
      <c r="R1158" s="19"/>
      <c r="S1158" s="21"/>
      <c r="Z1158" s="19"/>
      <c r="AA1158" s="19"/>
      <c r="AB1158" s="19"/>
      <c r="AC1158" s="19"/>
      <c r="AD1158" s="19"/>
    </row>
    <row r="1159" spans="1:31" s="20" customFormat="1" x14ac:dyDescent="0.2">
      <c r="A1159" s="17">
        <v>43202.861724537041</v>
      </c>
      <c r="B1159" s="18">
        <v>1.3486111155070799</v>
      </c>
      <c r="C1159" s="18">
        <v>0.80380787037037038</v>
      </c>
      <c r="D1159" s="22">
        <f t="shared" si="18"/>
        <v>19.291388888889077</v>
      </c>
      <c r="E1159" s="19"/>
      <c r="G1159" s="19"/>
      <c r="H1159" s="21">
        <v>400.983</v>
      </c>
      <c r="I1159" s="19"/>
      <c r="J1159" s="19"/>
      <c r="K1159" s="19"/>
      <c r="L1159" s="19"/>
      <c r="M1159" s="19"/>
      <c r="N1159" s="19"/>
      <c r="O1159" s="19"/>
      <c r="P1159" s="19"/>
      <c r="R1159" s="19"/>
      <c r="S1159" s="21"/>
      <c r="Z1159" s="19"/>
      <c r="AA1159" s="19"/>
      <c r="AB1159" s="19"/>
      <c r="AC1159" s="19"/>
      <c r="AD1159" s="19"/>
    </row>
    <row r="1160" spans="1:31" s="20" customFormat="1" x14ac:dyDescent="0.2">
      <c r="A1160" s="17">
        <v>43202.86241898148</v>
      </c>
      <c r="B1160" s="18">
        <v>1.34930555995379</v>
      </c>
      <c r="C1160" s="18">
        <v>0.80451388888888886</v>
      </c>
      <c r="D1160" s="22">
        <f t="shared" si="18"/>
        <v>19.308055555555743</v>
      </c>
      <c r="E1160" s="19"/>
      <c r="G1160" s="19"/>
      <c r="H1160" s="21">
        <v>398.92200000000003</v>
      </c>
      <c r="I1160" s="19"/>
      <c r="J1160" s="19"/>
      <c r="K1160" s="19"/>
      <c r="L1160" s="19"/>
      <c r="M1160" s="19"/>
      <c r="N1160" s="19"/>
      <c r="O1160" s="19"/>
      <c r="P1160" s="19"/>
      <c r="R1160" s="19"/>
      <c r="S1160" s="21"/>
      <c r="Z1160" s="19"/>
      <c r="AA1160" s="19"/>
      <c r="AB1160" s="19"/>
      <c r="AC1160" s="19"/>
      <c r="AD1160" s="19"/>
    </row>
    <row r="1161" spans="1:31" s="20" customFormat="1" x14ac:dyDescent="0.2">
      <c r="A1161" s="17">
        <v>43202.863113425927</v>
      </c>
      <c r="B1161" s="18">
        <v>1.3500000044005001</v>
      </c>
      <c r="C1161" s="18">
        <v>0.8052083333333333</v>
      </c>
      <c r="D1161" s="22">
        <f t="shared" si="18"/>
        <v>19.324722222222409</v>
      </c>
      <c r="E1161" s="19"/>
      <c r="G1161" s="19"/>
      <c r="H1161" s="21"/>
      <c r="I1161" s="19"/>
      <c r="J1161" s="19"/>
      <c r="K1161" s="19"/>
      <c r="L1161" s="19"/>
      <c r="M1161" s="19"/>
      <c r="N1161" s="19"/>
      <c r="O1161" s="19"/>
      <c r="P1161" s="19"/>
      <c r="R1161" s="19"/>
      <c r="S1161" s="21"/>
      <c r="T1161" s="20">
        <v>36.203000000000003</v>
      </c>
      <c r="Z1161" s="19"/>
      <c r="AA1161" s="19"/>
      <c r="AB1161" s="19"/>
      <c r="AC1161" s="19"/>
      <c r="AD1161" s="19"/>
    </row>
    <row r="1162" spans="1:31" s="20" customFormat="1" x14ac:dyDescent="0.2">
      <c r="A1162" s="17">
        <v>43202.863807870373</v>
      </c>
      <c r="B1162" s="18">
        <v>1.3506944488472099</v>
      </c>
      <c r="C1162" s="18">
        <v>0.80590277777777775</v>
      </c>
      <c r="D1162" s="22">
        <f t="shared" si="18"/>
        <v>19.341388888889075</v>
      </c>
      <c r="E1162" s="19"/>
      <c r="G1162" s="19"/>
      <c r="H1162" s="21"/>
      <c r="I1162" s="19"/>
      <c r="J1162" s="19"/>
      <c r="K1162" s="19"/>
      <c r="L1162" s="19"/>
      <c r="M1162" s="19"/>
      <c r="N1162" s="19"/>
      <c r="O1162" s="19"/>
      <c r="P1162" s="19"/>
      <c r="R1162" s="19"/>
      <c r="S1162" s="21"/>
      <c r="T1162" s="20">
        <v>34.048000000000002</v>
      </c>
      <c r="Z1162" s="19"/>
      <c r="AA1162" s="19"/>
      <c r="AB1162" s="19"/>
      <c r="AC1162" s="19"/>
      <c r="AD1162" s="19"/>
    </row>
    <row r="1163" spans="1:31" s="20" customFormat="1" x14ac:dyDescent="0.2">
      <c r="A1163" s="17">
        <v>43202.864502314813</v>
      </c>
      <c r="B1163" s="18">
        <v>1.35138889329392</v>
      </c>
      <c r="C1163" s="18">
        <v>0.80659722222222219</v>
      </c>
      <c r="D1163" s="22">
        <f t="shared" si="18"/>
        <v>19.35805555555574</v>
      </c>
      <c r="E1163" s="19"/>
      <c r="G1163" s="19"/>
      <c r="H1163" s="21">
        <v>401.37</v>
      </c>
      <c r="I1163" s="19"/>
      <c r="J1163" s="19"/>
      <c r="K1163" s="19"/>
      <c r="L1163" s="19"/>
      <c r="M1163" s="19"/>
      <c r="N1163" s="19"/>
      <c r="O1163" s="19"/>
      <c r="P1163" s="19"/>
      <c r="R1163" s="19"/>
      <c r="S1163" s="21"/>
      <c r="Z1163" s="19"/>
      <c r="AA1163" s="19"/>
      <c r="AB1163" s="19"/>
      <c r="AC1163" s="19"/>
      <c r="AD1163" s="19"/>
    </row>
    <row r="1164" spans="1:31" s="20" customFormat="1" x14ac:dyDescent="0.2">
      <c r="A1164" s="17">
        <v>43202.86519675926</v>
      </c>
      <c r="B1164" s="18">
        <v>1.3520833377406201</v>
      </c>
      <c r="C1164" s="18">
        <v>0.80729166666666663</v>
      </c>
      <c r="D1164" s="22">
        <f t="shared" si="18"/>
        <v>19.374722222222406</v>
      </c>
      <c r="E1164" s="19"/>
      <c r="G1164" s="19"/>
      <c r="H1164" s="21"/>
      <c r="I1164" s="19"/>
      <c r="J1164" s="19"/>
      <c r="K1164" s="19"/>
      <c r="L1164" s="19"/>
      <c r="M1164" s="19"/>
      <c r="N1164" s="19"/>
      <c r="O1164" s="19"/>
      <c r="P1164" s="19"/>
      <c r="R1164" s="19"/>
      <c r="S1164" s="21"/>
      <c r="Z1164" s="19"/>
      <c r="AA1164" s="19"/>
      <c r="AB1164" s="19"/>
      <c r="AC1164" s="19"/>
      <c r="AD1164" s="19"/>
    </row>
    <row r="1165" spans="1:31" s="20" customFormat="1" x14ac:dyDescent="0.2">
      <c r="A1165" s="17">
        <v>43202.865891203706</v>
      </c>
      <c r="B1165" s="18">
        <v>1.3527777821873299</v>
      </c>
      <c r="C1165" s="18">
        <v>0.80797453703703703</v>
      </c>
      <c r="D1165" s="22">
        <f t="shared" si="18"/>
        <v>19.391388888889072</v>
      </c>
      <c r="E1165" s="19"/>
      <c r="G1165" s="19"/>
      <c r="H1165" s="21"/>
      <c r="I1165" s="19"/>
      <c r="J1165" s="19"/>
      <c r="K1165" s="19"/>
      <c r="L1165" s="19"/>
      <c r="M1165" s="19"/>
      <c r="N1165" s="19"/>
      <c r="O1165" s="19"/>
      <c r="P1165" s="19"/>
      <c r="R1165" s="19"/>
      <c r="S1165" s="21"/>
      <c r="Z1165" s="19"/>
      <c r="AA1165" s="19"/>
      <c r="AB1165" s="19"/>
      <c r="AC1165" s="19"/>
      <c r="AD1165" s="19"/>
    </row>
    <row r="1166" spans="1:31" s="20" customFormat="1" x14ac:dyDescent="0.2">
      <c r="A1166" s="17">
        <v>43202.866585648146</v>
      </c>
      <c r="B1166" s="18">
        <v>1.35347222663404</v>
      </c>
      <c r="C1166" s="18">
        <v>0.80868055555555551</v>
      </c>
      <c r="D1166" s="22">
        <f t="shared" si="18"/>
        <v>19.408055555555737</v>
      </c>
      <c r="E1166" s="19"/>
      <c r="G1166" s="19"/>
      <c r="H1166" s="21"/>
      <c r="I1166" s="19"/>
      <c r="J1166" s="19"/>
      <c r="K1166" s="19"/>
      <c r="L1166" s="19"/>
      <c r="M1166" s="19"/>
      <c r="N1166" s="19"/>
      <c r="O1166" s="19"/>
      <c r="P1166" s="19"/>
      <c r="R1166" s="19"/>
      <c r="S1166" s="21"/>
      <c r="Z1166" s="19"/>
      <c r="AA1166" s="19"/>
      <c r="AB1166" s="19"/>
      <c r="AC1166" s="19"/>
      <c r="AD1166" s="19"/>
    </row>
    <row r="1167" spans="1:31" s="20" customFormat="1" x14ac:dyDescent="0.2">
      <c r="A1167" s="17">
        <v>43202.867280092592</v>
      </c>
      <c r="B1167" s="18">
        <v>1.3541666710807501</v>
      </c>
      <c r="C1167" s="18">
        <v>0.80937499999999996</v>
      </c>
      <c r="D1167" s="22">
        <f t="shared" si="18"/>
        <v>19.424722222222403</v>
      </c>
      <c r="E1167" s="19"/>
      <c r="G1167" s="19"/>
      <c r="H1167" s="21"/>
      <c r="I1167" s="19"/>
      <c r="J1167" s="19"/>
      <c r="K1167" s="19"/>
      <c r="L1167" s="19"/>
      <c r="M1167" s="19"/>
      <c r="N1167" s="19"/>
      <c r="O1167" s="19"/>
      <c r="P1167" s="19"/>
      <c r="R1167" s="19"/>
      <c r="S1167" s="21"/>
      <c r="Z1167" s="19"/>
      <c r="AA1167" s="19"/>
      <c r="AB1167" s="19"/>
      <c r="AC1167" s="19"/>
      <c r="AD1167" s="19"/>
    </row>
    <row r="1168" spans="1:31" s="20" customFormat="1" x14ac:dyDescent="0.2">
      <c r="A1168" s="17">
        <v>43202.867974537039</v>
      </c>
      <c r="B1168" s="18">
        <v>1.3548611155274599</v>
      </c>
      <c r="C1168" s="18">
        <v>0.8100694444444444</v>
      </c>
      <c r="D1168" s="22">
        <f t="shared" si="18"/>
        <v>19.441388888889069</v>
      </c>
      <c r="E1168" s="19">
        <v>1005.633</v>
      </c>
      <c r="F1168" s="20">
        <v>6.0970000000000004</v>
      </c>
      <c r="G1168" s="19">
        <v>37.012</v>
      </c>
      <c r="H1168" s="21">
        <v>403.46199999999999</v>
      </c>
      <c r="I1168" s="19">
        <v>0</v>
      </c>
      <c r="J1168" s="19">
        <v>0</v>
      </c>
      <c r="K1168" s="19">
        <v>0</v>
      </c>
      <c r="L1168" s="19">
        <v>5.633</v>
      </c>
      <c r="M1168" s="19">
        <v>0</v>
      </c>
      <c r="N1168" s="19">
        <v>0</v>
      </c>
      <c r="O1168" s="19">
        <v>0</v>
      </c>
      <c r="P1168" s="19">
        <v>0</v>
      </c>
      <c r="Q1168" s="20">
        <v>-867.28300000000002</v>
      </c>
      <c r="R1168" s="19">
        <v>0</v>
      </c>
      <c r="S1168" s="21">
        <v>1.1060000000000001</v>
      </c>
      <c r="T1168" s="20">
        <v>34.902000000000001</v>
      </c>
      <c r="U1168" s="20">
        <v>0</v>
      </c>
      <c r="V1168" s="20">
        <v>0</v>
      </c>
      <c r="W1168" s="20">
        <v>0</v>
      </c>
      <c r="X1168" s="20">
        <v>0</v>
      </c>
      <c r="Y1168" s="20">
        <v>6</v>
      </c>
      <c r="Z1168" s="19">
        <v>37</v>
      </c>
      <c r="AA1168" s="19">
        <v>3</v>
      </c>
      <c r="AB1168" s="19">
        <v>0</v>
      </c>
      <c r="AC1168" s="19">
        <v>3</v>
      </c>
      <c r="AD1168" s="19">
        <v>3</v>
      </c>
      <c r="AE1168" s="20">
        <v>0</v>
      </c>
    </row>
    <row r="1169" spans="1:30" s="20" customFormat="1" x14ac:dyDescent="0.2">
      <c r="A1169" s="17">
        <v>43202.868668981479</v>
      </c>
      <c r="B1169" s="18">
        <v>1.35555555997416</v>
      </c>
      <c r="C1169" s="18">
        <v>0.81076388888888884</v>
      </c>
      <c r="D1169" s="22">
        <f t="shared" si="18"/>
        <v>19.458055555555735</v>
      </c>
      <c r="E1169" s="19"/>
      <c r="G1169" s="19"/>
      <c r="H1169" s="21">
        <v>398.42500000000001</v>
      </c>
      <c r="I1169" s="19"/>
      <c r="J1169" s="19"/>
      <c r="K1169" s="19"/>
      <c r="L1169" s="19"/>
      <c r="M1169" s="19"/>
      <c r="N1169" s="19"/>
      <c r="O1169" s="19"/>
      <c r="P1169" s="19"/>
      <c r="R1169" s="19"/>
      <c r="S1169" s="21"/>
      <c r="Z1169" s="19"/>
      <c r="AA1169" s="19"/>
      <c r="AB1169" s="19"/>
      <c r="AC1169" s="19"/>
      <c r="AD1169" s="19"/>
    </row>
    <row r="1170" spans="1:30" s="20" customFormat="1" x14ac:dyDescent="0.2">
      <c r="A1170" s="17">
        <v>43202.869363425925</v>
      </c>
      <c r="B1170" s="18">
        <v>1.3562500044208701</v>
      </c>
      <c r="C1170" s="18">
        <v>0.81145833333333328</v>
      </c>
      <c r="D1170" s="22">
        <f t="shared" si="18"/>
        <v>19.4747222222224</v>
      </c>
      <c r="E1170" s="19"/>
      <c r="G1170" s="19"/>
      <c r="H1170" s="21"/>
      <c r="I1170" s="19"/>
      <c r="J1170" s="19"/>
      <c r="K1170" s="19"/>
      <c r="L1170" s="19"/>
      <c r="M1170" s="19"/>
      <c r="N1170" s="19"/>
      <c r="O1170" s="19"/>
      <c r="P1170" s="19"/>
      <c r="R1170" s="19"/>
      <c r="S1170" s="21"/>
      <c r="Z1170" s="19"/>
      <c r="AA1170" s="19"/>
      <c r="AB1170" s="19"/>
      <c r="AC1170" s="19"/>
      <c r="AD1170" s="19"/>
    </row>
    <row r="1171" spans="1:30" s="20" customFormat="1" x14ac:dyDescent="0.2">
      <c r="A1171" s="17">
        <v>43202.870057870372</v>
      </c>
      <c r="B1171" s="18">
        <v>1.3569444488675799</v>
      </c>
      <c r="C1171" s="18">
        <v>0.81215277777777772</v>
      </c>
      <c r="D1171" s="22">
        <f t="shared" si="18"/>
        <v>19.491388888889066</v>
      </c>
      <c r="E1171" s="19"/>
      <c r="G1171" s="19"/>
      <c r="H1171" s="21"/>
      <c r="I1171" s="19"/>
      <c r="J1171" s="19"/>
      <c r="K1171" s="19"/>
      <c r="L1171" s="19"/>
      <c r="M1171" s="19"/>
      <c r="N1171" s="19"/>
      <c r="O1171" s="19"/>
      <c r="P1171" s="19"/>
      <c r="R1171" s="19"/>
      <c r="S1171" s="21"/>
      <c r="T1171" s="20">
        <v>35.024999999999999</v>
      </c>
      <c r="Z1171" s="19"/>
      <c r="AA1171" s="19"/>
      <c r="AB1171" s="19"/>
      <c r="AC1171" s="19"/>
      <c r="AD1171" s="19"/>
    </row>
    <row r="1172" spans="1:30" s="20" customFormat="1" x14ac:dyDescent="0.2">
      <c r="A1172" s="17">
        <v>43202.870752314811</v>
      </c>
      <c r="B1172" s="18">
        <v>1.35763889331429</v>
      </c>
      <c r="C1172" s="18">
        <v>0.81283564814814813</v>
      </c>
      <c r="D1172" s="22">
        <f t="shared" si="18"/>
        <v>19.508055555555732</v>
      </c>
      <c r="E1172" s="19"/>
      <c r="G1172" s="19"/>
      <c r="H1172" s="21"/>
      <c r="I1172" s="19"/>
      <c r="J1172" s="19"/>
      <c r="K1172" s="19"/>
      <c r="L1172" s="19"/>
      <c r="M1172" s="19"/>
      <c r="N1172" s="19"/>
      <c r="O1172" s="19"/>
      <c r="P1172" s="19"/>
      <c r="R1172" s="19"/>
      <c r="S1172" s="21"/>
      <c r="T1172" s="20">
        <v>37.622999999999998</v>
      </c>
      <c r="Z1172" s="19"/>
      <c r="AA1172" s="19"/>
      <c r="AB1172" s="19"/>
      <c r="AC1172" s="19"/>
      <c r="AD1172" s="19"/>
    </row>
    <row r="1173" spans="1:30" s="20" customFormat="1" x14ac:dyDescent="0.2">
      <c r="A1173" s="17">
        <v>43202.871446759258</v>
      </c>
      <c r="B1173" s="18">
        <v>1.3583333377610001</v>
      </c>
      <c r="C1173" s="18">
        <v>0.81354166666666672</v>
      </c>
      <c r="D1173" s="22">
        <f t="shared" si="18"/>
        <v>19.524722222222398</v>
      </c>
      <c r="E1173" s="19"/>
      <c r="G1173" s="19"/>
      <c r="H1173" s="21"/>
      <c r="I1173" s="19"/>
      <c r="J1173" s="19"/>
      <c r="K1173" s="19"/>
      <c r="L1173" s="19"/>
      <c r="M1173" s="19"/>
      <c r="N1173" s="19"/>
      <c r="O1173" s="19"/>
      <c r="P1173" s="19"/>
      <c r="R1173" s="19"/>
      <c r="S1173" s="21"/>
      <c r="T1173" s="20">
        <v>36.415999999999997</v>
      </c>
      <c r="Z1173" s="19"/>
      <c r="AA1173" s="19"/>
      <c r="AB1173" s="19"/>
      <c r="AC1173" s="19"/>
      <c r="AD1173" s="19"/>
    </row>
    <row r="1174" spans="1:30" s="20" customFormat="1" x14ac:dyDescent="0.2">
      <c r="A1174" s="17">
        <v>43202.872141203705</v>
      </c>
      <c r="B1174" s="18">
        <v>1.3590277822076999</v>
      </c>
      <c r="C1174" s="18">
        <v>0.81423611111111116</v>
      </c>
      <c r="D1174" s="22">
        <f t="shared" si="18"/>
        <v>19.541388888889063</v>
      </c>
      <c r="E1174" s="19"/>
      <c r="G1174" s="19"/>
      <c r="H1174" s="21">
        <v>400.6</v>
      </c>
      <c r="I1174" s="19"/>
      <c r="J1174" s="19"/>
      <c r="K1174" s="19"/>
      <c r="L1174" s="19"/>
      <c r="M1174" s="19"/>
      <c r="N1174" s="19"/>
      <c r="O1174" s="19"/>
      <c r="P1174" s="19"/>
      <c r="R1174" s="19"/>
      <c r="S1174" s="21"/>
      <c r="T1174" s="20">
        <v>36.625</v>
      </c>
      <c r="Z1174" s="19"/>
      <c r="AA1174" s="19"/>
      <c r="AB1174" s="19"/>
      <c r="AC1174" s="19"/>
      <c r="AD1174" s="19"/>
    </row>
    <row r="1175" spans="1:30" s="20" customFormat="1" x14ac:dyDescent="0.2">
      <c r="A1175" s="17">
        <v>43202.872835648152</v>
      </c>
      <c r="B1175" s="18">
        <v>1.35972222665441</v>
      </c>
      <c r="C1175" s="18">
        <v>0.8149305555555556</v>
      </c>
      <c r="D1175" s="22">
        <f t="shared" si="18"/>
        <v>19.558055555555729</v>
      </c>
      <c r="E1175" s="19"/>
      <c r="G1175" s="19"/>
      <c r="H1175" s="21">
        <v>400.17</v>
      </c>
      <c r="I1175" s="19"/>
      <c r="J1175" s="19"/>
      <c r="K1175" s="19"/>
      <c r="L1175" s="19"/>
      <c r="M1175" s="19"/>
      <c r="N1175" s="19"/>
      <c r="O1175" s="19"/>
      <c r="P1175" s="19"/>
      <c r="R1175" s="19"/>
      <c r="S1175" s="21"/>
      <c r="T1175" s="20">
        <v>37.476999999999997</v>
      </c>
      <c r="Z1175" s="19"/>
      <c r="AA1175" s="19"/>
      <c r="AB1175" s="19"/>
      <c r="AC1175" s="19"/>
      <c r="AD1175" s="19"/>
    </row>
    <row r="1176" spans="1:30" s="20" customFormat="1" x14ac:dyDescent="0.2">
      <c r="A1176" s="17">
        <v>43202.873530092591</v>
      </c>
      <c r="B1176" s="18">
        <v>1.3604166711011201</v>
      </c>
      <c r="C1176" s="18">
        <v>0.81562500000000004</v>
      </c>
      <c r="D1176" s="22">
        <f t="shared" si="18"/>
        <v>19.574722222222395</v>
      </c>
      <c r="E1176" s="19"/>
      <c r="G1176" s="19"/>
      <c r="H1176" s="21"/>
      <c r="I1176" s="19"/>
      <c r="J1176" s="19"/>
      <c r="K1176" s="19"/>
      <c r="L1176" s="19"/>
      <c r="M1176" s="19"/>
      <c r="N1176" s="19"/>
      <c r="O1176" s="19"/>
      <c r="P1176" s="19"/>
      <c r="R1176" s="19"/>
      <c r="S1176" s="21"/>
      <c r="Z1176" s="19"/>
      <c r="AA1176" s="19"/>
      <c r="AB1176" s="19"/>
      <c r="AC1176" s="19"/>
      <c r="AD1176" s="19"/>
    </row>
    <row r="1177" spans="1:30" s="20" customFormat="1" x14ac:dyDescent="0.2">
      <c r="A1177" s="17">
        <v>43202.874224537038</v>
      </c>
      <c r="B1177" s="18">
        <v>1.3611111155478299</v>
      </c>
      <c r="C1177" s="18">
        <v>0.81631944444444449</v>
      </c>
      <c r="D1177" s="22">
        <f t="shared" si="18"/>
        <v>19.59138888888906</v>
      </c>
      <c r="E1177" s="19"/>
      <c r="G1177" s="19"/>
      <c r="H1177" s="21"/>
      <c r="I1177" s="19"/>
      <c r="J1177" s="19"/>
      <c r="K1177" s="19"/>
      <c r="L1177" s="19"/>
      <c r="M1177" s="19"/>
      <c r="N1177" s="19"/>
      <c r="O1177" s="19"/>
      <c r="P1177" s="19"/>
      <c r="R1177" s="19"/>
      <c r="S1177" s="21"/>
      <c r="Z1177" s="19"/>
      <c r="AA1177" s="19"/>
      <c r="AB1177" s="19"/>
      <c r="AC1177" s="19"/>
      <c r="AD1177" s="19"/>
    </row>
    <row r="1178" spans="1:30" s="20" customFormat="1" x14ac:dyDescent="0.2">
      <c r="A1178" s="17">
        <v>43202.874918981484</v>
      </c>
      <c r="B1178" s="18">
        <v>1.36180555999454</v>
      </c>
      <c r="C1178" s="18">
        <v>0.81700231481481478</v>
      </c>
      <c r="D1178" s="22">
        <f t="shared" si="18"/>
        <v>19.608055555555726</v>
      </c>
      <c r="E1178" s="19"/>
      <c r="G1178" s="19"/>
      <c r="H1178" s="21"/>
      <c r="I1178" s="19"/>
      <c r="J1178" s="19"/>
      <c r="K1178" s="19"/>
      <c r="L1178" s="19"/>
      <c r="M1178" s="19"/>
      <c r="N1178" s="19"/>
      <c r="O1178" s="19"/>
      <c r="P1178" s="19"/>
      <c r="R1178" s="19"/>
      <c r="S1178" s="21"/>
      <c r="Z1178" s="19"/>
      <c r="AA1178" s="19"/>
      <c r="AB1178" s="19"/>
      <c r="AC1178" s="19"/>
      <c r="AD1178" s="19"/>
    </row>
    <row r="1179" spans="1:30" s="20" customFormat="1" x14ac:dyDescent="0.2">
      <c r="A1179" s="17">
        <v>43202.875613425924</v>
      </c>
      <c r="B1179" s="18">
        <v>1.3625000044412401</v>
      </c>
      <c r="C1179" s="18">
        <v>0.81769675925925922</v>
      </c>
      <c r="D1179" s="22">
        <f t="shared" si="18"/>
        <v>19.624722222222392</v>
      </c>
      <c r="E1179" s="19"/>
      <c r="G1179" s="19"/>
      <c r="H1179" s="21"/>
      <c r="I1179" s="19"/>
      <c r="J1179" s="19"/>
      <c r="K1179" s="19"/>
      <c r="L1179" s="19"/>
      <c r="M1179" s="19"/>
      <c r="N1179" s="19"/>
      <c r="O1179" s="19"/>
      <c r="P1179" s="19"/>
      <c r="R1179" s="19"/>
      <c r="S1179" s="21"/>
      <c r="Z1179" s="19"/>
      <c r="AA1179" s="19"/>
      <c r="AB1179" s="19"/>
      <c r="AC1179" s="19"/>
      <c r="AD1179" s="19"/>
    </row>
    <row r="1180" spans="1:30" s="20" customFormat="1" x14ac:dyDescent="0.2">
      <c r="A1180" s="17">
        <v>43202.876307870371</v>
      </c>
      <c r="B1180" s="18">
        <v>1.3631944488879499</v>
      </c>
      <c r="C1180" s="18">
        <v>0.81840277777777781</v>
      </c>
      <c r="D1180" s="22">
        <f t="shared" si="18"/>
        <v>19.641388888889058</v>
      </c>
      <c r="E1180" s="19"/>
      <c r="G1180" s="19"/>
      <c r="H1180" s="21"/>
      <c r="I1180" s="19"/>
      <c r="J1180" s="19"/>
      <c r="K1180" s="19"/>
      <c r="L1180" s="19"/>
      <c r="M1180" s="19"/>
      <c r="N1180" s="19"/>
      <c r="O1180" s="19"/>
      <c r="P1180" s="19"/>
      <c r="R1180" s="19"/>
      <c r="S1180" s="21"/>
      <c r="Z1180" s="19"/>
      <c r="AA1180" s="19"/>
      <c r="AB1180" s="19"/>
      <c r="AC1180" s="19"/>
      <c r="AD1180" s="19"/>
    </row>
    <row r="1181" spans="1:30" s="20" customFormat="1" x14ac:dyDescent="0.2">
      <c r="A1181" s="17">
        <v>43202.877002314817</v>
      </c>
      <c r="B1181" s="18">
        <v>1.36388889333466</v>
      </c>
      <c r="C1181" s="18">
        <v>0.81909722222222225</v>
      </c>
      <c r="D1181" s="22">
        <f t="shared" si="18"/>
        <v>19.658055555555723</v>
      </c>
      <c r="E1181" s="19"/>
      <c r="G1181" s="19"/>
      <c r="H1181" s="21"/>
      <c r="I1181" s="19"/>
      <c r="J1181" s="19"/>
      <c r="K1181" s="19"/>
      <c r="L1181" s="19"/>
      <c r="M1181" s="19"/>
      <c r="N1181" s="19"/>
      <c r="O1181" s="19"/>
      <c r="P1181" s="19"/>
      <c r="R1181" s="19"/>
      <c r="S1181" s="21"/>
      <c r="Z1181" s="19"/>
      <c r="AA1181" s="19"/>
      <c r="AB1181" s="19"/>
      <c r="AC1181" s="19"/>
      <c r="AD1181" s="19"/>
    </row>
    <row r="1182" spans="1:30" s="20" customFormat="1" x14ac:dyDescent="0.2">
      <c r="A1182" s="17">
        <v>43202.877696759257</v>
      </c>
      <c r="B1182" s="18">
        <v>1.3645833377813701</v>
      </c>
      <c r="C1182" s="18">
        <v>0.8197916666666667</v>
      </c>
      <c r="D1182" s="22">
        <f t="shared" si="18"/>
        <v>19.674722222222389</v>
      </c>
      <c r="E1182" s="19"/>
      <c r="G1182" s="19"/>
      <c r="H1182" s="21">
        <v>400.79399999999998</v>
      </c>
      <c r="I1182" s="19"/>
      <c r="J1182" s="19"/>
      <c r="K1182" s="19"/>
      <c r="L1182" s="19"/>
      <c r="M1182" s="19"/>
      <c r="N1182" s="19"/>
      <c r="O1182" s="19"/>
      <c r="P1182" s="19"/>
      <c r="R1182" s="19"/>
      <c r="S1182" s="21"/>
      <c r="Z1182" s="19"/>
      <c r="AA1182" s="19"/>
      <c r="AB1182" s="19"/>
      <c r="AC1182" s="19"/>
      <c r="AD1182" s="19"/>
    </row>
    <row r="1183" spans="1:30" s="20" customFormat="1" x14ac:dyDescent="0.2">
      <c r="A1183" s="17">
        <v>43202.878391203703</v>
      </c>
      <c r="B1183" s="18">
        <v>1.3652777822280799</v>
      </c>
      <c r="C1183" s="18">
        <v>0.82048611111111114</v>
      </c>
      <c r="D1183" s="22">
        <f t="shared" si="18"/>
        <v>19.691388888889055</v>
      </c>
      <c r="E1183" s="19"/>
      <c r="G1183" s="19"/>
      <c r="H1183" s="21">
        <v>400.62900000000002</v>
      </c>
      <c r="I1183" s="19"/>
      <c r="J1183" s="19"/>
      <c r="K1183" s="19"/>
      <c r="L1183" s="19"/>
      <c r="M1183" s="19"/>
      <c r="N1183" s="19"/>
      <c r="O1183" s="19"/>
      <c r="P1183" s="19"/>
      <c r="R1183" s="19"/>
      <c r="S1183" s="21"/>
      <c r="Z1183" s="19"/>
      <c r="AA1183" s="19"/>
      <c r="AB1183" s="19"/>
      <c r="AC1183" s="19"/>
      <c r="AD1183" s="19"/>
    </row>
    <row r="1184" spans="1:30" s="20" customFormat="1" x14ac:dyDescent="0.2">
      <c r="A1184" s="17">
        <v>43202.87908564815</v>
      </c>
      <c r="B1184" s="18">
        <v>1.36597222667478</v>
      </c>
      <c r="C1184" s="18">
        <v>0.82118055555555558</v>
      </c>
      <c r="D1184" s="22">
        <f t="shared" si="18"/>
        <v>19.70805555555572</v>
      </c>
      <c r="E1184" s="19"/>
      <c r="G1184" s="19"/>
      <c r="H1184" s="21"/>
      <c r="I1184" s="19"/>
      <c r="J1184" s="19"/>
      <c r="K1184" s="19"/>
      <c r="L1184" s="19"/>
      <c r="M1184" s="19"/>
      <c r="N1184" s="19"/>
      <c r="O1184" s="19"/>
      <c r="P1184" s="19"/>
      <c r="R1184" s="19"/>
      <c r="S1184" s="21"/>
      <c r="Z1184" s="19"/>
      <c r="AA1184" s="19"/>
      <c r="AB1184" s="19"/>
      <c r="AC1184" s="19"/>
      <c r="AD1184" s="19"/>
    </row>
    <row r="1185" spans="1:31" s="20" customFormat="1" x14ac:dyDescent="0.2">
      <c r="A1185" s="17">
        <v>43202.879780092589</v>
      </c>
      <c r="B1185" s="18">
        <v>1.3666666711214901</v>
      </c>
      <c r="C1185" s="18">
        <v>0.82186342592592587</v>
      </c>
      <c r="D1185" s="22">
        <f t="shared" si="18"/>
        <v>19.724722222222386</v>
      </c>
      <c r="E1185" s="19"/>
      <c r="G1185" s="19"/>
      <c r="H1185" s="21"/>
      <c r="I1185" s="19"/>
      <c r="J1185" s="19"/>
      <c r="K1185" s="19"/>
      <c r="L1185" s="19"/>
      <c r="M1185" s="19"/>
      <c r="N1185" s="19"/>
      <c r="O1185" s="19"/>
      <c r="P1185" s="19"/>
      <c r="R1185" s="19"/>
      <c r="S1185" s="21"/>
      <c r="Z1185" s="19"/>
      <c r="AA1185" s="19"/>
      <c r="AB1185" s="19"/>
      <c r="AC1185" s="19"/>
      <c r="AD1185" s="19"/>
    </row>
    <row r="1186" spans="1:31" s="20" customFormat="1" x14ac:dyDescent="0.2">
      <c r="A1186" s="17">
        <v>43202.880474537036</v>
      </c>
      <c r="B1186" s="18">
        <v>1.3673611155681999</v>
      </c>
      <c r="C1186" s="18">
        <v>0.82255787037037043</v>
      </c>
      <c r="D1186" s="22">
        <f t="shared" si="18"/>
        <v>19.741388888889052</v>
      </c>
      <c r="E1186" s="19"/>
      <c r="G1186" s="19"/>
      <c r="H1186" s="21"/>
      <c r="I1186" s="19"/>
      <c r="J1186" s="19"/>
      <c r="K1186" s="19"/>
      <c r="L1186" s="19"/>
      <c r="M1186" s="19"/>
      <c r="N1186" s="19"/>
      <c r="O1186" s="19"/>
      <c r="P1186" s="19"/>
      <c r="R1186" s="19"/>
      <c r="S1186" s="21"/>
      <c r="Z1186" s="19"/>
      <c r="AA1186" s="19"/>
      <c r="AB1186" s="19"/>
      <c r="AC1186" s="19"/>
      <c r="AD1186" s="19"/>
    </row>
    <row r="1187" spans="1:31" s="20" customFormat="1" x14ac:dyDescent="0.2">
      <c r="A1187" s="17">
        <v>43202.881168981483</v>
      </c>
      <c r="B1187" s="18">
        <v>1.36805556001491</v>
      </c>
      <c r="C1187" s="18">
        <v>0.82326388888888891</v>
      </c>
      <c r="D1187" s="22">
        <f t="shared" si="18"/>
        <v>19.758055555555718</v>
      </c>
      <c r="E1187" s="19"/>
      <c r="G1187" s="19"/>
      <c r="H1187" s="21"/>
      <c r="I1187" s="19"/>
      <c r="J1187" s="19"/>
      <c r="K1187" s="19"/>
      <c r="L1187" s="19"/>
      <c r="M1187" s="19"/>
      <c r="N1187" s="19"/>
      <c r="O1187" s="19"/>
      <c r="P1187" s="19"/>
      <c r="R1187" s="19"/>
      <c r="S1187" s="21"/>
      <c r="Z1187" s="19"/>
      <c r="AA1187" s="19"/>
      <c r="AB1187" s="19"/>
      <c r="AC1187" s="19"/>
      <c r="AD1187" s="19"/>
    </row>
    <row r="1188" spans="1:31" s="20" customFormat="1" x14ac:dyDescent="0.2">
      <c r="A1188" s="17">
        <v>43202.881863425922</v>
      </c>
      <c r="B1188" s="18">
        <v>1.3687500044616201</v>
      </c>
      <c r="C1188" s="18">
        <v>0.82395833333333335</v>
      </c>
      <c r="D1188" s="22">
        <f t="shared" si="18"/>
        <v>19.774722222222383</v>
      </c>
      <c r="E1188" s="19"/>
      <c r="G1188" s="19"/>
      <c r="H1188" s="21"/>
      <c r="I1188" s="19"/>
      <c r="J1188" s="19"/>
      <c r="K1188" s="19"/>
      <c r="L1188" s="19"/>
      <c r="M1188" s="19"/>
      <c r="N1188" s="19"/>
      <c r="O1188" s="19"/>
      <c r="P1188" s="19"/>
      <c r="R1188" s="19"/>
      <c r="S1188" s="21"/>
      <c r="Z1188" s="19"/>
      <c r="AA1188" s="19"/>
      <c r="AB1188" s="19"/>
      <c r="AC1188" s="19"/>
      <c r="AD1188" s="19"/>
    </row>
    <row r="1189" spans="1:31" s="20" customFormat="1" x14ac:dyDescent="0.2">
      <c r="A1189" s="17">
        <v>43202.882557870369</v>
      </c>
      <c r="B1189" s="18">
        <v>1.3694444489083299</v>
      </c>
      <c r="C1189" s="18">
        <v>0.82465277777777779</v>
      </c>
      <c r="D1189" s="22">
        <f t="shared" si="18"/>
        <v>19.791388888889049</v>
      </c>
      <c r="E1189" s="19"/>
      <c r="G1189" s="19"/>
      <c r="H1189" s="21"/>
      <c r="I1189" s="19"/>
      <c r="J1189" s="19"/>
      <c r="K1189" s="19"/>
      <c r="L1189" s="19"/>
      <c r="M1189" s="19"/>
      <c r="N1189" s="19"/>
      <c r="O1189" s="19"/>
      <c r="P1189" s="19"/>
      <c r="R1189" s="19"/>
      <c r="S1189" s="21"/>
      <c r="Z1189" s="19"/>
      <c r="AA1189" s="19"/>
      <c r="AB1189" s="19"/>
      <c r="AC1189" s="19"/>
      <c r="AD1189" s="19"/>
    </row>
    <row r="1190" spans="1:31" s="20" customFormat="1" x14ac:dyDescent="0.2">
      <c r="A1190" s="17">
        <v>43202.883252314816</v>
      </c>
      <c r="B1190" s="18">
        <v>1.37013889335503</v>
      </c>
      <c r="C1190" s="18">
        <v>0.82534722222222223</v>
      </c>
      <c r="D1190" s="22">
        <f t="shared" si="18"/>
        <v>19.808055555555715</v>
      </c>
      <c r="E1190" s="19"/>
      <c r="G1190" s="19"/>
      <c r="H1190" s="21"/>
      <c r="I1190" s="19"/>
      <c r="J1190" s="19"/>
      <c r="K1190" s="19"/>
      <c r="L1190" s="19"/>
      <c r="M1190" s="19"/>
      <c r="N1190" s="19"/>
      <c r="O1190" s="19"/>
      <c r="P1190" s="19"/>
      <c r="R1190" s="19"/>
      <c r="S1190" s="21"/>
      <c r="Z1190" s="19"/>
      <c r="AA1190" s="19"/>
      <c r="AB1190" s="19"/>
      <c r="AC1190" s="19"/>
      <c r="AD1190" s="19"/>
    </row>
    <row r="1191" spans="1:31" s="20" customFormat="1" x14ac:dyDescent="0.2">
      <c r="A1191" s="17">
        <v>43202.883946759262</v>
      </c>
      <c r="B1191" s="18">
        <v>1.3708333378017401</v>
      </c>
      <c r="C1191" s="18">
        <v>0.82604166666666667</v>
      </c>
      <c r="D1191" s="22">
        <f t="shared" si="18"/>
        <v>19.82472222222238</v>
      </c>
      <c r="E1191" s="19"/>
      <c r="G1191" s="19"/>
      <c r="H1191" s="21"/>
      <c r="I1191" s="19"/>
      <c r="J1191" s="19"/>
      <c r="K1191" s="19"/>
      <c r="L1191" s="19"/>
      <c r="M1191" s="19"/>
      <c r="N1191" s="19"/>
      <c r="O1191" s="19"/>
      <c r="P1191" s="19"/>
      <c r="R1191" s="19"/>
      <c r="S1191" s="21"/>
      <c r="Z1191" s="19"/>
      <c r="AA1191" s="19"/>
      <c r="AB1191" s="19"/>
      <c r="AC1191" s="19"/>
      <c r="AD1191" s="19"/>
    </row>
    <row r="1192" spans="1:31" s="20" customFormat="1" x14ac:dyDescent="0.2">
      <c r="A1192" s="17">
        <v>43202.884641203702</v>
      </c>
      <c r="B1192" s="18">
        <v>1.37152778224845</v>
      </c>
      <c r="C1192" s="18">
        <v>0.82672453703703708</v>
      </c>
      <c r="D1192" s="22">
        <f t="shared" si="18"/>
        <v>19.841388888889046</v>
      </c>
      <c r="E1192" s="19"/>
      <c r="G1192" s="19"/>
      <c r="H1192" s="21"/>
      <c r="I1192" s="19"/>
      <c r="J1192" s="19"/>
      <c r="K1192" s="19"/>
      <c r="L1192" s="19"/>
      <c r="M1192" s="19"/>
      <c r="N1192" s="19"/>
      <c r="O1192" s="19"/>
      <c r="P1192" s="19"/>
      <c r="Q1192" s="20">
        <v>-866.96500000000003</v>
      </c>
      <c r="R1192" s="19"/>
      <c r="S1192" s="21"/>
      <c r="Z1192" s="19"/>
      <c r="AA1192" s="19"/>
      <c r="AB1192" s="19"/>
      <c r="AC1192" s="19"/>
      <c r="AD1192" s="19"/>
    </row>
    <row r="1193" spans="1:31" s="20" customFormat="1" x14ac:dyDescent="0.2">
      <c r="A1193" s="17">
        <v>43202.885335648149</v>
      </c>
      <c r="B1193" s="18">
        <v>1.37222222669516</v>
      </c>
      <c r="C1193" s="18">
        <v>0.82741898148148152</v>
      </c>
      <c r="D1193" s="22">
        <f t="shared" si="18"/>
        <v>19.858055555555712</v>
      </c>
      <c r="E1193" s="19"/>
      <c r="G1193" s="19"/>
      <c r="H1193" s="21"/>
      <c r="I1193" s="19"/>
      <c r="J1193" s="19"/>
      <c r="K1193" s="19"/>
      <c r="L1193" s="19"/>
      <c r="M1193" s="19"/>
      <c r="N1193" s="19"/>
      <c r="O1193" s="19"/>
      <c r="P1193" s="19"/>
      <c r="R1193" s="19"/>
      <c r="S1193" s="21"/>
      <c r="Z1193" s="19"/>
      <c r="AA1193" s="19"/>
      <c r="AB1193" s="19"/>
      <c r="AC1193" s="19"/>
      <c r="AD1193" s="19"/>
    </row>
    <row r="1194" spans="1:31" s="20" customFormat="1" x14ac:dyDescent="0.2">
      <c r="A1194" s="17">
        <v>43202.886030092595</v>
      </c>
      <c r="B1194" s="18">
        <v>1.3729166711418701</v>
      </c>
      <c r="C1194" s="18">
        <v>0.828125</v>
      </c>
      <c r="D1194" s="22">
        <f t="shared" si="18"/>
        <v>19.874722222222378</v>
      </c>
      <c r="E1194" s="19"/>
      <c r="G1194" s="19"/>
      <c r="H1194" s="21"/>
      <c r="I1194" s="19"/>
      <c r="J1194" s="19"/>
      <c r="K1194" s="19"/>
      <c r="L1194" s="19"/>
      <c r="M1194" s="19"/>
      <c r="N1194" s="19"/>
      <c r="O1194" s="19"/>
      <c r="P1194" s="19"/>
      <c r="R1194" s="19"/>
      <c r="S1194" s="21"/>
      <c r="T1194" s="20">
        <v>35.012</v>
      </c>
      <c r="Z1194" s="19"/>
      <c r="AA1194" s="19"/>
      <c r="AB1194" s="19"/>
      <c r="AC1194" s="19"/>
      <c r="AD1194" s="19"/>
    </row>
    <row r="1195" spans="1:31" s="20" customFormat="1" x14ac:dyDescent="0.2">
      <c r="A1195" s="17">
        <v>43202.886724537035</v>
      </c>
      <c r="B1195" s="18">
        <v>1.37361111558857</v>
      </c>
      <c r="C1195" s="18">
        <v>0.82881944444444444</v>
      </c>
      <c r="D1195" s="22">
        <f t="shared" si="18"/>
        <v>19.891388888889043</v>
      </c>
      <c r="E1195" s="19"/>
      <c r="G1195" s="19"/>
      <c r="H1195" s="21"/>
      <c r="I1195" s="19"/>
      <c r="J1195" s="19"/>
      <c r="K1195" s="19"/>
      <c r="L1195" s="19"/>
      <c r="M1195" s="19"/>
      <c r="N1195" s="19"/>
      <c r="O1195" s="19"/>
      <c r="P1195" s="19"/>
      <c r="R1195" s="19"/>
      <c r="S1195" s="21"/>
      <c r="Z1195" s="19"/>
      <c r="AA1195" s="19"/>
      <c r="AB1195" s="19"/>
      <c r="AC1195" s="19"/>
      <c r="AD1195" s="19"/>
    </row>
    <row r="1196" spans="1:31" s="20" customFormat="1" x14ac:dyDescent="0.2">
      <c r="A1196" s="17">
        <v>43202.887418981481</v>
      </c>
      <c r="B1196" s="18">
        <v>1.37430556003528</v>
      </c>
      <c r="C1196" s="18">
        <v>0.82951388888888888</v>
      </c>
      <c r="D1196" s="22">
        <f t="shared" si="18"/>
        <v>19.908055555555709</v>
      </c>
      <c r="E1196" s="19"/>
      <c r="G1196" s="19"/>
      <c r="H1196" s="21"/>
      <c r="I1196" s="19"/>
      <c r="J1196" s="19"/>
      <c r="K1196" s="19"/>
      <c r="L1196" s="19"/>
      <c r="M1196" s="19"/>
      <c r="N1196" s="19"/>
      <c r="O1196" s="19"/>
      <c r="P1196" s="19"/>
      <c r="R1196" s="19"/>
      <c r="S1196" s="21"/>
      <c r="Z1196" s="19"/>
      <c r="AA1196" s="19"/>
      <c r="AB1196" s="19"/>
      <c r="AC1196" s="19"/>
      <c r="AD1196" s="19"/>
    </row>
    <row r="1197" spans="1:31" s="20" customFormat="1" x14ac:dyDescent="0.2">
      <c r="A1197" s="17">
        <v>43202.888113425928</v>
      </c>
      <c r="B1197" s="18">
        <v>1.3750000044819899</v>
      </c>
      <c r="C1197" s="18">
        <v>0.83020833333333333</v>
      </c>
      <c r="D1197" s="22">
        <f t="shared" si="18"/>
        <v>19.924722222222375</v>
      </c>
      <c r="E1197" s="19"/>
      <c r="G1197" s="19"/>
      <c r="H1197" s="21"/>
      <c r="I1197" s="19"/>
      <c r="J1197" s="19"/>
      <c r="K1197" s="19"/>
      <c r="L1197" s="19"/>
      <c r="M1197" s="19"/>
      <c r="N1197" s="19"/>
      <c r="O1197" s="19"/>
      <c r="P1197" s="19"/>
      <c r="R1197" s="19"/>
      <c r="S1197" s="21"/>
      <c r="Z1197" s="19"/>
      <c r="AA1197" s="19"/>
      <c r="AB1197" s="19"/>
      <c r="AC1197" s="19"/>
      <c r="AD1197" s="19"/>
    </row>
    <row r="1198" spans="1:31" s="20" customFormat="1" x14ac:dyDescent="0.2">
      <c r="A1198" s="17">
        <v>43202.888807870368</v>
      </c>
      <c r="B1198" s="18">
        <v>1.3756944489287</v>
      </c>
      <c r="C1198" s="18">
        <v>0.83090277777777777</v>
      </c>
      <c r="D1198" s="22">
        <f t="shared" si="18"/>
        <v>19.94138888888904</v>
      </c>
      <c r="E1198" s="19">
        <v>1005.633</v>
      </c>
      <c r="F1198" s="20">
        <v>6.0979999999999999</v>
      </c>
      <c r="G1198" s="19">
        <v>37.01</v>
      </c>
      <c r="H1198" s="21">
        <v>400.32299999999998</v>
      </c>
      <c r="I1198" s="19">
        <v>0</v>
      </c>
      <c r="J1198" s="19">
        <v>0</v>
      </c>
      <c r="K1198" s="19">
        <v>0</v>
      </c>
      <c r="L1198" s="19">
        <v>5.633</v>
      </c>
      <c r="M1198" s="19">
        <v>0</v>
      </c>
      <c r="N1198" s="19">
        <v>0</v>
      </c>
      <c r="O1198" s="19">
        <v>0</v>
      </c>
      <c r="P1198" s="19">
        <v>0</v>
      </c>
      <c r="Q1198" s="20">
        <v>-866.35</v>
      </c>
      <c r="R1198" s="19">
        <v>0</v>
      </c>
      <c r="S1198" s="21">
        <v>1.0169999999999999</v>
      </c>
      <c r="T1198" s="20">
        <v>35.759</v>
      </c>
      <c r="U1198" s="20">
        <v>0</v>
      </c>
      <c r="V1198" s="20">
        <v>0</v>
      </c>
      <c r="W1198" s="20">
        <v>0</v>
      </c>
      <c r="X1198" s="20">
        <v>0</v>
      </c>
      <c r="Y1198" s="20">
        <v>6</v>
      </c>
      <c r="Z1198" s="19">
        <v>37</v>
      </c>
      <c r="AA1198" s="19">
        <v>3</v>
      </c>
      <c r="AB1198" s="19">
        <v>0</v>
      </c>
      <c r="AC1198" s="19">
        <v>3</v>
      </c>
      <c r="AD1198" s="19">
        <v>3</v>
      </c>
      <c r="AE1198" s="20">
        <v>0</v>
      </c>
    </row>
    <row r="1199" spans="1:31" s="20" customFormat="1" x14ac:dyDescent="0.2">
      <c r="A1199" s="17">
        <v>43202.889502314814</v>
      </c>
      <c r="B1199" s="18">
        <v>1.37638889337541</v>
      </c>
      <c r="C1199" s="18">
        <v>0.83158564814814817</v>
      </c>
      <c r="D1199" s="22">
        <f t="shared" si="18"/>
        <v>19.958055555555706</v>
      </c>
      <c r="E1199" s="19"/>
      <c r="G1199" s="19"/>
      <c r="H1199" s="21"/>
      <c r="I1199" s="19"/>
      <c r="J1199" s="19"/>
      <c r="K1199" s="19"/>
      <c r="L1199" s="19"/>
      <c r="M1199" s="19"/>
      <c r="N1199" s="19"/>
      <c r="O1199" s="19"/>
      <c r="P1199" s="19"/>
      <c r="R1199" s="19"/>
      <c r="S1199" s="21"/>
      <c r="Z1199" s="19"/>
      <c r="AA1199" s="19"/>
      <c r="AB1199" s="19"/>
      <c r="AC1199" s="19"/>
      <c r="AD1199" s="19"/>
    </row>
    <row r="1200" spans="1:31" s="20" customFormat="1" x14ac:dyDescent="0.2">
      <c r="A1200" s="17">
        <v>43202.890196759261</v>
      </c>
      <c r="B1200" s="18">
        <v>1.3770833378221099</v>
      </c>
      <c r="C1200" s="18">
        <v>0.83229166666666665</v>
      </c>
      <c r="D1200" s="22">
        <f t="shared" si="18"/>
        <v>19.974722222222372</v>
      </c>
      <c r="E1200" s="19"/>
      <c r="G1200" s="19"/>
      <c r="H1200" s="21"/>
      <c r="I1200" s="19"/>
      <c r="J1200" s="19"/>
      <c r="K1200" s="19"/>
      <c r="L1200" s="19"/>
      <c r="M1200" s="19"/>
      <c r="N1200" s="19"/>
      <c r="O1200" s="19"/>
      <c r="P1200" s="19"/>
      <c r="R1200" s="19"/>
      <c r="S1200" s="21"/>
      <c r="Z1200" s="19"/>
      <c r="AA1200" s="19"/>
      <c r="AB1200" s="19"/>
      <c r="AC1200" s="19"/>
      <c r="AD1200" s="19"/>
    </row>
    <row r="1201" spans="1:30" s="20" customFormat="1" x14ac:dyDescent="0.2">
      <c r="A1201" s="17">
        <v>43202.8908912037</v>
      </c>
      <c r="B1201" s="18">
        <v>1.37777778226882</v>
      </c>
      <c r="C1201" s="18">
        <v>0.83298611111111109</v>
      </c>
      <c r="D1201" s="22">
        <f t="shared" si="18"/>
        <v>19.991388888889038</v>
      </c>
      <c r="E1201" s="19"/>
      <c r="G1201" s="19"/>
      <c r="H1201" s="21"/>
      <c r="I1201" s="19"/>
      <c r="J1201" s="19"/>
      <c r="K1201" s="19"/>
      <c r="L1201" s="19"/>
      <c r="M1201" s="19"/>
      <c r="N1201" s="19"/>
      <c r="O1201" s="19"/>
      <c r="P1201" s="19"/>
      <c r="R1201" s="19"/>
      <c r="S1201" s="21"/>
      <c r="Z1201" s="19"/>
      <c r="AA1201" s="19"/>
      <c r="AB1201" s="19"/>
      <c r="AC1201" s="19"/>
      <c r="AD1201" s="19"/>
    </row>
    <row r="1202" spans="1:30" s="20" customFormat="1" x14ac:dyDescent="0.2">
      <c r="A1202" s="17">
        <v>43202.891585648147</v>
      </c>
      <c r="B1202" s="18">
        <v>1.37847222671553</v>
      </c>
      <c r="C1202" s="18">
        <v>0.83368055555555554</v>
      </c>
      <c r="D1202" s="22">
        <f t="shared" si="18"/>
        <v>20.008055555555703</v>
      </c>
      <c r="E1202" s="19"/>
      <c r="G1202" s="19"/>
      <c r="H1202" s="21"/>
      <c r="I1202" s="19"/>
      <c r="J1202" s="19"/>
      <c r="K1202" s="19"/>
      <c r="L1202" s="19"/>
      <c r="M1202" s="19"/>
      <c r="N1202" s="19"/>
      <c r="O1202" s="19"/>
      <c r="P1202" s="19"/>
      <c r="R1202" s="19"/>
      <c r="S1202" s="21"/>
      <c r="Z1202" s="19"/>
      <c r="AA1202" s="19"/>
      <c r="AB1202" s="19"/>
      <c r="AC1202" s="19"/>
      <c r="AD1202" s="19"/>
    </row>
    <row r="1203" spans="1:30" s="20" customFormat="1" x14ac:dyDescent="0.2">
      <c r="A1203" s="17">
        <v>43202.892280092594</v>
      </c>
      <c r="B1203" s="18">
        <v>1.3791666711622399</v>
      </c>
      <c r="C1203" s="18">
        <v>0.83437499999999998</v>
      </c>
      <c r="D1203" s="22">
        <f t="shared" si="18"/>
        <v>20.024722222222369</v>
      </c>
      <c r="E1203" s="19"/>
      <c r="G1203" s="19"/>
      <c r="H1203" s="21"/>
      <c r="I1203" s="19"/>
      <c r="J1203" s="19"/>
      <c r="K1203" s="19"/>
      <c r="L1203" s="19"/>
      <c r="M1203" s="19"/>
      <c r="N1203" s="19"/>
      <c r="O1203" s="19"/>
      <c r="P1203" s="19"/>
      <c r="R1203" s="19"/>
      <c r="S1203" s="21"/>
      <c r="Z1203" s="19"/>
      <c r="AA1203" s="19"/>
      <c r="AB1203" s="19"/>
      <c r="AC1203" s="19"/>
      <c r="AD1203" s="19"/>
    </row>
    <row r="1204" spans="1:30" s="20" customFormat="1" x14ac:dyDescent="0.2">
      <c r="A1204" s="17">
        <v>43202.892974537041</v>
      </c>
      <c r="B1204" s="18">
        <v>1.37986111560895</v>
      </c>
      <c r="C1204" s="18">
        <v>0.83506944444444442</v>
      </c>
      <c r="D1204" s="22">
        <f t="shared" si="18"/>
        <v>20.041388888889035</v>
      </c>
      <c r="E1204" s="19"/>
      <c r="G1204" s="19"/>
      <c r="H1204" s="21">
        <v>399.70100000000002</v>
      </c>
      <c r="I1204" s="19"/>
      <c r="J1204" s="19"/>
      <c r="K1204" s="19"/>
      <c r="L1204" s="19"/>
      <c r="M1204" s="19"/>
      <c r="N1204" s="19"/>
      <c r="O1204" s="19"/>
      <c r="P1204" s="19"/>
      <c r="R1204" s="19"/>
      <c r="S1204" s="21"/>
      <c r="Z1204" s="19"/>
      <c r="AA1204" s="19"/>
      <c r="AB1204" s="19"/>
      <c r="AC1204" s="19"/>
      <c r="AD1204" s="19"/>
    </row>
    <row r="1205" spans="1:30" s="20" customFormat="1" x14ac:dyDescent="0.2">
      <c r="A1205" s="17">
        <v>43202.89366898148</v>
      </c>
      <c r="B1205" s="18">
        <v>1.3805555600556501</v>
      </c>
      <c r="C1205" s="18">
        <v>0.83576388888888886</v>
      </c>
      <c r="D1205" s="22">
        <f t="shared" si="18"/>
        <v>20.058055555555701</v>
      </c>
      <c r="E1205" s="19"/>
      <c r="G1205" s="19"/>
      <c r="H1205" s="21">
        <v>400.13099999999997</v>
      </c>
      <c r="I1205" s="19"/>
      <c r="J1205" s="19"/>
      <c r="K1205" s="19"/>
      <c r="L1205" s="19"/>
      <c r="M1205" s="19"/>
      <c r="N1205" s="19"/>
      <c r="O1205" s="19"/>
      <c r="P1205" s="19"/>
      <c r="R1205" s="19"/>
      <c r="S1205" s="21"/>
      <c r="Z1205" s="19"/>
      <c r="AA1205" s="19"/>
      <c r="AB1205" s="19"/>
      <c r="AC1205" s="19"/>
      <c r="AD1205" s="19"/>
    </row>
    <row r="1206" spans="1:30" s="20" customFormat="1" x14ac:dyDescent="0.2">
      <c r="A1206" s="17">
        <v>43202.894363425927</v>
      </c>
      <c r="B1206" s="18">
        <v>1.3812500045023599</v>
      </c>
      <c r="C1206" s="18">
        <v>0.83644675925925926</v>
      </c>
      <c r="D1206" s="22">
        <f t="shared" si="18"/>
        <v>20.074722222222366</v>
      </c>
      <c r="E1206" s="19"/>
      <c r="G1206" s="19"/>
      <c r="H1206" s="21">
        <v>399.21600000000001</v>
      </c>
      <c r="I1206" s="19"/>
      <c r="J1206" s="19"/>
      <c r="K1206" s="19"/>
      <c r="L1206" s="19"/>
      <c r="M1206" s="19"/>
      <c r="N1206" s="19"/>
      <c r="O1206" s="19"/>
      <c r="P1206" s="19"/>
      <c r="R1206" s="19"/>
      <c r="S1206" s="21"/>
      <c r="Z1206" s="19"/>
      <c r="AA1206" s="19"/>
      <c r="AB1206" s="19"/>
      <c r="AC1206" s="19"/>
      <c r="AD1206" s="19"/>
    </row>
    <row r="1207" spans="1:30" s="20" customFormat="1" x14ac:dyDescent="0.2">
      <c r="A1207" s="17">
        <v>43202.895057870373</v>
      </c>
      <c r="B1207" s="18">
        <v>1.38194444894907</v>
      </c>
      <c r="C1207" s="18">
        <v>0.83715277777777775</v>
      </c>
      <c r="D1207" s="22">
        <f t="shared" si="18"/>
        <v>20.091388888889032</v>
      </c>
      <c r="E1207" s="19"/>
      <c r="G1207" s="19"/>
      <c r="H1207" s="21"/>
      <c r="I1207" s="19"/>
      <c r="J1207" s="19"/>
      <c r="K1207" s="19"/>
      <c r="L1207" s="19"/>
      <c r="M1207" s="19"/>
      <c r="N1207" s="19"/>
      <c r="O1207" s="19"/>
      <c r="P1207" s="19"/>
      <c r="R1207" s="19"/>
      <c r="S1207" s="21"/>
      <c r="Z1207" s="19"/>
      <c r="AA1207" s="19"/>
      <c r="AB1207" s="19"/>
      <c r="AC1207" s="19"/>
      <c r="AD1207" s="19"/>
    </row>
    <row r="1208" spans="1:30" s="20" customFormat="1" x14ac:dyDescent="0.2">
      <c r="A1208" s="17">
        <v>43202.895752314813</v>
      </c>
      <c r="B1208" s="18">
        <v>1.3826388933957801</v>
      </c>
      <c r="C1208" s="18">
        <v>0.83784722222222219</v>
      </c>
      <c r="D1208" s="22">
        <f t="shared" si="18"/>
        <v>20.108055555555698</v>
      </c>
      <c r="E1208" s="19"/>
      <c r="G1208" s="19"/>
      <c r="H1208" s="21"/>
      <c r="I1208" s="19"/>
      <c r="J1208" s="19"/>
      <c r="K1208" s="19"/>
      <c r="L1208" s="19"/>
      <c r="M1208" s="19"/>
      <c r="N1208" s="19"/>
      <c r="O1208" s="19"/>
      <c r="P1208" s="19"/>
      <c r="R1208" s="19"/>
      <c r="S1208" s="21"/>
      <c r="T1208" s="20">
        <v>34.4</v>
      </c>
      <c r="Z1208" s="19"/>
      <c r="AA1208" s="19"/>
      <c r="AB1208" s="19"/>
      <c r="AC1208" s="19"/>
      <c r="AD1208" s="19"/>
    </row>
    <row r="1209" spans="1:30" s="20" customFormat="1" x14ac:dyDescent="0.2">
      <c r="A1209" s="17">
        <v>43202.89644675926</v>
      </c>
      <c r="B1209" s="18">
        <v>1.3833333378424899</v>
      </c>
      <c r="C1209" s="18">
        <v>0.83854166666666663</v>
      </c>
      <c r="D1209" s="22">
        <f t="shared" si="18"/>
        <v>20.124722222222363</v>
      </c>
      <c r="E1209" s="19"/>
      <c r="G1209" s="19"/>
      <c r="H1209" s="21"/>
      <c r="I1209" s="19"/>
      <c r="J1209" s="19"/>
      <c r="K1209" s="19"/>
      <c r="L1209" s="19"/>
      <c r="M1209" s="19"/>
      <c r="N1209" s="19"/>
      <c r="O1209" s="19"/>
      <c r="P1209" s="19"/>
      <c r="R1209" s="19"/>
      <c r="S1209" s="21"/>
      <c r="T1209" s="20">
        <v>36.829000000000001</v>
      </c>
      <c r="Z1209" s="19"/>
      <c r="AA1209" s="19"/>
      <c r="AB1209" s="19"/>
      <c r="AC1209" s="19"/>
      <c r="AD1209" s="19"/>
    </row>
    <row r="1210" spans="1:30" s="20" customFormat="1" x14ac:dyDescent="0.2">
      <c r="A1210" s="17">
        <v>43202.897141203706</v>
      </c>
      <c r="B1210" s="18">
        <v>1.38402778228919</v>
      </c>
      <c r="C1210" s="18">
        <v>0.83923611111111107</v>
      </c>
      <c r="D1210" s="22">
        <f t="shared" si="18"/>
        <v>20.141388888889029</v>
      </c>
      <c r="E1210" s="19"/>
      <c r="G1210" s="19"/>
      <c r="H1210" s="21"/>
      <c r="I1210" s="19"/>
      <c r="J1210" s="19"/>
      <c r="K1210" s="19"/>
      <c r="L1210" s="19"/>
      <c r="M1210" s="19"/>
      <c r="N1210" s="19"/>
      <c r="O1210" s="19"/>
      <c r="P1210" s="19"/>
      <c r="R1210" s="19"/>
      <c r="S1210" s="21"/>
      <c r="Z1210" s="19"/>
      <c r="AA1210" s="19"/>
      <c r="AB1210" s="19"/>
      <c r="AC1210" s="19"/>
      <c r="AD1210" s="19"/>
    </row>
    <row r="1211" spans="1:30" s="20" customFormat="1" x14ac:dyDescent="0.2">
      <c r="A1211" s="17">
        <v>43202.897835648146</v>
      </c>
      <c r="B1211" s="18">
        <v>1.3847222267359001</v>
      </c>
      <c r="C1211" s="18">
        <v>0.83993055555555551</v>
      </c>
      <c r="D1211" s="22">
        <f t="shared" si="18"/>
        <v>20.158055555555695</v>
      </c>
      <c r="E1211" s="19"/>
      <c r="G1211" s="19"/>
      <c r="H1211" s="21"/>
      <c r="I1211" s="19"/>
      <c r="J1211" s="19"/>
      <c r="K1211" s="19"/>
      <c r="L1211" s="19"/>
      <c r="M1211" s="19"/>
      <c r="N1211" s="19"/>
      <c r="O1211" s="19"/>
      <c r="P1211" s="19"/>
      <c r="R1211" s="19"/>
      <c r="S1211" s="21"/>
      <c r="Z1211" s="19"/>
      <c r="AA1211" s="19"/>
      <c r="AB1211" s="19"/>
      <c r="AC1211" s="19"/>
      <c r="AD1211" s="19"/>
    </row>
    <row r="1212" spans="1:30" s="20" customFormat="1" x14ac:dyDescent="0.2">
      <c r="A1212" s="17">
        <v>43202.898530092592</v>
      </c>
      <c r="B1212" s="18">
        <v>1.3854166711826099</v>
      </c>
      <c r="C1212" s="18">
        <v>0.84061342592592592</v>
      </c>
      <c r="D1212" s="22">
        <f t="shared" si="18"/>
        <v>20.174722222222361</v>
      </c>
      <c r="E1212" s="19"/>
      <c r="G1212" s="19"/>
      <c r="H1212" s="21"/>
      <c r="I1212" s="19"/>
      <c r="J1212" s="19"/>
      <c r="K1212" s="19"/>
      <c r="L1212" s="19"/>
      <c r="M1212" s="19"/>
      <c r="N1212" s="19"/>
      <c r="O1212" s="19"/>
      <c r="P1212" s="19"/>
      <c r="R1212" s="19"/>
      <c r="S1212" s="21"/>
      <c r="Z1212" s="19"/>
      <c r="AA1212" s="19"/>
      <c r="AB1212" s="19"/>
      <c r="AC1212" s="19"/>
      <c r="AD1212" s="19"/>
    </row>
    <row r="1213" spans="1:30" s="20" customFormat="1" x14ac:dyDescent="0.2">
      <c r="A1213" s="17">
        <v>43202.899224537039</v>
      </c>
      <c r="B1213" s="18">
        <v>1.38611111562932</v>
      </c>
      <c r="C1213" s="18">
        <v>0.84130787037037036</v>
      </c>
      <c r="D1213" s="22">
        <f t="shared" si="18"/>
        <v>20.191388888889026</v>
      </c>
      <c r="E1213" s="19"/>
      <c r="G1213" s="19"/>
      <c r="H1213" s="21">
        <v>399.01400000000001</v>
      </c>
      <c r="I1213" s="19"/>
      <c r="J1213" s="19"/>
      <c r="K1213" s="19"/>
      <c r="L1213" s="19"/>
      <c r="M1213" s="19"/>
      <c r="N1213" s="19"/>
      <c r="O1213" s="19"/>
      <c r="P1213" s="19"/>
      <c r="R1213" s="19"/>
      <c r="S1213" s="21"/>
      <c r="Z1213" s="19"/>
      <c r="AA1213" s="19"/>
      <c r="AB1213" s="19"/>
      <c r="AC1213" s="19"/>
      <c r="AD1213" s="19"/>
    </row>
    <row r="1214" spans="1:30" s="20" customFormat="1" x14ac:dyDescent="0.2">
      <c r="A1214" s="17">
        <v>43202.899918981479</v>
      </c>
      <c r="B1214" s="18">
        <v>1.3868055600760301</v>
      </c>
      <c r="C1214" s="18">
        <v>0.84201388888888884</v>
      </c>
      <c r="D1214" s="22">
        <f t="shared" si="18"/>
        <v>20.208055555555692</v>
      </c>
      <c r="E1214" s="19"/>
      <c r="G1214" s="19"/>
      <c r="H1214" s="21">
        <v>400.35500000000002</v>
      </c>
      <c r="I1214" s="19"/>
      <c r="J1214" s="19"/>
      <c r="K1214" s="19"/>
      <c r="L1214" s="19"/>
      <c r="M1214" s="19"/>
      <c r="N1214" s="19"/>
      <c r="O1214" s="19"/>
      <c r="P1214" s="19"/>
      <c r="R1214" s="19"/>
      <c r="S1214" s="21"/>
      <c r="Z1214" s="19"/>
      <c r="AA1214" s="19"/>
      <c r="AB1214" s="19"/>
      <c r="AC1214" s="19"/>
      <c r="AD1214" s="19"/>
    </row>
    <row r="1215" spans="1:30" s="20" customFormat="1" x14ac:dyDescent="0.2">
      <c r="A1215" s="17">
        <v>43202.900613425925</v>
      </c>
      <c r="B1215" s="18">
        <v>1.3875000045227399</v>
      </c>
      <c r="C1215" s="18">
        <v>0.84270833333333328</v>
      </c>
      <c r="D1215" s="22">
        <f t="shared" si="18"/>
        <v>20.224722222222358</v>
      </c>
      <c r="E1215" s="19"/>
      <c r="G1215" s="19"/>
      <c r="H1215" s="21"/>
      <c r="I1215" s="19"/>
      <c r="J1215" s="19"/>
      <c r="K1215" s="19"/>
      <c r="L1215" s="19"/>
      <c r="M1215" s="19"/>
      <c r="N1215" s="19"/>
      <c r="O1215" s="19"/>
      <c r="P1215" s="19"/>
      <c r="R1215" s="19"/>
      <c r="S1215" s="21"/>
      <c r="Z1215" s="19"/>
      <c r="AA1215" s="19"/>
      <c r="AB1215" s="19"/>
      <c r="AC1215" s="19"/>
      <c r="AD1215" s="19"/>
    </row>
    <row r="1216" spans="1:30" s="20" customFormat="1" x14ac:dyDescent="0.2">
      <c r="A1216" s="17">
        <v>43202.901307870372</v>
      </c>
      <c r="B1216" s="18">
        <v>1.38819444896944</v>
      </c>
      <c r="C1216" s="18">
        <v>0.84340277777777772</v>
      </c>
      <c r="D1216" s="22">
        <f t="shared" si="18"/>
        <v>20.241388888889023</v>
      </c>
      <c r="E1216" s="19"/>
      <c r="G1216" s="19"/>
      <c r="H1216" s="21"/>
      <c r="I1216" s="19"/>
      <c r="J1216" s="19"/>
      <c r="K1216" s="19"/>
      <c r="L1216" s="19"/>
      <c r="M1216" s="19"/>
      <c r="N1216" s="19"/>
      <c r="O1216" s="19"/>
      <c r="P1216" s="19"/>
      <c r="R1216" s="19"/>
      <c r="S1216" s="21"/>
      <c r="Z1216" s="19"/>
      <c r="AA1216" s="19"/>
      <c r="AB1216" s="19"/>
      <c r="AC1216" s="19"/>
      <c r="AD1216" s="19"/>
    </row>
    <row r="1217" spans="1:31" s="20" customFormat="1" x14ac:dyDescent="0.2">
      <c r="A1217" s="17">
        <v>43202.902002314811</v>
      </c>
      <c r="B1217" s="18">
        <v>1.3888888934161501</v>
      </c>
      <c r="C1217" s="18">
        <v>0.84409722222222228</v>
      </c>
      <c r="D1217" s="22">
        <f t="shared" si="18"/>
        <v>20.258055555555689</v>
      </c>
      <c r="E1217" s="19"/>
      <c r="G1217" s="19"/>
      <c r="H1217" s="21"/>
      <c r="I1217" s="19"/>
      <c r="J1217" s="19"/>
      <c r="K1217" s="19"/>
      <c r="L1217" s="19"/>
      <c r="M1217" s="19"/>
      <c r="N1217" s="19"/>
      <c r="O1217" s="19"/>
      <c r="P1217" s="19"/>
      <c r="Q1217" s="20">
        <v>-865.79600000000005</v>
      </c>
      <c r="R1217" s="19"/>
      <c r="S1217" s="21"/>
      <c r="Z1217" s="19"/>
      <c r="AA1217" s="19"/>
      <c r="AB1217" s="19"/>
      <c r="AC1217" s="19"/>
      <c r="AD1217" s="19"/>
    </row>
    <row r="1218" spans="1:31" s="20" customFormat="1" x14ac:dyDescent="0.2">
      <c r="A1218" s="17">
        <v>43202.902696759258</v>
      </c>
      <c r="B1218" s="18">
        <v>1.3895833378628599</v>
      </c>
      <c r="C1218" s="18">
        <v>0.84479166666666672</v>
      </c>
      <c r="D1218" s="22">
        <f t="shared" si="18"/>
        <v>20.274722222222355</v>
      </c>
      <c r="E1218" s="19"/>
      <c r="G1218" s="19"/>
      <c r="H1218" s="21">
        <v>399.065</v>
      </c>
      <c r="I1218" s="19"/>
      <c r="J1218" s="19"/>
      <c r="K1218" s="19"/>
      <c r="L1218" s="19"/>
      <c r="M1218" s="19"/>
      <c r="N1218" s="19"/>
      <c r="O1218" s="19"/>
      <c r="P1218" s="19"/>
      <c r="R1218" s="19"/>
      <c r="S1218" s="21"/>
      <c r="Z1218" s="19"/>
      <c r="AA1218" s="19"/>
      <c r="AB1218" s="19"/>
      <c r="AC1218" s="19"/>
      <c r="AD1218" s="19"/>
    </row>
    <row r="1219" spans="1:31" s="20" customFormat="1" x14ac:dyDescent="0.2">
      <c r="A1219" s="17">
        <v>43202.903391203705</v>
      </c>
      <c r="B1219" s="18">
        <v>1.39027778230957</v>
      </c>
      <c r="C1219" s="18">
        <v>0.84548611111111116</v>
      </c>
      <c r="D1219" s="22">
        <f t="shared" si="18"/>
        <v>20.291388888889021</v>
      </c>
      <c r="E1219" s="19"/>
      <c r="G1219" s="19"/>
      <c r="H1219" s="21">
        <v>399.839</v>
      </c>
      <c r="I1219" s="19"/>
      <c r="J1219" s="19"/>
      <c r="K1219" s="19"/>
      <c r="L1219" s="19"/>
      <c r="M1219" s="19"/>
      <c r="N1219" s="19"/>
      <c r="O1219" s="19"/>
      <c r="P1219" s="19"/>
      <c r="R1219" s="19"/>
      <c r="S1219" s="21"/>
      <c r="Z1219" s="19"/>
      <c r="AA1219" s="19"/>
      <c r="AB1219" s="19"/>
      <c r="AC1219" s="19"/>
      <c r="AD1219" s="19"/>
    </row>
    <row r="1220" spans="1:31" s="20" customFormat="1" x14ac:dyDescent="0.2">
      <c r="A1220" s="17">
        <v>43202.904085648152</v>
      </c>
      <c r="B1220" s="18">
        <v>1.3909722267562801</v>
      </c>
      <c r="C1220" s="18">
        <v>0.84616898148148145</v>
      </c>
      <c r="D1220" s="22">
        <f t="shared" ref="D1220:D1283" si="19">D1219+60/3600</f>
        <v>20.308055555555686</v>
      </c>
      <c r="E1220" s="19"/>
      <c r="G1220" s="19"/>
      <c r="H1220" s="21">
        <v>400.77499999999998</v>
      </c>
      <c r="I1220" s="19"/>
      <c r="J1220" s="19"/>
      <c r="K1220" s="19"/>
      <c r="L1220" s="19"/>
      <c r="M1220" s="19"/>
      <c r="N1220" s="19"/>
      <c r="O1220" s="19"/>
      <c r="P1220" s="19"/>
      <c r="R1220" s="19"/>
      <c r="S1220" s="21"/>
      <c r="Z1220" s="19"/>
      <c r="AA1220" s="19"/>
      <c r="AB1220" s="19"/>
      <c r="AC1220" s="19"/>
      <c r="AD1220" s="19"/>
    </row>
    <row r="1221" spans="1:31" s="20" customFormat="1" x14ac:dyDescent="0.2">
      <c r="A1221" s="17">
        <v>43202.904780092591</v>
      </c>
      <c r="B1221" s="18">
        <v>1.3916666712029799</v>
      </c>
      <c r="C1221" s="18">
        <v>0.84687500000000004</v>
      </c>
      <c r="D1221" s="22">
        <f t="shared" si="19"/>
        <v>20.324722222222352</v>
      </c>
      <c r="E1221" s="19"/>
      <c r="G1221" s="19"/>
      <c r="H1221" s="21"/>
      <c r="I1221" s="19"/>
      <c r="J1221" s="19"/>
      <c r="K1221" s="19"/>
      <c r="L1221" s="19"/>
      <c r="M1221" s="19"/>
      <c r="N1221" s="19"/>
      <c r="O1221" s="19"/>
      <c r="P1221" s="19"/>
      <c r="R1221" s="19"/>
      <c r="S1221" s="21"/>
      <c r="Z1221" s="19"/>
      <c r="AA1221" s="19"/>
      <c r="AB1221" s="19"/>
      <c r="AC1221" s="19"/>
      <c r="AD1221" s="19"/>
    </row>
    <row r="1222" spans="1:31" s="20" customFormat="1" x14ac:dyDescent="0.2">
      <c r="A1222" s="17">
        <v>43202.905474537038</v>
      </c>
      <c r="B1222" s="18">
        <v>1.39236111564969</v>
      </c>
      <c r="C1222" s="18">
        <v>0.84756944444444449</v>
      </c>
      <c r="D1222" s="22">
        <f t="shared" si="19"/>
        <v>20.341388888889018</v>
      </c>
      <c r="E1222" s="19"/>
      <c r="G1222" s="19"/>
      <c r="H1222" s="21">
        <v>398.61900000000003</v>
      </c>
      <c r="I1222" s="19"/>
      <c r="J1222" s="19"/>
      <c r="K1222" s="19"/>
      <c r="L1222" s="19"/>
      <c r="M1222" s="19"/>
      <c r="N1222" s="19"/>
      <c r="O1222" s="19"/>
      <c r="P1222" s="19"/>
      <c r="R1222" s="19"/>
      <c r="S1222" s="21"/>
      <c r="Z1222" s="19"/>
      <c r="AA1222" s="19"/>
      <c r="AB1222" s="19"/>
      <c r="AC1222" s="19"/>
      <c r="AD1222" s="19"/>
    </row>
    <row r="1223" spans="1:31" s="20" customFormat="1" x14ac:dyDescent="0.2">
      <c r="A1223" s="17">
        <v>43202.906168981484</v>
      </c>
      <c r="B1223" s="18">
        <v>1.3930555600964001</v>
      </c>
      <c r="C1223" s="18">
        <v>0.84826388888888893</v>
      </c>
      <c r="D1223" s="22">
        <f t="shared" si="19"/>
        <v>20.358055555555683</v>
      </c>
      <c r="E1223" s="19"/>
      <c r="G1223" s="19"/>
      <c r="H1223" s="21"/>
      <c r="I1223" s="19"/>
      <c r="J1223" s="19"/>
      <c r="K1223" s="19"/>
      <c r="L1223" s="19"/>
      <c r="M1223" s="19"/>
      <c r="N1223" s="19"/>
      <c r="O1223" s="19"/>
      <c r="P1223" s="19"/>
      <c r="R1223" s="19"/>
      <c r="S1223" s="21"/>
      <c r="Z1223" s="19"/>
      <c r="AA1223" s="19"/>
      <c r="AB1223" s="19"/>
      <c r="AC1223" s="19"/>
      <c r="AD1223" s="19"/>
    </row>
    <row r="1224" spans="1:31" s="20" customFormat="1" x14ac:dyDescent="0.2">
      <c r="A1224" s="17">
        <v>43202.906863425924</v>
      </c>
      <c r="B1224" s="18">
        <v>1.3937500045431099</v>
      </c>
      <c r="C1224" s="18">
        <v>0.84895833333333337</v>
      </c>
      <c r="D1224" s="22">
        <f t="shared" si="19"/>
        <v>20.374722222222349</v>
      </c>
      <c r="E1224" s="19"/>
      <c r="G1224" s="19"/>
      <c r="H1224" s="21"/>
      <c r="I1224" s="19"/>
      <c r="J1224" s="19"/>
      <c r="K1224" s="19"/>
      <c r="L1224" s="19"/>
      <c r="M1224" s="19"/>
      <c r="N1224" s="19"/>
      <c r="O1224" s="19"/>
      <c r="P1224" s="19"/>
      <c r="R1224" s="19"/>
      <c r="S1224" s="21"/>
      <c r="Z1224" s="19"/>
      <c r="AA1224" s="19"/>
      <c r="AB1224" s="19"/>
      <c r="AC1224" s="19"/>
      <c r="AD1224" s="19"/>
    </row>
    <row r="1225" spans="1:31" s="20" customFormat="1" x14ac:dyDescent="0.2">
      <c r="A1225" s="17">
        <v>43202.907557870371</v>
      </c>
      <c r="B1225" s="18">
        <v>1.39444444898982</v>
      </c>
      <c r="C1225" s="18">
        <v>0.84965277777777781</v>
      </c>
      <c r="D1225" s="22">
        <f t="shared" si="19"/>
        <v>20.391388888889015</v>
      </c>
      <c r="E1225" s="19"/>
      <c r="G1225" s="19"/>
      <c r="H1225" s="21">
        <v>398.94900000000001</v>
      </c>
      <c r="I1225" s="19"/>
      <c r="J1225" s="19"/>
      <c r="K1225" s="19"/>
      <c r="L1225" s="19"/>
      <c r="M1225" s="19"/>
      <c r="N1225" s="19"/>
      <c r="O1225" s="19"/>
      <c r="P1225" s="19"/>
      <c r="R1225" s="19"/>
      <c r="S1225" s="21"/>
      <c r="Z1225" s="19"/>
      <c r="AA1225" s="19"/>
      <c r="AB1225" s="19"/>
      <c r="AC1225" s="19"/>
      <c r="AD1225" s="19"/>
    </row>
    <row r="1226" spans="1:31" s="20" customFormat="1" x14ac:dyDescent="0.2">
      <c r="A1226" s="17">
        <v>43202.908252314817</v>
      </c>
      <c r="B1226" s="18">
        <v>1.3951388934365201</v>
      </c>
      <c r="C1226" s="18">
        <v>0.8503356481481481</v>
      </c>
      <c r="D1226" s="22">
        <f t="shared" si="19"/>
        <v>20.408055555555681</v>
      </c>
      <c r="E1226" s="19"/>
      <c r="G1226" s="19"/>
      <c r="H1226" s="21">
        <v>400.346</v>
      </c>
      <c r="I1226" s="19"/>
      <c r="J1226" s="19"/>
      <c r="K1226" s="19"/>
      <c r="L1226" s="19"/>
      <c r="M1226" s="19"/>
      <c r="N1226" s="19"/>
      <c r="O1226" s="19"/>
      <c r="P1226" s="19"/>
      <c r="R1226" s="19"/>
      <c r="S1226" s="21"/>
      <c r="Z1226" s="19"/>
      <c r="AA1226" s="19"/>
      <c r="AB1226" s="19"/>
      <c r="AC1226" s="19"/>
      <c r="AD1226" s="19"/>
    </row>
    <row r="1227" spans="1:31" s="20" customFormat="1" x14ac:dyDescent="0.2">
      <c r="A1227" s="17">
        <v>43202.908946759257</v>
      </c>
      <c r="B1227" s="18">
        <v>1.3958333378832299</v>
      </c>
      <c r="C1227" s="18">
        <v>0.85103009259259255</v>
      </c>
      <c r="D1227" s="22">
        <f t="shared" si="19"/>
        <v>20.424722222222346</v>
      </c>
      <c r="E1227" s="19"/>
      <c r="G1227" s="19"/>
      <c r="H1227" s="21"/>
      <c r="I1227" s="19"/>
      <c r="J1227" s="19"/>
      <c r="K1227" s="19"/>
      <c r="L1227" s="19"/>
      <c r="M1227" s="19"/>
      <c r="N1227" s="19"/>
      <c r="O1227" s="19"/>
      <c r="P1227" s="19"/>
      <c r="R1227" s="19"/>
      <c r="S1227" s="21"/>
      <c r="Z1227" s="19"/>
      <c r="AA1227" s="19"/>
      <c r="AB1227" s="19"/>
      <c r="AC1227" s="19"/>
      <c r="AD1227" s="19"/>
    </row>
    <row r="1228" spans="1:31" s="20" customFormat="1" x14ac:dyDescent="0.2">
      <c r="A1228" s="17">
        <v>43202.909641203703</v>
      </c>
      <c r="B1228" s="18">
        <v>1.39652778232994</v>
      </c>
      <c r="C1228" s="18">
        <v>0.85173611111111114</v>
      </c>
      <c r="D1228" s="22">
        <f t="shared" si="19"/>
        <v>20.441388888889012</v>
      </c>
      <c r="E1228" s="19">
        <v>1005.633</v>
      </c>
      <c r="F1228" s="20">
        <v>6.101</v>
      </c>
      <c r="G1228" s="19">
        <v>37.000999999999998</v>
      </c>
      <c r="H1228" s="21">
        <v>400.21600000000001</v>
      </c>
      <c r="I1228" s="19">
        <v>0</v>
      </c>
      <c r="J1228" s="19">
        <v>0</v>
      </c>
      <c r="K1228" s="19">
        <v>0</v>
      </c>
      <c r="L1228" s="19">
        <v>5.633</v>
      </c>
      <c r="M1228" s="19">
        <v>0</v>
      </c>
      <c r="N1228" s="19">
        <v>0</v>
      </c>
      <c r="O1228" s="19">
        <v>0</v>
      </c>
      <c r="P1228" s="19">
        <v>0</v>
      </c>
      <c r="Q1228" s="20">
        <v>-865.20399999999995</v>
      </c>
      <c r="R1228" s="19">
        <v>0</v>
      </c>
      <c r="S1228" s="21">
        <v>0.35799999999999998</v>
      </c>
      <c r="T1228" s="20">
        <v>35.094000000000001</v>
      </c>
      <c r="U1228" s="20">
        <v>0</v>
      </c>
      <c r="V1228" s="20">
        <v>0</v>
      </c>
      <c r="W1228" s="20">
        <v>0</v>
      </c>
      <c r="X1228" s="20">
        <v>0</v>
      </c>
      <c r="Y1228" s="20">
        <v>6</v>
      </c>
      <c r="Z1228" s="19">
        <v>37</v>
      </c>
      <c r="AA1228" s="19">
        <v>3</v>
      </c>
      <c r="AB1228" s="19">
        <v>0</v>
      </c>
      <c r="AC1228" s="19">
        <v>3</v>
      </c>
      <c r="AD1228" s="19">
        <v>3</v>
      </c>
      <c r="AE1228" s="20">
        <v>0</v>
      </c>
    </row>
    <row r="1229" spans="1:31" s="20" customFormat="1" x14ac:dyDescent="0.2">
      <c r="A1229" s="17">
        <v>43202.91033564815</v>
      </c>
      <c r="B1229" s="18">
        <v>1.3972222267766501</v>
      </c>
      <c r="C1229" s="18">
        <v>0.85243055555555558</v>
      </c>
      <c r="D1229" s="22">
        <f t="shared" si="19"/>
        <v>20.458055555555678</v>
      </c>
      <c r="E1229" s="19"/>
      <c r="G1229" s="19"/>
      <c r="H1229" s="21"/>
      <c r="I1229" s="19"/>
      <c r="J1229" s="19"/>
      <c r="K1229" s="19"/>
      <c r="L1229" s="19"/>
      <c r="M1229" s="19"/>
      <c r="N1229" s="19"/>
      <c r="O1229" s="19"/>
      <c r="P1229" s="19"/>
      <c r="R1229" s="19"/>
      <c r="S1229" s="21"/>
      <c r="T1229" s="20">
        <v>36.551000000000002</v>
      </c>
      <c r="Z1229" s="19"/>
      <c r="AA1229" s="19"/>
      <c r="AB1229" s="19"/>
      <c r="AC1229" s="19"/>
      <c r="AD1229" s="19"/>
    </row>
    <row r="1230" spans="1:31" s="20" customFormat="1" x14ac:dyDescent="0.2">
      <c r="A1230" s="17">
        <v>43202.911030092589</v>
      </c>
      <c r="B1230" s="18">
        <v>1.3979166712233599</v>
      </c>
      <c r="C1230" s="18">
        <v>0.85312500000000002</v>
      </c>
      <c r="D1230" s="22">
        <f t="shared" si="19"/>
        <v>20.474722222222344</v>
      </c>
      <c r="E1230" s="19"/>
      <c r="G1230" s="19"/>
      <c r="H1230" s="21"/>
      <c r="I1230" s="19"/>
      <c r="J1230" s="19"/>
      <c r="K1230" s="19"/>
      <c r="L1230" s="19"/>
      <c r="M1230" s="19"/>
      <c r="N1230" s="19"/>
      <c r="O1230" s="19"/>
      <c r="P1230" s="19"/>
      <c r="R1230" s="19"/>
      <c r="S1230" s="21"/>
      <c r="Z1230" s="19"/>
      <c r="AA1230" s="19"/>
      <c r="AB1230" s="19"/>
      <c r="AC1230" s="19"/>
      <c r="AD1230" s="19"/>
    </row>
    <row r="1231" spans="1:31" s="20" customFormat="1" x14ac:dyDescent="0.2">
      <c r="A1231" s="17">
        <v>43202.911724537036</v>
      </c>
      <c r="B1231" s="18">
        <v>1.39861111567006</v>
      </c>
      <c r="C1231" s="18">
        <v>0.85381944444444446</v>
      </c>
      <c r="D1231" s="22">
        <f t="shared" si="19"/>
        <v>20.491388888889009</v>
      </c>
      <c r="E1231" s="19"/>
      <c r="G1231" s="19"/>
      <c r="H1231" s="21"/>
      <c r="I1231" s="19"/>
      <c r="J1231" s="19"/>
      <c r="K1231" s="19"/>
      <c r="L1231" s="19"/>
      <c r="M1231" s="19"/>
      <c r="N1231" s="19"/>
      <c r="O1231" s="19"/>
      <c r="P1231" s="19"/>
      <c r="R1231" s="19"/>
      <c r="S1231" s="21"/>
      <c r="Z1231" s="19"/>
      <c r="AA1231" s="19"/>
      <c r="AB1231" s="19"/>
      <c r="AC1231" s="19"/>
      <c r="AD1231" s="19"/>
    </row>
    <row r="1232" spans="1:31" s="20" customFormat="1" x14ac:dyDescent="0.2">
      <c r="A1232" s="17">
        <v>43202.912418981483</v>
      </c>
      <c r="B1232" s="18">
        <v>1.3993055601167701</v>
      </c>
      <c r="C1232" s="18">
        <v>0.85451388888888891</v>
      </c>
      <c r="D1232" s="22">
        <f t="shared" si="19"/>
        <v>20.508055555555675</v>
      </c>
      <c r="E1232" s="19"/>
      <c r="G1232" s="19"/>
      <c r="H1232" s="21"/>
      <c r="I1232" s="19"/>
      <c r="J1232" s="19"/>
      <c r="K1232" s="19"/>
      <c r="L1232" s="19"/>
      <c r="M1232" s="19"/>
      <c r="N1232" s="19"/>
      <c r="O1232" s="19"/>
      <c r="P1232" s="19"/>
      <c r="R1232" s="19"/>
      <c r="S1232" s="21"/>
      <c r="Z1232" s="19"/>
      <c r="AA1232" s="19"/>
      <c r="AB1232" s="19"/>
      <c r="AC1232" s="19"/>
      <c r="AD1232" s="19"/>
    </row>
    <row r="1233" spans="1:30" s="20" customFormat="1" x14ac:dyDescent="0.2">
      <c r="A1233" s="17">
        <v>43202.913113425922</v>
      </c>
      <c r="B1233" s="18">
        <v>1.4000000045634799</v>
      </c>
      <c r="C1233" s="18">
        <v>0.85519675925925931</v>
      </c>
      <c r="D1233" s="22">
        <f t="shared" si="19"/>
        <v>20.524722222222341</v>
      </c>
      <c r="E1233" s="19"/>
      <c r="G1233" s="19"/>
      <c r="H1233" s="21"/>
      <c r="I1233" s="19"/>
      <c r="J1233" s="19"/>
      <c r="K1233" s="19"/>
      <c r="L1233" s="19"/>
      <c r="M1233" s="19"/>
      <c r="N1233" s="19"/>
      <c r="O1233" s="19"/>
      <c r="P1233" s="19"/>
      <c r="Q1233" s="20">
        <v>-864.86199999999997</v>
      </c>
      <c r="R1233" s="19"/>
      <c r="S1233" s="21"/>
      <c r="Z1233" s="19"/>
      <c r="AA1233" s="19"/>
      <c r="AB1233" s="19"/>
      <c r="AC1233" s="19"/>
      <c r="AD1233" s="19"/>
    </row>
    <row r="1234" spans="1:30" s="20" customFormat="1" x14ac:dyDescent="0.2">
      <c r="A1234" s="17">
        <v>43202.913807870369</v>
      </c>
      <c r="B1234" s="18">
        <v>1.40069444901019</v>
      </c>
      <c r="C1234" s="18">
        <v>0.85590277777777779</v>
      </c>
      <c r="D1234" s="22">
        <f t="shared" si="19"/>
        <v>20.541388888889006</v>
      </c>
      <c r="E1234" s="19"/>
      <c r="G1234" s="19"/>
      <c r="H1234" s="21"/>
      <c r="I1234" s="19"/>
      <c r="J1234" s="19"/>
      <c r="K1234" s="19"/>
      <c r="L1234" s="19"/>
      <c r="M1234" s="19"/>
      <c r="N1234" s="19"/>
      <c r="O1234" s="19"/>
      <c r="P1234" s="19"/>
      <c r="R1234" s="19"/>
      <c r="S1234" s="21"/>
      <c r="Z1234" s="19"/>
      <c r="AA1234" s="19"/>
      <c r="AB1234" s="19"/>
      <c r="AC1234" s="19"/>
      <c r="AD1234" s="19"/>
    </row>
    <row r="1235" spans="1:30" s="20" customFormat="1" x14ac:dyDescent="0.2">
      <c r="A1235" s="17">
        <v>43202.914502314816</v>
      </c>
      <c r="B1235" s="18">
        <v>1.4013888934569001</v>
      </c>
      <c r="C1235" s="18">
        <v>0.85659722222222223</v>
      </c>
      <c r="D1235" s="22">
        <f t="shared" si="19"/>
        <v>20.558055555555672</v>
      </c>
      <c r="E1235" s="19"/>
      <c r="G1235" s="19"/>
      <c r="H1235" s="21"/>
      <c r="I1235" s="19"/>
      <c r="J1235" s="19"/>
      <c r="K1235" s="19"/>
      <c r="L1235" s="19"/>
      <c r="M1235" s="19"/>
      <c r="N1235" s="19"/>
      <c r="O1235" s="19"/>
      <c r="P1235" s="19"/>
      <c r="R1235" s="19"/>
      <c r="S1235" s="21"/>
      <c r="T1235" s="20">
        <v>36.905000000000001</v>
      </c>
      <c r="Z1235" s="19"/>
      <c r="AA1235" s="19"/>
      <c r="AB1235" s="19"/>
      <c r="AC1235" s="19"/>
      <c r="AD1235" s="19"/>
    </row>
    <row r="1236" spans="1:30" s="20" customFormat="1" x14ac:dyDescent="0.2">
      <c r="A1236" s="17">
        <v>43202.915196759262</v>
      </c>
      <c r="B1236" s="18">
        <v>1.4020833379036</v>
      </c>
      <c r="C1236" s="18">
        <v>0.85729166666666667</v>
      </c>
      <c r="D1236" s="22">
        <f t="shared" si="19"/>
        <v>20.574722222222338</v>
      </c>
      <c r="E1236" s="19"/>
      <c r="G1236" s="19"/>
      <c r="H1236" s="21"/>
      <c r="I1236" s="19"/>
      <c r="J1236" s="19"/>
      <c r="K1236" s="19"/>
      <c r="L1236" s="19"/>
      <c r="M1236" s="19"/>
      <c r="N1236" s="19"/>
      <c r="O1236" s="19"/>
      <c r="P1236" s="19"/>
      <c r="R1236" s="19"/>
      <c r="S1236" s="21"/>
      <c r="Z1236" s="19"/>
      <c r="AA1236" s="19"/>
      <c r="AB1236" s="19"/>
      <c r="AC1236" s="19"/>
      <c r="AD1236" s="19"/>
    </row>
    <row r="1237" spans="1:30" s="20" customFormat="1" x14ac:dyDescent="0.2">
      <c r="A1237" s="17">
        <v>43202.915891203702</v>
      </c>
      <c r="B1237" s="18">
        <v>1.40277778235031</v>
      </c>
      <c r="C1237" s="18">
        <v>0.85798611111111112</v>
      </c>
      <c r="D1237" s="22">
        <f t="shared" si="19"/>
        <v>20.591388888889004</v>
      </c>
      <c r="E1237" s="19"/>
      <c r="G1237" s="19"/>
      <c r="H1237" s="21"/>
      <c r="I1237" s="19"/>
      <c r="J1237" s="19"/>
      <c r="K1237" s="19"/>
      <c r="L1237" s="19"/>
      <c r="M1237" s="19"/>
      <c r="N1237" s="19"/>
      <c r="O1237" s="19"/>
      <c r="P1237" s="19"/>
      <c r="R1237" s="19"/>
      <c r="S1237" s="21"/>
      <c r="Z1237" s="19"/>
      <c r="AA1237" s="19"/>
      <c r="AB1237" s="19"/>
      <c r="AC1237" s="19"/>
      <c r="AD1237" s="19"/>
    </row>
    <row r="1238" spans="1:30" s="20" customFormat="1" x14ac:dyDescent="0.2">
      <c r="A1238" s="17">
        <v>43202.916585648149</v>
      </c>
      <c r="B1238" s="18">
        <v>1.4034722267970201</v>
      </c>
      <c r="C1238" s="18">
        <v>0.85868055555555556</v>
      </c>
      <c r="D1238" s="22">
        <f t="shared" si="19"/>
        <v>20.608055555555669</v>
      </c>
      <c r="E1238" s="19"/>
      <c r="G1238" s="19"/>
      <c r="H1238" s="21"/>
      <c r="I1238" s="19"/>
      <c r="J1238" s="19"/>
      <c r="K1238" s="19"/>
      <c r="L1238" s="19"/>
      <c r="M1238" s="19"/>
      <c r="N1238" s="19"/>
      <c r="O1238" s="19"/>
      <c r="P1238" s="19"/>
      <c r="R1238" s="19"/>
      <c r="S1238" s="21"/>
      <c r="Z1238" s="19"/>
      <c r="AA1238" s="19"/>
      <c r="AB1238" s="19"/>
      <c r="AC1238" s="19"/>
      <c r="AD1238" s="19"/>
    </row>
    <row r="1239" spans="1:30" s="20" customFormat="1" x14ac:dyDescent="0.2">
      <c r="A1239" s="17">
        <v>43202.917280092595</v>
      </c>
      <c r="B1239" s="18">
        <v>1.40416667124373</v>
      </c>
      <c r="C1239" s="18">
        <v>0.859375</v>
      </c>
      <c r="D1239" s="22">
        <f t="shared" si="19"/>
        <v>20.624722222222335</v>
      </c>
      <c r="E1239" s="19"/>
      <c r="G1239" s="19"/>
      <c r="H1239" s="21"/>
      <c r="I1239" s="19"/>
      <c r="J1239" s="19"/>
      <c r="K1239" s="19"/>
      <c r="L1239" s="19"/>
      <c r="M1239" s="19"/>
      <c r="N1239" s="19"/>
      <c r="O1239" s="19"/>
      <c r="P1239" s="19"/>
      <c r="R1239" s="19"/>
      <c r="S1239" s="21"/>
      <c r="Z1239" s="19"/>
      <c r="AA1239" s="19"/>
      <c r="AB1239" s="19"/>
      <c r="AC1239" s="19"/>
      <c r="AD1239" s="19"/>
    </row>
    <row r="1240" spans="1:30" s="20" customFormat="1" x14ac:dyDescent="0.2">
      <c r="A1240" s="17">
        <v>43202.917974537035</v>
      </c>
      <c r="B1240" s="18">
        <v>1.40486111569044</v>
      </c>
      <c r="C1240" s="18">
        <v>0.8600578703703704</v>
      </c>
      <c r="D1240" s="22">
        <f t="shared" si="19"/>
        <v>20.641388888889001</v>
      </c>
      <c r="E1240" s="19"/>
      <c r="G1240" s="19"/>
      <c r="H1240" s="21"/>
      <c r="I1240" s="19"/>
      <c r="J1240" s="19"/>
      <c r="K1240" s="19"/>
      <c r="L1240" s="19"/>
      <c r="M1240" s="19"/>
      <c r="N1240" s="19"/>
      <c r="O1240" s="19"/>
      <c r="P1240" s="19"/>
      <c r="R1240" s="19"/>
      <c r="S1240" s="21"/>
      <c r="Z1240" s="19"/>
      <c r="AA1240" s="19"/>
      <c r="AB1240" s="19"/>
      <c r="AC1240" s="19"/>
      <c r="AD1240" s="19"/>
    </row>
    <row r="1241" spans="1:30" s="20" customFormat="1" x14ac:dyDescent="0.2">
      <c r="A1241" s="17">
        <v>43202.918668981481</v>
      </c>
      <c r="B1241" s="18">
        <v>1.4055555601371501</v>
      </c>
      <c r="C1241" s="18">
        <v>0.86076388888888888</v>
      </c>
      <c r="D1241" s="22">
        <f t="shared" si="19"/>
        <v>20.658055555555666</v>
      </c>
      <c r="E1241" s="19"/>
      <c r="G1241" s="19"/>
      <c r="H1241" s="21"/>
      <c r="I1241" s="19"/>
      <c r="J1241" s="19"/>
      <c r="K1241" s="19"/>
      <c r="L1241" s="19"/>
      <c r="M1241" s="19"/>
      <c r="N1241" s="19"/>
      <c r="O1241" s="19"/>
      <c r="P1241" s="19"/>
      <c r="R1241" s="19"/>
      <c r="S1241" s="21"/>
      <c r="Z1241" s="19"/>
      <c r="AA1241" s="19"/>
      <c r="AB1241" s="19"/>
      <c r="AC1241" s="19"/>
      <c r="AD1241" s="19"/>
    </row>
    <row r="1242" spans="1:30" s="20" customFormat="1" x14ac:dyDescent="0.2">
      <c r="A1242" s="17">
        <v>43202.919363425928</v>
      </c>
      <c r="B1242" s="18">
        <v>1.40625000458385</v>
      </c>
      <c r="C1242" s="18">
        <v>0.86145833333333333</v>
      </c>
      <c r="D1242" s="22">
        <f t="shared" si="19"/>
        <v>20.674722222222332</v>
      </c>
      <c r="E1242" s="19"/>
      <c r="G1242" s="19"/>
      <c r="H1242" s="21"/>
      <c r="I1242" s="19"/>
      <c r="J1242" s="19"/>
      <c r="K1242" s="19"/>
      <c r="L1242" s="19"/>
      <c r="M1242" s="19"/>
      <c r="N1242" s="19"/>
      <c r="O1242" s="19"/>
      <c r="P1242" s="19"/>
      <c r="R1242" s="19"/>
      <c r="S1242" s="21"/>
      <c r="Z1242" s="19"/>
      <c r="AA1242" s="19"/>
      <c r="AB1242" s="19"/>
      <c r="AC1242" s="19"/>
      <c r="AD1242" s="19"/>
    </row>
    <row r="1243" spans="1:30" s="20" customFormat="1" x14ac:dyDescent="0.2">
      <c r="A1243" s="17">
        <v>43202.920057870368</v>
      </c>
      <c r="B1243" s="18">
        <v>1.40694444903056</v>
      </c>
      <c r="C1243" s="18">
        <v>0.86215277777777777</v>
      </c>
      <c r="D1243" s="22">
        <f t="shared" si="19"/>
        <v>20.691388888888998</v>
      </c>
      <c r="E1243" s="19"/>
      <c r="G1243" s="19"/>
      <c r="H1243" s="21"/>
      <c r="I1243" s="19"/>
      <c r="J1243" s="19"/>
      <c r="K1243" s="19"/>
      <c r="L1243" s="19"/>
      <c r="M1243" s="19"/>
      <c r="N1243" s="19"/>
      <c r="O1243" s="19"/>
      <c r="P1243" s="19"/>
      <c r="R1243" s="19"/>
      <c r="S1243" s="21"/>
      <c r="Z1243" s="19"/>
      <c r="AA1243" s="19"/>
      <c r="AB1243" s="19"/>
      <c r="AC1243" s="19"/>
      <c r="AD1243" s="19"/>
    </row>
    <row r="1244" spans="1:30" s="20" customFormat="1" x14ac:dyDescent="0.2">
      <c r="A1244" s="17">
        <v>43202.920752314814</v>
      </c>
      <c r="B1244" s="18">
        <v>1.4076388934772699</v>
      </c>
      <c r="C1244" s="18">
        <v>0.86284722222222221</v>
      </c>
      <c r="D1244" s="22">
        <f t="shared" si="19"/>
        <v>20.708055555555664</v>
      </c>
      <c r="E1244" s="19"/>
      <c r="G1244" s="19"/>
      <c r="H1244" s="21"/>
      <c r="I1244" s="19"/>
      <c r="J1244" s="19"/>
      <c r="K1244" s="19"/>
      <c r="L1244" s="19"/>
      <c r="M1244" s="19"/>
      <c r="N1244" s="19"/>
      <c r="O1244" s="19"/>
      <c r="P1244" s="19"/>
      <c r="R1244" s="19"/>
      <c r="S1244" s="21"/>
      <c r="Z1244" s="19"/>
      <c r="AA1244" s="19"/>
      <c r="AB1244" s="19"/>
      <c r="AC1244" s="19"/>
      <c r="AD1244" s="19"/>
    </row>
    <row r="1245" spans="1:30" s="20" customFormat="1" x14ac:dyDescent="0.2">
      <c r="A1245" s="17">
        <v>43202.921446759261</v>
      </c>
      <c r="B1245" s="18">
        <v>1.40833333792398</v>
      </c>
      <c r="C1245" s="18">
        <v>0.86354166666666665</v>
      </c>
      <c r="D1245" s="22">
        <f t="shared" si="19"/>
        <v>20.724722222222329</v>
      </c>
      <c r="E1245" s="19"/>
      <c r="G1245" s="19"/>
      <c r="H1245" s="21"/>
      <c r="I1245" s="19"/>
      <c r="J1245" s="19"/>
      <c r="K1245" s="19"/>
      <c r="L1245" s="19"/>
      <c r="M1245" s="19"/>
      <c r="N1245" s="19"/>
      <c r="O1245" s="19"/>
      <c r="P1245" s="19"/>
      <c r="R1245" s="19"/>
      <c r="S1245" s="21"/>
      <c r="Z1245" s="19"/>
      <c r="AA1245" s="19"/>
      <c r="AB1245" s="19"/>
      <c r="AC1245" s="19"/>
      <c r="AD1245" s="19"/>
    </row>
    <row r="1246" spans="1:30" s="20" customFormat="1" x14ac:dyDescent="0.2">
      <c r="A1246" s="17">
        <v>43202.9221412037</v>
      </c>
      <c r="B1246" s="18">
        <v>1.40902778237069</v>
      </c>
      <c r="C1246" s="18">
        <v>0.86422453703703705</v>
      </c>
      <c r="D1246" s="22">
        <f t="shared" si="19"/>
        <v>20.741388888888995</v>
      </c>
      <c r="E1246" s="19"/>
      <c r="G1246" s="19"/>
      <c r="H1246" s="21"/>
      <c r="I1246" s="19"/>
      <c r="J1246" s="19"/>
      <c r="K1246" s="19"/>
      <c r="L1246" s="19"/>
      <c r="M1246" s="19"/>
      <c r="N1246" s="19"/>
      <c r="O1246" s="19"/>
      <c r="P1246" s="19"/>
      <c r="R1246" s="19"/>
      <c r="S1246" s="21"/>
      <c r="Z1246" s="19"/>
      <c r="AA1246" s="19"/>
      <c r="AB1246" s="19"/>
      <c r="AC1246" s="19"/>
      <c r="AD1246" s="19"/>
    </row>
    <row r="1247" spans="1:30" s="20" customFormat="1" x14ac:dyDescent="0.2">
      <c r="A1247" s="17">
        <v>43202.922835648147</v>
      </c>
      <c r="B1247" s="18">
        <v>1.4097222268173899</v>
      </c>
      <c r="C1247" s="18">
        <v>0.8649189814814815</v>
      </c>
      <c r="D1247" s="22">
        <f t="shared" si="19"/>
        <v>20.758055555555661</v>
      </c>
      <c r="E1247" s="19"/>
      <c r="G1247" s="19"/>
      <c r="H1247" s="21"/>
      <c r="I1247" s="19"/>
      <c r="J1247" s="19"/>
      <c r="K1247" s="19"/>
      <c r="L1247" s="19"/>
      <c r="M1247" s="19"/>
      <c r="N1247" s="19"/>
      <c r="O1247" s="19"/>
      <c r="P1247" s="19"/>
      <c r="R1247" s="19"/>
      <c r="S1247" s="21"/>
      <c r="Z1247" s="19"/>
      <c r="AA1247" s="19"/>
      <c r="AB1247" s="19"/>
      <c r="AC1247" s="19"/>
      <c r="AD1247" s="19"/>
    </row>
    <row r="1248" spans="1:30" s="20" customFormat="1" x14ac:dyDescent="0.2">
      <c r="A1248" s="17">
        <v>43202.923530092594</v>
      </c>
      <c r="B1248" s="18">
        <v>1.4104166712641</v>
      </c>
      <c r="C1248" s="18">
        <v>0.86562499999999998</v>
      </c>
      <c r="D1248" s="22">
        <f t="shared" si="19"/>
        <v>20.774722222222326</v>
      </c>
      <c r="E1248" s="19"/>
      <c r="G1248" s="19"/>
      <c r="H1248" s="21"/>
      <c r="I1248" s="19"/>
      <c r="J1248" s="19"/>
      <c r="K1248" s="19"/>
      <c r="L1248" s="19"/>
      <c r="M1248" s="19"/>
      <c r="N1248" s="19"/>
      <c r="O1248" s="19"/>
      <c r="P1248" s="19"/>
      <c r="R1248" s="19"/>
      <c r="S1248" s="21"/>
      <c r="Z1248" s="19"/>
      <c r="AA1248" s="19"/>
      <c r="AB1248" s="19"/>
      <c r="AC1248" s="19"/>
      <c r="AD1248" s="19"/>
    </row>
    <row r="1249" spans="1:31" s="20" customFormat="1" x14ac:dyDescent="0.2">
      <c r="A1249" s="17">
        <v>43202.924224537041</v>
      </c>
      <c r="B1249" s="18">
        <v>1.41111111571081</v>
      </c>
      <c r="C1249" s="18">
        <v>0.86631944444444442</v>
      </c>
      <c r="D1249" s="22">
        <f t="shared" si="19"/>
        <v>20.791388888888992</v>
      </c>
      <c r="E1249" s="19"/>
      <c r="G1249" s="19"/>
      <c r="H1249" s="21"/>
      <c r="I1249" s="19"/>
      <c r="J1249" s="19"/>
      <c r="K1249" s="19"/>
      <c r="L1249" s="19"/>
      <c r="M1249" s="19"/>
      <c r="N1249" s="19"/>
      <c r="O1249" s="19"/>
      <c r="P1249" s="19"/>
      <c r="R1249" s="19"/>
      <c r="S1249" s="21"/>
      <c r="Z1249" s="19"/>
      <c r="AA1249" s="19"/>
      <c r="AB1249" s="19"/>
      <c r="AC1249" s="19"/>
      <c r="AD1249" s="19"/>
    </row>
    <row r="1250" spans="1:31" s="20" customFormat="1" x14ac:dyDescent="0.2">
      <c r="A1250" s="17">
        <v>43202.92491898148</v>
      </c>
      <c r="B1250" s="18">
        <v>1.4118055601575199</v>
      </c>
      <c r="C1250" s="18">
        <v>0.86701388888888886</v>
      </c>
      <c r="D1250" s="22">
        <f t="shared" si="19"/>
        <v>20.808055555555658</v>
      </c>
      <c r="E1250" s="19"/>
      <c r="G1250" s="19"/>
      <c r="H1250" s="21"/>
      <c r="I1250" s="19"/>
      <c r="J1250" s="19"/>
      <c r="K1250" s="19"/>
      <c r="L1250" s="19"/>
      <c r="M1250" s="19"/>
      <c r="N1250" s="19"/>
      <c r="O1250" s="19"/>
      <c r="P1250" s="19"/>
      <c r="R1250" s="19"/>
      <c r="S1250" s="21"/>
      <c r="Z1250" s="19"/>
      <c r="AA1250" s="19"/>
      <c r="AB1250" s="19"/>
      <c r="AC1250" s="19"/>
      <c r="AD1250" s="19"/>
    </row>
    <row r="1251" spans="1:31" s="20" customFormat="1" x14ac:dyDescent="0.2">
      <c r="A1251" s="17">
        <v>43202.925613425927</v>
      </c>
      <c r="B1251" s="18">
        <v>1.41250000460423</v>
      </c>
      <c r="C1251" s="18">
        <v>0.8677083333333333</v>
      </c>
      <c r="D1251" s="22">
        <f t="shared" si="19"/>
        <v>20.824722222222324</v>
      </c>
      <c r="E1251" s="19"/>
      <c r="G1251" s="19"/>
      <c r="H1251" s="21"/>
      <c r="I1251" s="19"/>
      <c r="J1251" s="19"/>
      <c r="K1251" s="19"/>
      <c r="L1251" s="19"/>
      <c r="M1251" s="19"/>
      <c r="N1251" s="19"/>
      <c r="O1251" s="19"/>
      <c r="P1251" s="19"/>
      <c r="R1251" s="19"/>
      <c r="S1251" s="21"/>
      <c r="T1251" s="20">
        <v>35.151000000000003</v>
      </c>
      <c r="Z1251" s="19"/>
      <c r="AA1251" s="19"/>
      <c r="AB1251" s="19"/>
      <c r="AC1251" s="19"/>
      <c r="AD1251" s="19"/>
    </row>
    <row r="1252" spans="1:31" s="20" customFormat="1" x14ac:dyDescent="0.2">
      <c r="A1252" s="17">
        <v>43202.926307870373</v>
      </c>
      <c r="B1252" s="18">
        <v>1.4131944490509301</v>
      </c>
      <c r="C1252" s="18">
        <v>0.86840277777777775</v>
      </c>
      <c r="D1252" s="22">
        <f t="shared" si="19"/>
        <v>20.841388888888989</v>
      </c>
      <c r="E1252" s="19"/>
      <c r="G1252" s="19"/>
      <c r="H1252" s="21"/>
      <c r="I1252" s="19"/>
      <c r="J1252" s="19"/>
      <c r="K1252" s="19"/>
      <c r="L1252" s="19"/>
      <c r="M1252" s="19"/>
      <c r="N1252" s="19"/>
      <c r="O1252" s="19"/>
      <c r="P1252" s="19"/>
      <c r="Q1252" s="20">
        <v>-863.25300000000004</v>
      </c>
      <c r="R1252" s="19"/>
      <c r="S1252" s="21"/>
      <c r="T1252" s="20">
        <v>37.121000000000002</v>
      </c>
      <c r="Z1252" s="19"/>
      <c r="AA1252" s="19"/>
      <c r="AB1252" s="19"/>
      <c r="AC1252" s="19"/>
      <c r="AD1252" s="19"/>
    </row>
    <row r="1253" spans="1:31" s="20" customFormat="1" x14ac:dyDescent="0.2">
      <c r="A1253" s="17">
        <v>43202.927002314813</v>
      </c>
      <c r="B1253" s="18">
        <v>1.4138888934976399</v>
      </c>
      <c r="C1253" s="18">
        <v>0.86908564814814815</v>
      </c>
      <c r="D1253" s="22">
        <f t="shared" si="19"/>
        <v>20.858055555555655</v>
      </c>
      <c r="E1253" s="19"/>
      <c r="G1253" s="19"/>
      <c r="H1253" s="21"/>
      <c r="I1253" s="19"/>
      <c r="J1253" s="19"/>
      <c r="K1253" s="19"/>
      <c r="L1253" s="19"/>
      <c r="M1253" s="19"/>
      <c r="N1253" s="19"/>
      <c r="O1253" s="19"/>
      <c r="P1253" s="19"/>
      <c r="R1253" s="19"/>
      <c r="S1253" s="21"/>
      <c r="Z1253" s="19"/>
      <c r="AA1253" s="19"/>
      <c r="AB1253" s="19"/>
      <c r="AC1253" s="19"/>
      <c r="AD1253" s="19"/>
    </row>
    <row r="1254" spans="1:31" s="20" customFormat="1" x14ac:dyDescent="0.2">
      <c r="A1254" s="17">
        <v>43202.92769675926</v>
      </c>
      <c r="B1254" s="18">
        <v>1.41458333794435</v>
      </c>
      <c r="C1254" s="18">
        <v>0.86978009259259259</v>
      </c>
      <c r="D1254" s="22">
        <f t="shared" si="19"/>
        <v>20.874722222222321</v>
      </c>
      <c r="E1254" s="19"/>
      <c r="G1254" s="19"/>
      <c r="H1254" s="21"/>
      <c r="I1254" s="19"/>
      <c r="J1254" s="19"/>
      <c r="K1254" s="19"/>
      <c r="L1254" s="19"/>
      <c r="M1254" s="19"/>
      <c r="N1254" s="19"/>
      <c r="O1254" s="19"/>
      <c r="P1254" s="19"/>
      <c r="R1254" s="19"/>
      <c r="S1254" s="21"/>
      <c r="T1254" s="20">
        <v>36.618000000000002</v>
      </c>
      <c r="Z1254" s="19"/>
      <c r="AA1254" s="19"/>
      <c r="AB1254" s="19"/>
      <c r="AC1254" s="19"/>
      <c r="AD1254" s="19"/>
    </row>
    <row r="1255" spans="1:31" s="20" customFormat="1" x14ac:dyDescent="0.2">
      <c r="A1255" s="17">
        <v>43202.928391203706</v>
      </c>
      <c r="B1255" s="18">
        <v>1.4152777823910601</v>
      </c>
      <c r="C1255" s="18">
        <v>0.87048611111111107</v>
      </c>
      <c r="D1255" s="22">
        <f t="shared" si="19"/>
        <v>20.891388888888986</v>
      </c>
      <c r="E1255" s="19"/>
      <c r="G1255" s="19"/>
      <c r="H1255" s="21"/>
      <c r="I1255" s="19"/>
      <c r="J1255" s="19"/>
      <c r="K1255" s="19"/>
      <c r="L1255" s="19"/>
      <c r="M1255" s="19"/>
      <c r="N1255" s="19"/>
      <c r="O1255" s="19"/>
      <c r="P1255" s="19"/>
      <c r="R1255" s="19"/>
      <c r="S1255" s="21"/>
      <c r="T1255" s="20">
        <v>34.942999999999998</v>
      </c>
      <c r="Z1255" s="19"/>
      <c r="AA1255" s="19"/>
      <c r="AB1255" s="19"/>
      <c r="AC1255" s="19"/>
      <c r="AD1255" s="19"/>
    </row>
    <row r="1256" spans="1:31" s="20" customFormat="1" x14ac:dyDescent="0.2">
      <c r="A1256" s="17">
        <v>43202.929085648146</v>
      </c>
      <c r="B1256" s="18">
        <v>1.4159722268377699</v>
      </c>
      <c r="C1256" s="18">
        <v>0.87118055555555551</v>
      </c>
      <c r="D1256" s="22">
        <f t="shared" si="19"/>
        <v>20.908055555555652</v>
      </c>
      <c r="E1256" s="19"/>
      <c r="G1256" s="19"/>
      <c r="H1256" s="21"/>
      <c r="I1256" s="19"/>
      <c r="J1256" s="19"/>
      <c r="K1256" s="19"/>
      <c r="L1256" s="19"/>
      <c r="M1256" s="19"/>
      <c r="N1256" s="19"/>
      <c r="O1256" s="19"/>
      <c r="P1256" s="19"/>
      <c r="R1256" s="19"/>
      <c r="S1256" s="21"/>
      <c r="Z1256" s="19"/>
      <c r="AA1256" s="19"/>
      <c r="AB1256" s="19"/>
      <c r="AC1256" s="19"/>
      <c r="AD1256" s="19"/>
    </row>
    <row r="1257" spans="1:31" s="20" customFormat="1" x14ac:dyDescent="0.2">
      <c r="A1257" s="17">
        <v>43202.929780092592</v>
      </c>
      <c r="B1257" s="18">
        <v>1.41666667128447</v>
      </c>
      <c r="C1257" s="18">
        <v>0.87187499999999996</v>
      </c>
      <c r="D1257" s="22">
        <f t="shared" si="19"/>
        <v>20.924722222222318</v>
      </c>
      <c r="E1257" s="19"/>
      <c r="G1257" s="19"/>
      <c r="H1257" s="21"/>
      <c r="I1257" s="19"/>
      <c r="J1257" s="19"/>
      <c r="K1257" s="19"/>
      <c r="L1257" s="19"/>
      <c r="M1257" s="19"/>
      <c r="N1257" s="19"/>
      <c r="O1257" s="19"/>
      <c r="P1257" s="19"/>
      <c r="R1257" s="19"/>
      <c r="S1257" s="21"/>
      <c r="Z1257" s="19"/>
      <c r="AA1257" s="19"/>
      <c r="AB1257" s="19"/>
      <c r="AC1257" s="19"/>
      <c r="AD1257" s="19"/>
    </row>
    <row r="1258" spans="1:31" s="20" customFormat="1" x14ac:dyDescent="0.2">
      <c r="A1258" s="17">
        <v>43202.930474537039</v>
      </c>
      <c r="B1258" s="18">
        <v>1.4173611157311801</v>
      </c>
      <c r="C1258" s="18">
        <v>0.8725694444444444</v>
      </c>
      <c r="D1258" s="22">
        <f t="shared" si="19"/>
        <v>20.941388888888984</v>
      </c>
      <c r="E1258" s="19">
        <v>1005.633</v>
      </c>
      <c r="F1258" s="20">
        <v>6.1020000000000003</v>
      </c>
      <c r="G1258" s="19">
        <v>36.988999999999997</v>
      </c>
      <c r="H1258" s="21">
        <v>400.26799999999997</v>
      </c>
      <c r="I1258" s="19">
        <v>0</v>
      </c>
      <c r="J1258" s="19">
        <v>0</v>
      </c>
      <c r="K1258" s="19">
        <v>0</v>
      </c>
      <c r="L1258" s="19">
        <v>5.633</v>
      </c>
      <c r="M1258" s="19">
        <v>0</v>
      </c>
      <c r="N1258" s="19">
        <v>0</v>
      </c>
      <c r="O1258" s="19">
        <v>0</v>
      </c>
      <c r="P1258" s="19">
        <v>0</v>
      </c>
      <c r="Q1258" s="20">
        <v>-862.98</v>
      </c>
      <c r="R1258" s="19">
        <v>0</v>
      </c>
      <c r="S1258" s="21">
        <v>0.61199999999999999</v>
      </c>
      <c r="T1258" s="20">
        <v>35.610999999999997</v>
      </c>
      <c r="U1258" s="20">
        <v>0</v>
      </c>
      <c r="V1258" s="20">
        <v>0</v>
      </c>
      <c r="W1258" s="20">
        <v>0</v>
      </c>
      <c r="X1258" s="20">
        <v>0</v>
      </c>
      <c r="Y1258" s="20">
        <v>6</v>
      </c>
      <c r="Z1258" s="19">
        <v>37</v>
      </c>
      <c r="AA1258" s="19">
        <v>3</v>
      </c>
      <c r="AB1258" s="19">
        <v>0</v>
      </c>
      <c r="AC1258" s="19">
        <v>3</v>
      </c>
      <c r="AD1258" s="19">
        <v>3</v>
      </c>
      <c r="AE1258" s="20">
        <v>0</v>
      </c>
    </row>
    <row r="1259" spans="1:31" s="20" customFormat="1" x14ac:dyDescent="0.2">
      <c r="A1259" s="17">
        <v>43202.931168981479</v>
      </c>
      <c r="B1259" s="18">
        <v>1.4180555601778899</v>
      </c>
      <c r="C1259" s="18">
        <v>0.87326388888888884</v>
      </c>
      <c r="D1259" s="22">
        <f t="shared" si="19"/>
        <v>20.958055555555649</v>
      </c>
      <c r="E1259" s="19"/>
      <c r="G1259" s="19"/>
      <c r="H1259" s="21"/>
      <c r="I1259" s="19"/>
      <c r="J1259" s="19"/>
      <c r="K1259" s="19"/>
      <c r="L1259" s="19"/>
      <c r="M1259" s="19"/>
      <c r="N1259" s="19"/>
      <c r="O1259" s="19"/>
      <c r="P1259" s="19"/>
      <c r="R1259" s="19"/>
      <c r="S1259" s="21"/>
      <c r="Z1259" s="19"/>
      <c r="AA1259" s="19"/>
      <c r="AB1259" s="19"/>
      <c r="AC1259" s="19"/>
      <c r="AD1259" s="19"/>
    </row>
    <row r="1260" spans="1:31" s="20" customFormat="1" x14ac:dyDescent="0.2">
      <c r="A1260" s="17">
        <v>43202.931863425925</v>
      </c>
      <c r="B1260" s="18">
        <v>1.4187500046246</v>
      </c>
      <c r="C1260" s="18">
        <v>0.87394675925925924</v>
      </c>
      <c r="D1260" s="22">
        <f t="shared" si="19"/>
        <v>20.974722222222315</v>
      </c>
      <c r="E1260" s="19"/>
      <c r="G1260" s="19"/>
      <c r="H1260" s="21"/>
      <c r="I1260" s="19"/>
      <c r="J1260" s="19"/>
      <c r="K1260" s="19"/>
      <c r="L1260" s="19"/>
      <c r="M1260" s="19"/>
      <c r="N1260" s="19"/>
      <c r="O1260" s="19"/>
      <c r="P1260" s="19"/>
      <c r="R1260" s="19"/>
      <c r="S1260" s="21"/>
      <c r="Z1260" s="19"/>
      <c r="AA1260" s="19"/>
      <c r="AB1260" s="19"/>
      <c r="AC1260" s="19"/>
      <c r="AD1260" s="19"/>
    </row>
    <row r="1261" spans="1:31" s="20" customFormat="1" x14ac:dyDescent="0.2">
      <c r="A1261" s="17">
        <v>43202.932557870372</v>
      </c>
      <c r="B1261" s="18">
        <v>1.4194444490713101</v>
      </c>
      <c r="C1261" s="18">
        <v>0.87464120370370368</v>
      </c>
      <c r="D1261" s="22">
        <f t="shared" si="19"/>
        <v>20.991388888888981</v>
      </c>
      <c r="E1261" s="19"/>
      <c r="G1261" s="19"/>
      <c r="H1261" s="21"/>
      <c r="I1261" s="19"/>
      <c r="J1261" s="19"/>
      <c r="K1261" s="19"/>
      <c r="L1261" s="19"/>
      <c r="M1261" s="19"/>
      <c r="N1261" s="19"/>
      <c r="O1261" s="19"/>
      <c r="P1261" s="19"/>
      <c r="R1261" s="19"/>
      <c r="S1261" s="21"/>
      <c r="T1261" s="20">
        <v>34.262999999999998</v>
      </c>
      <c r="Z1261" s="19"/>
      <c r="AA1261" s="19"/>
      <c r="AB1261" s="19"/>
      <c r="AC1261" s="19"/>
      <c r="AD1261" s="19"/>
    </row>
    <row r="1262" spans="1:31" s="20" customFormat="1" x14ac:dyDescent="0.2">
      <c r="A1262" s="17">
        <v>43202.933252314811</v>
      </c>
      <c r="B1262" s="18">
        <v>1.4201388935180099</v>
      </c>
      <c r="C1262" s="18">
        <v>0.87534722222222228</v>
      </c>
      <c r="D1262" s="22">
        <f t="shared" si="19"/>
        <v>21.008055555555647</v>
      </c>
      <c r="E1262" s="19"/>
      <c r="G1262" s="19"/>
      <c r="H1262" s="21"/>
      <c r="I1262" s="19"/>
      <c r="J1262" s="19"/>
      <c r="K1262" s="19"/>
      <c r="L1262" s="19"/>
      <c r="M1262" s="19"/>
      <c r="N1262" s="19"/>
      <c r="O1262" s="19"/>
      <c r="P1262" s="19"/>
      <c r="R1262" s="19"/>
      <c r="S1262" s="21"/>
      <c r="T1262" s="20">
        <v>34.777000000000001</v>
      </c>
      <c r="Z1262" s="19"/>
      <c r="AA1262" s="19"/>
      <c r="AB1262" s="19"/>
      <c r="AC1262" s="19"/>
      <c r="AD1262" s="19"/>
    </row>
    <row r="1263" spans="1:31" s="20" customFormat="1" x14ac:dyDescent="0.2">
      <c r="A1263" s="17">
        <v>43202.933946759258</v>
      </c>
      <c r="B1263" s="18">
        <v>1.42083333796472</v>
      </c>
      <c r="C1263" s="18">
        <v>0.87604166666666672</v>
      </c>
      <c r="D1263" s="22">
        <f t="shared" si="19"/>
        <v>21.024722222222312</v>
      </c>
      <c r="E1263" s="19"/>
      <c r="G1263" s="19"/>
      <c r="H1263" s="21"/>
      <c r="I1263" s="19"/>
      <c r="J1263" s="19"/>
      <c r="K1263" s="19"/>
      <c r="L1263" s="19"/>
      <c r="M1263" s="19"/>
      <c r="N1263" s="19"/>
      <c r="O1263" s="19"/>
      <c r="P1263" s="19"/>
      <c r="R1263" s="19"/>
      <c r="S1263" s="21"/>
      <c r="Z1263" s="19"/>
      <c r="AA1263" s="19"/>
      <c r="AB1263" s="19"/>
      <c r="AC1263" s="19"/>
      <c r="AD1263" s="19"/>
    </row>
    <row r="1264" spans="1:31" s="20" customFormat="1" x14ac:dyDescent="0.2">
      <c r="A1264" s="17">
        <v>43202.934641203705</v>
      </c>
      <c r="B1264" s="18">
        <v>1.4215277824114301</v>
      </c>
      <c r="C1264" s="18">
        <v>0.87673611111111116</v>
      </c>
      <c r="D1264" s="22">
        <f t="shared" si="19"/>
        <v>21.041388888888978</v>
      </c>
      <c r="E1264" s="19"/>
      <c r="G1264" s="19"/>
      <c r="H1264" s="21"/>
      <c r="I1264" s="19"/>
      <c r="J1264" s="19"/>
      <c r="K1264" s="19"/>
      <c r="L1264" s="19"/>
      <c r="M1264" s="19"/>
      <c r="N1264" s="19"/>
      <c r="O1264" s="19"/>
      <c r="P1264" s="19"/>
      <c r="R1264" s="19"/>
      <c r="S1264" s="21"/>
      <c r="Z1264" s="19"/>
      <c r="AA1264" s="19"/>
      <c r="AB1264" s="19"/>
      <c r="AC1264" s="19"/>
      <c r="AD1264" s="19"/>
    </row>
    <row r="1265" spans="1:35" s="19" customFormat="1" x14ac:dyDescent="0.2">
      <c r="A1265" s="17">
        <v>43202.935335648152</v>
      </c>
      <c r="B1265" s="18">
        <v>1.4222222268581399</v>
      </c>
      <c r="C1265" s="18">
        <v>0.8774305555555556</v>
      </c>
      <c r="D1265" s="22">
        <f t="shared" si="19"/>
        <v>21.058055555555644</v>
      </c>
      <c r="F1265" s="20"/>
      <c r="H1265" s="21"/>
      <c r="Q1265" s="20"/>
      <c r="S1265" s="21"/>
      <c r="T1265" s="20"/>
      <c r="U1265" s="20"/>
      <c r="V1265" s="20"/>
      <c r="W1265" s="20"/>
      <c r="X1265" s="20"/>
      <c r="Y1265" s="20"/>
      <c r="AE1265" s="20"/>
      <c r="AF1265" s="20"/>
      <c r="AG1265" s="20"/>
      <c r="AH1265" s="20"/>
      <c r="AI1265" s="20"/>
    </row>
    <row r="1266" spans="1:35" s="19" customFormat="1" x14ac:dyDescent="0.2">
      <c r="A1266" s="17">
        <v>43202.936030092591</v>
      </c>
      <c r="B1266" s="18">
        <v>1.42291667130485</v>
      </c>
      <c r="C1266" s="18">
        <v>0.87812500000000004</v>
      </c>
      <c r="D1266" s="22">
        <f t="shared" si="19"/>
        <v>21.074722222222309</v>
      </c>
      <c r="F1266" s="20"/>
      <c r="H1266" s="21"/>
      <c r="Q1266" s="20">
        <v>-862.89700000000005</v>
      </c>
      <c r="S1266" s="21"/>
      <c r="T1266" s="20"/>
      <c r="U1266" s="20"/>
      <c r="V1266" s="20"/>
      <c r="W1266" s="20"/>
      <c r="X1266" s="20"/>
      <c r="Y1266" s="20"/>
      <c r="AE1266" s="20"/>
      <c r="AF1266" s="20"/>
      <c r="AG1266" s="20"/>
      <c r="AH1266" s="20"/>
      <c r="AI1266" s="20"/>
    </row>
    <row r="1267" spans="1:35" s="19" customFormat="1" x14ac:dyDescent="0.2">
      <c r="A1267" s="17">
        <v>43202.936724537038</v>
      </c>
      <c r="B1267" s="18">
        <v>1.4236111157515601</v>
      </c>
      <c r="C1267" s="18">
        <v>0.87880787037037034</v>
      </c>
      <c r="D1267" s="22">
        <f t="shared" si="19"/>
        <v>21.091388888888975</v>
      </c>
      <c r="F1267" s="20"/>
      <c r="H1267" s="21"/>
      <c r="Q1267" s="20"/>
      <c r="S1267" s="21"/>
      <c r="T1267" s="20"/>
      <c r="U1267" s="20"/>
      <c r="V1267" s="20"/>
      <c r="W1267" s="20"/>
      <c r="X1267" s="20"/>
      <c r="Y1267" s="20"/>
      <c r="AE1267" s="20"/>
      <c r="AF1267" s="20"/>
      <c r="AG1267" s="20"/>
      <c r="AH1267" s="20"/>
      <c r="AI1267" s="20"/>
    </row>
    <row r="1268" spans="1:35" s="19" customFormat="1" x14ac:dyDescent="0.2">
      <c r="A1268" s="17">
        <v>43202.937418981484</v>
      </c>
      <c r="B1268" s="18">
        <v>1.4243055601982599</v>
      </c>
      <c r="C1268" s="18">
        <v>0.87951388888888893</v>
      </c>
      <c r="D1268" s="22">
        <f t="shared" si="19"/>
        <v>21.108055555555641</v>
      </c>
      <c r="F1268" s="20"/>
      <c r="H1268" s="21"/>
      <c r="Q1268" s="20"/>
      <c r="S1268" s="21"/>
      <c r="T1268" s="20"/>
      <c r="U1268" s="20"/>
      <c r="V1268" s="20"/>
      <c r="W1268" s="20"/>
      <c r="X1268" s="20"/>
      <c r="Y1268" s="20"/>
      <c r="AE1268" s="20"/>
      <c r="AF1268" s="20"/>
      <c r="AG1268" s="20"/>
      <c r="AH1268" s="20"/>
      <c r="AI1268" s="20"/>
    </row>
    <row r="1269" spans="1:35" s="19" customFormat="1" x14ac:dyDescent="0.2">
      <c r="A1269" s="17">
        <v>43202.938113425924</v>
      </c>
      <c r="B1269" s="18">
        <v>1.42500000464497</v>
      </c>
      <c r="C1269" s="18">
        <v>0.88020833333333337</v>
      </c>
      <c r="D1269" s="22">
        <f t="shared" si="19"/>
        <v>21.124722222222307</v>
      </c>
      <c r="F1269" s="20"/>
      <c r="H1269" s="21"/>
      <c r="Q1269" s="20"/>
      <c r="S1269" s="21"/>
      <c r="T1269" s="20"/>
      <c r="U1269" s="20"/>
      <c r="V1269" s="20"/>
      <c r="W1269" s="20"/>
      <c r="X1269" s="20"/>
      <c r="Y1269" s="20"/>
      <c r="AE1269" s="20"/>
      <c r="AF1269" s="20"/>
      <c r="AG1269" s="20"/>
      <c r="AH1269" s="20"/>
      <c r="AI1269" s="20"/>
    </row>
    <row r="1270" spans="1:35" s="19" customFormat="1" x14ac:dyDescent="0.2">
      <c r="A1270" s="17">
        <v>43202.938807870371</v>
      </c>
      <c r="B1270" s="18">
        <v>1.4256944490916801</v>
      </c>
      <c r="C1270" s="18">
        <v>0.88090277777777781</v>
      </c>
      <c r="D1270" s="22">
        <f t="shared" si="19"/>
        <v>21.141388888888972</v>
      </c>
      <c r="F1270" s="20"/>
      <c r="H1270" s="21">
        <v>400.60599999999999</v>
      </c>
      <c r="Q1270" s="20"/>
      <c r="S1270" s="21"/>
      <c r="T1270" s="20"/>
      <c r="U1270" s="20"/>
      <c r="V1270" s="20"/>
      <c r="W1270" s="20"/>
      <c r="X1270" s="20"/>
      <c r="Y1270" s="20"/>
      <c r="AE1270" s="20"/>
      <c r="AF1270" s="20"/>
      <c r="AG1270" s="20"/>
      <c r="AH1270" s="20"/>
      <c r="AI1270" s="20"/>
    </row>
    <row r="1271" spans="1:35" s="19" customFormat="1" x14ac:dyDescent="0.2">
      <c r="A1271" s="17">
        <v>43202.939502314817</v>
      </c>
      <c r="B1271" s="18">
        <v>1.4263888935383899</v>
      </c>
      <c r="C1271" s="18">
        <v>0.88159722222222225</v>
      </c>
      <c r="D1271" s="22">
        <f t="shared" si="19"/>
        <v>21.158055555555638</v>
      </c>
      <c r="F1271" s="20"/>
      <c r="H1271" s="21">
        <v>397.065</v>
      </c>
      <c r="Q1271" s="20"/>
      <c r="S1271" s="21"/>
      <c r="T1271" s="20"/>
      <c r="U1271" s="20"/>
      <c r="V1271" s="20"/>
      <c r="W1271" s="20"/>
      <c r="X1271" s="20"/>
      <c r="Y1271" s="20"/>
      <c r="AE1271" s="20"/>
      <c r="AF1271" s="20"/>
      <c r="AG1271" s="20"/>
      <c r="AH1271" s="20"/>
      <c r="AI1271" s="20"/>
    </row>
    <row r="1272" spans="1:35" s="19" customFormat="1" x14ac:dyDescent="0.2">
      <c r="A1272" s="17">
        <v>43202.940196759257</v>
      </c>
      <c r="B1272" s="18">
        <v>1.4270833379851</v>
      </c>
      <c r="C1272" s="18">
        <v>0.8822916666666667</v>
      </c>
      <c r="D1272" s="22">
        <f t="shared" si="19"/>
        <v>21.174722222222304</v>
      </c>
      <c r="F1272" s="20"/>
      <c r="H1272" s="21">
        <v>401.57900000000001</v>
      </c>
      <c r="Q1272" s="20"/>
      <c r="S1272" s="21"/>
      <c r="T1272" s="20"/>
      <c r="U1272" s="20"/>
      <c r="V1272" s="20"/>
      <c r="W1272" s="20"/>
      <c r="X1272" s="20"/>
      <c r="Y1272" s="20"/>
      <c r="AE1272" s="20"/>
      <c r="AF1272" s="20"/>
      <c r="AG1272" s="20"/>
      <c r="AH1272" s="20"/>
      <c r="AI1272" s="20"/>
    </row>
    <row r="1273" spans="1:35" s="19" customFormat="1" x14ac:dyDescent="0.2">
      <c r="A1273" s="17">
        <v>43202.940891203703</v>
      </c>
      <c r="B1273" s="18">
        <v>1.4277777824318001</v>
      </c>
      <c r="C1273" s="18">
        <v>0.88298611111111114</v>
      </c>
      <c r="D1273" s="22">
        <f t="shared" si="19"/>
        <v>21.191388888888969</v>
      </c>
      <c r="F1273" s="20"/>
      <c r="H1273" s="21">
        <v>399.32</v>
      </c>
      <c r="Q1273" s="20"/>
      <c r="S1273" s="21"/>
      <c r="T1273" s="20"/>
      <c r="U1273" s="20"/>
      <c r="V1273" s="20"/>
      <c r="W1273" s="20"/>
      <c r="X1273" s="20"/>
      <c r="Y1273" s="20"/>
      <c r="AE1273" s="20"/>
      <c r="AF1273" s="20"/>
      <c r="AG1273" s="20"/>
      <c r="AH1273" s="20"/>
      <c r="AI1273" s="20"/>
    </row>
    <row r="1274" spans="1:35" s="19" customFormat="1" x14ac:dyDescent="0.2">
      <c r="A1274" s="17">
        <v>43202.94158564815</v>
      </c>
      <c r="B1274" s="18">
        <v>1.4284722268785099</v>
      </c>
      <c r="C1274" s="18">
        <v>0.88366898148148143</v>
      </c>
      <c r="D1274" s="22">
        <f t="shared" si="19"/>
        <v>21.208055555555635</v>
      </c>
      <c r="F1274" s="20"/>
      <c r="H1274" s="21"/>
      <c r="Q1274" s="20"/>
      <c r="S1274" s="21"/>
      <c r="T1274" s="20"/>
      <c r="U1274" s="20"/>
      <c r="V1274" s="20"/>
      <c r="W1274" s="20"/>
      <c r="X1274" s="20"/>
      <c r="Y1274" s="20"/>
      <c r="AE1274" s="20"/>
      <c r="AF1274" s="20"/>
      <c r="AG1274" s="20"/>
      <c r="AH1274" s="20"/>
      <c r="AI1274" s="20"/>
    </row>
    <row r="1275" spans="1:35" s="19" customFormat="1" x14ac:dyDescent="0.2">
      <c r="A1275" s="17">
        <v>43202.942280092589</v>
      </c>
      <c r="B1275" s="18">
        <v>1.42916667132522</v>
      </c>
      <c r="C1275" s="18">
        <v>0.88437500000000002</v>
      </c>
      <c r="D1275" s="22">
        <f t="shared" si="19"/>
        <v>21.224722222222301</v>
      </c>
      <c r="F1275" s="20"/>
      <c r="H1275" s="21"/>
      <c r="Q1275" s="20"/>
      <c r="S1275" s="21"/>
      <c r="T1275" s="20"/>
      <c r="U1275" s="20"/>
      <c r="V1275" s="20"/>
      <c r="W1275" s="20"/>
      <c r="X1275" s="20"/>
      <c r="Y1275" s="20"/>
      <c r="AE1275" s="20"/>
      <c r="AF1275" s="20"/>
      <c r="AG1275" s="20"/>
      <c r="AH1275" s="20"/>
      <c r="AI1275" s="20"/>
    </row>
    <row r="1276" spans="1:35" s="19" customFormat="1" x14ac:dyDescent="0.2">
      <c r="A1276" s="17">
        <v>43202.942974537036</v>
      </c>
      <c r="B1276" s="18">
        <v>1.4298611157719301</v>
      </c>
      <c r="C1276" s="18">
        <v>0.88506944444444446</v>
      </c>
      <c r="D1276" s="22">
        <f t="shared" si="19"/>
        <v>21.241388888888967</v>
      </c>
      <c r="F1276" s="20"/>
      <c r="H1276" s="21"/>
      <c r="Q1276" s="20">
        <v>-861.42499999999995</v>
      </c>
      <c r="S1276" s="21"/>
      <c r="T1276" s="20"/>
      <c r="U1276" s="20"/>
      <c r="V1276" s="20"/>
      <c r="W1276" s="20"/>
      <c r="X1276" s="20"/>
      <c r="Y1276" s="20"/>
      <c r="AE1276" s="20"/>
      <c r="AF1276" s="20"/>
      <c r="AG1276" s="20"/>
      <c r="AH1276" s="20"/>
      <c r="AI1276" s="20"/>
    </row>
    <row r="1277" spans="1:35" s="19" customFormat="1" x14ac:dyDescent="0.2">
      <c r="A1277" s="17">
        <v>43202.943668981483</v>
      </c>
      <c r="B1277" s="18">
        <v>1.4305555602186399</v>
      </c>
      <c r="C1277" s="18">
        <v>0.88576388888888891</v>
      </c>
      <c r="D1277" s="22">
        <f t="shared" si="19"/>
        <v>21.258055555555632</v>
      </c>
      <c r="F1277" s="20"/>
      <c r="H1277" s="21"/>
      <c r="Q1277" s="20"/>
      <c r="S1277" s="21"/>
      <c r="T1277" s="20"/>
      <c r="U1277" s="20"/>
      <c r="V1277" s="20"/>
      <c r="W1277" s="20"/>
      <c r="X1277" s="20"/>
      <c r="Y1277" s="20"/>
      <c r="AE1277" s="20"/>
      <c r="AF1277" s="20"/>
      <c r="AG1277" s="20"/>
      <c r="AH1277" s="20"/>
      <c r="AI1277" s="20"/>
    </row>
    <row r="1278" spans="1:35" s="19" customFormat="1" x14ac:dyDescent="0.2">
      <c r="A1278" s="17">
        <v>43202.944363425922</v>
      </c>
      <c r="B1278" s="18">
        <v>1.43125000466534</v>
      </c>
      <c r="C1278" s="18">
        <v>0.88645833333333335</v>
      </c>
      <c r="D1278" s="22">
        <f t="shared" si="19"/>
        <v>21.274722222222298</v>
      </c>
      <c r="F1278" s="20"/>
      <c r="H1278" s="21"/>
      <c r="Q1278" s="20"/>
      <c r="S1278" s="21"/>
      <c r="T1278" s="20"/>
      <c r="U1278" s="20"/>
      <c r="V1278" s="20"/>
      <c r="W1278" s="20"/>
      <c r="X1278" s="20"/>
      <c r="Y1278" s="20"/>
      <c r="AE1278" s="20"/>
      <c r="AF1278" s="20"/>
      <c r="AG1278" s="20"/>
      <c r="AH1278" s="20"/>
      <c r="AI1278" s="20"/>
    </row>
    <row r="1279" spans="1:35" s="19" customFormat="1" x14ac:dyDescent="0.2">
      <c r="A1279" s="17">
        <v>43202.945057870369</v>
      </c>
      <c r="B1279" s="18">
        <v>1.4319444491120501</v>
      </c>
      <c r="C1279" s="18">
        <v>0.88715277777777779</v>
      </c>
      <c r="D1279" s="22">
        <f t="shared" si="19"/>
        <v>21.291388888888964</v>
      </c>
      <c r="F1279" s="20"/>
      <c r="H1279" s="21"/>
      <c r="Q1279" s="20"/>
      <c r="S1279" s="21"/>
      <c r="T1279" s="20"/>
      <c r="U1279" s="20"/>
      <c r="V1279" s="20"/>
      <c r="W1279" s="20"/>
      <c r="X1279" s="20"/>
      <c r="Y1279" s="20"/>
      <c r="AE1279" s="20"/>
      <c r="AF1279" s="20"/>
      <c r="AG1279" s="20"/>
      <c r="AH1279" s="20"/>
      <c r="AI1279" s="20"/>
    </row>
    <row r="1280" spans="1:35" s="19" customFormat="1" x14ac:dyDescent="0.2">
      <c r="A1280" s="17">
        <v>43202.945752314816</v>
      </c>
      <c r="B1280" s="18">
        <v>1.43263889355876</v>
      </c>
      <c r="C1280" s="18">
        <v>0.88783564814814819</v>
      </c>
      <c r="D1280" s="22">
        <f t="shared" si="19"/>
        <v>21.308055555555629</v>
      </c>
      <c r="F1280" s="20"/>
      <c r="H1280" s="21"/>
      <c r="Q1280" s="20"/>
      <c r="S1280" s="21"/>
      <c r="T1280" s="20"/>
      <c r="U1280" s="20"/>
      <c r="V1280" s="20"/>
      <c r="W1280" s="20"/>
      <c r="X1280" s="20"/>
      <c r="Y1280" s="20"/>
      <c r="AE1280" s="20"/>
      <c r="AF1280" s="20"/>
      <c r="AG1280" s="20"/>
      <c r="AH1280" s="20"/>
      <c r="AI1280" s="20"/>
    </row>
    <row r="1281" spans="1:31" s="20" customFormat="1" x14ac:dyDescent="0.2">
      <c r="A1281" s="17">
        <v>43202.946446759262</v>
      </c>
      <c r="B1281" s="18">
        <v>1.43333333800547</v>
      </c>
      <c r="C1281" s="18">
        <v>0.88853009259259264</v>
      </c>
      <c r="D1281" s="22">
        <f t="shared" si="19"/>
        <v>21.324722222222295</v>
      </c>
      <c r="E1281" s="19"/>
      <c r="G1281" s="19"/>
      <c r="H1281" s="21"/>
      <c r="I1281" s="19"/>
      <c r="J1281" s="19"/>
      <c r="K1281" s="19"/>
      <c r="L1281" s="19"/>
      <c r="M1281" s="19"/>
      <c r="N1281" s="19"/>
      <c r="O1281" s="19"/>
      <c r="P1281" s="19"/>
      <c r="R1281" s="19"/>
      <c r="S1281" s="21"/>
      <c r="Z1281" s="19"/>
      <c r="AA1281" s="19"/>
      <c r="AB1281" s="19"/>
      <c r="AC1281" s="19"/>
      <c r="AD1281" s="19"/>
    </row>
    <row r="1282" spans="1:31" s="20" customFormat="1" x14ac:dyDescent="0.2">
      <c r="A1282" s="17">
        <v>43202.947141203702</v>
      </c>
      <c r="B1282" s="18">
        <v>1.4340277824521801</v>
      </c>
      <c r="C1282" s="18">
        <v>0.88923611111111112</v>
      </c>
      <c r="D1282" s="22">
        <f t="shared" si="19"/>
        <v>21.341388888888961</v>
      </c>
      <c r="E1282" s="19"/>
      <c r="G1282" s="19"/>
      <c r="H1282" s="21"/>
      <c r="I1282" s="19"/>
      <c r="J1282" s="19"/>
      <c r="K1282" s="19"/>
      <c r="L1282" s="19"/>
      <c r="M1282" s="19"/>
      <c r="N1282" s="19"/>
      <c r="O1282" s="19"/>
      <c r="P1282" s="19"/>
      <c r="R1282" s="19"/>
      <c r="S1282" s="21"/>
      <c r="Z1282" s="19"/>
      <c r="AA1282" s="19"/>
      <c r="AB1282" s="19"/>
      <c r="AC1282" s="19"/>
      <c r="AD1282" s="19"/>
    </row>
    <row r="1283" spans="1:31" s="20" customFormat="1" x14ac:dyDescent="0.2">
      <c r="A1283" s="17">
        <v>43202.947835648149</v>
      </c>
      <c r="B1283" s="18">
        <v>1.43472222689888</v>
      </c>
      <c r="C1283" s="18">
        <v>0.88993055555555556</v>
      </c>
      <c r="D1283" s="22">
        <f t="shared" si="19"/>
        <v>21.358055555555627</v>
      </c>
      <c r="E1283" s="19"/>
      <c r="G1283" s="19"/>
      <c r="H1283" s="21"/>
      <c r="I1283" s="19"/>
      <c r="J1283" s="19"/>
      <c r="K1283" s="19"/>
      <c r="L1283" s="19"/>
      <c r="M1283" s="19"/>
      <c r="N1283" s="19"/>
      <c r="O1283" s="19"/>
      <c r="P1283" s="19"/>
      <c r="R1283" s="19"/>
      <c r="S1283" s="21"/>
      <c r="Z1283" s="19"/>
      <c r="AA1283" s="19"/>
      <c r="AB1283" s="19"/>
      <c r="AC1283" s="19"/>
      <c r="AD1283" s="19"/>
    </row>
    <row r="1284" spans="1:31" s="20" customFormat="1" x14ac:dyDescent="0.2">
      <c r="A1284" s="17">
        <v>43202.948530092595</v>
      </c>
      <c r="B1284" s="18">
        <v>1.43541667134559</v>
      </c>
      <c r="C1284" s="18">
        <v>0.890625</v>
      </c>
      <c r="D1284" s="22">
        <f t="shared" ref="D1284:D1347" si="20">D1283+60/3600</f>
        <v>21.374722222222292</v>
      </c>
      <c r="E1284" s="19"/>
      <c r="G1284" s="19"/>
      <c r="H1284" s="21"/>
      <c r="I1284" s="19"/>
      <c r="J1284" s="19"/>
      <c r="K1284" s="19"/>
      <c r="L1284" s="19"/>
      <c r="M1284" s="19"/>
      <c r="N1284" s="19"/>
      <c r="O1284" s="19"/>
      <c r="P1284" s="19"/>
      <c r="R1284" s="19"/>
      <c r="S1284" s="21"/>
      <c r="Z1284" s="19"/>
      <c r="AA1284" s="19"/>
      <c r="AB1284" s="19"/>
      <c r="AC1284" s="19"/>
      <c r="AD1284" s="19"/>
    </row>
    <row r="1285" spans="1:31" s="20" customFormat="1" x14ac:dyDescent="0.2">
      <c r="A1285" s="17">
        <v>43202.949224537035</v>
      </c>
      <c r="B1285" s="18">
        <v>1.4361111157923001</v>
      </c>
      <c r="C1285" s="18">
        <v>0.89131944444444444</v>
      </c>
      <c r="D1285" s="22">
        <f t="shared" si="20"/>
        <v>21.391388888888958</v>
      </c>
      <c r="E1285" s="19"/>
      <c r="G1285" s="19"/>
      <c r="H1285" s="21"/>
      <c r="I1285" s="19"/>
      <c r="J1285" s="19"/>
      <c r="K1285" s="19"/>
      <c r="L1285" s="19"/>
      <c r="M1285" s="19"/>
      <c r="N1285" s="19"/>
      <c r="O1285" s="19"/>
      <c r="P1285" s="19"/>
      <c r="Q1285" s="20">
        <v>-860.41399999999999</v>
      </c>
      <c r="R1285" s="19"/>
      <c r="S1285" s="21"/>
      <c r="Z1285" s="19"/>
      <c r="AA1285" s="19"/>
      <c r="AB1285" s="19"/>
      <c r="AC1285" s="19"/>
      <c r="AD1285" s="19"/>
    </row>
    <row r="1286" spans="1:31" s="20" customFormat="1" x14ac:dyDescent="0.2">
      <c r="A1286" s="17">
        <v>43202.949918981481</v>
      </c>
      <c r="B1286" s="18">
        <v>1.43680556023901</v>
      </c>
      <c r="C1286" s="18">
        <v>0.89201388888888888</v>
      </c>
      <c r="D1286" s="22">
        <f t="shared" si="20"/>
        <v>21.408055555555624</v>
      </c>
      <c r="E1286" s="19"/>
      <c r="G1286" s="19"/>
      <c r="H1286" s="21"/>
      <c r="I1286" s="19"/>
      <c r="J1286" s="19"/>
      <c r="K1286" s="19"/>
      <c r="L1286" s="19"/>
      <c r="M1286" s="19"/>
      <c r="N1286" s="19"/>
      <c r="O1286" s="19"/>
      <c r="P1286" s="19"/>
      <c r="R1286" s="19"/>
      <c r="S1286" s="21"/>
      <c r="Z1286" s="19"/>
      <c r="AA1286" s="19"/>
      <c r="AB1286" s="19"/>
      <c r="AC1286" s="19"/>
      <c r="AD1286" s="19"/>
    </row>
    <row r="1287" spans="1:31" s="20" customFormat="1" x14ac:dyDescent="0.2">
      <c r="A1287" s="17">
        <v>43202.950613425928</v>
      </c>
      <c r="B1287" s="18">
        <v>1.43750000468572</v>
      </c>
      <c r="C1287" s="18">
        <v>0.89269675925925929</v>
      </c>
      <c r="D1287" s="22">
        <f t="shared" si="20"/>
        <v>21.42472222222229</v>
      </c>
      <c r="E1287" s="19"/>
      <c r="G1287" s="19"/>
      <c r="H1287" s="21"/>
      <c r="I1287" s="19"/>
      <c r="J1287" s="19"/>
      <c r="K1287" s="19"/>
      <c r="L1287" s="19"/>
      <c r="M1287" s="19"/>
      <c r="N1287" s="19"/>
      <c r="O1287" s="19"/>
      <c r="P1287" s="19"/>
      <c r="R1287" s="19"/>
      <c r="S1287" s="21"/>
      <c r="Z1287" s="19"/>
      <c r="AA1287" s="19"/>
      <c r="AB1287" s="19"/>
      <c r="AC1287" s="19"/>
      <c r="AD1287" s="19"/>
    </row>
    <row r="1288" spans="1:31" s="20" customFormat="1" x14ac:dyDescent="0.2">
      <c r="A1288" s="17">
        <v>43202.951307870368</v>
      </c>
      <c r="B1288" s="18">
        <v>1.4381944491324199</v>
      </c>
      <c r="C1288" s="18">
        <v>0.89339120370370373</v>
      </c>
      <c r="D1288" s="22">
        <f t="shared" si="20"/>
        <v>21.441388888888955</v>
      </c>
      <c r="E1288" s="19">
        <v>1005.633</v>
      </c>
      <c r="F1288" s="20">
        <v>6.101</v>
      </c>
      <c r="G1288" s="19">
        <v>36.981999999999999</v>
      </c>
      <c r="H1288" s="21">
        <v>398.92899999999997</v>
      </c>
      <c r="I1288" s="19">
        <v>0</v>
      </c>
      <c r="J1288" s="19">
        <v>0</v>
      </c>
      <c r="K1288" s="19">
        <v>0</v>
      </c>
      <c r="L1288" s="19">
        <v>5.633</v>
      </c>
      <c r="M1288" s="19">
        <v>0</v>
      </c>
      <c r="N1288" s="19">
        <v>0</v>
      </c>
      <c r="O1288" s="19">
        <v>0</v>
      </c>
      <c r="P1288" s="19">
        <v>0</v>
      </c>
      <c r="Q1288" s="20">
        <v>-859.98199999999997</v>
      </c>
      <c r="R1288" s="19">
        <v>0</v>
      </c>
      <c r="S1288" s="21">
        <v>0</v>
      </c>
      <c r="T1288" s="20">
        <v>34.4</v>
      </c>
      <c r="U1288" s="20">
        <v>0</v>
      </c>
      <c r="V1288" s="20">
        <v>0</v>
      </c>
      <c r="W1288" s="20">
        <v>0</v>
      </c>
      <c r="X1288" s="20">
        <v>0</v>
      </c>
      <c r="Y1288" s="20">
        <v>6</v>
      </c>
      <c r="Z1288" s="19">
        <v>37</v>
      </c>
      <c r="AA1288" s="19">
        <v>3</v>
      </c>
      <c r="AB1288" s="19">
        <v>0</v>
      </c>
      <c r="AC1288" s="19">
        <v>3</v>
      </c>
      <c r="AD1288" s="19">
        <v>3</v>
      </c>
      <c r="AE1288" s="20">
        <v>0</v>
      </c>
    </row>
    <row r="1289" spans="1:31" s="20" customFormat="1" x14ac:dyDescent="0.2">
      <c r="A1289" s="17">
        <v>43202.952002314814</v>
      </c>
      <c r="B1289" s="18">
        <v>1.43888889357913</v>
      </c>
      <c r="C1289" s="18">
        <v>0.89409722222222221</v>
      </c>
      <c r="D1289" s="22">
        <f t="shared" si="20"/>
        <v>21.458055555555621</v>
      </c>
      <c r="E1289" s="19"/>
      <c r="G1289" s="19"/>
      <c r="H1289" s="21"/>
      <c r="I1289" s="19"/>
      <c r="J1289" s="19"/>
      <c r="K1289" s="19"/>
      <c r="L1289" s="19"/>
      <c r="M1289" s="19"/>
      <c r="N1289" s="19"/>
      <c r="O1289" s="19"/>
      <c r="P1289" s="19"/>
      <c r="R1289" s="19"/>
      <c r="S1289" s="21"/>
      <c r="Z1289" s="19"/>
      <c r="AA1289" s="19"/>
      <c r="AB1289" s="19"/>
      <c r="AC1289" s="19"/>
      <c r="AD1289" s="19"/>
    </row>
    <row r="1290" spans="1:31" s="20" customFormat="1" x14ac:dyDescent="0.2">
      <c r="A1290" s="17">
        <v>43202.952696759261</v>
      </c>
      <c r="B1290" s="18">
        <v>1.43958333802584</v>
      </c>
      <c r="C1290" s="18">
        <v>0.89479166666666665</v>
      </c>
      <c r="D1290" s="22">
        <f t="shared" si="20"/>
        <v>21.474722222222287</v>
      </c>
      <c r="E1290" s="19"/>
      <c r="G1290" s="19"/>
      <c r="H1290" s="21">
        <v>400.30500000000001</v>
      </c>
      <c r="I1290" s="19"/>
      <c r="J1290" s="19"/>
      <c r="K1290" s="19"/>
      <c r="L1290" s="19"/>
      <c r="M1290" s="19"/>
      <c r="N1290" s="19"/>
      <c r="O1290" s="19"/>
      <c r="P1290" s="19"/>
      <c r="R1290" s="19"/>
      <c r="S1290" s="21"/>
      <c r="Z1290" s="19"/>
      <c r="AA1290" s="19"/>
      <c r="AB1290" s="19"/>
      <c r="AC1290" s="19"/>
      <c r="AD1290" s="19"/>
    </row>
    <row r="1291" spans="1:31" s="20" customFormat="1" x14ac:dyDescent="0.2">
      <c r="A1291" s="17">
        <v>43202.9533912037</v>
      </c>
      <c r="B1291" s="18">
        <v>1.4402777824725499</v>
      </c>
      <c r="C1291" s="18">
        <v>0.89548611111111109</v>
      </c>
      <c r="D1291" s="22">
        <f t="shared" si="20"/>
        <v>21.491388888888952</v>
      </c>
      <c r="E1291" s="19"/>
      <c r="G1291" s="19"/>
      <c r="H1291" s="21">
        <v>403.48899999999998</v>
      </c>
      <c r="I1291" s="19"/>
      <c r="J1291" s="19"/>
      <c r="K1291" s="19"/>
      <c r="L1291" s="19"/>
      <c r="M1291" s="19"/>
      <c r="N1291" s="19"/>
      <c r="O1291" s="19"/>
      <c r="P1291" s="19"/>
      <c r="R1291" s="19"/>
      <c r="S1291" s="21"/>
      <c r="Z1291" s="19"/>
      <c r="AA1291" s="19"/>
      <c r="AB1291" s="19"/>
      <c r="AC1291" s="19"/>
      <c r="AD1291" s="19"/>
    </row>
    <row r="1292" spans="1:31" s="20" customFormat="1" x14ac:dyDescent="0.2">
      <c r="A1292" s="17">
        <v>43202.954085648147</v>
      </c>
      <c r="B1292" s="18">
        <v>1.44097222691926</v>
      </c>
      <c r="C1292" s="18">
        <v>0.89618055555555554</v>
      </c>
      <c r="D1292" s="22">
        <f t="shared" si="20"/>
        <v>21.508055555555618</v>
      </c>
      <c r="E1292" s="19"/>
      <c r="G1292" s="19"/>
      <c r="H1292" s="21">
        <v>400.18900000000002</v>
      </c>
      <c r="I1292" s="19"/>
      <c r="J1292" s="19"/>
      <c r="K1292" s="19"/>
      <c r="L1292" s="19"/>
      <c r="M1292" s="19"/>
      <c r="N1292" s="19"/>
      <c r="O1292" s="19"/>
      <c r="P1292" s="19"/>
      <c r="Q1292" s="20">
        <v>-859.16899999999998</v>
      </c>
      <c r="R1292" s="19"/>
      <c r="S1292" s="21"/>
      <c r="Z1292" s="19"/>
      <c r="AA1292" s="19"/>
      <c r="AB1292" s="19"/>
      <c r="AC1292" s="19"/>
      <c r="AD1292" s="19"/>
    </row>
    <row r="1293" spans="1:31" s="20" customFormat="1" x14ac:dyDescent="0.2">
      <c r="A1293" s="17">
        <v>43202.954780092594</v>
      </c>
      <c r="B1293" s="18">
        <v>1.44166667136597</v>
      </c>
      <c r="C1293" s="18">
        <v>0.89687499999999998</v>
      </c>
      <c r="D1293" s="22">
        <f t="shared" si="20"/>
        <v>21.524722222222284</v>
      </c>
      <c r="E1293" s="19"/>
      <c r="G1293" s="19"/>
      <c r="H1293" s="21"/>
      <c r="I1293" s="19"/>
      <c r="J1293" s="19"/>
      <c r="K1293" s="19"/>
      <c r="L1293" s="19"/>
      <c r="M1293" s="19"/>
      <c r="N1293" s="19"/>
      <c r="O1293" s="19"/>
      <c r="P1293" s="19"/>
      <c r="R1293" s="19"/>
      <c r="S1293" s="21"/>
      <c r="Z1293" s="19"/>
      <c r="AA1293" s="19"/>
      <c r="AB1293" s="19"/>
      <c r="AC1293" s="19"/>
      <c r="AD1293" s="19"/>
    </row>
    <row r="1294" spans="1:31" s="20" customFormat="1" x14ac:dyDescent="0.2">
      <c r="A1294" s="17">
        <v>43202.955474537041</v>
      </c>
      <c r="B1294" s="18">
        <v>1.4423611158126699</v>
      </c>
      <c r="C1294" s="18">
        <v>0.89755787037037038</v>
      </c>
      <c r="D1294" s="22">
        <f t="shared" si="20"/>
        <v>21.54138888888895</v>
      </c>
      <c r="E1294" s="19"/>
      <c r="G1294" s="19"/>
      <c r="H1294" s="21"/>
      <c r="I1294" s="19"/>
      <c r="J1294" s="19"/>
      <c r="K1294" s="19"/>
      <c r="L1294" s="19"/>
      <c r="M1294" s="19"/>
      <c r="N1294" s="19"/>
      <c r="O1294" s="19"/>
      <c r="P1294" s="19"/>
      <c r="R1294" s="19"/>
      <c r="S1294" s="21"/>
      <c r="Z1294" s="19"/>
      <c r="AA1294" s="19"/>
      <c r="AB1294" s="19"/>
      <c r="AC1294" s="19"/>
      <c r="AD1294" s="19"/>
    </row>
    <row r="1295" spans="1:31" s="20" customFormat="1" x14ac:dyDescent="0.2">
      <c r="A1295" s="17">
        <v>43202.95616898148</v>
      </c>
      <c r="B1295" s="18">
        <v>1.44305556025938</v>
      </c>
      <c r="C1295" s="18">
        <v>0.89826388888888886</v>
      </c>
      <c r="D1295" s="22">
        <f t="shared" si="20"/>
        <v>21.558055555555615</v>
      </c>
      <c r="E1295" s="19"/>
      <c r="G1295" s="19"/>
      <c r="H1295" s="21"/>
      <c r="I1295" s="19"/>
      <c r="J1295" s="19"/>
      <c r="K1295" s="19"/>
      <c r="L1295" s="19"/>
      <c r="M1295" s="19"/>
      <c r="N1295" s="19"/>
      <c r="O1295" s="19"/>
      <c r="P1295" s="19"/>
      <c r="R1295" s="19"/>
      <c r="S1295" s="21"/>
      <c r="Z1295" s="19"/>
      <c r="AA1295" s="19"/>
      <c r="AB1295" s="19"/>
      <c r="AC1295" s="19"/>
      <c r="AD1295" s="19"/>
    </row>
    <row r="1296" spans="1:31" s="20" customFormat="1" x14ac:dyDescent="0.2">
      <c r="A1296" s="17">
        <v>43202.956863425927</v>
      </c>
      <c r="B1296" s="18">
        <v>1.4437500047060901</v>
      </c>
      <c r="C1296" s="18">
        <v>0.8989583333333333</v>
      </c>
      <c r="D1296" s="22">
        <f t="shared" si="20"/>
        <v>21.574722222222281</v>
      </c>
      <c r="E1296" s="19"/>
      <c r="G1296" s="19"/>
      <c r="H1296" s="21">
        <v>403.28699999999998</v>
      </c>
      <c r="I1296" s="19"/>
      <c r="J1296" s="19"/>
      <c r="K1296" s="19"/>
      <c r="L1296" s="19"/>
      <c r="M1296" s="19"/>
      <c r="N1296" s="19"/>
      <c r="O1296" s="19"/>
      <c r="P1296" s="19"/>
      <c r="R1296" s="19"/>
      <c r="S1296" s="21"/>
      <c r="Z1296" s="19"/>
      <c r="AA1296" s="19"/>
      <c r="AB1296" s="19"/>
      <c r="AC1296" s="19"/>
      <c r="AD1296" s="19"/>
    </row>
    <row r="1297" spans="1:35" s="19" customFormat="1" x14ac:dyDescent="0.2">
      <c r="A1297" s="17">
        <v>43202.957557870373</v>
      </c>
      <c r="B1297" s="18">
        <v>1.4444444491527999</v>
      </c>
      <c r="C1297" s="18">
        <v>0.89965277777777775</v>
      </c>
      <c r="D1297" s="22">
        <f t="shared" si="20"/>
        <v>21.591388888888947</v>
      </c>
      <c r="F1297" s="20"/>
      <c r="H1297" s="21"/>
      <c r="Q1297" s="20"/>
      <c r="S1297" s="21"/>
      <c r="T1297" s="20"/>
      <c r="U1297" s="20"/>
      <c r="V1297" s="20"/>
      <c r="W1297" s="20"/>
      <c r="X1297" s="20"/>
      <c r="Y1297" s="20"/>
      <c r="AE1297" s="20"/>
      <c r="AF1297" s="20"/>
      <c r="AG1297" s="20"/>
      <c r="AH1297" s="20"/>
      <c r="AI1297" s="20"/>
    </row>
    <row r="1298" spans="1:35" s="19" customFormat="1" x14ac:dyDescent="0.2">
      <c r="A1298" s="17">
        <v>43202.958252314813</v>
      </c>
      <c r="B1298" s="18">
        <v>1.44513889359951</v>
      </c>
      <c r="C1298" s="18">
        <v>0.90034722222222219</v>
      </c>
      <c r="D1298" s="22">
        <f t="shared" si="20"/>
        <v>21.608055555555612</v>
      </c>
      <c r="F1298" s="20"/>
      <c r="H1298" s="21">
        <v>399.75</v>
      </c>
      <c r="Q1298" s="20">
        <v>-858.11400000000003</v>
      </c>
      <c r="S1298" s="21"/>
      <c r="T1298" s="20"/>
      <c r="U1298" s="20"/>
      <c r="V1298" s="20"/>
      <c r="W1298" s="20"/>
      <c r="X1298" s="20"/>
      <c r="Y1298" s="20"/>
      <c r="AE1298" s="20"/>
      <c r="AF1298" s="20"/>
      <c r="AG1298" s="20"/>
      <c r="AH1298" s="20"/>
      <c r="AI1298" s="20"/>
    </row>
    <row r="1299" spans="1:35" s="19" customFormat="1" x14ac:dyDescent="0.2">
      <c r="A1299" s="17">
        <v>43202.95894675926</v>
      </c>
      <c r="B1299" s="18">
        <v>1.4458333380462101</v>
      </c>
      <c r="C1299" s="18">
        <v>0.90104166666666663</v>
      </c>
      <c r="D1299" s="22">
        <f t="shared" si="20"/>
        <v>21.624722222222278</v>
      </c>
      <c r="F1299" s="20"/>
      <c r="H1299" s="21"/>
      <c r="Q1299" s="20"/>
      <c r="S1299" s="21"/>
      <c r="T1299" s="20"/>
      <c r="U1299" s="20"/>
      <c r="V1299" s="20"/>
      <c r="W1299" s="20"/>
      <c r="X1299" s="20"/>
      <c r="Y1299" s="20"/>
      <c r="AE1299" s="20"/>
      <c r="AF1299" s="20"/>
      <c r="AG1299" s="20"/>
      <c r="AH1299" s="20"/>
      <c r="AI1299" s="20"/>
    </row>
    <row r="1300" spans="1:35" s="19" customFormat="1" x14ac:dyDescent="0.2">
      <c r="A1300" s="17">
        <v>43202.959641203706</v>
      </c>
      <c r="B1300" s="18">
        <v>1.4465277824929199</v>
      </c>
      <c r="C1300" s="18">
        <v>0.90173611111111107</v>
      </c>
      <c r="D1300" s="22">
        <f t="shared" si="20"/>
        <v>21.641388888888944</v>
      </c>
      <c r="F1300" s="20"/>
      <c r="G1300" s="19">
        <v>36.962000000000003</v>
      </c>
      <c r="H1300" s="21"/>
      <c r="Q1300" s="20"/>
      <c r="S1300" s="21"/>
      <c r="T1300" s="20"/>
      <c r="U1300" s="20"/>
      <c r="V1300" s="20"/>
      <c r="W1300" s="20"/>
      <c r="X1300" s="20"/>
      <c r="Y1300" s="20"/>
      <c r="AE1300" s="20"/>
      <c r="AF1300" s="20"/>
      <c r="AG1300" s="20"/>
      <c r="AH1300" s="20"/>
      <c r="AI1300" s="20"/>
    </row>
    <row r="1301" spans="1:35" s="19" customFormat="1" x14ac:dyDescent="0.2">
      <c r="A1301" s="17">
        <v>43202.960335648146</v>
      </c>
      <c r="B1301" s="18">
        <v>1.44722222693963</v>
      </c>
      <c r="C1301" s="18">
        <v>0.90241898148148147</v>
      </c>
      <c r="D1301" s="22">
        <f t="shared" si="20"/>
        <v>21.65805555555561</v>
      </c>
      <c r="F1301" s="20"/>
      <c r="H1301" s="21"/>
      <c r="Q1301" s="20"/>
      <c r="S1301" s="21"/>
      <c r="T1301" s="20"/>
      <c r="U1301" s="20"/>
      <c r="V1301" s="20"/>
      <c r="W1301" s="20"/>
      <c r="X1301" s="20"/>
      <c r="Y1301" s="20"/>
      <c r="AE1301" s="20"/>
      <c r="AF1301" s="20"/>
      <c r="AG1301" s="20"/>
      <c r="AH1301" s="20"/>
      <c r="AI1301" s="20"/>
    </row>
    <row r="1302" spans="1:35" s="19" customFormat="1" x14ac:dyDescent="0.2">
      <c r="A1302" s="17">
        <v>43202.961030092592</v>
      </c>
      <c r="B1302" s="18">
        <v>1.4479166713863401</v>
      </c>
      <c r="C1302" s="18">
        <v>0.90312499999999996</v>
      </c>
      <c r="D1302" s="22">
        <f t="shared" si="20"/>
        <v>21.674722222222275</v>
      </c>
      <c r="F1302" s="20"/>
      <c r="H1302" s="21">
        <v>401.00900000000001</v>
      </c>
      <c r="Q1302" s="20">
        <v>-856.98699999999997</v>
      </c>
      <c r="S1302" s="21"/>
      <c r="T1302" s="20"/>
      <c r="U1302" s="20"/>
      <c r="V1302" s="20"/>
      <c r="W1302" s="20"/>
      <c r="X1302" s="20"/>
      <c r="Y1302" s="20"/>
      <c r="AE1302" s="20"/>
      <c r="AF1302" s="20"/>
      <c r="AG1302" s="20"/>
      <c r="AH1302" s="20"/>
      <c r="AI1302" s="20"/>
    </row>
    <row r="1303" spans="1:35" s="19" customFormat="1" x14ac:dyDescent="0.2">
      <c r="A1303" s="17">
        <v>43202.961724537039</v>
      </c>
      <c r="B1303" s="18">
        <v>1.4486111158330499</v>
      </c>
      <c r="C1303" s="18">
        <v>0.9038194444444444</v>
      </c>
      <c r="D1303" s="22">
        <f t="shared" si="20"/>
        <v>21.691388888888941</v>
      </c>
      <c r="F1303" s="20"/>
      <c r="H1303" s="21">
        <v>399.63200000000001</v>
      </c>
      <c r="Q1303" s="20"/>
      <c r="S1303" s="21"/>
      <c r="T1303" s="20"/>
      <c r="U1303" s="20"/>
      <c r="V1303" s="20"/>
      <c r="W1303" s="20"/>
      <c r="X1303" s="20"/>
      <c r="Y1303" s="20"/>
      <c r="AE1303" s="20"/>
      <c r="AF1303" s="20"/>
      <c r="AG1303" s="20"/>
      <c r="AH1303" s="20"/>
      <c r="AI1303" s="20"/>
    </row>
    <row r="1304" spans="1:35" s="19" customFormat="1" x14ac:dyDescent="0.2">
      <c r="A1304" s="17">
        <v>43202.962418981479</v>
      </c>
      <c r="B1304" s="18">
        <v>1.44930556027975</v>
      </c>
      <c r="C1304" s="18">
        <v>0.90451388888888884</v>
      </c>
      <c r="D1304" s="22">
        <f t="shared" si="20"/>
        <v>21.708055555555607</v>
      </c>
      <c r="F1304" s="20"/>
      <c r="H1304" s="21"/>
      <c r="Q1304" s="20"/>
      <c r="S1304" s="21"/>
      <c r="T1304" s="20"/>
      <c r="U1304" s="20"/>
      <c r="V1304" s="20"/>
      <c r="W1304" s="20"/>
      <c r="X1304" s="20"/>
      <c r="Y1304" s="20"/>
      <c r="AE1304" s="20"/>
      <c r="AF1304" s="20"/>
      <c r="AG1304" s="20"/>
      <c r="AH1304" s="20"/>
      <c r="AI1304" s="20"/>
    </row>
    <row r="1305" spans="1:35" s="19" customFormat="1" x14ac:dyDescent="0.2">
      <c r="A1305" s="17">
        <v>43202.963113425925</v>
      </c>
      <c r="B1305" s="18">
        <v>1.4500000047264601</v>
      </c>
      <c r="C1305" s="18">
        <v>0.90520833333333328</v>
      </c>
      <c r="D1305" s="22">
        <f t="shared" si="20"/>
        <v>21.724722222222272</v>
      </c>
      <c r="F1305" s="20"/>
      <c r="H1305" s="21"/>
      <c r="Q1305" s="20"/>
      <c r="S1305" s="21"/>
      <c r="T1305" s="20"/>
      <c r="U1305" s="20"/>
      <c r="V1305" s="20"/>
      <c r="W1305" s="20"/>
      <c r="X1305" s="20"/>
      <c r="Y1305" s="20"/>
      <c r="AE1305" s="20"/>
      <c r="AF1305" s="20"/>
      <c r="AG1305" s="20"/>
      <c r="AH1305" s="20"/>
      <c r="AI1305" s="20"/>
    </row>
    <row r="1306" spans="1:35" s="19" customFormat="1" x14ac:dyDescent="0.2">
      <c r="A1306" s="17">
        <v>43202.963807870372</v>
      </c>
      <c r="B1306" s="18">
        <v>1.4506944491731699</v>
      </c>
      <c r="C1306" s="18">
        <v>0.90590277777777772</v>
      </c>
      <c r="D1306" s="22">
        <f t="shared" si="20"/>
        <v>21.741388888888938</v>
      </c>
      <c r="F1306" s="20"/>
      <c r="H1306" s="21"/>
      <c r="Q1306" s="20">
        <v>-855.98599999999999</v>
      </c>
      <c r="S1306" s="21"/>
      <c r="T1306" s="20"/>
      <c r="U1306" s="20"/>
      <c r="V1306" s="20"/>
      <c r="W1306" s="20"/>
      <c r="X1306" s="20"/>
      <c r="Y1306" s="20"/>
      <c r="AE1306" s="20"/>
      <c r="AF1306" s="20"/>
      <c r="AG1306" s="20"/>
      <c r="AH1306" s="20"/>
      <c r="AI1306" s="20"/>
    </row>
    <row r="1307" spans="1:35" s="19" customFormat="1" x14ac:dyDescent="0.2">
      <c r="A1307" s="17">
        <v>43202.964502314811</v>
      </c>
      <c r="B1307" s="18">
        <v>1.45138889361988</v>
      </c>
      <c r="C1307" s="18">
        <v>0.90659722222222228</v>
      </c>
      <c r="D1307" s="22">
        <f t="shared" si="20"/>
        <v>21.758055555555604</v>
      </c>
      <c r="F1307" s="20"/>
      <c r="H1307" s="21"/>
      <c r="Q1307" s="20"/>
      <c r="S1307" s="21"/>
      <c r="T1307" s="20"/>
      <c r="U1307" s="20"/>
      <c r="V1307" s="20"/>
      <c r="W1307" s="20"/>
      <c r="X1307" s="20"/>
      <c r="Y1307" s="20"/>
      <c r="AE1307" s="20"/>
      <c r="AF1307" s="20"/>
      <c r="AG1307" s="20"/>
      <c r="AH1307" s="20"/>
      <c r="AI1307" s="20"/>
    </row>
    <row r="1308" spans="1:35" s="19" customFormat="1" x14ac:dyDescent="0.2">
      <c r="A1308" s="17">
        <v>43202.965196759258</v>
      </c>
      <c r="B1308" s="18">
        <v>1.4520833380665901</v>
      </c>
      <c r="C1308" s="18">
        <v>0.90728009259259257</v>
      </c>
      <c r="D1308" s="22">
        <f t="shared" si="20"/>
        <v>21.77472222222227</v>
      </c>
      <c r="F1308" s="20"/>
      <c r="H1308" s="21"/>
      <c r="Q1308" s="20"/>
      <c r="S1308" s="21"/>
      <c r="T1308" s="20"/>
      <c r="U1308" s="20"/>
      <c r="V1308" s="20"/>
      <c r="W1308" s="20"/>
      <c r="X1308" s="20"/>
      <c r="Y1308" s="20"/>
      <c r="AE1308" s="20"/>
      <c r="AF1308" s="20"/>
      <c r="AG1308" s="20"/>
      <c r="AH1308" s="20"/>
      <c r="AI1308" s="20"/>
    </row>
    <row r="1309" spans="1:35" s="19" customFormat="1" x14ac:dyDescent="0.2">
      <c r="A1309" s="17">
        <v>43202.965891203705</v>
      </c>
      <c r="B1309" s="18">
        <v>1.4527777825132899</v>
      </c>
      <c r="C1309" s="18">
        <v>0.90798611111111116</v>
      </c>
      <c r="D1309" s="22">
        <f t="shared" si="20"/>
        <v>21.791388888888935</v>
      </c>
      <c r="F1309" s="20"/>
      <c r="H1309" s="21"/>
      <c r="Q1309" s="20"/>
      <c r="S1309" s="21"/>
      <c r="T1309" s="20"/>
      <c r="U1309" s="20"/>
      <c r="V1309" s="20"/>
      <c r="W1309" s="20"/>
      <c r="X1309" s="20"/>
      <c r="Y1309" s="20"/>
      <c r="AE1309" s="20"/>
      <c r="AF1309" s="20"/>
      <c r="AG1309" s="20"/>
      <c r="AH1309" s="20"/>
      <c r="AI1309" s="20"/>
    </row>
    <row r="1310" spans="1:35" s="19" customFormat="1" x14ac:dyDescent="0.2">
      <c r="A1310" s="17">
        <v>43202.966585648152</v>
      </c>
      <c r="B1310" s="18">
        <v>1.45347222696</v>
      </c>
      <c r="C1310" s="18">
        <v>0.9086805555555556</v>
      </c>
      <c r="D1310" s="22">
        <f t="shared" si="20"/>
        <v>21.808055555555601</v>
      </c>
      <c r="F1310" s="20"/>
      <c r="H1310" s="21"/>
      <c r="Q1310" s="20"/>
      <c r="S1310" s="21"/>
      <c r="T1310" s="20"/>
      <c r="U1310" s="20"/>
      <c r="V1310" s="20"/>
      <c r="W1310" s="20"/>
      <c r="X1310" s="20"/>
      <c r="Y1310" s="20"/>
      <c r="AE1310" s="20"/>
      <c r="AF1310" s="20"/>
      <c r="AG1310" s="20"/>
      <c r="AH1310" s="20"/>
      <c r="AI1310" s="20"/>
    </row>
    <row r="1311" spans="1:35" s="19" customFormat="1" x14ac:dyDescent="0.2">
      <c r="A1311" s="17">
        <v>43202.967280092591</v>
      </c>
      <c r="B1311" s="18">
        <v>1.4541666714067101</v>
      </c>
      <c r="C1311" s="18">
        <v>0.90937500000000004</v>
      </c>
      <c r="D1311" s="22">
        <f t="shared" si="20"/>
        <v>21.824722222222267</v>
      </c>
      <c r="F1311" s="20"/>
      <c r="H1311" s="21"/>
      <c r="Q1311" s="20">
        <v>-854.98599999999999</v>
      </c>
      <c r="S1311" s="21"/>
      <c r="T1311" s="20"/>
      <c r="U1311" s="20"/>
      <c r="V1311" s="20"/>
      <c r="W1311" s="20"/>
      <c r="X1311" s="20"/>
      <c r="Y1311" s="20"/>
      <c r="AE1311" s="20"/>
      <c r="AF1311" s="20"/>
      <c r="AG1311" s="20"/>
      <c r="AH1311" s="20"/>
      <c r="AI1311" s="20"/>
    </row>
    <row r="1312" spans="1:35" s="19" customFormat="1" x14ac:dyDescent="0.2">
      <c r="A1312" s="17">
        <v>43202.967974537038</v>
      </c>
      <c r="B1312" s="18">
        <v>1.4548611158534199</v>
      </c>
      <c r="C1312" s="18">
        <v>0.91006944444444449</v>
      </c>
      <c r="D1312" s="22">
        <f t="shared" si="20"/>
        <v>21.841388888888932</v>
      </c>
      <c r="F1312" s="20"/>
      <c r="H1312" s="21"/>
      <c r="Q1312" s="20"/>
      <c r="S1312" s="21"/>
      <c r="T1312" s="20"/>
      <c r="U1312" s="20"/>
      <c r="V1312" s="20"/>
      <c r="W1312" s="20"/>
      <c r="X1312" s="20"/>
      <c r="Y1312" s="20"/>
      <c r="AE1312" s="20"/>
      <c r="AF1312" s="20"/>
      <c r="AG1312" s="20"/>
      <c r="AH1312" s="20"/>
      <c r="AI1312" s="20"/>
    </row>
    <row r="1313" spans="1:31" s="20" customFormat="1" x14ac:dyDescent="0.2">
      <c r="A1313" s="17">
        <v>43202.968668981484</v>
      </c>
      <c r="B1313" s="18">
        <v>1.45555556030013</v>
      </c>
      <c r="C1313" s="18">
        <v>0.91076388888888893</v>
      </c>
      <c r="D1313" s="22">
        <f t="shared" si="20"/>
        <v>21.858055555555598</v>
      </c>
      <c r="E1313" s="19"/>
      <c r="G1313" s="19"/>
      <c r="H1313" s="21"/>
      <c r="I1313" s="19"/>
      <c r="J1313" s="19"/>
      <c r="K1313" s="19"/>
      <c r="L1313" s="19"/>
      <c r="M1313" s="19"/>
      <c r="N1313" s="19"/>
      <c r="O1313" s="19"/>
      <c r="P1313" s="19"/>
      <c r="R1313" s="19"/>
      <c r="S1313" s="21"/>
      <c r="Z1313" s="19"/>
      <c r="AA1313" s="19"/>
      <c r="AB1313" s="19"/>
      <c r="AC1313" s="19"/>
      <c r="AD1313" s="19"/>
    </row>
    <row r="1314" spans="1:31" s="20" customFormat="1" x14ac:dyDescent="0.2">
      <c r="A1314" s="17">
        <v>43202.969363425924</v>
      </c>
      <c r="B1314" s="18">
        <v>1.4562500047468301</v>
      </c>
      <c r="C1314" s="18">
        <v>0.91144675925925922</v>
      </c>
      <c r="D1314" s="22">
        <f t="shared" si="20"/>
        <v>21.874722222222264</v>
      </c>
      <c r="E1314" s="19"/>
      <c r="G1314" s="19"/>
      <c r="H1314" s="21">
        <v>398.964</v>
      </c>
      <c r="I1314" s="19"/>
      <c r="J1314" s="19"/>
      <c r="K1314" s="19"/>
      <c r="L1314" s="19"/>
      <c r="M1314" s="19"/>
      <c r="N1314" s="19"/>
      <c r="O1314" s="19"/>
      <c r="P1314" s="19"/>
      <c r="R1314" s="19"/>
      <c r="S1314" s="21"/>
      <c r="Z1314" s="19"/>
      <c r="AA1314" s="19"/>
      <c r="AB1314" s="19"/>
      <c r="AC1314" s="19"/>
      <c r="AD1314" s="19"/>
    </row>
    <row r="1315" spans="1:31" s="20" customFormat="1" x14ac:dyDescent="0.2">
      <c r="A1315" s="17">
        <v>43202.970057870371</v>
      </c>
      <c r="B1315" s="18">
        <v>1.4569444491935399</v>
      </c>
      <c r="C1315" s="18">
        <v>0.91214120370370366</v>
      </c>
      <c r="D1315" s="22">
        <f t="shared" si="20"/>
        <v>21.89138888888893</v>
      </c>
      <c r="E1315" s="19"/>
      <c r="G1315" s="19"/>
      <c r="H1315" s="21"/>
      <c r="I1315" s="19"/>
      <c r="J1315" s="19"/>
      <c r="K1315" s="19"/>
      <c r="L1315" s="19"/>
      <c r="M1315" s="19"/>
      <c r="N1315" s="19"/>
      <c r="O1315" s="19"/>
      <c r="P1315" s="19"/>
      <c r="R1315" s="19"/>
      <c r="S1315" s="21"/>
      <c r="T1315" s="20">
        <v>35.975000000000001</v>
      </c>
      <c r="Z1315" s="19"/>
      <c r="AA1315" s="19"/>
      <c r="AB1315" s="19"/>
      <c r="AC1315" s="19"/>
      <c r="AD1315" s="19"/>
    </row>
    <row r="1316" spans="1:31" s="20" customFormat="1" x14ac:dyDescent="0.2">
      <c r="A1316" s="17">
        <v>43202.970752314817</v>
      </c>
      <c r="B1316" s="18">
        <v>1.45763889364025</v>
      </c>
      <c r="C1316" s="18">
        <v>0.91284722222222225</v>
      </c>
      <c r="D1316" s="22">
        <f t="shared" si="20"/>
        <v>21.908055555555595</v>
      </c>
      <c r="E1316" s="19"/>
      <c r="G1316" s="19"/>
      <c r="H1316" s="21"/>
      <c r="I1316" s="19"/>
      <c r="J1316" s="19"/>
      <c r="K1316" s="19"/>
      <c r="L1316" s="19"/>
      <c r="M1316" s="19"/>
      <c r="N1316" s="19"/>
      <c r="O1316" s="19"/>
      <c r="P1316" s="19"/>
      <c r="Q1316" s="20">
        <v>-853.98099999999999</v>
      </c>
      <c r="R1316" s="19"/>
      <c r="S1316" s="21"/>
      <c r="T1316" s="20">
        <v>36.185000000000002</v>
      </c>
      <c r="Z1316" s="19"/>
      <c r="AA1316" s="19"/>
      <c r="AB1316" s="19"/>
      <c r="AC1316" s="19"/>
      <c r="AD1316" s="19"/>
    </row>
    <row r="1317" spans="1:31" s="20" customFormat="1" x14ac:dyDescent="0.2">
      <c r="A1317" s="17">
        <v>43202.971446759257</v>
      </c>
      <c r="B1317" s="18">
        <v>1.4583333380869601</v>
      </c>
      <c r="C1317" s="18">
        <v>0.9135416666666667</v>
      </c>
      <c r="D1317" s="22">
        <f t="shared" si="20"/>
        <v>21.924722222222261</v>
      </c>
      <c r="E1317" s="19"/>
      <c r="G1317" s="19"/>
      <c r="H1317" s="21">
        <v>399.56299999999999</v>
      </c>
      <c r="I1317" s="19"/>
      <c r="J1317" s="19"/>
      <c r="K1317" s="19"/>
      <c r="L1317" s="19"/>
      <c r="M1317" s="19"/>
      <c r="N1317" s="19"/>
      <c r="O1317" s="19"/>
      <c r="P1317" s="19"/>
      <c r="R1317" s="19"/>
      <c r="S1317" s="21"/>
      <c r="T1317" s="20">
        <v>36.762999999999998</v>
      </c>
      <c r="Z1317" s="19"/>
      <c r="AA1317" s="19"/>
      <c r="AB1317" s="19"/>
      <c r="AC1317" s="19"/>
      <c r="AD1317" s="19"/>
    </row>
    <row r="1318" spans="1:31" s="20" customFormat="1" x14ac:dyDescent="0.2">
      <c r="A1318" s="17">
        <v>43202.972141203703</v>
      </c>
      <c r="B1318" s="18">
        <v>1.4590277825336699</v>
      </c>
      <c r="C1318" s="18">
        <v>0.91423611111111114</v>
      </c>
      <c r="D1318" s="22">
        <f t="shared" si="20"/>
        <v>21.941388888888927</v>
      </c>
      <c r="E1318" s="19">
        <v>1005.633</v>
      </c>
      <c r="F1318" s="20">
        <v>6.1020000000000003</v>
      </c>
      <c r="G1318" s="19">
        <v>36.972000000000001</v>
      </c>
      <c r="H1318" s="21">
        <v>400.512</v>
      </c>
      <c r="I1318" s="19">
        <v>0</v>
      </c>
      <c r="J1318" s="19">
        <v>0</v>
      </c>
      <c r="K1318" s="19">
        <v>0</v>
      </c>
      <c r="L1318" s="19">
        <v>5.633</v>
      </c>
      <c r="M1318" s="19">
        <v>0</v>
      </c>
      <c r="N1318" s="19">
        <v>0</v>
      </c>
      <c r="O1318" s="19">
        <v>0</v>
      </c>
      <c r="P1318" s="19">
        <v>0</v>
      </c>
      <c r="Q1318" s="20">
        <v>-852.91600000000005</v>
      </c>
      <c r="R1318" s="19">
        <v>0</v>
      </c>
      <c r="S1318" s="21">
        <v>0.01</v>
      </c>
      <c r="T1318" s="20">
        <v>34.280999999999999</v>
      </c>
      <c r="U1318" s="20">
        <v>0</v>
      </c>
      <c r="V1318" s="20">
        <v>0</v>
      </c>
      <c r="W1318" s="20">
        <v>0</v>
      </c>
      <c r="X1318" s="20">
        <v>0</v>
      </c>
      <c r="Y1318" s="20">
        <v>6</v>
      </c>
      <c r="Z1318" s="19">
        <v>37</v>
      </c>
      <c r="AA1318" s="19">
        <v>3</v>
      </c>
      <c r="AB1318" s="19">
        <v>0</v>
      </c>
      <c r="AC1318" s="19">
        <v>3</v>
      </c>
      <c r="AD1318" s="19">
        <v>3</v>
      </c>
      <c r="AE1318" s="20">
        <v>0</v>
      </c>
    </row>
    <row r="1319" spans="1:31" s="20" customFormat="1" x14ac:dyDescent="0.2">
      <c r="A1319" s="17">
        <v>43202.97283564815</v>
      </c>
      <c r="B1319" s="18">
        <v>1.45972222698038</v>
      </c>
      <c r="C1319" s="18">
        <v>0.91493055555555558</v>
      </c>
      <c r="D1319" s="22">
        <f t="shared" si="20"/>
        <v>21.958055555555593</v>
      </c>
      <c r="E1319" s="19"/>
      <c r="G1319" s="19"/>
      <c r="H1319" s="21"/>
      <c r="I1319" s="19"/>
      <c r="J1319" s="19"/>
      <c r="K1319" s="19"/>
      <c r="L1319" s="19"/>
      <c r="M1319" s="19"/>
      <c r="N1319" s="19"/>
      <c r="O1319" s="19"/>
      <c r="P1319" s="19"/>
      <c r="R1319" s="19"/>
      <c r="S1319" s="21"/>
      <c r="T1319" s="20">
        <v>33.991</v>
      </c>
      <c r="Z1319" s="19"/>
      <c r="AA1319" s="19"/>
      <c r="AB1319" s="19"/>
      <c r="AC1319" s="19"/>
      <c r="AD1319" s="19"/>
    </row>
    <row r="1320" spans="1:31" s="20" customFormat="1" x14ac:dyDescent="0.2">
      <c r="A1320" s="17">
        <v>43202.973530092589</v>
      </c>
      <c r="B1320" s="18">
        <v>1.4604166714270801</v>
      </c>
      <c r="C1320" s="18">
        <v>0.91562500000000002</v>
      </c>
      <c r="D1320" s="22">
        <f t="shared" si="20"/>
        <v>21.974722222222258</v>
      </c>
      <c r="E1320" s="19"/>
      <c r="G1320" s="19"/>
      <c r="H1320" s="21"/>
      <c r="I1320" s="19"/>
      <c r="J1320" s="19"/>
      <c r="K1320" s="19"/>
      <c r="L1320" s="19"/>
      <c r="M1320" s="19"/>
      <c r="N1320" s="19"/>
      <c r="O1320" s="19"/>
      <c r="P1320" s="19"/>
      <c r="R1320" s="19"/>
      <c r="S1320" s="21"/>
      <c r="T1320" s="20">
        <v>37.121000000000002</v>
      </c>
      <c r="Z1320" s="19"/>
      <c r="AA1320" s="19"/>
      <c r="AB1320" s="19"/>
      <c r="AC1320" s="19"/>
      <c r="AD1320" s="19"/>
    </row>
    <row r="1321" spans="1:31" s="20" customFormat="1" x14ac:dyDescent="0.2">
      <c r="A1321" s="17">
        <v>43202.974224537036</v>
      </c>
      <c r="B1321" s="18">
        <v>1.4611111158737899</v>
      </c>
      <c r="C1321" s="18">
        <v>0.91630787037037043</v>
      </c>
      <c r="D1321" s="22">
        <f t="shared" si="20"/>
        <v>21.991388888888924</v>
      </c>
      <c r="E1321" s="19"/>
      <c r="G1321" s="19"/>
      <c r="H1321" s="21"/>
      <c r="I1321" s="19"/>
      <c r="J1321" s="19"/>
      <c r="K1321" s="19"/>
      <c r="L1321" s="19"/>
      <c r="M1321" s="19"/>
      <c r="N1321" s="19"/>
      <c r="O1321" s="19"/>
      <c r="P1321" s="19"/>
      <c r="R1321" s="19"/>
      <c r="S1321" s="21"/>
      <c r="Z1321" s="19"/>
      <c r="AA1321" s="19"/>
      <c r="AB1321" s="19"/>
      <c r="AC1321" s="19"/>
      <c r="AD1321" s="19"/>
    </row>
    <row r="1322" spans="1:31" s="20" customFormat="1" x14ac:dyDescent="0.2">
      <c r="A1322" s="17">
        <v>43202.974918981483</v>
      </c>
      <c r="B1322" s="18">
        <v>1.4618055603205</v>
      </c>
      <c r="C1322" s="18">
        <v>0.91700231481481487</v>
      </c>
      <c r="D1322" s="22">
        <f t="shared" si="20"/>
        <v>22.00805555555559</v>
      </c>
      <c r="E1322" s="19"/>
      <c r="G1322" s="19"/>
      <c r="H1322" s="21"/>
      <c r="I1322" s="19"/>
      <c r="J1322" s="19"/>
      <c r="K1322" s="19"/>
      <c r="L1322" s="19"/>
      <c r="M1322" s="19"/>
      <c r="N1322" s="19"/>
      <c r="O1322" s="19"/>
      <c r="P1322" s="19"/>
      <c r="R1322" s="19"/>
      <c r="S1322" s="21"/>
      <c r="Z1322" s="19"/>
      <c r="AA1322" s="19"/>
      <c r="AB1322" s="19"/>
      <c r="AC1322" s="19"/>
      <c r="AD1322" s="19"/>
    </row>
    <row r="1323" spans="1:31" s="20" customFormat="1" x14ac:dyDescent="0.2">
      <c r="A1323" s="17">
        <v>43202.975613425922</v>
      </c>
      <c r="B1323" s="18">
        <v>1.4625000047672101</v>
      </c>
      <c r="C1323" s="18">
        <v>0.91770833333333335</v>
      </c>
      <c r="D1323" s="22">
        <f t="shared" si="20"/>
        <v>22.024722222222255</v>
      </c>
      <c r="E1323" s="19"/>
      <c r="G1323" s="19"/>
      <c r="H1323" s="21"/>
      <c r="I1323" s="19"/>
      <c r="J1323" s="19"/>
      <c r="K1323" s="19"/>
      <c r="L1323" s="19"/>
      <c r="M1323" s="19"/>
      <c r="N1323" s="19"/>
      <c r="O1323" s="19"/>
      <c r="P1323" s="19"/>
      <c r="Q1323" s="20">
        <v>-852.45299999999997</v>
      </c>
      <c r="R1323" s="19"/>
      <c r="S1323" s="21"/>
      <c r="Z1323" s="19"/>
      <c r="AA1323" s="19"/>
      <c r="AB1323" s="19"/>
      <c r="AC1323" s="19"/>
      <c r="AD1323" s="19"/>
    </row>
    <row r="1324" spans="1:31" s="20" customFormat="1" x14ac:dyDescent="0.2">
      <c r="A1324" s="17">
        <v>43202.976307870369</v>
      </c>
      <c r="B1324" s="18">
        <v>1.4631944492139199</v>
      </c>
      <c r="C1324" s="18">
        <v>0.91840277777777779</v>
      </c>
      <c r="D1324" s="22">
        <f t="shared" si="20"/>
        <v>22.041388888888921</v>
      </c>
      <c r="E1324" s="19"/>
      <c r="G1324" s="19"/>
      <c r="H1324" s="21"/>
      <c r="I1324" s="19"/>
      <c r="J1324" s="19"/>
      <c r="K1324" s="19"/>
      <c r="L1324" s="19"/>
      <c r="M1324" s="19"/>
      <c r="N1324" s="19"/>
      <c r="O1324" s="19"/>
      <c r="P1324" s="19"/>
      <c r="R1324" s="19"/>
      <c r="S1324" s="21"/>
      <c r="Z1324" s="19"/>
      <c r="AA1324" s="19"/>
      <c r="AB1324" s="19"/>
      <c r="AC1324" s="19"/>
      <c r="AD1324" s="19"/>
    </row>
    <row r="1325" spans="1:31" s="20" customFormat="1" x14ac:dyDescent="0.2">
      <c r="A1325" s="17">
        <v>43202.977002314816</v>
      </c>
      <c r="B1325" s="18">
        <v>1.46388889366062</v>
      </c>
      <c r="C1325" s="18">
        <v>0.91909722222222223</v>
      </c>
      <c r="D1325" s="22">
        <f t="shared" si="20"/>
        <v>22.058055555555587</v>
      </c>
      <c r="E1325" s="19"/>
      <c r="G1325" s="19"/>
      <c r="H1325" s="21"/>
      <c r="I1325" s="19"/>
      <c r="J1325" s="19"/>
      <c r="K1325" s="19"/>
      <c r="L1325" s="19"/>
      <c r="M1325" s="19"/>
      <c r="N1325" s="19"/>
      <c r="O1325" s="19"/>
      <c r="P1325" s="19"/>
      <c r="R1325" s="19"/>
      <c r="S1325" s="21"/>
      <c r="Z1325" s="19"/>
      <c r="AA1325" s="19"/>
      <c r="AB1325" s="19"/>
      <c r="AC1325" s="19"/>
      <c r="AD1325" s="19"/>
    </row>
    <row r="1326" spans="1:31" s="20" customFormat="1" x14ac:dyDescent="0.2">
      <c r="A1326" s="17">
        <v>43202.977696759262</v>
      </c>
      <c r="B1326" s="18">
        <v>1.4645833381073301</v>
      </c>
      <c r="C1326" s="18">
        <v>0.91979166666666667</v>
      </c>
      <c r="D1326" s="22">
        <f t="shared" si="20"/>
        <v>22.074722222222253</v>
      </c>
      <c r="E1326" s="19"/>
      <c r="G1326" s="19"/>
      <c r="H1326" s="21"/>
      <c r="I1326" s="19"/>
      <c r="J1326" s="19"/>
      <c r="K1326" s="19"/>
      <c r="L1326" s="19"/>
      <c r="M1326" s="19"/>
      <c r="N1326" s="19"/>
      <c r="O1326" s="19"/>
      <c r="P1326" s="19"/>
      <c r="R1326" s="19"/>
      <c r="S1326" s="21"/>
      <c r="Z1326" s="19"/>
      <c r="AA1326" s="19"/>
      <c r="AB1326" s="19"/>
      <c r="AC1326" s="19"/>
      <c r="AD1326" s="19"/>
    </row>
    <row r="1327" spans="1:31" s="20" customFormat="1" x14ac:dyDescent="0.2">
      <c r="A1327" s="17">
        <v>43202.978391203702</v>
      </c>
      <c r="B1327" s="18">
        <v>1.46527778255404</v>
      </c>
      <c r="C1327" s="18">
        <v>0.92048611111111112</v>
      </c>
      <c r="D1327" s="22">
        <f t="shared" si="20"/>
        <v>22.091388888888918</v>
      </c>
      <c r="E1327" s="19"/>
      <c r="G1327" s="19"/>
      <c r="H1327" s="21"/>
      <c r="I1327" s="19"/>
      <c r="J1327" s="19"/>
      <c r="K1327" s="19"/>
      <c r="L1327" s="19"/>
      <c r="M1327" s="19"/>
      <c r="N1327" s="19"/>
      <c r="O1327" s="19"/>
      <c r="P1327" s="19"/>
      <c r="R1327" s="19"/>
      <c r="S1327" s="21"/>
      <c r="Z1327" s="19"/>
      <c r="AA1327" s="19"/>
      <c r="AB1327" s="19"/>
      <c r="AC1327" s="19"/>
      <c r="AD1327" s="19"/>
    </row>
    <row r="1328" spans="1:31" s="20" customFormat="1" x14ac:dyDescent="0.2">
      <c r="A1328" s="17">
        <v>43202.979085648149</v>
      </c>
      <c r="B1328" s="18">
        <v>1.46597222700075</v>
      </c>
      <c r="C1328" s="18">
        <v>0.92116898148148152</v>
      </c>
      <c r="D1328" s="22">
        <f t="shared" si="20"/>
        <v>22.108055555555584</v>
      </c>
      <c r="E1328" s="19"/>
      <c r="G1328" s="19"/>
      <c r="H1328" s="21"/>
      <c r="I1328" s="19"/>
      <c r="J1328" s="19"/>
      <c r="K1328" s="19"/>
      <c r="L1328" s="19"/>
      <c r="M1328" s="19"/>
      <c r="N1328" s="19"/>
      <c r="O1328" s="19"/>
      <c r="P1328" s="19"/>
      <c r="R1328" s="19"/>
      <c r="S1328" s="21"/>
      <c r="Z1328" s="19"/>
      <c r="AA1328" s="19"/>
      <c r="AB1328" s="19"/>
      <c r="AC1328" s="19"/>
      <c r="AD1328" s="19"/>
    </row>
    <row r="1329" spans="1:30" s="20" customFormat="1" x14ac:dyDescent="0.2">
      <c r="A1329" s="17">
        <v>43202.979780092595</v>
      </c>
      <c r="B1329" s="18">
        <v>1.4666666714474601</v>
      </c>
      <c r="C1329" s="18">
        <v>0.921875</v>
      </c>
      <c r="D1329" s="22">
        <f t="shared" si="20"/>
        <v>22.12472222222225</v>
      </c>
      <c r="E1329" s="19"/>
      <c r="G1329" s="19"/>
      <c r="H1329" s="21">
        <v>398.923</v>
      </c>
      <c r="I1329" s="19"/>
      <c r="J1329" s="19"/>
      <c r="K1329" s="19"/>
      <c r="L1329" s="19"/>
      <c r="M1329" s="19"/>
      <c r="N1329" s="19"/>
      <c r="O1329" s="19"/>
      <c r="P1329" s="19"/>
      <c r="Q1329" s="20">
        <v>-851.22299999999996</v>
      </c>
      <c r="R1329" s="19"/>
      <c r="S1329" s="21"/>
      <c r="Z1329" s="19"/>
      <c r="AA1329" s="19"/>
      <c r="AB1329" s="19"/>
      <c r="AC1329" s="19"/>
      <c r="AD1329" s="19"/>
    </row>
    <row r="1330" spans="1:30" s="20" customFormat="1" x14ac:dyDescent="0.2">
      <c r="A1330" s="17">
        <v>43202.980474537035</v>
      </c>
      <c r="B1330" s="18">
        <v>1.46736111589416</v>
      </c>
      <c r="C1330" s="18">
        <v>0.92256944444444444</v>
      </c>
      <c r="D1330" s="22">
        <f t="shared" si="20"/>
        <v>22.141388888888915</v>
      </c>
      <c r="E1330" s="19"/>
      <c r="G1330" s="19"/>
      <c r="H1330" s="21">
        <v>400.48</v>
      </c>
      <c r="I1330" s="19"/>
      <c r="J1330" s="19"/>
      <c r="K1330" s="19"/>
      <c r="L1330" s="19"/>
      <c r="M1330" s="19"/>
      <c r="N1330" s="19"/>
      <c r="O1330" s="19"/>
      <c r="P1330" s="19"/>
      <c r="R1330" s="19"/>
      <c r="S1330" s="21"/>
      <c r="Z1330" s="19"/>
      <c r="AA1330" s="19"/>
      <c r="AB1330" s="19"/>
      <c r="AC1330" s="19"/>
      <c r="AD1330" s="19"/>
    </row>
    <row r="1331" spans="1:30" s="20" customFormat="1" x14ac:dyDescent="0.2">
      <c r="A1331" s="17">
        <v>43202.981168981481</v>
      </c>
      <c r="B1331" s="18">
        <v>1.46805556034087</v>
      </c>
      <c r="C1331" s="18">
        <v>0.92326388888888888</v>
      </c>
      <c r="D1331" s="22">
        <f t="shared" si="20"/>
        <v>22.158055555555581</v>
      </c>
      <c r="E1331" s="19"/>
      <c r="G1331" s="19"/>
      <c r="H1331" s="21"/>
      <c r="I1331" s="19"/>
      <c r="J1331" s="19"/>
      <c r="K1331" s="19"/>
      <c r="L1331" s="19"/>
      <c r="M1331" s="19"/>
      <c r="N1331" s="19"/>
      <c r="O1331" s="19"/>
      <c r="P1331" s="19"/>
      <c r="R1331" s="19"/>
      <c r="S1331" s="21"/>
      <c r="Z1331" s="19"/>
      <c r="AA1331" s="19"/>
      <c r="AB1331" s="19"/>
      <c r="AC1331" s="19"/>
      <c r="AD1331" s="19"/>
    </row>
    <row r="1332" spans="1:30" s="20" customFormat="1" x14ac:dyDescent="0.2">
      <c r="A1332" s="17">
        <v>43202.981863425928</v>
      </c>
      <c r="B1332" s="18">
        <v>1.4687500047875801</v>
      </c>
      <c r="C1332" s="18">
        <v>0.92395833333333333</v>
      </c>
      <c r="D1332" s="22">
        <f t="shared" si="20"/>
        <v>22.174722222222247</v>
      </c>
      <c r="E1332" s="19"/>
      <c r="G1332" s="19"/>
      <c r="H1332" s="21"/>
      <c r="I1332" s="19"/>
      <c r="J1332" s="19"/>
      <c r="K1332" s="19"/>
      <c r="L1332" s="19"/>
      <c r="M1332" s="19"/>
      <c r="N1332" s="19"/>
      <c r="O1332" s="19"/>
      <c r="P1332" s="19"/>
      <c r="R1332" s="19"/>
      <c r="S1332" s="21"/>
      <c r="Z1332" s="19"/>
      <c r="AA1332" s="19"/>
      <c r="AB1332" s="19"/>
      <c r="AC1332" s="19"/>
      <c r="AD1332" s="19"/>
    </row>
    <row r="1333" spans="1:30" s="20" customFormat="1" x14ac:dyDescent="0.2">
      <c r="A1333" s="17">
        <v>43202.982557870368</v>
      </c>
      <c r="B1333" s="18">
        <v>1.46944444923429</v>
      </c>
      <c r="C1333" s="18">
        <v>0.92465277777777777</v>
      </c>
      <c r="D1333" s="22">
        <f t="shared" si="20"/>
        <v>22.191388888888913</v>
      </c>
      <c r="E1333" s="19"/>
      <c r="G1333" s="19"/>
      <c r="H1333" s="21">
        <v>398.89400000000001</v>
      </c>
      <c r="I1333" s="19"/>
      <c r="J1333" s="19"/>
      <c r="K1333" s="19"/>
      <c r="L1333" s="19"/>
      <c r="M1333" s="19"/>
      <c r="N1333" s="19"/>
      <c r="O1333" s="19"/>
      <c r="P1333" s="19"/>
      <c r="R1333" s="19"/>
      <c r="S1333" s="21"/>
      <c r="Z1333" s="19"/>
      <c r="AA1333" s="19"/>
      <c r="AB1333" s="19"/>
      <c r="AC1333" s="19"/>
      <c r="AD1333" s="19"/>
    </row>
    <row r="1334" spans="1:30" s="20" customFormat="1" x14ac:dyDescent="0.2">
      <c r="A1334" s="17">
        <v>43202.983252314814</v>
      </c>
      <c r="B1334" s="18">
        <v>1.470138893681</v>
      </c>
      <c r="C1334" s="18">
        <v>0.92534722222222221</v>
      </c>
      <c r="D1334" s="22">
        <f t="shared" si="20"/>
        <v>22.208055555555578</v>
      </c>
      <c r="E1334" s="19"/>
      <c r="G1334" s="19"/>
      <c r="H1334" s="21">
        <v>401.40199999999999</v>
      </c>
      <c r="I1334" s="19"/>
      <c r="J1334" s="19"/>
      <c r="K1334" s="19"/>
      <c r="L1334" s="19"/>
      <c r="M1334" s="19"/>
      <c r="N1334" s="19"/>
      <c r="O1334" s="19"/>
      <c r="P1334" s="19"/>
      <c r="R1334" s="19"/>
      <c r="S1334" s="21"/>
      <c r="Z1334" s="19"/>
      <c r="AA1334" s="19"/>
      <c r="AB1334" s="19"/>
      <c r="AC1334" s="19"/>
      <c r="AD1334" s="19"/>
    </row>
    <row r="1335" spans="1:30" s="20" customFormat="1" x14ac:dyDescent="0.2">
      <c r="A1335" s="17">
        <v>43202.983946759261</v>
      </c>
      <c r="B1335" s="18">
        <v>1.4708333381276999</v>
      </c>
      <c r="C1335" s="18">
        <v>0.92603009259259261</v>
      </c>
      <c r="D1335" s="22">
        <f t="shared" si="20"/>
        <v>22.224722222222244</v>
      </c>
      <c r="E1335" s="19"/>
      <c r="G1335" s="19"/>
      <c r="H1335" s="21"/>
      <c r="I1335" s="19"/>
      <c r="J1335" s="19"/>
      <c r="K1335" s="19"/>
      <c r="L1335" s="19"/>
      <c r="M1335" s="19"/>
      <c r="N1335" s="19"/>
      <c r="O1335" s="19"/>
      <c r="P1335" s="19"/>
      <c r="Q1335" s="20">
        <v>-850.09400000000005</v>
      </c>
      <c r="R1335" s="19"/>
      <c r="S1335" s="21"/>
      <c r="Z1335" s="19"/>
      <c r="AA1335" s="19"/>
      <c r="AB1335" s="19"/>
      <c r="AC1335" s="19"/>
      <c r="AD1335" s="19"/>
    </row>
    <row r="1336" spans="1:30" s="20" customFormat="1" x14ac:dyDescent="0.2">
      <c r="A1336" s="17">
        <v>43202.9846412037</v>
      </c>
      <c r="B1336" s="18">
        <v>1.47152778257441</v>
      </c>
      <c r="C1336" s="18">
        <v>0.92673611111111109</v>
      </c>
      <c r="D1336" s="22">
        <f t="shared" si="20"/>
        <v>22.24138888888891</v>
      </c>
      <c r="E1336" s="19"/>
      <c r="G1336" s="19"/>
      <c r="H1336" s="21"/>
      <c r="I1336" s="19"/>
      <c r="J1336" s="19"/>
      <c r="K1336" s="19"/>
      <c r="L1336" s="19"/>
      <c r="M1336" s="19"/>
      <c r="N1336" s="19"/>
      <c r="O1336" s="19"/>
      <c r="P1336" s="19"/>
      <c r="R1336" s="19"/>
      <c r="S1336" s="21"/>
      <c r="Z1336" s="19"/>
      <c r="AA1336" s="19"/>
      <c r="AB1336" s="19"/>
      <c r="AC1336" s="19"/>
      <c r="AD1336" s="19"/>
    </row>
    <row r="1337" spans="1:30" s="20" customFormat="1" x14ac:dyDescent="0.2">
      <c r="A1337" s="17">
        <v>43202.985335648147</v>
      </c>
      <c r="B1337" s="18">
        <v>1.47222222702112</v>
      </c>
      <c r="C1337" s="18">
        <v>0.92743055555555554</v>
      </c>
      <c r="D1337" s="22">
        <f t="shared" si="20"/>
        <v>22.258055555555575</v>
      </c>
      <c r="E1337" s="19"/>
      <c r="G1337" s="19"/>
      <c r="H1337" s="21"/>
      <c r="I1337" s="19"/>
      <c r="J1337" s="19"/>
      <c r="K1337" s="19"/>
      <c r="L1337" s="19"/>
      <c r="M1337" s="19"/>
      <c r="N1337" s="19"/>
      <c r="O1337" s="19"/>
      <c r="P1337" s="19"/>
      <c r="R1337" s="19"/>
      <c r="S1337" s="21"/>
      <c r="Z1337" s="19"/>
      <c r="AA1337" s="19"/>
      <c r="AB1337" s="19"/>
      <c r="AC1337" s="19"/>
      <c r="AD1337" s="19"/>
    </row>
    <row r="1338" spans="1:30" s="20" customFormat="1" x14ac:dyDescent="0.2">
      <c r="A1338" s="17">
        <v>43202.986030092594</v>
      </c>
      <c r="B1338" s="18">
        <v>1.4729166714678299</v>
      </c>
      <c r="C1338" s="18">
        <v>0.92812499999999998</v>
      </c>
      <c r="D1338" s="22">
        <f t="shared" si="20"/>
        <v>22.274722222222241</v>
      </c>
      <c r="E1338" s="19"/>
      <c r="G1338" s="19"/>
      <c r="H1338" s="21"/>
      <c r="I1338" s="19"/>
      <c r="J1338" s="19"/>
      <c r="K1338" s="19"/>
      <c r="L1338" s="19"/>
      <c r="M1338" s="19"/>
      <c r="N1338" s="19"/>
      <c r="O1338" s="19"/>
      <c r="P1338" s="19"/>
      <c r="R1338" s="19"/>
      <c r="S1338" s="21"/>
      <c r="Z1338" s="19"/>
      <c r="AA1338" s="19"/>
      <c r="AB1338" s="19"/>
      <c r="AC1338" s="19"/>
      <c r="AD1338" s="19"/>
    </row>
    <row r="1339" spans="1:30" s="20" customFormat="1" x14ac:dyDescent="0.2">
      <c r="A1339" s="17">
        <v>43202.986724537041</v>
      </c>
      <c r="B1339" s="18">
        <v>1.47361111591454</v>
      </c>
      <c r="C1339" s="18">
        <v>0.92881944444444442</v>
      </c>
      <c r="D1339" s="22">
        <f t="shared" si="20"/>
        <v>22.291388888888907</v>
      </c>
      <c r="E1339" s="19"/>
      <c r="G1339" s="19"/>
      <c r="H1339" s="21"/>
      <c r="I1339" s="19"/>
      <c r="J1339" s="19"/>
      <c r="K1339" s="19"/>
      <c r="L1339" s="19"/>
      <c r="M1339" s="19"/>
      <c r="N1339" s="19"/>
      <c r="O1339" s="19"/>
      <c r="P1339" s="19"/>
      <c r="R1339" s="19"/>
      <c r="S1339" s="21"/>
      <c r="Z1339" s="19"/>
      <c r="AA1339" s="19"/>
      <c r="AB1339" s="19"/>
      <c r="AC1339" s="19"/>
      <c r="AD1339" s="19"/>
    </row>
    <row r="1340" spans="1:30" s="20" customFormat="1" x14ac:dyDescent="0.2">
      <c r="A1340" s="17">
        <v>43202.98741898148</v>
      </c>
      <c r="B1340" s="18">
        <v>1.4743055603612401</v>
      </c>
      <c r="C1340" s="18">
        <v>0.92951388888888886</v>
      </c>
      <c r="D1340" s="22">
        <f t="shared" si="20"/>
        <v>22.308055555555573</v>
      </c>
      <c r="E1340" s="19"/>
      <c r="G1340" s="19"/>
      <c r="H1340" s="21"/>
      <c r="I1340" s="19"/>
      <c r="J1340" s="19"/>
      <c r="K1340" s="19"/>
      <c r="L1340" s="19"/>
      <c r="M1340" s="19"/>
      <c r="N1340" s="19"/>
      <c r="O1340" s="19"/>
      <c r="P1340" s="19"/>
      <c r="R1340" s="19"/>
      <c r="S1340" s="21"/>
      <c r="T1340" s="20">
        <v>34.792000000000002</v>
      </c>
      <c r="Z1340" s="19"/>
      <c r="AA1340" s="19"/>
      <c r="AB1340" s="19"/>
      <c r="AC1340" s="19"/>
      <c r="AD1340" s="19"/>
    </row>
    <row r="1341" spans="1:30" s="20" customFormat="1" x14ac:dyDescent="0.2">
      <c r="A1341" s="17">
        <v>43202.988113425927</v>
      </c>
      <c r="B1341" s="18">
        <v>1.4750000048079499</v>
      </c>
      <c r="C1341" s="18">
        <v>0.9302083333333333</v>
      </c>
      <c r="D1341" s="22">
        <f t="shared" si="20"/>
        <v>22.324722222222238</v>
      </c>
      <c r="E1341" s="19"/>
      <c r="G1341" s="19"/>
      <c r="H1341" s="21"/>
      <c r="I1341" s="19"/>
      <c r="J1341" s="19"/>
      <c r="K1341" s="19"/>
      <c r="L1341" s="19"/>
      <c r="M1341" s="19"/>
      <c r="N1341" s="19"/>
      <c r="O1341" s="19"/>
      <c r="P1341" s="19"/>
      <c r="R1341" s="19"/>
      <c r="S1341" s="21"/>
      <c r="Z1341" s="19"/>
      <c r="AA1341" s="19"/>
      <c r="AB1341" s="19"/>
      <c r="AC1341" s="19"/>
      <c r="AD1341" s="19"/>
    </row>
    <row r="1342" spans="1:30" s="20" customFormat="1" x14ac:dyDescent="0.2">
      <c r="A1342" s="17">
        <v>43202.988807870373</v>
      </c>
      <c r="B1342" s="18">
        <v>1.47569444925466</v>
      </c>
      <c r="C1342" s="18">
        <v>0.93089120370370371</v>
      </c>
      <c r="D1342" s="22">
        <f t="shared" si="20"/>
        <v>22.341388888888904</v>
      </c>
      <c r="E1342" s="19"/>
      <c r="G1342" s="19"/>
      <c r="H1342" s="21"/>
      <c r="I1342" s="19"/>
      <c r="J1342" s="19"/>
      <c r="K1342" s="19"/>
      <c r="L1342" s="19"/>
      <c r="M1342" s="19"/>
      <c r="N1342" s="19"/>
      <c r="O1342" s="19"/>
      <c r="P1342" s="19"/>
      <c r="Q1342" s="20">
        <v>-849.13</v>
      </c>
      <c r="R1342" s="19"/>
      <c r="S1342" s="21"/>
      <c r="Z1342" s="19"/>
      <c r="AA1342" s="19"/>
      <c r="AB1342" s="19"/>
      <c r="AC1342" s="19"/>
      <c r="AD1342" s="19"/>
    </row>
    <row r="1343" spans="1:30" s="20" customFormat="1" x14ac:dyDescent="0.2">
      <c r="A1343" s="17">
        <v>43202.989502314813</v>
      </c>
      <c r="B1343" s="18">
        <v>1.4763888937013701</v>
      </c>
      <c r="C1343" s="18">
        <v>0.93159722222222219</v>
      </c>
      <c r="D1343" s="22">
        <f t="shared" si="20"/>
        <v>22.35805555555557</v>
      </c>
      <c r="E1343" s="19"/>
      <c r="G1343" s="19"/>
      <c r="H1343" s="21"/>
      <c r="I1343" s="19"/>
      <c r="J1343" s="19"/>
      <c r="K1343" s="19"/>
      <c r="L1343" s="19"/>
      <c r="M1343" s="19"/>
      <c r="N1343" s="19"/>
      <c r="O1343" s="19"/>
      <c r="P1343" s="19"/>
      <c r="R1343" s="19"/>
      <c r="S1343" s="21"/>
      <c r="T1343" s="20">
        <v>33.569000000000003</v>
      </c>
      <c r="Z1343" s="19"/>
      <c r="AA1343" s="19"/>
      <c r="AB1343" s="19"/>
      <c r="AC1343" s="19"/>
      <c r="AD1343" s="19"/>
    </row>
    <row r="1344" spans="1:30" s="20" customFormat="1" x14ac:dyDescent="0.2">
      <c r="A1344" s="17">
        <v>43202.99019675926</v>
      </c>
      <c r="B1344" s="18">
        <v>1.4770833381480799</v>
      </c>
      <c r="C1344" s="18">
        <v>0.93229166666666663</v>
      </c>
      <c r="D1344" s="22">
        <f t="shared" si="20"/>
        <v>22.374722222222236</v>
      </c>
      <c r="E1344" s="19"/>
      <c r="G1344" s="19"/>
      <c r="H1344" s="21"/>
      <c r="I1344" s="19"/>
      <c r="J1344" s="19"/>
      <c r="K1344" s="19"/>
      <c r="L1344" s="19"/>
      <c r="M1344" s="19"/>
      <c r="N1344" s="19"/>
      <c r="O1344" s="19"/>
      <c r="P1344" s="19"/>
      <c r="R1344" s="19"/>
      <c r="S1344" s="21"/>
      <c r="T1344" s="20">
        <v>35.463000000000001</v>
      </c>
      <c r="Z1344" s="19"/>
      <c r="AA1344" s="19"/>
      <c r="AB1344" s="19"/>
      <c r="AC1344" s="19"/>
      <c r="AD1344" s="19"/>
    </row>
    <row r="1345" spans="1:31" s="20" customFormat="1" x14ac:dyDescent="0.2">
      <c r="A1345" s="17">
        <v>43202.990891203706</v>
      </c>
      <c r="B1345" s="18">
        <v>1.47777778259479</v>
      </c>
      <c r="C1345" s="18">
        <v>0.93298611111111107</v>
      </c>
      <c r="D1345" s="22">
        <f t="shared" si="20"/>
        <v>22.391388888888901</v>
      </c>
      <c r="E1345" s="19"/>
      <c r="G1345" s="19"/>
      <c r="H1345" s="21"/>
      <c r="I1345" s="19"/>
      <c r="J1345" s="19"/>
      <c r="K1345" s="19"/>
      <c r="L1345" s="19"/>
      <c r="M1345" s="19"/>
      <c r="N1345" s="19"/>
      <c r="O1345" s="19"/>
      <c r="P1345" s="19"/>
      <c r="R1345" s="19"/>
      <c r="S1345" s="21"/>
      <c r="Z1345" s="19"/>
      <c r="AA1345" s="19"/>
      <c r="AB1345" s="19"/>
      <c r="AC1345" s="19"/>
      <c r="AD1345" s="19"/>
    </row>
    <row r="1346" spans="1:31" s="20" customFormat="1" x14ac:dyDescent="0.2">
      <c r="A1346" s="17">
        <v>43202.991585648146</v>
      </c>
      <c r="B1346" s="18">
        <v>1.4784722270414901</v>
      </c>
      <c r="C1346" s="18">
        <v>0.93368055555555551</v>
      </c>
      <c r="D1346" s="22">
        <f t="shared" si="20"/>
        <v>22.408055555555567</v>
      </c>
      <c r="E1346" s="19"/>
      <c r="G1346" s="19"/>
      <c r="H1346" s="21"/>
      <c r="I1346" s="19"/>
      <c r="J1346" s="19"/>
      <c r="K1346" s="19"/>
      <c r="L1346" s="19"/>
      <c r="M1346" s="19"/>
      <c r="N1346" s="19"/>
      <c r="O1346" s="19"/>
      <c r="P1346" s="19"/>
      <c r="R1346" s="19"/>
      <c r="S1346" s="21"/>
      <c r="Z1346" s="19"/>
      <c r="AA1346" s="19"/>
      <c r="AB1346" s="19"/>
      <c r="AC1346" s="19"/>
      <c r="AD1346" s="19"/>
    </row>
    <row r="1347" spans="1:31" s="20" customFormat="1" x14ac:dyDescent="0.2">
      <c r="A1347" s="17">
        <v>43202.992280092592</v>
      </c>
      <c r="B1347" s="18">
        <v>1.4791666714881999</v>
      </c>
      <c r="C1347" s="18">
        <v>0.93437499999999996</v>
      </c>
      <c r="D1347" s="22">
        <f t="shared" si="20"/>
        <v>22.424722222222233</v>
      </c>
      <c r="E1347" s="19"/>
      <c r="G1347" s="19"/>
      <c r="H1347" s="21"/>
      <c r="I1347" s="19"/>
      <c r="J1347" s="19"/>
      <c r="K1347" s="19"/>
      <c r="L1347" s="19"/>
      <c r="M1347" s="19"/>
      <c r="N1347" s="19"/>
      <c r="O1347" s="19"/>
      <c r="P1347" s="19"/>
      <c r="R1347" s="19"/>
      <c r="S1347" s="21"/>
      <c r="Z1347" s="19"/>
      <c r="AA1347" s="19"/>
      <c r="AB1347" s="19"/>
      <c r="AC1347" s="19"/>
      <c r="AD1347" s="19"/>
    </row>
    <row r="1348" spans="1:31" s="20" customFormat="1" x14ac:dyDescent="0.2">
      <c r="A1348" s="17">
        <v>43202.992974537039</v>
      </c>
      <c r="B1348" s="18">
        <v>1.47986111593491</v>
      </c>
      <c r="C1348" s="18">
        <v>0.93505787037037036</v>
      </c>
      <c r="D1348" s="22">
        <f t="shared" ref="D1348:D1411" si="21">D1347+60/3600</f>
        <v>22.441388888888898</v>
      </c>
      <c r="E1348" s="19">
        <v>1005.633</v>
      </c>
      <c r="F1348" s="20">
        <v>6.1050000000000004</v>
      </c>
      <c r="G1348" s="19">
        <v>36.981999999999999</v>
      </c>
      <c r="H1348" s="21">
        <v>401.93599999999998</v>
      </c>
      <c r="I1348" s="19">
        <v>0</v>
      </c>
      <c r="J1348" s="19">
        <v>0</v>
      </c>
      <c r="K1348" s="19">
        <v>0</v>
      </c>
      <c r="L1348" s="19">
        <v>5.633</v>
      </c>
      <c r="M1348" s="19">
        <v>0</v>
      </c>
      <c r="N1348" s="19">
        <v>0</v>
      </c>
      <c r="O1348" s="19">
        <v>0</v>
      </c>
      <c r="P1348" s="19">
        <v>0</v>
      </c>
      <c r="Q1348" s="20">
        <v>-847.96600000000001</v>
      </c>
      <c r="R1348" s="19">
        <v>0</v>
      </c>
      <c r="S1348" s="21">
        <v>0.64400000000000002</v>
      </c>
      <c r="T1348" s="20">
        <v>33.744</v>
      </c>
      <c r="U1348" s="20">
        <v>0</v>
      </c>
      <c r="V1348" s="20">
        <v>0</v>
      </c>
      <c r="W1348" s="20">
        <v>0</v>
      </c>
      <c r="X1348" s="20">
        <v>0</v>
      </c>
      <c r="Y1348" s="20">
        <v>6</v>
      </c>
      <c r="Z1348" s="19">
        <v>37</v>
      </c>
      <c r="AA1348" s="19">
        <v>3</v>
      </c>
      <c r="AB1348" s="19">
        <v>0</v>
      </c>
      <c r="AC1348" s="19">
        <v>3</v>
      </c>
      <c r="AD1348" s="19">
        <v>3</v>
      </c>
      <c r="AE1348" s="20">
        <v>0</v>
      </c>
    </row>
    <row r="1349" spans="1:31" s="20" customFormat="1" x14ac:dyDescent="0.2">
      <c r="A1349" s="17">
        <v>43202.993668981479</v>
      </c>
      <c r="B1349" s="18">
        <v>1.4805555603816201</v>
      </c>
      <c r="C1349" s="18">
        <v>0.9357523148148148</v>
      </c>
      <c r="D1349" s="22">
        <f t="shared" si="21"/>
        <v>22.458055555555564</v>
      </c>
      <c r="E1349" s="19"/>
      <c r="G1349" s="19"/>
      <c r="H1349" s="21"/>
      <c r="I1349" s="19"/>
      <c r="J1349" s="19"/>
      <c r="K1349" s="19"/>
      <c r="L1349" s="19"/>
      <c r="M1349" s="19"/>
      <c r="N1349" s="19"/>
      <c r="O1349" s="19"/>
      <c r="P1349" s="19"/>
      <c r="R1349" s="19"/>
      <c r="S1349" s="21"/>
      <c r="Z1349" s="19"/>
      <c r="AA1349" s="19"/>
      <c r="AB1349" s="19"/>
      <c r="AC1349" s="19"/>
      <c r="AD1349" s="19"/>
    </row>
    <row r="1350" spans="1:31" s="20" customFormat="1" x14ac:dyDescent="0.2">
      <c r="A1350" s="17">
        <v>43202.994363425925</v>
      </c>
      <c r="B1350" s="18">
        <v>1.4812500048283299</v>
      </c>
      <c r="C1350" s="18">
        <v>0.93645833333333328</v>
      </c>
      <c r="D1350" s="22">
        <f t="shared" si="21"/>
        <v>22.47472222222223</v>
      </c>
      <c r="E1350" s="19"/>
      <c r="G1350" s="19"/>
      <c r="H1350" s="21"/>
      <c r="I1350" s="19"/>
      <c r="J1350" s="19"/>
      <c r="K1350" s="19"/>
      <c r="L1350" s="19"/>
      <c r="M1350" s="19"/>
      <c r="N1350" s="19"/>
      <c r="O1350" s="19"/>
      <c r="P1350" s="19"/>
      <c r="R1350" s="19"/>
      <c r="S1350" s="21"/>
      <c r="Z1350" s="19"/>
      <c r="AA1350" s="19"/>
      <c r="AB1350" s="19"/>
      <c r="AC1350" s="19"/>
      <c r="AD1350" s="19"/>
    </row>
    <row r="1351" spans="1:31" s="20" customFormat="1" x14ac:dyDescent="0.2">
      <c r="A1351" s="17">
        <v>43202.995057870372</v>
      </c>
      <c r="B1351" s="18">
        <v>1.48194444927503</v>
      </c>
      <c r="C1351" s="18">
        <v>0.93715277777777772</v>
      </c>
      <c r="D1351" s="22">
        <f t="shared" si="21"/>
        <v>22.491388888888896</v>
      </c>
      <c r="E1351" s="19"/>
      <c r="G1351" s="19"/>
      <c r="H1351" s="21"/>
      <c r="I1351" s="19"/>
      <c r="J1351" s="19"/>
      <c r="K1351" s="19"/>
      <c r="L1351" s="19"/>
      <c r="M1351" s="19"/>
      <c r="N1351" s="19"/>
      <c r="O1351" s="19"/>
      <c r="P1351" s="19"/>
      <c r="R1351" s="19"/>
      <c r="S1351" s="21"/>
      <c r="Z1351" s="19"/>
      <c r="AA1351" s="19"/>
      <c r="AB1351" s="19"/>
      <c r="AC1351" s="19"/>
      <c r="AD1351" s="19"/>
    </row>
    <row r="1352" spans="1:31" s="20" customFormat="1" x14ac:dyDescent="0.2">
      <c r="A1352" s="17">
        <v>43202.995752314811</v>
      </c>
      <c r="B1352" s="18">
        <v>1.4826388937217401</v>
      </c>
      <c r="C1352" s="18">
        <v>0.93784722222222228</v>
      </c>
      <c r="D1352" s="22">
        <f t="shared" si="21"/>
        <v>22.508055555555561</v>
      </c>
      <c r="E1352" s="19"/>
      <c r="G1352" s="19"/>
      <c r="H1352" s="21"/>
      <c r="I1352" s="19"/>
      <c r="J1352" s="19"/>
      <c r="K1352" s="19"/>
      <c r="L1352" s="19"/>
      <c r="M1352" s="19"/>
      <c r="N1352" s="19"/>
      <c r="O1352" s="19"/>
      <c r="P1352" s="19"/>
      <c r="R1352" s="19"/>
      <c r="S1352" s="21"/>
      <c r="Z1352" s="19"/>
      <c r="AA1352" s="19"/>
      <c r="AB1352" s="19"/>
      <c r="AC1352" s="19"/>
      <c r="AD1352" s="19"/>
    </row>
    <row r="1353" spans="1:31" s="20" customFormat="1" x14ac:dyDescent="0.2">
      <c r="A1353" s="17">
        <v>43202.996446759258</v>
      </c>
      <c r="B1353" s="18">
        <v>1.4833333381684499</v>
      </c>
      <c r="C1353" s="18">
        <v>0.93854166666666672</v>
      </c>
      <c r="D1353" s="22">
        <f t="shared" si="21"/>
        <v>22.524722222222227</v>
      </c>
      <c r="E1353" s="19"/>
      <c r="G1353" s="19"/>
      <c r="H1353" s="21"/>
      <c r="I1353" s="19"/>
      <c r="J1353" s="19"/>
      <c r="K1353" s="19"/>
      <c r="L1353" s="19"/>
      <c r="M1353" s="19"/>
      <c r="N1353" s="19"/>
      <c r="O1353" s="19"/>
      <c r="P1353" s="19"/>
      <c r="R1353" s="19"/>
      <c r="S1353" s="21"/>
      <c r="Z1353" s="19"/>
      <c r="AA1353" s="19"/>
      <c r="AB1353" s="19"/>
      <c r="AC1353" s="19"/>
      <c r="AD1353" s="19"/>
    </row>
    <row r="1354" spans="1:31" s="20" customFormat="1" x14ac:dyDescent="0.2">
      <c r="A1354" s="17">
        <v>43202.997141203705</v>
      </c>
      <c r="B1354" s="18">
        <v>1.48402778261516</v>
      </c>
      <c r="C1354" s="18">
        <v>0.93923611111111116</v>
      </c>
      <c r="D1354" s="22">
        <f t="shared" si="21"/>
        <v>22.541388888888893</v>
      </c>
      <c r="E1354" s="19"/>
      <c r="G1354" s="19"/>
      <c r="H1354" s="21"/>
      <c r="I1354" s="19"/>
      <c r="J1354" s="19"/>
      <c r="K1354" s="19"/>
      <c r="L1354" s="19"/>
      <c r="M1354" s="19"/>
      <c r="N1354" s="19"/>
      <c r="O1354" s="19"/>
      <c r="P1354" s="19"/>
      <c r="R1354" s="19"/>
      <c r="S1354" s="21"/>
      <c r="Z1354" s="19"/>
      <c r="AA1354" s="19"/>
      <c r="AB1354" s="19"/>
      <c r="AC1354" s="19"/>
      <c r="AD1354" s="19"/>
    </row>
    <row r="1355" spans="1:31" s="20" customFormat="1" x14ac:dyDescent="0.2">
      <c r="A1355" s="17">
        <v>43202.997835648152</v>
      </c>
      <c r="B1355" s="18">
        <v>1.4847222270618701</v>
      </c>
      <c r="C1355" s="18">
        <v>0.93991898148148145</v>
      </c>
      <c r="D1355" s="22">
        <f t="shared" si="21"/>
        <v>22.558055555555558</v>
      </c>
      <c r="E1355" s="19"/>
      <c r="G1355" s="19"/>
      <c r="H1355" s="21"/>
      <c r="I1355" s="19"/>
      <c r="J1355" s="19"/>
      <c r="K1355" s="19"/>
      <c r="L1355" s="19"/>
      <c r="M1355" s="19"/>
      <c r="N1355" s="19"/>
      <c r="O1355" s="19"/>
      <c r="P1355" s="19"/>
      <c r="R1355" s="19"/>
      <c r="S1355" s="21"/>
      <c r="Z1355" s="19"/>
      <c r="AA1355" s="19"/>
      <c r="AB1355" s="19"/>
      <c r="AC1355" s="19"/>
      <c r="AD1355" s="19"/>
    </row>
    <row r="1356" spans="1:31" s="20" customFormat="1" x14ac:dyDescent="0.2">
      <c r="A1356" s="17">
        <v>43202.998530092591</v>
      </c>
      <c r="B1356" s="18">
        <v>1.4854166715085699</v>
      </c>
      <c r="C1356" s="18">
        <v>0.94061342592592589</v>
      </c>
      <c r="D1356" s="22">
        <f t="shared" si="21"/>
        <v>22.574722222222224</v>
      </c>
      <c r="E1356" s="19"/>
      <c r="G1356" s="19"/>
      <c r="H1356" s="21"/>
      <c r="I1356" s="19"/>
      <c r="J1356" s="19"/>
      <c r="K1356" s="19"/>
      <c r="L1356" s="19"/>
      <c r="M1356" s="19"/>
      <c r="N1356" s="19"/>
      <c r="O1356" s="19"/>
      <c r="P1356" s="19"/>
      <c r="R1356" s="19"/>
      <c r="S1356" s="21"/>
      <c r="T1356" s="20">
        <v>34.985999999999997</v>
      </c>
      <c r="Z1356" s="19"/>
      <c r="AA1356" s="19"/>
      <c r="AB1356" s="19"/>
      <c r="AC1356" s="19"/>
      <c r="AD1356" s="19"/>
    </row>
    <row r="1357" spans="1:31" s="20" customFormat="1" x14ac:dyDescent="0.2">
      <c r="A1357" s="17">
        <v>43202.999224537038</v>
      </c>
      <c r="B1357" s="18">
        <v>1.48611111595528</v>
      </c>
      <c r="C1357" s="18">
        <v>0.94131944444444449</v>
      </c>
      <c r="D1357" s="22">
        <f t="shared" si="21"/>
        <v>22.59138888888889</v>
      </c>
      <c r="E1357" s="19"/>
      <c r="G1357" s="19"/>
      <c r="H1357" s="21"/>
      <c r="I1357" s="19"/>
      <c r="J1357" s="19"/>
      <c r="K1357" s="19"/>
      <c r="L1357" s="19"/>
      <c r="M1357" s="19"/>
      <c r="N1357" s="19"/>
      <c r="O1357" s="19"/>
      <c r="P1357" s="19"/>
      <c r="Q1357" s="20">
        <v>-846.99699999999996</v>
      </c>
      <c r="R1357" s="19"/>
      <c r="S1357" s="21"/>
      <c r="Z1357" s="19"/>
      <c r="AA1357" s="19"/>
      <c r="AB1357" s="19"/>
      <c r="AC1357" s="19"/>
      <c r="AD1357" s="19"/>
    </row>
    <row r="1358" spans="1:31" s="20" customFormat="1" x14ac:dyDescent="0.2">
      <c r="A1358" s="17">
        <v>43202.999918981484</v>
      </c>
      <c r="B1358" s="18">
        <v>1.4868055604019901</v>
      </c>
      <c r="C1358" s="18">
        <v>0.94201388888888893</v>
      </c>
      <c r="D1358" s="22">
        <f t="shared" si="21"/>
        <v>22.608055555555556</v>
      </c>
      <c r="E1358" s="19"/>
      <c r="G1358" s="19"/>
      <c r="H1358" s="21"/>
      <c r="I1358" s="19"/>
      <c r="J1358" s="19"/>
      <c r="K1358" s="19"/>
      <c r="L1358" s="19"/>
      <c r="M1358" s="19"/>
      <c r="N1358" s="19"/>
      <c r="O1358" s="19"/>
      <c r="P1358" s="19"/>
      <c r="R1358" s="19"/>
      <c r="S1358" s="21"/>
      <c r="Z1358" s="19"/>
      <c r="AA1358" s="19"/>
      <c r="AB1358" s="19"/>
      <c r="AC1358" s="19"/>
      <c r="AD1358" s="19"/>
    </row>
    <row r="1359" spans="1:31" s="20" customFormat="1" x14ac:dyDescent="0.2">
      <c r="A1359" s="17">
        <v>43203.000613425924</v>
      </c>
      <c r="B1359" s="18">
        <v>1.4875000048486999</v>
      </c>
      <c r="C1359" s="18">
        <v>0.94270833333333337</v>
      </c>
      <c r="D1359" s="22">
        <f t="shared" si="21"/>
        <v>22.624722222222221</v>
      </c>
      <c r="E1359" s="19"/>
      <c r="G1359" s="19"/>
      <c r="H1359" s="21"/>
      <c r="I1359" s="19"/>
      <c r="J1359" s="19"/>
      <c r="K1359" s="19"/>
      <c r="L1359" s="19"/>
      <c r="M1359" s="19"/>
      <c r="N1359" s="19"/>
      <c r="O1359" s="19"/>
      <c r="P1359" s="19"/>
      <c r="R1359" s="19"/>
      <c r="S1359" s="21"/>
      <c r="Z1359" s="19"/>
      <c r="AA1359" s="19"/>
      <c r="AB1359" s="19"/>
      <c r="AC1359" s="19"/>
      <c r="AD1359" s="19"/>
    </row>
    <row r="1360" spans="1:31" s="20" customFormat="1" x14ac:dyDescent="0.2">
      <c r="A1360" s="17">
        <v>43203.001307870371</v>
      </c>
      <c r="B1360" s="18">
        <v>1.48819444929541</v>
      </c>
      <c r="C1360" s="18">
        <v>0.94340277777777781</v>
      </c>
      <c r="D1360" s="22">
        <f t="shared" si="21"/>
        <v>22.641388888888887</v>
      </c>
      <c r="E1360" s="19"/>
      <c r="G1360" s="19"/>
      <c r="H1360" s="21"/>
      <c r="I1360" s="19"/>
      <c r="J1360" s="19"/>
      <c r="K1360" s="19"/>
      <c r="L1360" s="19"/>
      <c r="M1360" s="19"/>
      <c r="N1360" s="19"/>
      <c r="O1360" s="19"/>
      <c r="P1360" s="19"/>
      <c r="R1360" s="19"/>
      <c r="S1360" s="21"/>
      <c r="Z1360" s="19"/>
      <c r="AA1360" s="19"/>
      <c r="AB1360" s="19"/>
      <c r="AC1360" s="19"/>
      <c r="AD1360" s="19"/>
    </row>
    <row r="1361" spans="1:30" s="20" customFormat="1" x14ac:dyDescent="0.2">
      <c r="A1361" s="17">
        <v>43203.002002314817</v>
      </c>
      <c r="B1361" s="18">
        <v>1.4888888937421101</v>
      </c>
      <c r="C1361" s="18">
        <v>0.94409722222222225</v>
      </c>
      <c r="D1361" s="22">
        <f t="shared" si="21"/>
        <v>22.658055555555553</v>
      </c>
      <c r="E1361" s="19"/>
      <c r="G1361" s="19"/>
      <c r="H1361" s="21"/>
      <c r="I1361" s="19"/>
      <c r="J1361" s="19"/>
      <c r="K1361" s="19"/>
      <c r="L1361" s="19"/>
      <c r="M1361" s="19"/>
      <c r="N1361" s="19"/>
      <c r="O1361" s="19"/>
      <c r="P1361" s="19"/>
      <c r="R1361" s="19"/>
      <c r="S1361" s="21"/>
      <c r="Z1361" s="19"/>
      <c r="AA1361" s="19"/>
      <c r="AB1361" s="19"/>
      <c r="AC1361" s="19"/>
      <c r="AD1361" s="19"/>
    </row>
    <row r="1362" spans="1:30" s="20" customFormat="1" x14ac:dyDescent="0.2">
      <c r="A1362" s="17">
        <v>43203.002696759257</v>
      </c>
      <c r="B1362" s="18">
        <v>1.4895833381888199</v>
      </c>
      <c r="C1362" s="18">
        <v>0.94478009259259255</v>
      </c>
      <c r="D1362" s="22">
        <f t="shared" si="21"/>
        <v>22.674722222222218</v>
      </c>
      <c r="E1362" s="19"/>
      <c r="G1362" s="19"/>
      <c r="H1362" s="21"/>
      <c r="I1362" s="19"/>
      <c r="J1362" s="19"/>
      <c r="K1362" s="19"/>
      <c r="L1362" s="19"/>
      <c r="M1362" s="19"/>
      <c r="N1362" s="19"/>
      <c r="O1362" s="19"/>
      <c r="P1362" s="19"/>
      <c r="R1362" s="19"/>
      <c r="S1362" s="21"/>
      <c r="Z1362" s="19"/>
      <c r="AA1362" s="19"/>
      <c r="AB1362" s="19"/>
      <c r="AC1362" s="19"/>
      <c r="AD1362" s="19"/>
    </row>
    <row r="1363" spans="1:30" s="20" customFormat="1" x14ac:dyDescent="0.2">
      <c r="A1363" s="17">
        <v>43203.003391203703</v>
      </c>
      <c r="B1363" s="18">
        <v>1.49027778263553</v>
      </c>
      <c r="C1363" s="18">
        <v>0.94548611111111114</v>
      </c>
      <c r="D1363" s="22">
        <f t="shared" si="21"/>
        <v>22.691388888888884</v>
      </c>
      <c r="E1363" s="19"/>
      <c r="G1363" s="19"/>
      <c r="H1363" s="21"/>
      <c r="I1363" s="19"/>
      <c r="J1363" s="19"/>
      <c r="K1363" s="19"/>
      <c r="L1363" s="19"/>
      <c r="M1363" s="19"/>
      <c r="N1363" s="19"/>
      <c r="O1363" s="19"/>
      <c r="P1363" s="19"/>
      <c r="R1363" s="19"/>
      <c r="S1363" s="21"/>
      <c r="T1363" s="20">
        <v>34.262999999999998</v>
      </c>
      <c r="Z1363" s="19"/>
      <c r="AA1363" s="19"/>
      <c r="AB1363" s="19"/>
      <c r="AC1363" s="19"/>
      <c r="AD1363" s="19"/>
    </row>
    <row r="1364" spans="1:30" s="20" customFormat="1" x14ac:dyDescent="0.2">
      <c r="A1364" s="17">
        <v>43203.00408564815</v>
      </c>
      <c r="B1364" s="18">
        <v>1.4909722270822401</v>
      </c>
      <c r="C1364" s="18">
        <v>0.94618055555555558</v>
      </c>
      <c r="D1364" s="22">
        <f t="shared" si="21"/>
        <v>22.70805555555555</v>
      </c>
      <c r="E1364" s="19"/>
      <c r="G1364" s="19"/>
      <c r="H1364" s="21"/>
      <c r="I1364" s="19"/>
      <c r="J1364" s="19"/>
      <c r="K1364" s="19"/>
      <c r="L1364" s="19"/>
      <c r="M1364" s="19"/>
      <c r="N1364" s="19"/>
      <c r="O1364" s="19"/>
      <c r="P1364" s="19"/>
      <c r="R1364" s="19"/>
      <c r="S1364" s="21"/>
      <c r="T1364" s="20">
        <v>34.177</v>
      </c>
      <c r="Z1364" s="19"/>
      <c r="AA1364" s="19"/>
      <c r="AB1364" s="19"/>
      <c r="AC1364" s="19"/>
      <c r="AD1364" s="19"/>
    </row>
    <row r="1365" spans="1:30" s="20" customFormat="1" x14ac:dyDescent="0.2">
      <c r="A1365" s="17">
        <v>43203.004780092589</v>
      </c>
      <c r="B1365" s="18">
        <v>1.4916666715289499</v>
      </c>
      <c r="C1365" s="18">
        <v>0.94687500000000002</v>
      </c>
      <c r="D1365" s="22">
        <f t="shared" si="21"/>
        <v>22.724722222222216</v>
      </c>
      <c r="E1365" s="19"/>
      <c r="G1365" s="19"/>
      <c r="H1365" s="21">
        <v>399.83800000000002</v>
      </c>
      <c r="I1365" s="19"/>
      <c r="J1365" s="19"/>
      <c r="K1365" s="19"/>
      <c r="L1365" s="19"/>
      <c r="M1365" s="19"/>
      <c r="N1365" s="19"/>
      <c r="O1365" s="19"/>
      <c r="P1365" s="19"/>
      <c r="Q1365" s="20">
        <v>-845.99800000000005</v>
      </c>
      <c r="R1365" s="19"/>
      <c r="S1365" s="21"/>
      <c r="Z1365" s="19"/>
      <c r="AA1365" s="19"/>
      <c r="AB1365" s="19"/>
      <c r="AC1365" s="19"/>
      <c r="AD1365" s="19"/>
    </row>
    <row r="1366" spans="1:30" s="20" customFormat="1" x14ac:dyDescent="0.2">
      <c r="A1366" s="17">
        <v>43203.005474537036</v>
      </c>
      <c r="B1366" s="18">
        <v>1.49236111597565</v>
      </c>
      <c r="C1366" s="18">
        <v>0.94756944444444446</v>
      </c>
      <c r="D1366" s="22">
        <f t="shared" si="21"/>
        <v>22.741388888888881</v>
      </c>
      <c r="E1366" s="19"/>
      <c r="G1366" s="19"/>
      <c r="H1366" s="21"/>
      <c r="I1366" s="19"/>
      <c r="J1366" s="19"/>
      <c r="K1366" s="19"/>
      <c r="L1366" s="19"/>
      <c r="M1366" s="19"/>
      <c r="N1366" s="19"/>
      <c r="O1366" s="19"/>
      <c r="P1366" s="19"/>
      <c r="R1366" s="19"/>
      <c r="S1366" s="21"/>
      <c r="Z1366" s="19"/>
      <c r="AA1366" s="19"/>
      <c r="AB1366" s="19"/>
      <c r="AC1366" s="19"/>
      <c r="AD1366" s="19"/>
    </row>
    <row r="1367" spans="1:30" s="20" customFormat="1" x14ac:dyDescent="0.2">
      <c r="A1367" s="17">
        <v>43203.006168981483</v>
      </c>
      <c r="B1367" s="18">
        <v>1.4930555604223601</v>
      </c>
      <c r="C1367" s="18">
        <v>0.94826388888888891</v>
      </c>
      <c r="D1367" s="22">
        <f t="shared" si="21"/>
        <v>22.758055555555547</v>
      </c>
      <c r="E1367" s="19"/>
      <c r="G1367" s="19"/>
      <c r="H1367" s="21"/>
      <c r="I1367" s="19"/>
      <c r="J1367" s="19"/>
      <c r="K1367" s="19"/>
      <c r="L1367" s="19"/>
      <c r="M1367" s="19"/>
      <c r="N1367" s="19"/>
      <c r="O1367" s="19"/>
      <c r="P1367" s="19"/>
      <c r="R1367" s="19"/>
      <c r="S1367" s="21"/>
      <c r="Z1367" s="19"/>
      <c r="AA1367" s="19"/>
      <c r="AB1367" s="19"/>
      <c r="AC1367" s="19"/>
      <c r="AD1367" s="19"/>
    </row>
    <row r="1368" spans="1:30" s="20" customFormat="1" x14ac:dyDescent="0.2">
      <c r="A1368" s="17">
        <v>43203.006863425922</v>
      </c>
      <c r="B1368" s="18">
        <v>1.4937500048690699</v>
      </c>
      <c r="C1368" s="18">
        <v>0.94895833333333335</v>
      </c>
      <c r="D1368" s="22">
        <f t="shared" si="21"/>
        <v>22.774722222222213</v>
      </c>
      <c r="E1368" s="19"/>
      <c r="G1368" s="19"/>
      <c r="H1368" s="21"/>
      <c r="I1368" s="19"/>
      <c r="J1368" s="19"/>
      <c r="K1368" s="19"/>
      <c r="L1368" s="19"/>
      <c r="M1368" s="19"/>
      <c r="N1368" s="19"/>
      <c r="O1368" s="19"/>
      <c r="P1368" s="19"/>
      <c r="R1368" s="19"/>
      <c r="S1368" s="21"/>
      <c r="Z1368" s="19"/>
      <c r="AA1368" s="19"/>
      <c r="AB1368" s="19"/>
      <c r="AC1368" s="19"/>
      <c r="AD1368" s="19"/>
    </row>
    <row r="1369" spans="1:30" s="20" customFormat="1" x14ac:dyDescent="0.2">
      <c r="A1369" s="17">
        <v>43203.007557870369</v>
      </c>
      <c r="B1369" s="18">
        <v>1.49444444931578</v>
      </c>
      <c r="C1369" s="18">
        <v>0.94964120370370375</v>
      </c>
      <c r="D1369" s="22">
        <f t="shared" si="21"/>
        <v>22.791388888888878</v>
      </c>
      <c r="E1369" s="19"/>
      <c r="G1369" s="19"/>
      <c r="H1369" s="21"/>
      <c r="I1369" s="19"/>
      <c r="J1369" s="19"/>
      <c r="K1369" s="19"/>
      <c r="L1369" s="19"/>
      <c r="M1369" s="19"/>
      <c r="N1369" s="19"/>
      <c r="O1369" s="19"/>
      <c r="P1369" s="19"/>
      <c r="R1369" s="19"/>
      <c r="S1369" s="21"/>
      <c r="Z1369" s="19"/>
      <c r="AA1369" s="19"/>
      <c r="AB1369" s="19"/>
      <c r="AC1369" s="19"/>
      <c r="AD1369" s="19"/>
    </row>
    <row r="1370" spans="1:30" s="20" customFormat="1" x14ac:dyDescent="0.2">
      <c r="A1370" s="17">
        <v>43203.008252314816</v>
      </c>
      <c r="B1370" s="18">
        <v>1.4951388937624901</v>
      </c>
      <c r="C1370" s="18">
        <v>0.95034722222222223</v>
      </c>
      <c r="D1370" s="22">
        <f t="shared" si="21"/>
        <v>22.808055555555544</v>
      </c>
      <c r="E1370" s="19"/>
      <c r="G1370" s="19"/>
      <c r="H1370" s="21">
        <v>400.334</v>
      </c>
      <c r="I1370" s="19"/>
      <c r="J1370" s="19"/>
      <c r="K1370" s="19"/>
      <c r="L1370" s="19"/>
      <c r="M1370" s="19"/>
      <c r="N1370" s="19"/>
      <c r="O1370" s="19"/>
      <c r="P1370" s="19"/>
      <c r="R1370" s="19"/>
      <c r="S1370" s="21"/>
      <c r="Z1370" s="19"/>
      <c r="AA1370" s="19"/>
      <c r="AB1370" s="19"/>
      <c r="AC1370" s="19"/>
      <c r="AD1370" s="19"/>
    </row>
    <row r="1371" spans="1:30" s="20" customFormat="1" x14ac:dyDescent="0.2">
      <c r="A1371" s="17">
        <v>43203.008946759262</v>
      </c>
      <c r="B1371" s="18">
        <v>1.4958333382091999</v>
      </c>
      <c r="C1371" s="18">
        <v>0.95104166666666667</v>
      </c>
      <c r="D1371" s="22">
        <f t="shared" si="21"/>
        <v>22.82472222222221</v>
      </c>
      <c r="E1371" s="19"/>
      <c r="G1371" s="19"/>
      <c r="H1371" s="21">
        <v>400.709</v>
      </c>
      <c r="I1371" s="19"/>
      <c r="J1371" s="19"/>
      <c r="K1371" s="19"/>
      <c r="L1371" s="19"/>
      <c r="M1371" s="19"/>
      <c r="N1371" s="19"/>
      <c r="O1371" s="19"/>
      <c r="P1371" s="19"/>
      <c r="R1371" s="19"/>
      <c r="S1371" s="21"/>
      <c r="Z1371" s="19"/>
      <c r="AA1371" s="19"/>
      <c r="AB1371" s="19"/>
      <c r="AC1371" s="19"/>
      <c r="AD1371" s="19"/>
    </row>
    <row r="1372" spans="1:30" s="20" customFormat="1" x14ac:dyDescent="0.2">
      <c r="A1372" s="17">
        <v>43203.009641203702</v>
      </c>
      <c r="B1372" s="18">
        <v>1.4965277826559</v>
      </c>
      <c r="C1372" s="18">
        <v>0.95173611111111112</v>
      </c>
      <c r="D1372" s="22">
        <f t="shared" si="21"/>
        <v>22.841388888888876</v>
      </c>
      <c r="E1372" s="19"/>
      <c r="G1372" s="19"/>
      <c r="H1372" s="21"/>
      <c r="I1372" s="19"/>
      <c r="J1372" s="19"/>
      <c r="K1372" s="19"/>
      <c r="L1372" s="19"/>
      <c r="M1372" s="19"/>
      <c r="N1372" s="19"/>
      <c r="O1372" s="19"/>
      <c r="P1372" s="19"/>
      <c r="R1372" s="19"/>
      <c r="S1372" s="21"/>
      <c r="Z1372" s="19"/>
      <c r="AA1372" s="19"/>
      <c r="AB1372" s="19"/>
      <c r="AC1372" s="19"/>
      <c r="AD1372" s="19"/>
    </row>
    <row r="1373" spans="1:30" s="20" customFormat="1" x14ac:dyDescent="0.2">
      <c r="A1373" s="17">
        <v>43203.010335648149</v>
      </c>
      <c r="B1373" s="18">
        <v>1.4972222271026101</v>
      </c>
      <c r="C1373" s="18">
        <v>0.95243055555555556</v>
      </c>
      <c r="D1373" s="22">
        <f t="shared" si="21"/>
        <v>22.858055555555541</v>
      </c>
      <c r="E1373" s="19"/>
      <c r="G1373" s="19"/>
      <c r="H1373" s="21">
        <v>400.608</v>
      </c>
      <c r="I1373" s="19"/>
      <c r="J1373" s="19"/>
      <c r="K1373" s="19"/>
      <c r="L1373" s="19"/>
      <c r="M1373" s="19"/>
      <c r="N1373" s="19"/>
      <c r="O1373" s="19"/>
      <c r="P1373" s="19"/>
      <c r="Q1373" s="20">
        <v>-844.98900000000003</v>
      </c>
      <c r="R1373" s="19"/>
      <c r="S1373" s="21"/>
      <c r="Z1373" s="19"/>
      <c r="AA1373" s="19"/>
      <c r="AB1373" s="19"/>
      <c r="AC1373" s="19"/>
      <c r="AD1373" s="19"/>
    </row>
    <row r="1374" spans="1:30" s="20" customFormat="1" x14ac:dyDescent="0.2">
      <c r="A1374" s="17">
        <v>43203.011030092595</v>
      </c>
      <c r="B1374" s="18">
        <v>1.49791667154932</v>
      </c>
      <c r="C1374" s="18">
        <v>0.953125</v>
      </c>
      <c r="D1374" s="22">
        <f t="shared" si="21"/>
        <v>22.874722222222207</v>
      </c>
      <c r="E1374" s="19"/>
      <c r="G1374" s="19"/>
      <c r="H1374" s="21"/>
      <c r="I1374" s="19"/>
      <c r="J1374" s="19"/>
      <c r="K1374" s="19"/>
      <c r="L1374" s="19"/>
      <c r="M1374" s="19"/>
      <c r="N1374" s="19"/>
      <c r="O1374" s="19"/>
      <c r="P1374" s="19"/>
      <c r="R1374" s="19"/>
      <c r="S1374" s="21"/>
      <c r="Z1374" s="19"/>
      <c r="AA1374" s="19"/>
      <c r="AB1374" s="19"/>
      <c r="AC1374" s="19"/>
      <c r="AD1374" s="19"/>
    </row>
    <row r="1375" spans="1:30" s="20" customFormat="1" x14ac:dyDescent="0.2">
      <c r="A1375" s="17">
        <v>43203.011724537035</v>
      </c>
      <c r="B1375" s="18">
        <v>1.49861111599603</v>
      </c>
      <c r="C1375" s="18">
        <v>0.95381944444444444</v>
      </c>
      <c r="D1375" s="22">
        <f t="shared" si="21"/>
        <v>22.891388888888873</v>
      </c>
      <c r="E1375" s="19"/>
      <c r="G1375" s="19"/>
      <c r="H1375" s="21"/>
      <c r="I1375" s="19"/>
      <c r="J1375" s="19"/>
      <c r="K1375" s="19"/>
      <c r="L1375" s="19"/>
      <c r="M1375" s="19"/>
      <c r="N1375" s="19"/>
      <c r="O1375" s="19"/>
      <c r="P1375" s="19"/>
      <c r="R1375" s="19"/>
      <c r="S1375" s="21"/>
      <c r="Z1375" s="19"/>
      <c r="AA1375" s="19"/>
      <c r="AB1375" s="19"/>
      <c r="AC1375" s="19"/>
      <c r="AD1375" s="19"/>
    </row>
    <row r="1376" spans="1:30" s="20" customFormat="1" x14ac:dyDescent="0.2">
      <c r="A1376" s="17">
        <v>43203.012418981481</v>
      </c>
      <c r="B1376" s="18">
        <v>1.4993055604427401</v>
      </c>
      <c r="C1376" s="18">
        <v>0.95450231481481485</v>
      </c>
      <c r="D1376" s="22">
        <f t="shared" si="21"/>
        <v>22.908055555555539</v>
      </c>
      <c r="E1376" s="19"/>
      <c r="G1376" s="19"/>
      <c r="H1376" s="21"/>
      <c r="I1376" s="19"/>
      <c r="J1376" s="19"/>
      <c r="K1376" s="19"/>
      <c r="L1376" s="19"/>
      <c r="M1376" s="19"/>
      <c r="N1376" s="19"/>
      <c r="O1376" s="19"/>
      <c r="P1376" s="19"/>
      <c r="R1376" s="19"/>
      <c r="S1376" s="21"/>
      <c r="Z1376" s="19"/>
      <c r="AA1376" s="19"/>
      <c r="AB1376" s="19"/>
      <c r="AC1376" s="19"/>
      <c r="AD1376" s="19"/>
    </row>
    <row r="1377" spans="1:31" s="20" customFormat="1" x14ac:dyDescent="0.2">
      <c r="A1377" s="17">
        <v>43203.013113425928</v>
      </c>
      <c r="B1377" s="18">
        <v>1.50000000488944</v>
      </c>
      <c r="C1377" s="18">
        <v>0.95520833333333333</v>
      </c>
      <c r="D1377" s="22">
        <f t="shared" si="21"/>
        <v>22.924722222222204</v>
      </c>
      <c r="E1377" s="19"/>
      <c r="G1377" s="19"/>
      <c r="H1377" s="21"/>
      <c r="I1377" s="19"/>
      <c r="J1377" s="19"/>
      <c r="K1377" s="19"/>
      <c r="L1377" s="19"/>
      <c r="M1377" s="19"/>
      <c r="N1377" s="19"/>
      <c r="O1377" s="19"/>
      <c r="P1377" s="19"/>
      <c r="R1377" s="19"/>
      <c r="S1377" s="21"/>
      <c r="Z1377" s="19"/>
      <c r="AA1377" s="19"/>
      <c r="AB1377" s="19"/>
      <c r="AC1377" s="19"/>
      <c r="AD1377" s="19"/>
    </row>
    <row r="1378" spans="1:31" s="20" customFormat="1" x14ac:dyDescent="0.2">
      <c r="A1378" s="17">
        <v>43203.013807870368</v>
      </c>
      <c r="B1378" s="18">
        <v>1.50069444933615</v>
      </c>
      <c r="C1378" s="18">
        <v>0.95590277777777777</v>
      </c>
      <c r="D1378" s="22">
        <f t="shared" si="21"/>
        <v>22.94138888888887</v>
      </c>
      <c r="E1378" s="19">
        <v>1005.633</v>
      </c>
      <c r="F1378" s="20">
        <v>6.1059999999999999</v>
      </c>
      <c r="G1378" s="19">
        <v>36.988</v>
      </c>
      <c r="H1378" s="21">
        <v>400.05</v>
      </c>
      <c r="I1378" s="19">
        <v>0</v>
      </c>
      <c r="J1378" s="19">
        <v>0</v>
      </c>
      <c r="K1378" s="19">
        <v>0</v>
      </c>
      <c r="L1378" s="19">
        <v>5.633</v>
      </c>
      <c r="M1378" s="19">
        <v>0</v>
      </c>
      <c r="N1378" s="19">
        <v>0</v>
      </c>
      <c r="O1378" s="19">
        <v>0</v>
      </c>
      <c r="P1378" s="19">
        <v>0</v>
      </c>
      <c r="Q1378" s="20">
        <v>-844.01400000000001</v>
      </c>
      <c r="R1378" s="19">
        <v>0</v>
      </c>
      <c r="S1378" s="21">
        <v>0</v>
      </c>
      <c r="T1378" s="20">
        <v>35.698</v>
      </c>
      <c r="U1378" s="20">
        <v>0</v>
      </c>
      <c r="V1378" s="20">
        <v>0</v>
      </c>
      <c r="W1378" s="20">
        <v>0</v>
      </c>
      <c r="X1378" s="20">
        <v>0</v>
      </c>
      <c r="Y1378" s="20">
        <v>6</v>
      </c>
      <c r="Z1378" s="19">
        <v>37</v>
      </c>
      <c r="AA1378" s="19">
        <v>3</v>
      </c>
      <c r="AB1378" s="19">
        <v>0</v>
      </c>
      <c r="AC1378" s="19">
        <v>3</v>
      </c>
      <c r="AD1378" s="19">
        <v>3</v>
      </c>
      <c r="AE1378" s="20">
        <v>0</v>
      </c>
    </row>
    <row r="1379" spans="1:31" s="20" customFormat="1" x14ac:dyDescent="0.2">
      <c r="A1379" s="17">
        <v>43203.014502314814</v>
      </c>
      <c r="B1379" s="18">
        <v>1.5013888937828599</v>
      </c>
      <c r="C1379" s="18">
        <v>0.95659722222222221</v>
      </c>
      <c r="D1379" s="22">
        <f t="shared" si="21"/>
        <v>22.958055555555536</v>
      </c>
      <c r="E1379" s="19"/>
      <c r="G1379" s="19"/>
      <c r="H1379" s="21">
        <v>400.48899999999998</v>
      </c>
      <c r="I1379" s="19"/>
      <c r="J1379" s="19"/>
      <c r="K1379" s="19"/>
      <c r="L1379" s="19"/>
      <c r="M1379" s="19"/>
      <c r="N1379" s="19"/>
      <c r="O1379" s="19"/>
      <c r="P1379" s="19"/>
      <c r="Q1379" s="20">
        <v>-843.75800000000004</v>
      </c>
      <c r="R1379" s="19"/>
      <c r="S1379" s="21"/>
      <c r="Z1379" s="19"/>
      <c r="AA1379" s="19"/>
      <c r="AB1379" s="19"/>
      <c r="AC1379" s="19"/>
      <c r="AD1379" s="19"/>
    </row>
    <row r="1380" spans="1:31" s="20" customFormat="1" x14ac:dyDescent="0.2">
      <c r="A1380" s="17">
        <v>43203.015196759261</v>
      </c>
      <c r="B1380" s="18">
        <v>1.50208333822957</v>
      </c>
      <c r="C1380" s="18">
        <v>0.95729166666666665</v>
      </c>
      <c r="D1380" s="22">
        <f t="shared" si="21"/>
        <v>22.974722222222201</v>
      </c>
      <c r="E1380" s="19"/>
      <c r="G1380" s="19"/>
      <c r="H1380" s="21">
        <v>398.64699999999999</v>
      </c>
      <c r="I1380" s="19"/>
      <c r="J1380" s="19"/>
      <c r="K1380" s="19"/>
      <c r="L1380" s="19"/>
      <c r="M1380" s="19"/>
      <c r="N1380" s="19"/>
      <c r="O1380" s="19"/>
      <c r="P1380" s="19"/>
      <c r="R1380" s="19"/>
      <c r="S1380" s="21"/>
      <c r="Z1380" s="19"/>
      <c r="AA1380" s="19"/>
      <c r="AB1380" s="19"/>
      <c r="AC1380" s="19"/>
      <c r="AD1380" s="19"/>
    </row>
    <row r="1381" spans="1:31" s="20" customFormat="1" x14ac:dyDescent="0.2">
      <c r="A1381" s="17">
        <v>43203.0158912037</v>
      </c>
      <c r="B1381" s="18">
        <v>1.50277778267628</v>
      </c>
      <c r="C1381" s="18">
        <v>0.95798611111111109</v>
      </c>
      <c r="D1381" s="22">
        <f t="shared" si="21"/>
        <v>22.991388888888867</v>
      </c>
      <c r="E1381" s="19"/>
      <c r="G1381" s="19"/>
      <c r="H1381" s="21">
        <v>400.65</v>
      </c>
      <c r="I1381" s="19"/>
      <c r="J1381" s="19"/>
      <c r="K1381" s="19"/>
      <c r="L1381" s="19"/>
      <c r="M1381" s="19"/>
      <c r="N1381" s="19"/>
      <c r="O1381" s="19"/>
      <c r="P1381" s="19"/>
      <c r="R1381" s="19"/>
      <c r="S1381" s="21"/>
      <c r="Z1381" s="19"/>
      <c r="AA1381" s="19"/>
      <c r="AB1381" s="19"/>
      <c r="AC1381" s="19"/>
      <c r="AD1381" s="19"/>
    </row>
    <row r="1382" spans="1:31" s="20" customFormat="1" x14ac:dyDescent="0.2">
      <c r="A1382" s="17">
        <v>43203.016585648147</v>
      </c>
      <c r="B1382" s="18">
        <v>1.5034722271229799</v>
      </c>
      <c r="C1382" s="18">
        <v>0.9586689814814815</v>
      </c>
      <c r="D1382" s="22">
        <f t="shared" si="21"/>
        <v>23.008055555555533</v>
      </c>
      <c r="E1382" s="19"/>
      <c r="G1382" s="19"/>
      <c r="H1382" s="21"/>
      <c r="I1382" s="19"/>
      <c r="J1382" s="19"/>
      <c r="K1382" s="19"/>
      <c r="L1382" s="19"/>
      <c r="M1382" s="19"/>
      <c r="N1382" s="19"/>
      <c r="O1382" s="19"/>
      <c r="P1382" s="19"/>
      <c r="R1382" s="19"/>
      <c r="S1382" s="21"/>
      <c r="Z1382" s="19"/>
      <c r="AA1382" s="19"/>
      <c r="AB1382" s="19"/>
      <c r="AC1382" s="19"/>
      <c r="AD1382" s="19"/>
    </row>
    <row r="1383" spans="1:31" s="20" customFormat="1" x14ac:dyDescent="0.2">
      <c r="A1383" s="17">
        <v>43203.017280092594</v>
      </c>
      <c r="B1383" s="18">
        <v>1.50416667156969</v>
      </c>
      <c r="C1383" s="18">
        <v>0.95936342592592594</v>
      </c>
      <c r="D1383" s="22">
        <f t="shared" si="21"/>
        <v>23.024722222222199</v>
      </c>
      <c r="E1383" s="19"/>
      <c r="G1383" s="19"/>
      <c r="H1383" s="21"/>
      <c r="I1383" s="19"/>
      <c r="J1383" s="19"/>
      <c r="K1383" s="19"/>
      <c r="L1383" s="19"/>
      <c r="M1383" s="19"/>
      <c r="N1383" s="19"/>
      <c r="O1383" s="19"/>
      <c r="P1383" s="19"/>
      <c r="R1383" s="19"/>
      <c r="S1383" s="21"/>
      <c r="Z1383" s="19"/>
      <c r="AA1383" s="19"/>
      <c r="AB1383" s="19"/>
      <c r="AC1383" s="19"/>
      <c r="AD1383" s="19"/>
    </row>
    <row r="1384" spans="1:31" s="20" customFormat="1" x14ac:dyDescent="0.2">
      <c r="A1384" s="17">
        <v>43203.017974537041</v>
      </c>
      <c r="B1384" s="18">
        <v>1.5048611160164</v>
      </c>
      <c r="C1384" s="18">
        <v>0.96006944444444442</v>
      </c>
      <c r="D1384" s="22">
        <f t="shared" si="21"/>
        <v>23.041388888888864</v>
      </c>
      <c r="E1384" s="19"/>
      <c r="G1384" s="19"/>
      <c r="H1384" s="21"/>
      <c r="I1384" s="19"/>
      <c r="J1384" s="19"/>
      <c r="K1384" s="19"/>
      <c r="L1384" s="19"/>
      <c r="M1384" s="19"/>
      <c r="N1384" s="19"/>
      <c r="O1384" s="19"/>
      <c r="P1384" s="19"/>
      <c r="R1384" s="19"/>
      <c r="S1384" s="21"/>
      <c r="Z1384" s="19"/>
      <c r="AA1384" s="19"/>
      <c r="AB1384" s="19"/>
      <c r="AC1384" s="19"/>
      <c r="AD1384" s="19"/>
    </row>
    <row r="1385" spans="1:31" s="20" customFormat="1" x14ac:dyDescent="0.2">
      <c r="A1385" s="17">
        <v>43203.01866898148</v>
      </c>
      <c r="B1385" s="18">
        <v>1.5055555604631099</v>
      </c>
      <c r="C1385" s="18">
        <v>0.96076388888888886</v>
      </c>
      <c r="D1385" s="22">
        <f t="shared" si="21"/>
        <v>23.05805555555553</v>
      </c>
      <c r="E1385" s="19"/>
      <c r="G1385" s="19"/>
      <c r="H1385" s="21"/>
      <c r="I1385" s="19"/>
      <c r="J1385" s="19"/>
      <c r="K1385" s="19"/>
      <c r="L1385" s="19"/>
      <c r="M1385" s="19"/>
      <c r="N1385" s="19"/>
      <c r="O1385" s="19"/>
      <c r="P1385" s="19"/>
      <c r="R1385" s="19"/>
      <c r="S1385" s="21"/>
      <c r="Z1385" s="19"/>
      <c r="AA1385" s="19"/>
      <c r="AB1385" s="19"/>
      <c r="AC1385" s="19"/>
      <c r="AD1385" s="19"/>
    </row>
    <row r="1386" spans="1:31" s="20" customFormat="1" x14ac:dyDescent="0.2">
      <c r="A1386" s="17">
        <v>43203.019363425927</v>
      </c>
      <c r="B1386" s="18">
        <v>1.50625000490982</v>
      </c>
      <c r="C1386" s="18">
        <v>0.9614583333333333</v>
      </c>
      <c r="D1386" s="22">
        <f t="shared" si="21"/>
        <v>23.074722222222196</v>
      </c>
      <c r="E1386" s="19"/>
      <c r="G1386" s="19"/>
      <c r="H1386" s="21"/>
      <c r="I1386" s="19"/>
      <c r="J1386" s="19"/>
      <c r="K1386" s="19"/>
      <c r="L1386" s="19"/>
      <c r="M1386" s="19"/>
      <c r="N1386" s="19"/>
      <c r="O1386" s="19"/>
      <c r="P1386" s="19"/>
      <c r="R1386" s="19"/>
      <c r="S1386" s="21"/>
      <c r="Z1386" s="19"/>
      <c r="AA1386" s="19"/>
      <c r="AB1386" s="19"/>
      <c r="AC1386" s="19"/>
      <c r="AD1386" s="19"/>
    </row>
    <row r="1387" spans="1:31" s="20" customFormat="1" x14ac:dyDescent="0.2">
      <c r="A1387" s="17">
        <v>43203.020057870373</v>
      </c>
      <c r="B1387" s="18">
        <v>1.5069444493565201</v>
      </c>
      <c r="C1387" s="18">
        <v>0.96215277777777775</v>
      </c>
      <c r="D1387" s="22">
        <f t="shared" si="21"/>
        <v>23.091388888888861</v>
      </c>
      <c r="E1387" s="19"/>
      <c r="G1387" s="19"/>
      <c r="H1387" s="21"/>
      <c r="I1387" s="19"/>
      <c r="J1387" s="19"/>
      <c r="K1387" s="19"/>
      <c r="L1387" s="19"/>
      <c r="M1387" s="19"/>
      <c r="N1387" s="19"/>
      <c r="O1387" s="19"/>
      <c r="P1387" s="19"/>
      <c r="R1387" s="19"/>
      <c r="S1387" s="21"/>
      <c r="Z1387" s="19"/>
      <c r="AA1387" s="19"/>
      <c r="AB1387" s="19"/>
      <c r="AC1387" s="19"/>
      <c r="AD1387" s="19"/>
    </row>
    <row r="1388" spans="1:31" s="20" customFormat="1" x14ac:dyDescent="0.2">
      <c r="A1388" s="17">
        <v>43203.020752314813</v>
      </c>
      <c r="B1388" s="18">
        <v>1.5076388938032299</v>
      </c>
      <c r="C1388" s="18">
        <v>0.96284722222222219</v>
      </c>
      <c r="D1388" s="22">
        <f t="shared" si="21"/>
        <v>23.108055555555527</v>
      </c>
      <c r="E1388" s="19"/>
      <c r="G1388" s="19"/>
      <c r="H1388" s="21"/>
      <c r="I1388" s="19"/>
      <c r="J1388" s="19"/>
      <c r="K1388" s="19"/>
      <c r="L1388" s="19"/>
      <c r="M1388" s="19"/>
      <c r="N1388" s="19"/>
      <c r="O1388" s="19"/>
      <c r="P1388" s="19"/>
      <c r="Q1388" s="20">
        <v>-842.66700000000003</v>
      </c>
      <c r="R1388" s="19"/>
      <c r="S1388" s="21"/>
      <c r="Z1388" s="19"/>
      <c r="AA1388" s="19"/>
      <c r="AB1388" s="19"/>
      <c r="AC1388" s="19"/>
      <c r="AD1388" s="19"/>
    </row>
    <row r="1389" spans="1:31" s="20" customFormat="1" x14ac:dyDescent="0.2">
      <c r="A1389" s="17">
        <v>43203.02144675926</v>
      </c>
      <c r="B1389" s="18">
        <v>1.50833333824994</v>
      </c>
      <c r="C1389" s="18">
        <v>0.96353009259259259</v>
      </c>
      <c r="D1389" s="22">
        <f t="shared" si="21"/>
        <v>23.124722222222193</v>
      </c>
      <c r="E1389" s="19"/>
      <c r="G1389" s="19"/>
      <c r="H1389" s="21"/>
      <c r="I1389" s="19"/>
      <c r="J1389" s="19"/>
      <c r="K1389" s="19"/>
      <c r="L1389" s="19"/>
      <c r="M1389" s="19"/>
      <c r="N1389" s="19"/>
      <c r="O1389" s="19"/>
      <c r="P1389" s="19"/>
      <c r="R1389" s="19"/>
      <c r="S1389" s="21"/>
      <c r="T1389" s="20">
        <v>35.741</v>
      </c>
      <c r="Z1389" s="19"/>
      <c r="AA1389" s="19"/>
      <c r="AB1389" s="19"/>
      <c r="AC1389" s="19"/>
      <c r="AD1389" s="19"/>
    </row>
    <row r="1390" spans="1:31" s="20" customFormat="1" x14ac:dyDescent="0.2">
      <c r="A1390" s="17">
        <v>43203.022141203706</v>
      </c>
      <c r="B1390" s="18">
        <v>1.5090277826966501</v>
      </c>
      <c r="C1390" s="18">
        <v>0.96422453703703703</v>
      </c>
      <c r="D1390" s="22">
        <f t="shared" si="21"/>
        <v>23.141388888888859</v>
      </c>
      <c r="E1390" s="19"/>
      <c r="G1390" s="19"/>
      <c r="H1390" s="21">
        <v>400.49799999999999</v>
      </c>
      <c r="I1390" s="19"/>
      <c r="J1390" s="19"/>
      <c r="K1390" s="19"/>
      <c r="L1390" s="19"/>
      <c r="M1390" s="19"/>
      <c r="N1390" s="19"/>
      <c r="O1390" s="19"/>
      <c r="P1390" s="19"/>
      <c r="R1390" s="19"/>
      <c r="S1390" s="21"/>
      <c r="T1390" s="20">
        <v>37.264000000000003</v>
      </c>
      <c r="Z1390" s="19"/>
      <c r="AA1390" s="19"/>
      <c r="AB1390" s="19"/>
      <c r="AC1390" s="19"/>
      <c r="AD1390" s="19"/>
    </row>
    <row r="1391" spans="1:31" s="20" customFormat="1" x14ac:dyDescent="0.2">
      <c r="A1391" s="17">
        <v>43203.022835648146</v>
      </c>
      <c r="B1391" s="18">
        <v>1.5097222271433599</v>
      </c>
      <c r="C1391" s="18">
        <v>0.96493055555555551</v>
      </c>
      <c r="D1391" s="22">
        <f t="shared" si="21"/>
        <v>23.158055555555524</v>
      </c>
      <c r="E1391" s="19"/>
      <c r="G1391" s="19"/>
      <c r="H1391" s="21">
        <v>400.54300000000001</v>
      </c>
      <c r="I1391" s="19"/>
      <c r="J1391" s="19"/>
      <c r="K1391" s="19"/>
      <c r="L1391" s="19"/>
      <c r="M1391" s="19"/>
      <c r="N1391" s="19"/>
      <c r="O1391" s="19"/>
      <c r="P1391" s="19"/>
      <c r="R1391" s="19"/>
      <c r="S1391" s="21"/>
      <c r="T1391" s="20">
        <v>34.700000000000003</v>
      </c>
      <c r="Z1391" s="19"/>
      <c r="AA1391" s="19"/>
      <c r="AB1391" s="19"/>
      <c r="AC1391" s="19"/>
      <c r="AD1391" s="19"/>
    </row>
    <row r="1392" spans="1:31" s="20" customFormat="1" x14ac:dyDescent="0.2">
      <c r="A1392" s="17">
        <v>43203.023530092592</v>
      </c>
      <c r="B1392" s="18">
        <v>1.51041667159006</v>
      </c>
      <c r="C1392" s="18">
        <v>0.96562499999999996</v>
      </c>
      <c r="D1392" s="22">
        <f t="shared" si="21"/>
        <v>23.17472222222219</v>
      </c>
      <c r="E1392" s="19"/>
      <c r="G1392" s="19"/>
      <c r="H1392" s="21"/>
      <c r="I1392" s="19"/>
      <c r="J1392" s="19"/>
      <c r="K1392" s="19"/>
      <c r="L1392" s="19"/>
      <c r="M1392" s="19"/>
      <c r="N1392" s="19"/>
      <c r="O1392" s="19"/>
      <c r="P1392" s="19"/>
      <c r="R1392" s="19"/>
      <c r="S1392" s="21"/>
      <c r="T1392" s="20">
        <v>37.978999999999999</v>
      </c>
      <c r="Z1392" s="19"/>
      <c r="AA1392" s="19"/>
      <c r="AB1392" s="19"/>
      <c r="AC1392" s="19"/>
      <c r="AD1392" s="19"/>
    </row>
    <row r="1393" spans="1:31" s="20" customFormat="1" x14ac:dyDescent="0.2">
      <c r="A1393" s="17">
        <v>43203.024224537039</v>
      </c>
      <c r="B1393" s="18">
        <v>1.5111111160367701</v>
      </c>
      <c r="C1393" s="18">
        <v>0.9663194444444444</v>
      </c>
      <c r="D1393" s="22">
        <f t="shared" si="21"/>
        <v>23.191388888888856</v>
      </c>
      <c r="E1393" s="19"/>
      <c r="G1393" s="19"/>
      <c r="H1393" s="21"/>
      <c r="I1393" s="19"/>
      <c r="J1393" s="19"/>
      <c r="K1393" s="19"/>
      <c r="L1393" s="19"/>
      <c r="M1393" s="19"/>
      <c r="N1393" s="19"/>
      <c r="O1393" s="19"/>
      <c r="P1393" s="19"/>
      <c r="R1393" s="19"/>
      <c r="S1393" s="21"/>
      <c r="T1393" s="20">
        <v>36.835999999999999</v>
      </c>
      <c r="Z1393" s="19"/>
      <c r="AA1393" s="19"/>
      <c r="AB1393" s="19"/>
      <c r="AC1393" s="19"/>
      <c r="AD1393" s="19"/>
    </row>
    <row r="1394" spans="1:31" s="20" customFormat="1" x14ac:dyDescent="0.2">
      <c r="A1394" s="17">
        <v>43203.024918981479</v>
      </c>
      <c r="B1394" s="18">
        <v>1.5118055604834799</v>
      </c>
      <c r="C1394" s="18">
        <v>0.96701388888888884</v>
      </c>
      <c r="D1394" s="22">
        <f t="shared" si="21"/>
        <v>23.208055555555521</v>
      </c>
      <c r="E1394" s="19"/>
      <c r="G1394" s="19"/>
      <c r="H1394" s="21"/>
      <c r="I1394" s="19"/>
      <c r="J1394" s="19"/>
      <c r="K1394" s="19"/>
      <c r="L1394" s="19"/>
      <c r="M1394" s="19"/>
      <c r="N1394" s="19"/>
      <c r="O1394" s="19"/>
      <c r="P1394" s="19"/>
      <c r="Q1394" s="20">
        <v>-841.54600000000005</v>
      </c>
      <c r="R1394" s="19"/>
      <c r="S1394" s="21"/>
      <c r="Z1394" s="19"/>
      <c r="AA1394" s="19"/>
      <c r="AB1394" s="19"/>
      <c r="AC1394" s="19"/>
      <c r="AD1394" s="19"/>
    </row>
    <row r="1395" spans="1:31" s="20" customFormat="1" x14ac:dyDescent="0.2">
      <c r="A1395" s="17">
        <v>43203.025613425925</v>
      </c>
      <c r="B1395" s="18">
        <v>1.51250000493019</v>
      </c>
      <c r="C1395" s="18">
        <v>0.96770833333333328</v>
      </c>
      <c r="D1395" s="22">
        <f t="shared" si="21"/>
        <v>23.224722222222187</v>
      </c>
      <c r="E1395" s="19"/>
      <c r="G1395" s="19"/>
      <c r="H1395" s="21"/>
      <c r="I1395" s="19"/>
      <c r="J1395" s="19"/>
      <c r="K1395" s="19"/>
      <c r="L1395" s="19"/>
      <c r="M1395" s="19"/>
      <c r="N1395" s="19"/>
      <c r="O1395" s="19"/>
      <c r="P1395" s="19"/>
      <c r="R1395" s="19"/>
      <c r="S1395" s="21"/>
      <c r="Z1395" s="19"/>
      <c r="AA1395" s="19"/>
      <c r="AB1395" s="19"/>
      <c r="AC1395" s="19"/>
      <c r="AD1395" s="19"/>
    </row>
    <row r="1396" spans="1:31" s="20" customFormat="1" x14ac:dyDescent="0.2">
      <c r="A1396" s="17">
        <v>43203.026307870372</v>
      </c>
      <c r="B1396" s="18">
        <v>1.5131944493769001</v>
      </c>
      <c r="C1396" s="18">
        <v>0.96839120370370368</v>
      </c>
      <c r="D1396" s="22">
        <f t="shared" si="21"/>
        <v>23.241388888888853</v>
      </c>
      <c r="E1396" s="19"/>
      <c r="G1396" s="19"/>
      <c r="H1396" s="21"/>
      <c r="I1396" s="19"/>
      <c r="J1396" s="19"/>
      <c r="K1396" s="19"/>
      <c r="L1396" s="19"/>
      <c r="M1396" s="19"/>
      <c r="N1396" s="19"/>
      <c r="O1396" s="19"/>
      <c r="P1396" s="19"/>
      <c r="R1396" s="19"/>
      <c r="S1396" s="21"/>
      <c r="Z1396" s="19"/>
      <c r="AA1396" s="19"/>
      <c r="AB1396" s="19"/>
      <c r="AC1396" s="19"/>
      <c r="AD1396" s="19"/>
    </row>
    <row r="1397" spans="1:31" s="20" customFormat="1" x14ac:dyDescent="0.2">
      <c r="A1397" s="17">
        <v>43203.027002314811</v>
      </c>
      <c r="B1397" s="18">
        <v>1.5138888938236099</v>
      </c>
      <c r="C1397" s="18">
        <v>0.96909722222222228</v>
      </c>
      <c r="D1397" s="22">
        <f t="shared" si="21"/>
        <v>23.258055555555519</v>
      </c>
      <c r="E1397" s="19"/>
      <c r="G1397" s="19"/>
      <c r="H1397" s="21">
        <v>399.29300000000001</v>
      </c>
      <c r="I1397" s="19"/>
      <c r="J1397" s="19"/>
      <c r="K1397" s="19"/>
      <c r="L1397" s="19"/>
      <c r="M1397" s="19"/>
      <c r="N1397" s="19"/>
      <c r="O1397" s="19"/>
      <c r="P1397" s="19"/>
      <c r="R1397" s="19"/>
      <c r="S1397" s="21"/>
      <c r="Z1397" s="19"/>
      <c r="AA1397" s="19"/>
      <c r="AB1397" s="19"/>
      <c r="AC1397" s="19"/>
      <c r="AD1397" s="19"/>
    </row>
    <row r="1398" spans="1:31" s="20" customFormat="1" x14ac:dyDescent="0.2">
      <c r="A1398" s="17">
        <v>43203.027696759258</v>
      </c>
      <c r="B1398" s="18">
        <v>1.51458333827031</v>
      </c>
      <c r="C1398" s="18">
        <v>0.96979166666666672</v>
      </c>
      <c r="D1398" s="22">
        <f t="shared" si="21"/>
        <v>23.274722222222184</v>
      </c>
      <c r="E1398" s="19"/>
      <c r="G1398" s="19"/>
      <c r="H1398" s="21">
        <v>400.971</v>
      </c>
      <c r="I1398" s="19"/>
      <c r="J1398" s="19"/>
      <c r="K1398" s="19"/>
      <c r="L1398" s="19"/>
      <c r="M1398" s="19"/>
      <c r="N1398" s="19"/>
      <c r="O1398" s="19"/>
      <c r="P1398" s="19"/>
      <c r="R1398" s="19"/>
      <c r="S1398" s="21"/>
      <c r="Z1398" s="19"/>
      <c r="AA1398" s="19"/>
      <c r="AB1398" s="19"/>
      <c r="AC1398" s="19"/>
      <c r="AD1398" s="19"/>
    </row>
    <row r="1399" spans="1:31" s="20" customFormat="1" x14ac:dyDescent="0.2">
      <c r="A1399" s="17">
        <v>43203.028391203705</v>
      </c>
      <c r="B1399" s="18">
        <v>1.5152777827170201</v>
      </c>
      <c r="C1399" s="18">
        <v>0.97048611111111116</v>
      </c>
      <c r="D1399" s="22">
        <f t="shared" si="21"/>
        <v>23.29138888888885</v>
      </c>
      <c r="E1399" s="19"/>
      <c r="G1399" s="19"/>
      <c r="H1399" s="21"/>
      <c r="I1399" s="19"/>
      <c r="J1399" s="19"/>
      <c r="K1399" s="19"/>
      <c r="L1399" s="19"/>
      <c r="M1399" s="19"/>
      <c r="N1399" s="19"/>
      <c r="O1399" s="19"/>
      <c r="P1399" s="19"/>
      <c r="R1399" s="19"/>
      <c r="S1399" s="21"/>
      <c r="Z1399" s="19"/>
      <c r="AA1399" s="19"/>
      <c r="AB1399" s="19"/>
      <c r="AC1399" s="19"/>
      <c r="AD1399" s="19"/>
    </row>
    <row r="1400" spans="1:31" s="20" customFormat="1" x14ac:dyDescent="0.2">
      <c r="A1400" s="17">
        <v>43203.029085648152</v>
      </c>
      <c r="B1400" s="18">
        <v>1.5159722271637299</v>
      </c>
      <c r="C1400" s="18">
        <v>0.9711805555555556</v>
      </c>
      <c r="D1400" s="22">
        <f t="shared" si="21"/>
        <v>23.308055555555516</v>
      </c>
      <c r="E1400" s="19"/>
      <c r="G1400" s="19"/>
      <c r="H1400" s="21"/>
      <c r="I1400" s="19"/>
      <c r="J1400" s="19"/>
      <c r="K1400" s="19"/>
      <c r="L1400" s="19"/>
      <c r="M1400" s="19"/>
      <c r="N1400" s="19"/>
      <c r="O1400" s="19"/>
      <c r="P1400" s="19"/>
      <c r="R1400" s="19"/>
      <c r="S1400" s="21"/>
      <c r="Z1400" s="19"/>
      <c r="AA1400" s="19"/>
      <c r="AB1400" s="19"/>
      <c r="AC1400" s="19"/>
      <c r="AD1400" s="19"/>
    </row>
    <row r="1401" spans="1:31" s="20" customFormat="1" x14ac:dyDescent="0.2">
      <c r="A1401" s="17">
        <v>43203.029780092591</v>
      </c>
      <c r="B1401" s="18">
        <v>1.51666667161044</v>
      </c>
      <c r="C1401" s="18">
        <v>0.97187500000000004</v>
      </c>
      <c r="D1401" s="22">
        <f t="shared" si="21"/>
        <v>23.324722222222182</v>
      </c>
      <c r="E1401" s="19"/>
      <c r="G1401" s="19"/>
      <c r="H1401" s="21"/>
      <c r="I1401" s="19"/>
      <c r="J1401" s="19"/>
      <c r="K1401" s="19"/>
      <c r="L1401" s="19"/>
      <c r="M1401" s="19"/>
      <c r="N1401" s="19"/>
      <c r="O1401" s="19"/>
      <c r="P1401" s="19"/>
      <c r="Q1401" s="20">
        <v>-840.01099999999997</v>
      </c>
      <c r="R1401" s="19"/>
      <c r="S1401" s="21"/>
      <c r="Z1401" s="19"/>
      <c r="AA1401" s="19"/>
      <c r="AB1401" s="19"/>
      <c r="AC1401" s="19"/>
      <c r="AD1401" s="19"/>
    </row>
    <row r="1402" spans="1:31" s="20" customFormat="1" x14ac:dyDescent="0.2">
      <c r="A1402" s="17">
        <v>43203.030474537038</v>
      </c>
      <c r="B1402" s="18">
        <v>1.5173611160571501</v>
      </c>
      <c r="C1402" s="18">
        <v>0.97256944444444449</v>
      </c>
      <c r="D1402" s="22">
        <f t="shared" si="21"/>
        <v>23.341388888888847</v>
      </c>
      <c r="E1402" s="19"/>
      <c r="G1402" s="19"/>
      <c r="H1402" s="21"/>
      <c r="I1402" s="19"/>
      <c r="J1402" s="19"/>
      <c r="K1402" s="19"/>
      <c r="L1402" s="19"/>
      <c r="M1402" s="19"/>
      <c r="N1402" s="19"/>
      <c r="O1402" s="19"/>
      <c r="P1402" s="19"/>
      <c r="R1402" s="19"/>
      <c r="S1402" s="21"/>
      <c r="Z1402" s="19"/>
      <c r="AA1402" s="19"/>
      <c r="AB1402" s="19"/>
      <c r="AC1402" s="19"/>
      <c r="AD1402" s="19"/>
    </row>
    <row r="1403" spans="1:31" s="20" customFormat="1" x14ac:dyDescent="0.2">
      <c r="A1403" s="17">
        <v>43203.031168981484</v>
      </c>
      <c r="B1403" s="18">
        <v>1.5180555605038499</v>
      </c>
      <c r="C1403" s="18">
        <v>0.97325231481481478</v>
      </c>
      <c r="D1403" s="22">
        <f t="shared" si="21"/>
        <v>23.358055555555513</v>
      </c>
      <c r="E1403" s="19"/>
      <c r="G1403" s="19"/>
      <c r="H1403" s="21">
        <v>398.59500000000003</v>
      </c>
      <c r="I1403" s="19"/>
      <c r="J1403" s="19"/>
      <c r="K1403" s="19"/>
      <c r="L1403" s="19"/>
      <c r="M1403" s="19"/>
      <c r="N1403" s="19"/>
      <c r="O1403" s="19"/>
      <c r="P1403" s="19"/>
      <c r="R1403" s="19"/>
      <c r="S1403" s="21"/>
      <c r="Z1403" s="19"/>
      <c r="AA1403" s="19"/>
      <c r="AB1403" s="19"/>
      <c r="AC1403" s="19"/>
      <c r="AD1403" s="19"/>
    </row>
    <row r="1404" spans="1:31" s="20" customFormat="1" x14ac:dyDescent="0.2">
      <c r="A1404" s="17">
        <v>43203.031863425924</v>
      </c>
      <c r="B1404" s="18">
        <v>1.51875000495056</v>
      </c>
      <c r="C1404" s="18">
        <v>0.97395833333333337</v>
      </c>
      <c r="D1404" s="22">
        <f t="shared" si="21"/>
        <v>23.374722222222179</v>
      </c>
      <c r="E1404" s="19"/>
      <c r="G1404" s="19"/>
      <c r="H1404" s="21"/>
      <c r="I1404" s="19"/>
      <c r="J1404" s="19"/>
      <c r="K1404" s="19"/>
      <c r="L1404" s="19"/>
      <c r="M1404" s="19"/>
      <c r="N1404" s="19"/>
      <c r="O1404" s="19"/>
      <c r="P1404" s="19"/>
      <c r="R1404" s="19"/>
      <c r="S1404" s="21"/>
      <c r="Z1404" s="19"/>
      <c r="AA1404" s="19"/>
      <c r="AB1404" s="19"/>
      <c r="AC1404" s="19"/>
      <c r="AD1404" s="19"/>
    </row>
    <row r="1405" spans="1:31" s="20" customFormat="1" x14ac:dyDescent="0.2">
      <c r="A1405" s="17">
        <v>43203.032557870371</v>
      </c>
      <c r="B1405" s="18">
        <v>1.5194444493972701</v>
      </c>
      <c r="C1405" s="18">
        <v>0.97465277777777781</v>
      </c>
      <c r="D1405" s="22">
        <f t="shared" si="21"/>
        <v>23.391388888888844</v>
      </c>
      <c r="E1405" s="19"/>
      <c r="G1405" s="19"/>
      <c r="H1405" s="21"/>
      <c r="I1405" s="19"/>
      <c r="J1405" s="19"/>
      <c r="K1405" s="19"/>
      <c r="L1405" s="19"/>
      <c r="M1405" s="19"/>
      <c r="N1405" s="19"/>
      <c r="O1405" s="19"/>
      <c r="P1405" s="19"/>
      <c r="R1405" s="19"/>
      <c r="S1405" s="21"/>
      <c r="Z1405" s="19"/>
      <c r="AA1405" s="19"/>
      <c r="AB1405" s="19"/>
      <c r="AC1405" s="19"/>
      <c r="AD1405" s="19"/>
    </row>
    <row r="1406" spans="1:31" s="20" customFormat="1" x14ac:dyDescent="0.2">
      <c r="A1406" s="17">
        <v>43203.033252314817</v>
      </c>
      <c r="B1406" s="18">
        <v>1.5201388938439799</v>
      </c>
      <c r="C1406" s="18">
        <v>0.97534722222222225</v>
      </c>
      <c r="D1406" s="22">
        <f t="shared" si="21"/>
        <v>23.40805555555551</v>
      </c>
      <c r="E1406" s="19"/>
      <c r="G1406" s="19"/>
      <c r="H1406" s="21">
        <v>401.45600000000002</v>
      </c>
      <c r="I1406" s="19"/>
      <c r="J1406" s="19"/>
      <c r="K1406" s="19"/>
      <c r="L1406" s="19"/>
      <c r="M1406" s="19"/>
      <c r="N1406" s="19"/>
      <c r="O1406" s="19"/>
      <c r="P1406" s="19"/>
      <c r="R1406" s="19"/>
      <c r="S1406" s="21"/>
      <c r="Z1406" s="19"/>
      <c r="AA1406" s="19"/>
      <c r="AB1406" s="19"/>
      <c r="AC1406" s="19"/>
      <c r="AD1406" s="19"/>
    </row>
    <row r="1407" spans="1:31" s="20" customFormat="1" x14ac:dyDescent="0.2">
      <c r="A1407" s="17">
        <v>43203.033946759257</v>
      </c>
      <c r="B1407" s="18">
        <v>1.52083333829069</v>
      </c>
      <c r="C1407" s="18">
        <v>0.9760416666666667</v>
      </c>
      <c r="D1407" s="22">
        <f t="shared" si="21"/>
        <v>23.424722222222176</v>
      </c>
      <c r="E1407" s="19"/>
      <c r="G1407" s="19"/>
      <c r="H1407" s="21">
        <v>399.91800000000001</v>
      </c>
      <c r="I1407" s="19"/>
      <c r="J1407" s="19"/>
      <c r="K1407" s="19"/>
      <c r="L1407" s="19"/>
      <c r="M1407" s="19"/>
      <c r="N1407" s="19"/>
      <c r="O1407" s="19"/>
      <c r="P1407" s="19"/>
      <c r="R1407" s="19"/>
      <c r="S1407" s="21"/>
      <c r="Z1407" s="19"/>
      <c r="AA1407" s="19"/>
      <c r="AB1407" s="19"/>
      <c r="AC1407" s="19"/>
      <c r="AD1407" s="19"/>
    </row>
    <row r="1408" spans="1:31" s="20" customFormat="1" x14ac:dyDescent="0.2">
      <c r="A1408" s="17">
        <v>43203.034641203703</v>
      </c>
      <c r="B1408" s="18">
        <v>1.5215277827373901</v>
      </c>
      <c r="C1408" s="18">
        <v>0.97673611111111114</v>
      </c>
      <c r="D1408" s="22">
        <f t="shared" si="21"/>
        <v>23.441388888888842</v>
      </c>
      <c r="E1408" s="19">
        <v>1005.633</v>
      </c>
      <c r="F1408" s="20">
        <v>6.1059999999999999</v>
      </c>
      <c r="G1408" s="19">
        <v>36.978000000000002</v>
      </c>
      <c r="H1408" s="21">
        <v>400.48399999999998</v>
      </c>
      <c r="I1408" s="19">
        <v>0</v>
      </c>
      <c r="J1408" s="19">
        <v>0</v>
      </c>
      <c r="K1408" s="19">
        <v>0</v>
      </c>
      <c r="L1408" s="19">
        <v>5.633</v>
      </c>
      <c r="M1408" s="19">
        <v>0</v>
      </c>
      <c r="N1408" s="19">
        <v>0</v>
      </c>
      <c r="O1408" s="19">
        <v>0</v>
      </c>
      <c r="P1408" s="19">
        <v>0</v>
      </c>
      <c r="Q1408" s="20">
        <v>-839.27700000000004</v>
      </c>
      <c r="R1408" s="19">
        <v>0</v>
      </c>
      <c r="S1408" s="21">
        <v>0.57799999999999996</v>
      </c>
      <c r="T1408" s="20">
        <v>35.639000000000003</v>
      </c>
      <c r="U1408" s="20">
        <v>0</v>
      </c>
      <c r="V1408" s="20">
        <v>0</v>
      </c>
      <c r="W1408" s="20">
        <v>0</v>
      </c>
      <c r="X1408" s="20">
        <v>0</v>
      </c>
      <c r="Y1408" s="20">
        <v>6</v>
      </c>
      <c r="Z1408" s="19">
        <v>37</v>
      </c>
      <c r="AA1408" s="19">
        <v>3</v>
      </c>
      <c r="AB1408" s="19">
        <v>0</v>
      </c>
      <c r="AC1408" s="19">
        <v>3</v>
      </c>
      <c r="AD1408" s="19">
        <v>3</v>
      </c>
      <c r="AE1408" s="20">
        <v>0</v>
      </c>
    </row>
    <row r="1409" spans="1:35" s="19" customFormat="1" x14ac:dyDescent="0.2">
      <c r="A1409" s="17">
        <v>43203.03533564815</v>
      </c>
      <c r="B1409" s="18">
        <v>1.5222222271840999</v>
      </c>
      <c r="C1409" s="18">
        <v>0.97743055555555558</v>
      </c>
      <c r="D1409" s="22">
        <f t="shared" si="21"/>
        <v>23.458055555555507</v>
      </c>
      <c r="F1409" s="20"/>
      <c r="H1409" s="21">
        <v>399.02199999999999</v>
      </c>
      <c r="Q1409" s="20"/>
      <c r="S1409" s="21"/>
      <c r="T1409" s="20"/>
      <c r="U1409" s="20"/>
      <c r="V1409" s="20"/>
      <c r="W1409" s="20"/>
      <c r="X1409" s="20"/>
      <c r="Y1409" s="20"/>
      <c r="AE1409" s="20"/>
      <c r="AF1409" s="20"/>
      <c r="AG1409" s="20"/>
      <c r="AH1409" s="20"/>
      <c r="AI1409" s="20"/>
    </row>
    <row r="1410" spans="1:35" s="19" customFormat="1" x14ac:dyDescent="0.2">
      <c r="A1410" s="17">
        <v>43203.036030092589</v>
      </c>
      <c r="B1410" s="18">
        <v>1.52291667163081</v>
      </c>
      <c r="C1410" s="18">
        <v>0.97811342592592587</v>
      </c>
      <c r="D1410" s="22">
        <f t="shared" si="21"/>
        <v>23.474722222222173</v>
      </c>
      <c r="F1410" s="20"/>
      <c r="H1410" s="21"/>
      <c r="Q1410" s="20"/>
      <c r="S1410" s="21"/>
      <c r="T1410" s="20"/>
      <c r="U1410" s="20"/>
      <c r="V1410" s="20"/>
      <c r="W1410" s="20"/>
      <c r="X1410" s="20"/>
      <c r="Y1410" s="20"/>
      <c r="AE1410" s="20"/>
      <c r="AF1410" s="20"/>
      <c r="AG1410" s="20"/>
      <c r="AH1410" s="20"/>
      <c r="AI1410" s="20"/>
    </row>
    <row r="1411" spans="1:35" s="19" customFormat="1" x14ac:dyDescent="0.2">
      <c r="A1411" s="17">
        <v>43203.036724537036</v>
      </c>
      <c r="B1411" s="18">
        <v>1.5236111160775201</v>
      </c>
      <c r="C1411" s="18">
        <v>0.97881944444444446</v>
      </c>
      <c r="D1411" s="22">
        <f t="shared" si="21"/>
        <v>23.491388888888839</v>
      </c>
      <c r="F1411" s="20"/>
      <c r="H1411" s="21"/>
      <c r="Q1411" s="20"/>
      <c r="S1411" s="21"/>
      <c r="T1411" s="20"/>
      <c r="U1411" s="20"/>
      <c r="V1411" s="20"/>
      <c r="W1411" s="20"/>
      <c r="X1411" s="20"/>
      <c r="Y1411" s="20"/>
      <c r="AE1411" s="20"/>
      <c r="AF1411" s="20"/>
      <c r="AG1411" s="20"/>
      <c r="AH1411" s="20"/>
      <c r="AI1411" s="20"/>
    </row>
    <row r="1412" spans="1:35" s="19" customFormat="1" x14ac:dyDescent="0.2">
      <c r="A1412" s="17">
        <v>43203.037418981483</v>
      </c>
      <c r="B1412" s="18">
        <v>1.5243055605242299</v>
      </c>
      <c r="C1412" s="18">
        <v>0.97951388888888891</v>
      </c>
      <c r="D1412" s="22">
        <f t="shared" ref="D1412:D1475" si="22">D1411+60/3600</f>
        <v>23.508055555555504</v>
      </c>
      <c r="F1412" s="20"/>
      <c r="H1412" s="21"/>
      <c r="Q1412" s="20"/>
      <c r="S1412" s="21"/>
      <c r="T1412" s="20"/>
      <c r="U1412" s="20"/>
      <c r="V1412" s="20"/>
      <c r="W1412" s="20"/>
      <c r="X1412" s="20"/>
      <c r="Y1412" s="20"/>
      <c r="AE1412" s="20"/>
      <c r="AF1412" s="20"/>
      <c r="AG1412" s="20"/>
      <c r="AH1412" s="20"/>
      <c r="AI1412" s="20"/>
    </row>
    <row r="1413" spans="1:35" s="19" customFormat="1" x14ac:dyDescent="0.2">
      <c r="A1413" s="17">
        <v>43203.038113425922</v>
      </c>
      <c r="B1413" s="18">
        <v>1.52500000497093</v>
      </c>
      <c r="C1413" s="18">
        <v>0.98020833333333335</v>
      </c>
      <c r="D1413" s="22">
        <f t="shared" si="22"/>
        <v>23.52472222222217</v>
      </c>
      <c r="F1413" s="20"/>
      <c r="H1413" s="21"/>
      <c r="Q1413" s="20"/>
      <c r="S1413" s="21"/>
      <c r="T1413" s="20"/>
      <c r="U1413" s="20"/>
      <c r="V1413" s="20"/>
      <c r="W1413" s="20"/>
      <c r="X1413" s="20"/>
      <c r="Y1413" s="20"/>
      <c r="AE1413" s="20"/>
      <c r="AF1413" s="20"/>
      <c r="AG1413" s="20"/>
      <c r="AH1413" s="20"/>
      <c r="AI1413" s="20"/>
    </row>
    <row r="1414" spans="1:35" s="19" customFormat="1" x14ac:dyDescent="0.2">
      <c r="A1414" s="17">
        <v>43203.038807870369</v>
      </c>
      <c r="B1414" s="18">
        <v>1.5256944494176401</v>
      </c>
      <c r="C1414" s="18">
        <v>0.98090277777777779</v>
      </c>
      <c r="D1414" s="22">
        <f t="shared" si="22"/>
        <v>23.541388888888836</v>
      </c>
      <c r="F1414" s="20"/>
      <c r="H1414" s="21"/>
      <c r="Q1414" s="20"/>
      <c r="S1414" s="21"/>
      <c r="T1414" s="20"/>
      <c r="U1414" s="20"/>
      <c r="V1414" s="20"/>
      <c r="W1414" s="20"/>
      <c r="X1414" s="20"/>
      <c r="Y1414" s="20"/>
      <c r="AE1414" s="20"/>
      <c r="AF1414" s="20"/>
      <c r="AG1414" s="20"/>
      <c r="AH1414" s="20"/>
      <c r="AI1414" s="20"/>
    </row>
    <row r="1415" spans="1:35" s="19" customFormat="1" x14ac:dyDescent="0.2">
      <c r="A1415" s="17">
        <v>43203.039502314816</v>
      </c>
      <c r="B1415" s="18">
        <v>1.5263888938643499</v>
      </c>
      <c r="C1415" s="18">
        <v>0.98159722222222223</v>
      </c>
      <c r="D1415" s="22">
        <f t="shared" si="22"/>
        <v>23.558055555555502</v>
      </c>
      <c r="F1415" s="20"/>
      <c r="H1415" s="21"/>
      <c r="Q1415" s="20">
        <v>-838.03399999999999</v>
      </c>
      <c r="S1415" s="21"/>
      <c r="T1415" s="20"/>
      <c r="U1415" s="20"/>
      <c r="V1415" s="20"/>
      <c r="W1415" s="20"/>
      <c r="X1415" s="20"/>
      <c r="Y1415" s="20"/>
      <c r="AE1415" s="20"/>
      <c r="AF1415" s="20"/>
      <c r="AG1415" s="20"/>
      <c r="AH1415" s="20"/>
      <c r="AI1415" s="20"/>
    </row>
    <row r="1416" spans="1:35" s="19" customFormat="1" x14ac:dyDescent="0.2">
      <c r="A1416" s="17">
        <v>43203.040196759262</v>
      </c>
      <c r="B1416" s="18">
        <v>1.52708333831106</v>
      </c>
      <c r="C1416" s="18">
        <v>0.98228009259259264</v>
      </c>
      <c r="D1416" s="22">
        <f t="shared" si="22"/>
        <v>23.574722222222167</v>
      </c>
      <c r="F1416" s="20"/>
      <c r="H1416" s="21"/>
      <c r="Q1416" s="20"/>
      <c r="S1416" s="21"/>
      <c r="T1416" s="20"/>
      <c r="U1416" s="20"/>
      <c r="V1416" s="20"/>
      <c r="W1416" s="20"/>
      <c r="X1416" s="20"/>
      <c r="Y1416" s="20"/>
      <c r="AE1416" s="20"/>
      <c r="AF1416" s="20"/>
      <c r="AG1416" s="20"/>
      <c r="AH1416" s="20"/>
      <c r="AI1416" s="20"/>
    </row>
    <row r="1417" spans="1:35" s="19" customFormat="1" x14ac:dyDescent="0.2">
      <c r="A1417" s="17">
        <v>43203.040891203702</v>
      </c>
      <c r="B1417" s="18">
        <v>1.5277777827577701</v>
      </c>
      <c r="C1417" s="18">
        <v>0.98297453703703708</v>
      </c>
      <c r="D1417" s="22">
        <f t="shared" si="22"/>
        <v>23.591388888888833</v>
      </c>
      <c r="F1417" s="20"/>
      <c r="H1417" s="21"/>
      <c r="Q1417" s="20"/>
      <c r="S1417" s="21"/>
      <c r="T1417" s="20"/>
      <c r="U1417" s="20"/>
      <c r="V1417" s="20"/>
      <c r="W1417" s="20"/>
      <c r="X1417" s="20"/>
      <c r="Y1417" s="20"/>
      <c r="AE1417" s="20"/>
      <c r="AF1417" s="20"/>
      <c r="AG1417" s="20"/>
      <c r="AH1417" s="20"/>
      <c r="AI1417" s="20"/>
    </row>
    <row r="1418" spans="1:35" s="19" customFormat="1" x14ac:dyDescent="0.2">
      <c r="A1418" s="17">
        <v>43203.041585648149</v>
      </c>
      <c r="B1418" s="18">
        <v>1.52847222720447</v>
      </c>
      <c r="C1418" s="18">
        <v>0.98368055555555556</v>
      </c>
      <c r="D1418" s="22">
        <f t="shared" si="22"/>
        <v>23.608055555555499</v>
      </c>
      <c r="F1418" s="20"/>
      <c r="H1418" s="21"/>
      <c r="Q1418" s="20"/>
      <c r="S1418" s="21"/>
      <c r="T1418" s="20"/>
      <c r="U1418" s="20"/>
      <c r="V1418" s="20"/>
      <c r="W1418" s="20"/>
      <c r="X1418" s="20"/>
      <c r="Y1418" s="20"/>
      <c r="AE1418" s="20"/>
      <c r="AF1418" s="20"/>
      <c r="AG1418" s="20"/>
      <c r="AH1418" s="20"/>
      <c r="AI1418" s="20"/>
    </row>
    <row r="1419" spans="1:35" s="19" customFormat="1" x14ac:dyDescent="0.2">
      <c r="A1419" s="17">
        <v>43203.042280092595</v>
      </c>
      <c r="B1419" s="18">
        <v>1.52916667165118</v>
      </c>
      <c r="C1419" s="18">
        <v>0.984375</v>
      </c>
      <c r="D1419" s="22">
        <f t="shared" si="22"/>
        <v>23.624722222222164</v>
      </c>
      <c r="F1419" s="20"/>
      <c r="H1419" s="21"/>
      <c r="Q1419" s="20"/>
      <c r="S1419" s="21"/>
      <c r="T1419" s="20"/>
      <c r="U1419" s="20"/>
      <c r="V1419" s="20"/>
      <c r="W1419" s="20"/>
      <c r="X1419" s="20"/>
      <c r="Y1419" s="20"/>
      <c r="AE1419" s="20"/>
      <c r="AF1419" s="20"/>
      <c r="AG1419" s="20"/>
      <c r="AH1419" s="20"/>
      <c r="AI1419" s="20"/>
    </row>
    <row r="1420" spans="1:35" s="19" customFormat="1" x14ac:dyDescent="0.2">
      <c r="A1420" s="17">
        <v>43203.042974537035</v>
      </c>
      <c r="B1420" s="18">
        <v>1.5298611160978901</v>
      </c>
      <c r="C1420" s="18">
        <v>0.98506944444444444</v>
      </c>
      <c r="D1420" s="22">
        <f t="shared" si="22"/>
        <v>23.64138888888883</v>
      </c>
      <c r="F1420" s="20"/>
      <c r="H1420" s="21"/>
      <c r="Q1420" s="20"/>
      <c r="S1420" s="21"/>
      <c r="T1420" s="20"/>
      <c r="U1420" s="20"/>
      <c r="V1420" s="20"/>
      <c r="W1420" s="20"/>
      <c r="X1420" s="20"/>
      <c r="Y1420" s="20"/>
      <c r="AE1420" s="20"/>
      <c r="AF1420" s="20"/>
      <c r="AG1420" s="20"/>
      <c r="AH1420" s="20"/>
      <c r="AI1420" s="20"/>
    </row>
    <row r="1421" spans="1:35" s="19" customFormat="1" x14ac:dyDescent="0.2">
      <c r="A1421" s="17">
        <v>43203.043668981481</v>
      </c>
      <c r="B1421" s="18">
        <v>1.5305555605446</v>
      </c>
      <c r="C1421" s="18">
        <v>0.98576388888888888</v>
      </c>
      <c r="D1421" s="22">
        <f t="shared" si="22"/>
        <v>23.658055555555496</v>
      </c>
      <c r="F1421" s="20"/>
      <c r="H1421" s="21"/>
      <c r="Q1421" s="20"/>
      <c r="S1421" s="21"/>
      <c r="T1421" s="20"/>
      <c r="U1421" s="20"/>
      <c r="V1421" s="20"/>
      <c r="W1421" s="20"/>
      <c r="X1421" s="20"/>
      <c r="Y1421" s="20"/>
      <c r="AE1421" s="20"/>
      <c r="AF1421" s="20"/>
      <c r="AG1421" s="20"/>
      <c r="AH1421" s="20"/>
      <c r="AI1421" s="20"/>
    </row>
    <row r="1422" spans="1:35" s="19" customFormat="1" x14ac:dyDescent="0.2">
      <c r="A1422" s="17">
        <v>43203.044363425928</v>
      </c>
      <c r="B1422" s="18">
        <v>1.53125000499131</v>
      </c>
      <c r="C1422" s="18">
        <v>0.98645833333333333</v>
      </c>
      <c r="D1422" s="22">
        <f t="shared" si="22"/>
        <v>23.674722222222162</v>
      </c>
      <c r="F1422" s="20"/>
      <c r="H1422" s="21"/>
      <c r="Q1422" s="20"/>
      <c r="S1422" s="21"/>
      <c r="T1422" s="20"/>
      <c r="U1422" s="20"/>
      <c r="V1422" s="20"/>
      <c r="W1422" s="20"/>
      <c r="X1422" s="20"/>
      <c r="Y1422" s="20"/>
      <c r="AE1422" s="20"/>
      <c r="AF1422" s="20"/>
      <c r="AG1422" s="20"/>
      <c r="AH1422" s="20"/>
      <c r="AI1422" s="20"/>
    </row>
    <row r="1423" spans="1:35" s="19" customFormat="1" x14ac:dyDescent="0.2">
      <c r="A1423" s="17">
        <v>43203.045057870368</v>
      </c>
      <c r="B1423" s="18">
        <v>1.5319444494380201</v>
      </c>
      <c r="C1423" s="18">
        <v>0.98714120370370373</v>
      </c>
      <c r="D1423" s="22">
        <f t="shared" si="22"/>
        <v>23.691388888888827</v>
      </c>
      <c r="F1423" s="20"/>
      <c r="H1423" s="21"/>
      <c r="Q1423" s="20"/>
      <c r="S1423" s="21"/>
      <c r="T1423" s="20"/>
      <c r="U1423" s="20"/>
      <c r="V1423" s="20"/>
      <c r="W1423" s="20"/>
      <c r="X1423" s="20"/>
      <c r="Y1423" s="20"/>
      <c r="AE1423" s="20"/>
      <c r="AF1423" s="20"/>
      <c r="AG1423" s="20"/>
      <c r="AH1423" s="20"/>
      <c r="AI1423" s="20"/>
    </row>
    <row r="1424" spans="1:35" s="19" customFormat="1" x14ac:dyDescent="0.2">
      <c r="A1424" s="17">
        <v>43203.045752314814</v>
      </c>
      <c r="B1424" s="18">
        <v>1.53263889388472</v>
      </c>
      <c r="C1424" s="18">
        <v>0.98783564814814817</v>
      </c>
      <c r="D1424" s="22">
        <f t="shared" si="22"/>
        <v>23.708055555555493</v>
      </c>
      <c r="F1424" s="20"/>
      <c r="H1424" s="21"/>
      <c r="Q1424" s="20">
        <v>-837.03599999999994</v>
      </c>
      <c r="S1424" s="21"/>
      <c r="T1424" s="20"/>
      <c r="U1424" s="20"/>
      <c r="V1424" s="20"/>
      <c r="W1424" s="20"/>
      <c r="X1424" s="20"/>
      <c r="Y1424" s="20"/>
      <c r="AE1424" s="20"/>
      <c r="AF1424" s="20"/>
      <c r="AG1424" s="20"/>
      <c r="AH1424" s="20"/>
      <c r="AI1424" s="20"/>
    </row>
    <row r="1425" spans="1:31" s="20" customFormat="1" x14ac:dyDescent="0.2">
      <c r="A1425" s="17">
        <v>43203.046446759261</v>
      </c>
      <c r="B1425" s="18">
        <v>1.53333333833143</v>
      </c>
      <c r="C1425" s="18">
        <v>0.98854166666666665</v>
      </c>
      <c r="D1425" s="22">
        <f t="shared" si="22"/>
        <v>23.724722222222159</v>
      </c>
      <c r="E1425" s="19"/>
      <c r="G1425" s="19"/>
      <c r="H1425" s="21"/>
      <c r="I1425" s="19"/>
      <c r="J1425" s="19"/>
      <c r="K1425" s="19"/>
      <c r="L1425" s="19"/>
      <c r="M1425" s="19"/>
      <c r="N1425" s="19"/>
      <c r="O1425" s="19"/>
      <c r="P1425" s="19"/>
      <c r="R1425" s="19"/>
      <c r="S1425" s="21"/>
      <c r="Z1425" s="19"/>
      <c r="AA1425" s="19"/>
      <c r="AB1425" s="19"/>
      <c r="AC1425" s="19"/>
      <c r="AD1425" s="19"/>
    </row>
    <row r="1426" spans="1:31" s="20" customFormat="1" x14ac:dyDescent="0.2">
      <c r="A1426" s="17">
        <v>43203.0471412037</v>
      </c>
      <c r="B1426" s="18">
        <v>1.5340277827781399</v>
      </c>
      <c r="C1426" s="18">
        <v>0.98923611111111109</v>
      </c>
      <c r="D1426" s="22">
        <f t="shared" si="22"/>
        <v>23.741388888888824</v>
      </c>
      <c r="E1426" s="19"/>
      <c r="G1426" s="19"/>
      <c r="H1426" s="21"/>
      <c r="I1426" s="19"/>
      <c r="J1426" s="19"/>
      <c r="K1426" s="19"/>
      <c r="L1426" s="19"/>
      <c r="M1426" s="19"/>
      <c r="N1426" s="19"/>
      <c r="O1426" s="19"/>
      <c r="P1426" s="19"/>
      <c r="R1426" s="19"/>
      <c r="S1426" s="21"/>
      <c r="Z1426" s="19"/>
      <c r="AA1426" s="19"/>
      <c r="AB1426" s="19"/>
      <c r="AC1426" s="19"/>
      <c r="AD1426" s="19"/>
    </row>
    <row r="1427" spans="1:31" s="20" customFormat="1" x14ac:dyDescent="0.2">
      <c r="A1427" s="17">
        <v>43203.047835648147</v>
      </c>
      <c r="B1427" s="18">
        <v>1.53472222722485</v>
      </c>
      <c r="C1427" s="18">
        <v>0.98993055555555554</v>
      </c>
      <c r="D1427" s="22">
        <f t="shared" si="22"/>
        <v>23.75805555555549</v>
      </c>
      <c r="E1427" s="19"/>
      <c r="G1427" s="19"/>
      <c r="H1427" s="21"/>
      <c r="I1427" s="19"/>
      <c r="J1427" s="19"/>
      <c r="K1427" s="19"/>
      <c r="L1427" s="19"/>
      <c r="M1427" s="19"/>
      <c r="N1427" s="19"/>
      <c r="O1427" s="19"/>
      <c r="P1427" s="19"/>
      <c r="R1427" s="19"/>
      <c r="S1427" s="21"/>
      <c r="Z1427" s="19"/>
      <c r="AA1427" s="19"/>
      <c r="AB1427" s="19"/>
      <c r="AC1427" s="19"/>
      <c r="AD1427" s="19"/>
    </row>
    <row r="1428" spans="1:31" s="20" customFormat="1" x14ac:dyDescent="0.2">
      <c r="A1428" s="17">
        <v>43203.048530092594</v>
      </c>
      <c r="B1428" s="18">
        <v>1.53541667167156</v>
      </c>
      <c r="C1428" s="18">
        <v>0.99062499999999998</v>
      </c>
      <c r="D1428" s="22">
        <f t="shared" si="22"/>
        <v>23.774722222222156</v>
      </c>
      <c r="E1428" s="19"/>
      <c r="G1428" s="19"/>
      <c r="H1428" s="21"/>
      <c r="I1428" s="19"/>
      <c r="J1428" s="19"/>
      <c r="K1428" s="19"/>
      <c r="L1428" s="19"/>
      <c r="M1428" s="19"/>
      <c r="N1428" s="19"/>
      <c r="O1428" s="19"/>
      <c r="P1428" s="19"/>
      <c r="R1428" s="19"/>
      <c r="S1428" s="21"/>
      <c r="Z1428" s="19"/>
      <c r="AA1428" s="19"/>
      <c r="AB1428" s="19"/>
      <c r="AC1428" s="19"/>
      <c r="AD1428" s="19"/>
    </row>
    <row r="1429" spans="1:31" s="20" customFormat="1" x14ac:dyDescent="0.2">
      <c r="A1429" s="17">
        <v>43203.049224537041</v>
      </c>
      <c r="B1429" s="18">
        <v>1.5361111161182599</v>
      </c>
      <c r="C1429" s="18">
        <v>0.99131944444444442</v>
      </c>
      <c r="D1429" s="22">
        <f t="shared" si="22"/>
        <v>23.791388888888822</v>
      </c>
      <c r="E1429" s="19"/>
      <c r="G1429" s="19"/>
      <c r="H1429" s="21"/>
      <c r="I1429" s="19"/>
      <c r="J1429" s="19"/>
      <c r="K1429" s="19"/>
      <c r="L1429" s="19"/>
      <c r="M1429" s="19"/>
      <c r="N1429" s="19"/>
      <c r="O1429" s="19"/>
      <c r="P1429" s="19"/>
      <c r="R1429" s="19"/>
      <c r="S1429" s="21"/>
      <c r="Z1429" s="19"/>
      <c r="AA1429" s="19"/>
      <c r="AB1429" s="19"/>
      <c r="AC1429" s="19"/>
      <c r="AD1429" s="19"/>
    </row>
    <row r="1430" spans="1:31" s="20" customFormat="1" x14ac:dyDescent="0.2">
      <c r="A1430" s="17">
        <v>43203.04991898148</v>
      </c>
      <c r="B1430" s="18">
        <v>1.53680556056497</v>
      </c>
      <c r="C1430" s="18">
        <v>0.99200231481481482</v>
      </c>
      <c r="D1430" s="22">
        <f t="shared" si="22"/>
        <v>23.808055555555487</v>
      </c>
      <c r="E1430" s="19"/>
      <c r="G1430" s="19"/>
      <c r="H1430" s="21"/>
      <c r="I1430" s="19"/>
      <c r="J1430" s="19"/>
      <c r="K1430" s="19"/>
      <c r="L1430" s="19"/>
      <c r="M1430" s="19"/>
      <c r="N1430" s="19"/>
      <c r="O1430" s="19"/>
      <c r="P1430" s="19"/>
      <c r="R1430" s="19"/>
      <c r="S1430" s="21"/>
      <c r="Z1430" s="19"/>
      <c r="AA1430" s="19"/>
      <c r="AB1430" s="19"/>
      <c r="AC1430" s="19"/>
      <c r="AD1430" s="19"/>
    </row>
    <row r="1431" spans="1:31" s="20" customFormat="1" x14ac:dyDescent="0.2">
      <c r="A1431" s="17">
        <v>43203.050613425927</v>
      </c>
      <c r="B1431" s="18">
        <v>1.53750000501168</v>
      </c>
      <c r="C1431" s="18">
        <v>0.9927083333333333</v>
      </c>
      <c r="D1431" s="22">
        <f t="shared" si="22"/>
        <v>23.824722222222153</v>
      </c>
      <c r="E1431" s="19"/>
      <c r="G1431" s="19"/>
      <c r="H1431" s="21"/>
      <c r="I1431" s="19"/>
      <c r="J1431" s="19"/>
      <c r="K1431" s="19"/>
      <c r="L1431" s="19"/>
      <c r="M1431" s="19"/>
      <c r="N1431" s="19"/>
      <c r="O1431" s="19"/>
      <c r="P1431" s="19"/>
      <c r="R1431" s="19"/>
      <c r="S1431" s="21"/>
      <c r="Z1431" s="19"/>
      <c r="AA1431" s="19"/>
      <c r="AB1431" s="19"/>
      <c r="AC1431" s="19"/>
      <c r="AD1431" s="19"/>
    </row>
    <row r="1432" spans="1:31" s="20" customFormat="1" x14ac:dyDescent="0.2">
      <c r="A1432" s="17">
        <v>43203.051307870373</v>
      </c>
      <c r="B1432" s="18">
        <v>1.5381944494583899</v>
      </c>
      <c r="C1432" s="18">
        <v>0.99340277777777775</v>
      </c>
      <c r="D1432" s="22">
        <f t="shared" si="22"/>
        <v>23.841388888888819</v>
      </c>
      <c r="E1432" s="19"/>
      <c r="G1432" s="19"/>
      <c r="H1432" s="21"/>
      <c r="I1432" s="19"/>
      <c r="J1432" s="19"/>
      <c r="K1432" s="19"/>
      <c r="L1432" s="19"/>
      <c r="M1432" s="19"/>
      <c r="N1432" s="19"/>
      <c r="O1432" s="19"/>
      <c r="P1432" s="19"/>
      <c r="R1432" s="19"/>
      <c r="S1432" s="21"/>
      <c r="Z1432" s="19"/>
      <c r="AA1432" s="19"/>
      <c r="AB1432" s="19"/>
      <c r="AC1432" s="19"/>
      <c r="AD1432" s="19"/>
    </row>
    <row r="1433" spans="1:31" s="20" customFormat="1" x14ac:dyDescent="0.2">
      <c r="A1433" s="17">
        <v>43203.052002314813</v>
      </c>
      <c r="B1433" s="18">
        <v>1.5388888939051</v>
      </c>
      <c r="C1433" s="18">
        <v>0.99409722222222219</v>
      </c>
      <c r="D1433" s="22">
        <f t="shared" si="22"/>
        <v>23.858055555555485</v>
      </c>
      <c r="E1433" s="19"/>
      <c r="G1433" s="19"/>
      <c r="H1433" s="21">
        <v>401.55</v>
      </c>
      <c r="I1433" s="19"/>
      <c r="J1433" s="19"/>
      <c r="K1433" s="19"/>
      <c r="L1433" s="19"/>
      <c r="M1433" s="19"/>
      <c r="N1433" s="19"/>
      <c r="O1433" s="19"/>
      <c r="P1433" s="19"/>
      <c r="Q1433" s="20">
        <v>-836.01099999999997</v>
      </c>
      <c r="R1433" s="19"/>
      <c r="S1433" s="21"/>
      <c r="Z1433" s="19"/>
      <c r="AA1433" s="19"/>
      <c r="AB1433" s="19"/>
      <c r="AC1433" s="19"/>
      <c r="AD1433" s="19"/>
    </row>
    <row r="1434" spans="1:31" s="20" customFormat="1" x14ac:dyDescent="0.2">
      <c r="A1434" s="17">
        <v>43203.05269675926</v>
      </c>
      <c r="B1434" s="18">
        <v>1.5395833383518001</v>
      </c>
      <c r="C1434" s="18">
        <v>0.99479166666666663</v>
      </c>
      <c r="D1434" s="22">
        <f t="shared" si="22"/>
        <v>23.87472222222215</v>
      </c>
      <c r="E1434" s="19"/>
      <c r="G1434" s="19"/>
      <c r="H1434" s="21">
        <v>399.67700000000002</v>
      </c>
      <c r="I1434" s="19"/>
      <c r="J1434" s="19"/>
      <c r="K1434" s="19"/>
      <c r="L1434" s="19"/>
      <c r="M1434" s="19"/>
      <c r="N1434" s="19"/>
      <c r="O1434" s="19"/>
      <c r="P1434" s="19"/>
      <c r="R1434" s="19"/>
      <c r="S1434" s="21"/>
      <c r="Z1434" s="19"/>
      <c r="AA1434" s="19"/>
      <c r="AB1434" s="19"/>
      <c r="AC1434" s="19"/>
      <c r="AD1434" s="19"/>
    </row>
    <row r="1435" spans="1:31" s="20" customFormat="1" x14ac:dyDescent="0.2">
      <c r="A1435" s="17">
        <v>43203.053391203706</v>
      </c>
      <c r="B1435" s="18">
        <v>1.5402777827985099</v>
      </c>
      <c r="C1435" s="18">
        <v>0.99548611111111107</v>
      </c>
      <c r="D1435" s="22">
        <f t="shared" si="22"/>
        <v>23.891388888888816</v>
      </c>
      <c r="E1435" s="19"/>
      <c r="G1435" s="19"/>
      <c r="H1435" s="21">
        <v>400.13499999999999</v>
      </c>
      <c r="I1435" s="19"/>
      <c r="J1435" s="19"/>
      <c r="K1435" s="19"/>
      <c r="L1435" s="19"/>
      <c r="M1435" s="19"/>
      <c r="N1435" s="19"/>
      <c r="O1435" s="19"/>
      <c r="P1435" s="19"/>
      <c r="R1435" s="19"/>
      <c r="S1435" s="21"/>
      <c r="Z1435" s="19"/>
      <c r="AA1435" s="19"/>
      <c r="AB1435" s="19"/>
      <c r="AC1435" s="19"/>
      <c r="AD1435" s="19"/>
    </row>
    <row r="1436" spans="1:31" s="20" customFormat="1" x14ac:dyDescent="0.2">
      <c r="A1436" s="17">
        <v>43203.054085648146</v>
      </c>
      <c r="B1436" s="18">
        <v>1.54097222724522</v>
      </c>
      <c r="C1436" s="18">
        <v>0.99618055555555551</v>
      </c>
      <c r="D1436" s="22">
        <f t="shared" si="22"/>
        <v>23.908055555555482</v>
      </c>
      <c r="E1436" s="19"/>
      <c r="G1436" s="19"/>
      <c r="H1436" s="21"/>
      <c r="I1436" s="19"/>
      <c r="J1436" s="19"/>
      <c r="K1436" s="19"/>
      <c r="L1436" s="19"/>
      <c r="M1436" s="19"/>
      <c r="N1436" s="19"/>
      <c r="O1436" s="19"/>
      <c r="P1436" s="19"/>
      <c r="R1436" s="19"/>
      <c r="S1436" s="21"/>
      <c r="Z1436" s="19"/>
      <c r="AA1436" s="19"/>
      <c r="AB1436" s="19"/>
      <c r="AC1436" s="19"/>
      <c r="AD1436" s="19"/>
    </row>
    <row r="1437" spans="1:31" s="20" customFormat="1" x14ac:dyDescent="0.2">
      <c r="A1437" s="17">
        <v>43203.054780092592</v>
      </c>
      <c r="B1437" s="18">
        <v>1.5416666716919301</v>
      </c>
      <c r="C1437" s="18">
        <v>0.99686342592592592</v>
      </c>
      <c r="D1437" s="22">
        <f t="shared" si="22"/>
        <v>23.924722222222147</v>
      </c>
      <c r="E1437" s="19"/>
      <c r="G1437" s="19"/>
      <c r="H1437" s="21"/>
      <c r="I1437" s="19"/>
      <c r="J1437" s="19"/>
      <c r="K1437" s="19"/>
      <c r="L1437" s="19"/>
      <c r="M1437" s="19"/>
      <c r="N1437" s="19"/>
      <c r="O1437" s="19"/>
      <c r="P1437" s="19"/>
      <c r="R1437" s="19"/>
      <c r="S1437" s="21"/>
      <c r="Z1437" s="19"/>
      <c r="AA1437" s="19"/>
      <c r="AB1437" s="19"/>
      <c r="AC1437" s="19"/>
      <c r="AD1437" s="19"/>
    </row>
    <row r="1438" spans="1:31" s="20" customFormat="1" x14ac:dyDescent="0.2">
      <c r="A1438" s="17">
        <v>43203.055474537039</v>
      </c>
      <c r="B1438" s="18">
        <v>1.5423611161386399</v>
      </c>
      <c r="C1438" s="18">
        <v>0.9975694444444444</v>
      </c>
      <c r="D1438" s="22">
        <f t="shared" si="22"/>
        <v>23.941388888888813</v>
      </c>
      <c r="E1438" s="19">
        <v>1005.633</v>
      </c>
      <c r="F1438" s="20">
        <v>6.11</v>
      </c>
      <c r="G1438" s="19">
        <v>36.984999999999999</v>
      </c>
      <c r="H1438" s="21">
        <v>399.64100000000002</v>
      </c>
      <c r="I1438" s="19">
        <v>0</v>
      </c>
      <c r="J1438" s="19">
        <v>0</v>
      </c>
      <c r="K1438" s="19">
        <v>0</v>
      </c>
      <c r="L1438" s="19">
        <v>5.633</v>
      </c>
      <c r="M1438" s="19">
        <v>0</v>
      </c>
      <c r="N1438" s="19">
        <v>0</v>
      </c>
      <c r="O1438" s="19">
        <v>0</v>
      </c>
      <c r="P1438" s="19">
        <v>0</v>
      </c>
      <c r="Q1438" s="20">
        <v>-835.52599999999995</v>
      </c>
      <c r="R1438" s="19">
        <v>0</v>
      </c>
      <c r="S1438" s="21">
        <v>0.88600000000000001</v>
      </c>
      <c r="T1438" s="20">
        <v>35.174999999999997</v>
      </c>
      <c r="U1438" s="20">
        <v>0</v>
      </c>
      <c r="V1438" s="20">
        <v>0</v>
      </c>
      <c r="W1438" s="20">
        <v>0</v>
      </c>
      <c r="X1438" s="20">
        <v>0</v>
      </c>
      <c r="Y1438" s="20">
        <v>6</v>
      </c>
      <c r="Z1438" s="19">
        <v>37</v>
      </c>
      <c r="AA1438" s="19">
        <v>3</v>
      </c>
      <c r="AB1438" s="19">
        <v>0</v>
      </c>
      <c r="AC1438" s="19">
        <v>3</v>
      </c>
      <c r="AD1438" s="19">
        <v>3</v>
      </c>
      <c r="AE1438" s="20">
        <v>0</v>
      </c>
    </row>
    <row r="1439" spans="1:31" s="20" customFormat="1" x14ac:dyDescent="0.2">
      <c r="A1439" s="17">
        <v>43203.056168981479</v>
      </c>
      <c r="B1439" s="18">
        <v>1.54305556058534</v>
      </c>
      <c r="C1439" s="18">
        <v>0.99826388888888884</v>
      </c>
      <c r="D1439" s="22">
        <f t="shared" si="22"/>
        <v>23.958055555555479</v>
      </c>
      <c r="E1439" s="19"/>
      <c r="G1439" s="19"/>
      <c r="H1439" s="21"/>
      <c r="I1439" s="19"/>
      <c r="J1439" s="19"/>
      <c r="K1439" s="19"/>
      <c r="L1439" s="19"/>
      <c r="M1439" s="19"/>
      <c r="N1439" s="19"/>
      <c r="O1439" s="19"/>
      <c r="P1439" s="19"/>
      <c r="R1439" s="19"/>
      <c r="S1439" s="21"/>
      <c r="Z1439" s="19"/>
      <c r="AA1439" s="19"/>
      <c r="AB1439" s="19"/>
      <c r="AC1439" s="19"/>
      <c r="AD1439" s="19"/>
    </row>
    <row r="1440" spans="1:31" s="20" customFormat="1" x14ac:dyDescent="0.2">
      <c r="A1440" s="17">
        <v>43203.056863425925</v>
      </c>
      <c r="B1440" s="18">
        <v>1.5437500050320501</v>
      </c>
      <c r="C1440" s="18">
        <v>0.99895833333333328</v>
      </c>
      <c r="D1440" s="22">
        <f t="shared" si="22"/>
        <v>23.974722222222145</v>
      </c>
      <c r="E1440" s="19"/>
      <c r="G1440" s="19"/>
      <c r="H1440" s="21"/>
      <c r="I1440" s="19"/>
      <c r="J1440" s="19"/>
      <c r="K1440" s="19"/>
      <c r="L1440" s="19"/>
      <c r="M1440" s="19"/>
      <c r="N1440" s="19"/>
      <c r="O1440" s="19"/>
      <c r="P1440" s="19"/>
      <c r="Q1440" s="20">
        <v>-834.96799999999996</v>
      </c>
      <c r="R1440" s="19"/>
      <c r="S1440" s="21"/>
      <c r="Z1440" s="19"/>
      <c r="AA1440" s="19"/>
      <c r="AB1440" s="19"/>
      <c r="AC1440" s="19"/>
      <c r="AD1440" s="19"/>
    </row>
    <row r="1441" spans="1:35" s="19" customFormat="1" x14ac:dyDescent="0.2">
      <c r="A1441" s="17">
        <v>43203.057557870372</v>
      </c>
      <c r="B1441" s="18">
        <v>1.5444444494787599</v>
      </c>
      <c r="C1441" s="18">
        <v>0.99965277777777772</v>
      </c>
      <c r="D1441" s="22">
        <f t="shared" si="22"/>
        <v>23.99138888888881</v>
      </c>
      <c r="F1441" s="20"/>
      <c r="H1441" s="21"/>
      <c r="Q1441" s="20"/>
      <c r="S1441" s="21"/>
      <c r="T1441" s="20"/>
      <c r="U1441" s="20"/>
      <c r="V1441" s="20"/>
      <c r="W1441" s="20"/>
      <c r="X1441" s="20"/>
      <c r="Y1441" s="20"/>
      <c r="AE1441" s="20"/>
      <c r="AF1441" s="20"/>
      <c r="AG1441" s="20"/>
      <c r="AH1441" s="20"/>
      <c r="AI1441" s="20"/>
    </row>
    <row r="1442" spans="1:35" s="19" customFormat="1" x14ac:dyDescent="0.2">
      <c r="A1442" s="17">
        <v>43203.058252314811</v>
      </c>
      <c r="B1442" s="18">
        <v>1.54513889392547</v>
      </c>
      <c r="C1442" s="18">
        <v>1.0003472222222223</v>
      </c>
      <c r="D1442" s="22">
        <f t="shared" si="22"/>
        <v>24.008055555555476</v>
      </c>
      <c r="F1442" s="20"/>
      <c r="H1442" s="21"/>
      <c r="Q1442" s="20"/>
      <c r="S1442" s="21"/>
      <c r="T1442" s="20"/>
      <c r="U1442" s="20"/>
      <c r="V1442" s="20"/>
      <c r="W1442" s="20"/>
      <c r="X1442" s="20"/>
      <c r="Y1442" s="20"/>
      <c r="AE1442" s="20"/>
      <c r="AF1442" s="20"/>
      <c r="AG1442" s="20"/>
      <c r="AH1442" s="20"/>
      <c r="AI1442" s="20"/>
    </row>
    <row r="1443" spans="1:35" s="19" customFormat="1" x14ac:dyDescent="0.2">
      <c r="A1443" s="17">
        <v>43203.058946759258</v>
      </c>
      <c r="B1443" s="18">
        <v>1.5458333383721801</v>
      </c>
      <c r="C1443" s="18">
        <v>1.0010416666666666</v>
      </c>
      <c r="D1443" s="22">
        <f t="shared" si="22"/>
        <v>24.024722222222142</v>
      </c>
      <c r="F1443" s="20"/>
      <c r="H1443" s="21"/>
      <c r="Q1443" s="20"/>
      <c r="S1443" s="21"/>
      <c r="T1443" s="20"/>
      <c r="U1443" s="20"/>
      <c r="V1443" s="20"/>
      <c r="W1443" s="20"/>
      <c r="X1443" s="20"/>
      <c r="Y1443" s="20"/>
      <c r="AE1443" s="20"/>
      <c r="AF1443" s="20"/>
      <c r="AG1443" s="20"/>
      <c r="AH1443" s="20"/>
      <c r="AI1443" s="20"/>
    </row>
    <row r="1444" spans="1:35" s="19" customFormat="1" x14ac:dyDescent="0.2">
      <c r="A1444" s="17">
        <v>43203.059641203705</v>
      </c>
      <c r="B1444" s="18">
        <v>1.5465277828188799</v>
      </c>
      <c r="C1444" s="18">
        <v>1.0017245370370371</v>
      </c>
      <c r="D1444" s="22">
        <f t="shared" si="22"/>
        <v>24.041388888888807</v>
      </c>
      <c r="F1444" s="20"/>
      <c r="H1444" s="21"/>
      <c r="Q1444" s="20"/>
      <c r="S1444" s="21"/>
      <c r="T1444" s="20"/>
      <c r="U1444" s="20"/>
      <c r="V1444" s="20"/>
      <c r="W1444" s="20"/>
      <c r="X1444" s="20"/>
      <c r="Y1444" s="20"/>
      <c r="AE1444" s="20"/>
      <c r="AF1444" s="20"/>
      <c r="AG1444" s="20"/>
      <c r="AH1444" s="20"/>
      <c r="AI1444" s="20"/>
    </row>
    <row r="1445" spans="1:35" s="19" customFormat="1" x14ac:dyDescent="0.2">
      <c r="A1445" s="17">
        <v>43203.060335648152</v>
      </c>
      <c r="B1445" s="18">
        <v>1.54722222726559</v>
      </c>
      <c r="C1445" s="18">
        <v>1.0024305555555555</v>
      </c>
      <c r="D1445" s="22">
        <f t="shared" si="22"/>
        <v>24.058055555555473</v>
      </c>
      <c r="F1445" s="20"/>
      <c r="H1445" s="21">
        <v>399.03699999999998</v>
      </c>
      <c r="Q1445" s="20"/>
      <c r="S1445" s="21"/>
      <c r="T1445" s="20"/>
      <c r="U1445" s="20"/>
      <c r="V1445" s="20"/>
      <c r="W1445" s="20"/>
      <c r="X1445" s="20"/>
      <c r="Y1445" s="20"/>
      <c r="AE1445" s="20"/>
      <c r="AF1445" s="20"/>
      <c r="AG1445" s="20"/>
      <c r="AH1445" s="20"/>
      <c r="AI1445" s="20"/>
    </row>
    <row r="1446" spans="1:35" s="19" customFormat="1" x14ac:dyDescent="0.2">
      <c r="A1446" s="17">
        <v>43203.061030092591</v>
      </c>
      <c r="B1446" s="18">
        <v>1.5479166717123001</v>
      </c>
      <c r="C1446" s="18">
        <v>1.003125</v>
      </c>
      <c r="D1446" s="22">
        <f t="shared" si="22"/>
        <v>24.074722222222139</v>
      </c>
      <c r="F1446" s="20"/>
      <c r="H1446" s="21"/>
      <c r="Q1446" s="20">
        <v>-833.94399999999996</v>
      </c>
      <c r="S1446" s="21"/>
      <c r="T1446" s="20"/>
      <c r="U1446" s="20"/>
      <c r="V1446" s="20"/>
      <c r="W1446" s="20"/>
      <c r="X1446" s="20"/>
      <c r="Y1446" s="20"/>
      <c r="AE1446" s="20"/>
      <c r="AF1446" s="20"/>
      <c r="AG1446" s="20"/>
      <c r="AH1446" s="20"/>
      <c r="AI1446" s="20"/>
    </row>
    <row r="1447" spans="1:35" s="19" customFormat="1" x14ac:dyDescent="0.2">
      <c r="A1447" s="17">
        <v>43203.061724537038</v>
      </c>
      <c r="B1447" s="18">
        <v>1.5486111161590099</v>
      </c>
      <c r="C1447" s="18">
        <v>1.0038194444444444</v>
      </c>
      <c r="D1447" s="22">
        <f t="shared" si="22"/>
        <v>24.091388888888805</v>
      </c>
      <c r="F1447" s="20"/>
      <c r="H1447" s="21"/>
      <c r="Q1447" s="20"/>
      <c r="S1447" s="21"/>
      <c r="T1447" s="20"/>
      <c r="U1447" s="20"/>
      <c r="V1447" s="20"/>
      <c r="W1447" s="20"/>
      <c r="X1447" s="20"/>
      <c r="Y1447" s="20"/>
      <c r="AE1447" s="20"/>
      <c r="AF1447" s="20"/>
      <c r="AG1447" s="20"/>
      <c r="AH1447" s="20"/>
      <c r="AI1447" s="20"/>
    </row>
    <row r="1448" spans="1:35" s="19" customFormat="1" x14ac:dyDescent="0.2">
      <c r="A1448" s="17">
        <v>43203.062418981484</v>
      </c>
      <c r="B1448" s="18">
        <v>1.54930556060572</v>
      </c>
      <c r="C1448" s="18">
        <v>1.0045138888888889</v>
      </c>
      <c r="D1448" s="22">
        <f t="shared" si="22"/>
        <v>24.10805555555547</v>
      </c>
      <c r="F1448" s="20"/>
      <c r="H1448" s="21"/>
      <c r="Q1448" s="20"/>
      <c r="S1448" s="21"/>
      <c r="T1448" s="20"/>
      <c r="U1448" s="20"/>
      <c r="V1448" s="20"/>
      <c r="W1448" s="20"/>
      <c r="X1448" s="20"/>
      <c r="Y1448" s="20"/>
      <c r="AE1448" s="20"/>
      <c r="AF1448" s="20"/>
      <c r="AG1448" s="20"/>
      <c r="AH1448" s="20"/>
      <c r="AI1448" s="20"/>
    </row>
    <row r="1449" spans="1:35" s="19" customFormat="1" x14ac:dyDescent="0.2">
      <c r="A1449" s="17">
        <v>43203.063113425924</v>
      </c>
      <c r="B1449" s="18">
        <v>1.5500000050524201</v>
      </c>
      <c r="C1449" s="18">
        <v>1.0052083333333333</v>
      </c>
      <c r="D1449" s="22">
        <f t="shared" si="22"/>
        <v>24.124722222222136</v>
      </c>
      <c r="F1449" s="20"/>
      <c r="H1449" s="21"/>
      <c r="Q1449" s="20"/>
      <c r="S1449" s="21"/>
      <c r="T1449" s="20"/>
      <c r="U1449" s="20"/>
      <c r="V1449" s="20"/>
      <c r="W1449" s="20"/>
      <c r="X1449" s="20"/>
      <c r="Y1449" s="20"/>
      <c r="AE1449" s="20"/>
      <c r="AF1449" s="20"/>
      <c r="AG1449" s="20"/>
      <c r="AH1449" s="20"/>
      <c r="AI1449" s="20"/>
    </row>
    <row r="1450" spans="1:35" s="19" customFormat="1" x14ac:dyDescent="0.2">
      <c r="A1450" s="17">
        <v>43203.063807870371</v>
      </c>
      <c r="B1450" s="18">
        <v>1.5506944494991299</v>
      </c>
      <c r="C1450" s="18">
        <v>1.0058912037037038</v>
      </c>
      <c r="D1450" s="22">
        <f t="shared" si="22"/>
        <v>24.141388888888802</v>
      </c>
      <c r="F1450" s="20"/>
      <c r="H1450" s="21"/>
      <c r="Q1450" s="20"/>
      <c r="S1450" s="21"/>
      <c r="T1450" s="20"/>
      <c r="U1450" s="20"/>
      <c r="V1450" s="20"/>
      <c r="W1450" s="20"/>
      <c r="X1450" s="20"/>
      <c r="Y1450" s="20"/>
      <c r="AE1450" s="20"/>
      <c r="AF1450" s="20"/>
      <c r="AG1450" s="20"/>
      <c r="AH1450" s="20"/>
      <c r="AI1450" s="20"/>
    </row>
    <row r="1451" spans="1:35" s="19" customFormat="1" x14ac:dyDescent="0.2">
      <c r="A1451" s="17">
        <v>43203.064502314817</v>
      </c>
      <c r="B1451" s="18">
        <v>1.55138889394584</v>
      </c>
      <c r="C1451" s="18">
        <v>1.0065856481481481</v>
      </c>
      <c r="D1451" s="22">
        <f t="shared" si="22"/>
        <v>24.158055555555467</v>
      </c>
      <c r="F1451" s="20"/>
      <c r="H1451" s="21"/>
      <c r="Q1451" s="20"/>
      <c r="S1451" s="21"/>
      <c r="T1451" s="20"/>
      <c r="U1451" s="20"/>
      <c r="V1451" s="20"/>
      <c r="W1451" s="20"/>
      <c r="X1451" s="20"/>
      <c r="Y1451" s="20"/>
      <c r="AE1451" s="20"/>
      <c r="AF1451" s="20"/>
      <c r="AG1451" s="20"/>
      <c r="AH1451" s="20"/>
      <c r="AI1451" s="20"/>
    </row>
    <row r="1452" spans="1:35" s="19" customFormat="1" x14ac:dyDescent="0.2">
      <c r="A1452" s="17">
        <v>43203.065196759257</v>
      </c>
      <c r="B1452" s="18">
        <v>1.5520833383925501</v>
      </c>
      <c r="C1452" s="18">
        <v>1.0072916666666667</v>
      </c>
      <c r="D1452" s="22">
        <f t="shared" si="22"/>
        <v>24.174722222222133</v>
      </c>
      <c r="F1452" s="20"/>
      <c r="H1452" s="21"/>
      <c r="Q1452" s="20"/>
      <c r="S1452" s="21"/>
      <c r="T1452" s="20"/>
      <c r="U1452" s="20"/>
      <c r="V1452" s="20"/>
      <c r="W1452" s="20"/>
      <c r="X1452" s="20"/>
      <c r="Y1452" s="20"/>
      <c r="AE1452" s="20"/>
      <c r="AF1452" s="20"/>
      <c r="AG1452" s="20"/>
      <c r="AH1452" s="20"/>
      <c r="AI1452" s="20"/>
    </row>
    <row r="1453" spans="1:35" s="19" customFormat="1" x14ac:dyDescent="0.2">
      <c r="A1453" s="17">
        <v>43203.065891203703</v>
      </c>
      <c r="B1453" s="18">
        <v>1.5527777828392599</v>
      </c>
      <c r="C1453" s="18">
        <v>1.007986111111111</v>
      </c>
      <c r="D1453" s="22">
        <f t="shared" si="22"/>
        <v>24.191388888888799</v>
      </c>
      <c r="F1453" s="20"/>
      <c r="H1453" s="21"/>
      <c r="Q1453" s="20"/>
      <c r="S1453" s="21"/>
      <c r="T1453" s="20"/>
      <c r="U1453" s="20"/>
      <c r="V1453" s="20"/>
      <c r="W1453" s="20"/>
      <c r="X1453" s="20"/>
      <c r="Y1453" s="20"/>
      <c r="AE1453" s="20"/>
      <c r="AF1453" s="20"/>
      <c r="AG1453" s="20"/>
      <c r="AH1453" s="20"/>
      <c r="AI1453" s="20"/>
    </row>
    <row r="1454" spans="1:35" s="19" customFormat="1" x14ac:dyDescent="0.2">
      <c r="A1454" s="17">
        <v>43203.06658564815</v>
      </c>
      <c r="B1454" s="18">
        <v>1.55347222728597</v>
      </c>
      <c r="C1454" s="18">
        <v>1.0086805555555556</v>
      </c>
      <c r="D1454" s="22">
        <f t="shared" si="22"/>
        <v>24.208055555555465</v>
      </c>
      <c r="F1454" s="20"/>
      <c r="H1454" s="21"/>
      <c r="Q1454" s="20"/>
      <c r="S1454" s="21"/>
      <c r="T1454" s="20"/>
      <c r="U1454" s="20"/>
      <c r="V1454" s="20"/>
      <c r="W1454" s="20"/>
      <c r="X1454" s="20"/>
      <c r="Y1454" s="20"/>
      <c r="AE1454" s="20"/>
      <c r="AF1454" s="20"/>
      <c r="AG1454" s="20"/>
      <c r="AH1454" s="20"/>
      <c r="AI1454" s="20"/>
    </row>
    <row r="1455" spans="1:35" s="19" customFormat="1" x14ac:dyDescent="0.2">
      <c r="A1455" s="17">
        <v>43203.067280092589</v>
      </c>
      <c r="B1455" s="18">
        <v>1.5541666717326701</v>
      </c>
      <c r="C1455" s="18">
        <v>1.0093749999999999</v>
      </c>
      <c r="D1455" s="22">
        <f t="shared" si="22"/>
        <v>24.22472222222213</v>
      </c>
      <c r="F1455" s="20"/>
      <c r="H1455" s="21"/>
      <c r="Q1455" s="20">
        <v>-833.01</v>
      </c>
      <c r="S1455" s="21"/>
      <c r="T1455" s="20"/>
      <c r="U1455" s="20"/>
      <c r="V1455" s="20"/>
      <c r="W1455" s="20"/>
      <c r="X1455" s="20"/>
      <c r="Y1455" s="20"/>
      <c r="AE1455" s="20"/>
      <c r="AF1455" s="20"/>
      <c r="AG1455" s="20"/>
      <c r="AH1455" s="20"/>
      <c r="AI1455" s="20"/>
    </row>
    <row r="1456" spans="1:35" s="19" customFormat="1" x14ac:dyDescent="0.2">
      <c r="A1456" s="17">
        <v>43203.067974537036</v>
      </c>
      <c r="B1456" s="18">
        <v>1.5548611161793799</v>
      </c>
      <c r="C1456" s="18">
        <v>1.0100694444444445</v>
      </c>
      <c r="D1456" s="22">
        <f t="shared" si="22"/>
        <v>24.241388888888796</v>
      </c>
      <c r="F1456" s="20"/>
      <c r="H1456" s="21"/>
      <c r="Q1456" s="20"/>
      <c r="S1456" s="21"/>
      <c r="T1456" s="20"/>
      <c r="U1456" s="20"/>
      <c r="V1456" s="20"/>
      <c r="W1456" s="20"/>
      <c r="X1456" s="20"/>
      <c r="Y1456" s="20"/>
      <c r="AE1456" s="20"/>
      <c r="AF1456" s="20"/>
      <c r="AG1456" s="20"/>
      <c r="AH1456" s="20"/>
      <c r="AI1456" s="20"/>
    </row>
    <row r="1457" spans="1:31" s="20" customFormat="1" x14ac:dyDescent="0.2">
      <c r="A1457" s="17">
        <v>43203.068668981483</v>
      </c>
      <c r="B1457" s="18">
        <v>1.55555556062609</v>
      </c>
      <c r="C1457" s="18">
        <v>1.0107523148148148</v>
      </c>
      <c r="D1457" s="22">
        <f t="shared" si="22"/>
        <v>24.258055555555462</v>
      </c>
      <c r="E1457" s="19"/>
      <c r="G1457" s="19"/>
      <c r="H1457" s="21">
        <v>399.71300000000002</v>
      </c>
      <c r="I1457" s="19"/>
      <c r="J1457" s="19"/>
      <c r="K1457" s="19"/>
      <c r="L1457" s="19"/>
      <c r="M1457" s="19"/>
      <c r="N1457" s="19"/>
      <c r="O1457" s="19"/>
      <c r="P1457" s="19"/>
      <c r="R1457" s="19"/>
      <c r="S1457" s="21"/>
      <c r="Z1457" s="19"/>
      <c r="AA1457" s="19"/>
      <c r="AB1457" s="19"/>
      <c r="AC1457" s="19"/>
      <c r="AD1457" s="19"/>
    </row>
    <row r="1458" spans="1:31" s="20" customFormat="1" x14ac:dyDescent="0.2">
      <c r="A1458" s="17">
        <v>43203.069363425922</v>
      </c>
      <c r="B1458" s="18">
        <v>1.5562500050728001</v>
      </c>
      <c r="C1458" s="18">
        <v>1.0114583333333333</v>
      </c>
      <c r="D1458" s="22">
        <f t="shared" si="22"/>
        <v>24.274722222222127</v>
      </c>
      <c r="E1458" s="19"/>
      <c r="G1458" s="19"/>
      <c r="H1458" s="21">
        <v>400.66899999999998</v>
      </c>
      <c r="I1458" s="19"/>
      <c r="J1458" s="19"/>
      <c r="K1458" s="19"/>
      <c r="L1458" s="19"/>
      <c r="M1458" s="19"/>
      <c r="N1458" s="19"/>
      <c r="O1458" s="19"/>
      <c r="P1458" s="19"/>
      <c r="R1458" s="19"/>
      <c r="S1458" s="21"/>
      <c r="Z1458" s="19"/>
      <c r="AA1458" s="19"/>
      <c r="AB1458" s="19"/>
      <c r="AC1458" s="19"/>
      <c r="AD1458" s="19"/>
    </row>
    <row r="1459" spans="1:31" s="20" customFormat="1" x14ac:dyDescent="0.2">
      <c r="A1459" s="17">
        <v>43203.070057870369</v>
      </c>
      <c r="B1459" s="18">
        <v>1.5569444495195099</v>
      </c>
      <c r="C1459" s="18">
        <v>1.0121527777777777</v>
      </c>
      <c r="D1459" s="22">
        <f t="shared" si="22"/>
        <v>24.291388888888793</v>
      </c>
      <c r="E1459" s="19"/>
      <c r="G1459" s="19"/>
      <c r="H1459" s="21">
        <v>400.10199999999998</v>
      </c>
      <c r="I1459" s="19"/>
      <c r="J1459" s="19"/>
      <c r="K1459" s="19"/>
      <c r="L1459" s="19"/>
      <c r="M1459" s="19"/>
      <c r="N1459" s="19"/>
      <c r="O1459" s="19"/>
      <c r="P1459" s="19"/>
      <c r="R1459" s="19"/>
      <c r="S1459" s="21"/>
      <c r="Z1459" s="19"/>
      <c r="AA1459" s="19"/>
      <c r="AB1459" s="19"/>
      <c r="AC1459" s="19"/>
      <c r="AD1459" s="19"/>
    </row>
    <row r="1460" spans="1:31" s="20" customFormat="1" x14ac:dyDescent="0.2">
      <c r="A1460" s="17">
        <v>43203.070752314816</v>
      </c>
      <c r="B1460" s="18">
        <v>1.55763889396621</v>
      </c>
      <c r="C1460" s="18">
        <v>1.0128472222222222</v>
      </c>
      <c r="D1460" s="22">
        <f t="shared" si="22"/>
        <v>24.308055555555459</v>
      </c>
      <c r="E1460" s="19"/>
      <c r="G1460" s="19"/>
      <c r="H1460" s="21"/>
      <c r="I1460" s="19"/>
      <c r="J1460" s="19"/>
      <c r="K1460" s="19"/>
      <c r="L1460" s="19"/>
      <c r="M1460" s="19"/>
      <c r="N1460" s="19"/>
      <c r="O1460" s="19"/>
      <c r="P1460" s="19"/>
      <c r="R1460" s="19"/>
      <c r="S1460" s="21"/>
      <c r="Z1460" s="19"/>
      <c r="AA1460" s="19"/>
      <c r="AB1460" s="19"/>
      <c r="AC1460" s="19"/>
      <c r="AD1460" s="19"/>
    </row>
    <row r="1461" spans="1:31" s="20" customFormat="1" x14ac:dyDescent="0.2">
      <c r="A1461" s="17">
        <v>43203.071446759262</v>
      </c>
      <c r="B1461" s="18">
        <v>1.5583333384129201</v>
      </c>
      <c r="C1461" s="18">
        <v>1.0135416666666666</v>
      </c>
      <c r="D1461" s="22">
        <f t="shared" si="22"/>
        <v>24.324722222222125</v>
      </c>
      <c r="E1461" s="19"/>
      <c r="G1461" s="19"/>
      <c r="H1461" s="21"/>
      <c r="I1461" s="19"/>
      <c r="J1461" s="19"/>
      <c r="K1461" s="19"/>
      <c r="L1461" s="19"/>
      <c r="M1461" s="19"/>
      <c r="N1461" s="19"/>
      <c r="O1461" s="19"/>
      <c r="P1461" s="19"/>
      <c r="R1461" s="19"/>
      <c r="S1461" s="21"/>
      <c r="Z1461" s="19"/>
      <c r="AA1461" s="19"/>
      <c r="AB1461" s="19"/>
      <c r="AC1461" s="19"/>
      <c r="AD1461" s="19"/>
    </row>
    <row r="1462" spans="1:31" s="20" customFormat="1" x14ac:dyDescent="0.2">
      <c r="A1462" s="17">
        <v>43203.072141203702</v>
      </c>
      <c r="B1462" s="18">
        <v>1.55902778285963</v>
      </c>
      <c r="C1462" s="18">
        <v>1.0142361111111111</v>
      </c>
      <c r="D1462" s="22">
        <f t="shared" si="22"/>
        <v>24.34138888888879</v>
      </c>
      <c r="E1462" s="19"/>
      <c r="G1462" s="19"/>
      <c r="H1462" s="21"/>
      <c r="I1462" s="19"/>
      <c r="J1462" s="19"/>
      <c r="K1462" s="19"/>
      <c r="L1462" s="19"/>
      <c r="M1462" s="19"/>
      <c r="N1462" s="19"/>
      <c r="O1462" s="19"/>
      <c r="P1462" s="19"/>
      <c r="R1462" s="19"/>
      <c r="S1462" s="21"/>
      <c r="Z1462" s="19"/>
      <c r="AA1462" s="19"/>
      <c r="AB1462" s="19"/>
      <c r="AC1462" s="19"/>
      <c r="AD1462" s="19"/>
    </row>
    <row r="1463" spans="1:31" s="20" customFormat="1" x14ac:dyDescent="0.2">
      <c r="A1463" s="17">
        <v>43203.072835648149</v>
      </c>
      <c r="B1463" s="18">
        <v>1.55972222730634</v>
      </c>
      <c r="C1463" s="18">
        <v>1.0149305555555554</v>
      </c>
      <c r="D1463" s="22">
        <f t="shared" si="22"/>
        <v>24.358055555555456</v>
      </c>
      <c r="E1463" s="19"/>
      <c r="G1463" s="19"/>
      <c r="H1463" s="21"/>
      <c r="I1463" s="19"/>
      <c r="J1463" s="19"/>
      <c r="K1463" s="19"/>
      <c r="L1463" s="19"/>
      <c r="M1463" s="19"/>
      <c r="N1463" s="19"/>
      <c r="O1463" s="19"/>
      <c r="P1463" s="19"/>
      <c r="Q1463" s="20">
        <v>-831.62400000000002</v>
      </c>
      <c r="R1463" s="19"/>
      <c r="S1463" s="21"/>
      <c r="Z1463" s="19"/>
      <c r="AA1463" s="19"/>
      <c r="AB1463" s="19"/>
      <c r="AC1463" s="19"/>
      <c r="AD1463" s="19"/>
    </row>
    <row r="1464" spans="1:31" s="20" customFormat="1" x14ac:dyDescent="0.2">
      <c r="A1464" s="17">
        <v>43203.073530092595</v>
      </c>
      <c r="B1464" s="18">
        <v>1.5604166717530501</v>
      </c>
      <c r="C1464" s="18">
        <v>1.015613425925926</v>
      </c>
      <c r="D1464" s="22">
        <f t="shared" si="22"/>
        <v>24.374722222222122</v>
      </c>
      <c r="E1464" s="19"/>
      <c r="G1464" s="19"/>
      <c r="H1464" s="21"/>
      <c r="I1464" s="19"/>
      <c r="J1464" s="19"/>
      <c r="K1464" s="19"/>
      <c r="L1464" s="19"/>
      <c r="M1464" s="19"/>
      <c r="N1464" s="19"/>
      <c r="O1464" s="19"/>
      <c r="P1464" s="19"/>
      <c r="R1464" s="19"/>
      <c r="S1464" s="21"/>
      <c r="Z1464" s="19"/>
      <c r="AA1464" s="19"/>
      <c r="AB1464" s="19"/>
      <c r="AC1464" s="19"/>
      <c r="AD1464" s="19"/>
    </row>
    <row r="1465" spans="1:31" s="20" customFormat="1" x14ac:dyDescent="0.2">
      <c r="A1465" s="17">
        <v>43203.074224537035</v>
      </c>
      <c r="B1465" s="18">
        <v>1.56111111619975</v>
      </c>
      <c r="C1465" s="18">
        <v>1.0163194444444446</v>
      </c>
      <c r="D1465" s="22">
        <f t="shared" si="22"/>
        <v>24.391388888888788</v>
      </c>
      <c r="E1465" s="19"/>
      <c r="G1465" s="19"/>
      <c r="H1465" s="21"/>
      <c r="I1465" s="19"/>
      <c r="J1465" s="19"/>
      <c r="K1465" s="19"/>
      <c r="L1465" s="19"/>
      <c r="M1465" s="19"/>
      <c r="N1465" s="19"/>
      <c r="O1465" s="19"/>
      <c r="P1465" s="19"/>
      <c r="R1465" s="19"/>
      <c r="S1465" s="21"/>
      <c r="Z1465" s="19"/>
      <c r="AA1465" s="19"/>
      <c r="AB1465" s="19"/>
      <c r="AC1465" s="19"/>
      <c r="AD1465" s="19"/>
    </row>
    <row r="1466" spans="1:31" s="20" customFormat="1" x14ac:dyDescent="0.2">
      <c r="A1466" s="17">
        <v>43203.074918981481</v>
      </c>
      <c r="B1466" s="18">
        <v>1.56180556064646</v>
      </c>
      <c r="C1466" s="18">
        <v>1.0170138888888889</v>
      </c>
      <c r="D1466" s="22">
        <f t="shared" si="22"/>
        <v>24.408055555555453</v>
      </c>
      <c r="E1466" s="19"/>
      <c r="G1466" s="19"/>
      <c r="H1466" s="21"/>
      <c r="I1466" s="19"/>
      <c r="J1466" s="19"/>
      <c r="K1466" s="19"/>
      <c r="L1466" s="19"/>
      <c r="M1466" s="19"/>
      <c r="N1466" s="19"/>
      <c r="O1466" s="19"/>
      <c r="P1466" s="19"/>
      <c r="R1466" s="19"/>
      <c r="S1466" s="21"/>
      <c r="Z1466" s="19"/>
      <c r="AA1466" s="19"/>
      <c r="AB1466" s="19"/>
      <c r="AC1466" s="19"/>
      <c r="AD1466" s="19"/>
    </row>
    <row r="1467" spans="1:31" s="20" customFormat="1" x14ac:dyDescent="0.2">
      <c r="A1467" s="17">
        <v>43203.075613425928</v>
      </c>
      <c r="B1467" s="18">
        <v>1.5625000050931701</v>
      </c>
      <c r="C1467" s="18">
        <v>1.0177083333333334</v>
      </c>
      <c r="D1467" s="22">
        <f t="shared" si="22"/>
        <v>24.424722222222119</v>
      </c>
      <c r="E1467" s="19"/>
      <c r="G1467" s="19"/>
      <c r="H1467" s="21"/>
      <c r="I1467" s="19"/>
      <c r="J1467" s="19"/>
      <c r="K1467" s="19"/>
      <c r="L1467" s="19"/>
      <c r="M1467" s="19"/>
      <c r="N1467" s="19"/>
      <c r="O1467" s="19"/>
      <c r="P1467" s="19"/>
      <c r="R1467" s="19"/>
      <c r="S1467" s="21"/>
      <c r="Z1467" s="19"/>
      <c r="AA1467" s="19"/>
      <c r="AB1467" s="19"/>
      <c r="AC1467" s="19"/>
      <c r="AD1467" s="19"/>
    </row>
    <row r="1468" spans="1:31" s="20" customFormat="1" x14ac:dyDescent="0.2">
      <c r="A1468" s="17">
        <v>43203.076307870368</v>
      </c>
      <c r="B1468" s="18">
        <v>1.56319444953988</v>
      </c>
      <c r="C1468" s="18">
        <v>1.0184027777777778</v>
      </c>
      <c r="D1468" s="22">
        <f t="shared" si="22"/>
        <v>24.441388888888785</v>
      </c>
      <c r="E1468" s="19">
        <v>1005.633</v>
      </c>
      <c r="F1468" s="20">
        <v>6.1109999999999998</v>
      </c>
      <c r="G1468" s="19">
        <v>36.975999999999999</v>
      </c>
      <c r="H1468" s="21">
        <v>400.02100000000002</v>
      </c>
      <c r="I1468" s="19">
        <v>0</v>
      </c>
      <c r="J1468" s="19">
        <v>0</v>
      </c>
      <c r="K1468" s="19">
        <v>0</v>
      </c>
      <c r="L1468" s="19">
        <v>5.633</v>
      </c>
      <c r="M1468" s="19">
        <v>0</v>
      </c>
      <c r="N1468" s="19">
        <v>0</v>
      </c>
      <c r="O1468" s="19">
        <v>0</v>
      </c>
      <c r="P1468" s="19">
        <v>0</v>
      </c>
      <c r="Q1468" s="20">
        <v>-832.02200000000005</v>
      </c>
      <c r="R1468" s="19">
        <v>0</v>
      </c>
      <c r="S1468" s="21">
        <v>0.17499999999999999</v>
      </c>
      <c r="T1468" s="20">
        <v>34.280999999999999</v>
      </c>
      <c r="U1468" s="20">
        <v>0</v>
      </c>
      <c r="V1468" s="20">
        <v>0</v>
      </c>
      <c r="W1468" s="20">
        <v>0</v>
      </c>
      <c r="X1468" s="20">
        <v>0</v>
      </c>
      <c r="Y1468" s="20">
        <v>6</v>
      </c>
      <c r="Z1468" s="19">
        <v>37</v>
      </c>
      <c r="AA1468" s="19">
        <v>3</v>
      </c>
      <c r="AB1468" s="19">
        <v>0</v>
      </c>
      <c r="AC1468" s="19">
        <v>3</v>
      </c>
      <c r="AD1468" s="19">
        <v>3</v>
      </c>
      <c r="AE1468" s="20">
        <v>0</v>
      </c>
    </row>
    <row r="1469" spans="1:31" s="20" customFormat="1" x14ac:dyDescent="0.2">
      <c r="A1469" s="17">
        <v>43203.077002314814</v>
      </c>
      <c r="B1469" s="18">
        <v>1.56388889398659</v>
      </c>
      <c r="C1469" s="18">
        <v>1.0190972222222223</v>
      </c>
      <c r="D1469" s="22">
        <f t="shared" si="22"/>
        <v>24.45805555555545</v>
      </c>
      <c r="E1469" s="19"/>
      <c r="G1469" s="19"/>
      <c r="H1469" s="21"/>
      <c r="I1469" s="19"/>
      <c r="J1469" s="19"/>
      <c r="K1469" s="19"/>
      <c r="L1469" s="19"/>
      <c r="M1469" s="19"/>
      <c r="N1469" s="19"/>
      <c r="O1469" s="19"/>
      <c r="P1469" s="19"/>
      <c r="R1469" s="19"/>
      <c r="S1469" s="21"/>
      <c r="Z1469" s="19"/>
      <c r="AA1469" s="19"/>
      <c r="AB1469" s="19"/>
      <c r="AC1469" s="19"/>
      <c r="AD1469" s="19"/>
    </row>
    <row r="1470" spans="1:31" s="20" customFormat="1" x14ac:dyDescent="0.2">
      <c r="A1470" s="17">
        <v>43203.077696759261</v>
      </c>
      <c r="B1470" s="18">
        <v>1.5645833384332899</v>
      </c>
      <c r="C1470" s="18">
        <v>1.0197916666666667</v>
      </c>
      <c r="D1470" s="22">
        <f t="shared" si="22"/>
        <v>24.474722222222116</v>
      </c>
      <c r="E1470" s="19"/>
      <c r="G1470" s="19"/>
      <c r="H1470" s="21"/>
      <c r="I1470" s="19"/>
      <c r="J1470" s="19"/>
      <c r="K1470" s="19"/>
      <c r="L1470" s="19"/>
      <c r="M1470" s="19"/>
      <c r="N1470" s="19"/>
      <c r="O1470" s="19"/>
      <c r="P1470" s="19"/>
      <c r="R1470" s="19"/>
      <c r="S1470" s="21"/>
      <c r="Z1470" s="19"/>
      <c r="AA1470" s="19"/>
      <c r="AB1470" s="19"/>
      <c r="AC1470" s="19"/>
      <c r="AD1470" s="19"/>
    </row>
    <row r="1471" spans="1:31" s="20" customFormat="1" x14ac:dyDescent="0.2">
      <c r="A1471" s="17">
        <v>43203.0783912037</v>
      </c>
      <c r="B1471" s="18">
        <v>1.56527778288</v>
      </c>
      <c r="C1471" s="18">
        <v>1.0204745370370369</v>
      </c>
      <c r="D1471" s="22">
        <f t="shared" si="22"/>
        <v>24.491388888888782</v>
      </c>
      <c r="E1471" s="19"/>
      <c r="G1471" s="19"/>
      <c r="H1471" s="21"/>
      <c r="I1471" s="19"/>
      <c r="J1471" s="19"/>
      <c r="K1471" s="19"/>
      <c r="L1471" s="19"/>
      <c r="M1471" s="19"/>
      <c r="N1471" s="19"/>
      <c r="O1471" s="19"/>
      <c r="P1471" s="19"/>
      <c r="R1471" s="19"/>
      <c r="S1471" s="21"/>
      <c r="Z1471" s="19"/>
      <c r="AA1471" s="19"/>
      <c r="AB1471" s="19"/>
      <c r="AC1471" s="19"/>
      <c r="AD1471" s="19"/>
    </row>
    <row r="1472" spans="1:31" s="20" customFormat="1" x14ac:dyDescent="0.2">
      <c r="A1472" s="17">
        <v>43203.079085648147</v>
      </c>
      <c r="B1472" s="18">
        <v>1.56597222732671</v>
      </c>
      <c r="C1472" s="18">
        <v>1.0211805555555555</v>
      </c>
      <c r="D1472" s="22">
        <f t="shared" si="22"/>
        <v>24.508055555555448</v>
      </c>
      <c r="E1472" s="19"/>
      <c r="G1472" s="19"/>
      <c r="H1472" s="21"/>
      <c r="I1472" s="19"/>
      <c r="J1472" s="19"/>
      <c r="K1472" s="19"/>
      <c r="L1472" s="19"/>
      <c r="M1472" s="19"/>
      <c r="N1472" s="19"/>
      <c r="O1472" s="19"/>
      <c r="P1472" s="19"/>
      <c r="R1472" s="19"/>
      <c r="S1472" s="21"/>
      <c r="Z1472" s="19"/>
      <c r="AA1472" s="19"/>
      <c r="AB1472" s="19"/>
      <c r="AC1472" s="19"/>
      <c r="AD1472" s="19"/>
    </row>
    <row r="1473" spans="1:35" s="19" customFormat="1" x14ac:dyDescent="0.2">
      <c r="A1473" s="17">
        <v>43203.079780092594</v>
      </c>
      <c r="B1473" s="18">
        <v>1.5666666717734199</v>
      </c>
      <c r="C1473" s="18">
        <v>1.0218750000000001</v>
      </c>
      <c r="D1473" s="22">
        <f t="shared" si="22"/>
        <v>24.524722222222113</v>
      </c>
      <c r="F1473" s="20"/>
      <c r="H1473" s="21"/>
      <c r="Q1473" s="20"/>
      <c r="S1473" s="21"/>
      <c r="T1473" s="20"/>
      <c r="U1473" s="20"/>
      <c r="V1473" s="20"/>
      <c r="W1473" s="20"/>
      <c r="X1473" s="20"/>
      <c r="Y1473" s="20"/>
      <c r="AE1473" s="20"/>
      <c r="AF1473" s="20"/>
      <c r="AG1473" s="20"/>
      <c r="AH1473" s="20"/>
      <c r="AI1473" s="20"/>
    </row>
    <row r="1474" spans="1:35" s="19" customFormat="1" x14ac:dyDescent="0.2">
      <c r="A1474" s="17">
        <v>43203.080474537041</v>
      </c>
      <c r="B1474" s="18">
        <v>1.56736111622013</v>
      </c>
      <c r="C1474" s="18">
        <v>1.0225694444444444</v>
      </c>
      <c r="D1474" s="22">
        <f t="shared" si="22"/>
        <v>24.541388888888779</v>
      </c>
      <c r="F1474" s="20"/>
      <c r="H1474" s="21"/>
      <c r="Q1474" s="20"/>
      <c r="S1474" s="21"/>
      <c r="T1474" s="20"/>
      <c r="U1474" s="20"/>
      <c r="V1474" s="20"/>
      <c r="W1474" s="20"/>
      <c r="X1474" s="20"/>
      <c r="Y1474" s="20"/>
      <c r="AE1474" s="20"/>
      <c r="AF1474" s="20"/>
      <c r="AG1474" s="20"/>
      <c r="AH1474" s="20"/>
      <c r="AI1474" s="20"/>
    </row>
    <row r="1475" spans="1:35" s="19" customFormat="1" x14ac:dyDescent="0.2">
      <c r="A1475" s="17">
        <v>43203.08116898148</v>
      </c>
      <c r="B1475" s="18">
        <v>1.5680555606668301</v>
      </c>
      <c r="C1475" s="18">
        <v>1.023263888888889</v>
      </c>
      <c r="D1475" s="22">
        <f t="shared" si="22"/>
        <v>24.558055555555445</v>
      </c>
      <c r="F1475" s="20"/>
      <c r="H1475" s="21"/>
      <c r="Q1475" s="20"/>
      <c r="S1475" s="21"/>
      <c r="T1475" s="20"/>
      <c r="U1475" s="20"/>
      <c r="V1475" s="20"/>
      <c r="W1475" s="20"/>
      <c r="X1475" s="20"/>
      <c r="Y1475" s="20"/>
      <c r="AE1475" s="20"/>
      <c r="AF1475" s="20"/>
      <c r="AG1475" s="20"/>
      <c r="AH1475" s="20"/>
      <c r="AI1475" s="20"/>
    </row>
    <row r="1476" spans="1:35" s="19" customFormat="1" x14ac:dyDescent="0.2">
      <c r="A1476" s="17">
        <v>43203.081863425927</v>
      </c>
      <c r="B1476" s="18">
        <v>1.5687500051135399</v>
      </c>
      <c r="C1476" s="18">
        <v>1.0239583333333333</v>
      </c>
      <c r="D1476" s="22">
        <f t="shared" ref="D1476:D1539" si="23">D1475+60/3600</f>
        <v>24.57472222222211</v>
      </c>
      <c r="F1476" s="20"/>
      <c r="H1476" s="21"/>
      <c r="Q1476" s="20"/>
      <c r="S1476" s="21"/>
      <c r="T1476" s="20"/>
      <c r="U1476" s="20"/>
      <c r="V1476" s="20"/>
      <c r="W1476" s="20"/>
      <c r="X1476" s="20"/>
      <c r="Y1476" s="20"/>
      <c r="AE1476" s="20"/>
      <c r="AF1476" s="20"/>
      <c r="AG1476" s="20"/>
      <c r="AH1476" s="20"/>
      <c r="AI1476" s="20"/>
    </row>
    <row r="1477" spans="1:35" s="19" customFormat="1" x14ac:dyDescent="0.2">
      <c r="A1477" s="17">
        <v>43203.082557870373</v>
      </c>
      <c r="B1477" s="18">
        <v>1.56944444956025</v>
      </c>
      <c r="C1477" s="18">
        <v>1.0246527777777779</v>
      </c>
      <c r="D1477" s="22">
        <f t="shared" si="23"/>
        <v>24.591388888888776</v>
      </c>
      <c r="F1477" s="20"/>
      <c r="H1477" s="21"/>
      <c r="Q1477" s="20"/>
      <c r="S1477" s="21"/>
      <c r="T1477" s="20"/>
      <c r="U1477" s="20"/>
      <c r="V1477" s="20"/>
      <c r="W1477" s="20"/>
      <c r="X1477" s="20"/>
      <c r="Y1477" s="20"/>
      <c r="AE1477" s="20"/>
      <c r="AF1477" s="20"/>
      <c r="AG1477" s="20"/>
      <c r="AH1477" s="20"/>
      <c r="AI1477" s="20"/>
    </row>
    <row r="1478" spans="1:35" s="19" customFormat="1" x14ac:dyDescent="0.2">
      <c r="A1478" s="17">
        <v>43203.083252314813</v>
      </c>
      <c r="B1478" s="18">
        <v>1.5701388940069601</v>
      </c>
      <c r="C1478" s="18">
        <v>1.0253356481481481</v>
      </c>
      <c r="D1478" s="22">
        <f t="shared" si="23"/>
        <v>24.608055555555442</v>
      </c>
      <c r="F1478" s="20"/>
      <c r="H1478" s="21"/>
      <c r="Q1478" s="20">
        <v>-831.00400000000002</v>
      </c>
      <c r="S1478" s="21"/>
      <c r="T1478" s="20"/>
      <c r="U1478" s="20"/>
      <c r="V1478" s="20"/>
      <c r="W1478" s="20"/>
      <c r="X1478" s="20"/>
      <c r="Y1478" s="20"/>
      <c r="AE1478" s="20"/>
      <c r="AF1478" s="20"/>
      <c r="AG1478" s="20"/>
      <c r="AH1478" s="20"/>
      <c r="AI1478" s="20"/>
    </row>
    <row r="1479" spans="1:35" s="19" customFormat="1" x14ac:dyDescent="0.2">
      <c r="A1479" s="17">
        <v>43203.08394675926</v>
      </c>
      <c r="B1479" s="18">
        <v>1.5708333384536699</v>
      </c>
      <c r="C1479" s="18">
        <v>1.0260416666666667</v>
      </c>
      <c r="D1479" s="22">
        <f t="shared" si="23"/>
        <v>24.624722222222108</v>
      </c>
      <c r="F1479" s="20"/>
      <c r="H1479" s="21"/>
      <c r="Q1479" s="20"/>
      <c r="S1479" s="21"/>
      <c r="T1479" s="20"/>
      <c r="U1479" s="20"/>
      <c r="V1479" s="20"/>
      <c r="W1479" s="20"/>
      <c r="X1479" s="20"/>
      <c r="Y1479" s="20"/>
      <c r="AE1479" s="20"/>
      <c r="AF1479" s="20"/>
      <c r="AG1479" s="20"/>
      <c r="AH1479" s="20"/>
      <c r="AI1479" s="20"/>
    </row>
    <row r="1480" spans="1:35" s="19" customFormat="1" x14ac:dyDescent="0.2">
      <c r="A1480" s="17">
        <v>43203.084641203706</v>
      </c>
      <c r="B1480" s="18">
        <v>1.57152778290038</v>
      </c>
      <c r="C1480" s="18">
        <v>1.0267361111111111</v>
      </c>
      <c r="D1480" s="22">
        <f t="shared" si="23"/>
        <v>24.641388888888773</v>
      </c>
      <c r="F1480" s="20"/>
      <c r="H1480" s="21"/>
      <c r="Q1480" s="20"/>
      <c r="S1480" s="21"/>
      <c r="T1480" s="20"/>
      <c r="U1480" s="20"/>
      <c r="V1480" s="20"/>
      <c r="W1480" s="20"/>
      <c r="X1480" s="20"/>
      <c r="Y1480" s="20"/>
      <c r="AE1480" s="20"/>
      <c r="AF1480" s="20"/>
      <c r="AG1480" s="20"/>
      <c r="AH1480" s="20"/>
      <c r="AI1480" s="20"/>
    </row>
    <row r="1481" spans="1:35" s="19" customFormat="1" x14ac:dyDescent="0.2">
      <c r="A1481" s="17">
        <v>43203.085335648146</v>
      </c>
      <c r="B1481" s="18">
        <v>1.5722222273470801</v>
      </c>
      <c r="C1481" s="18">
        <v>1.0274305555555556</v>
      </c>
      <c r="D1481" s="22">
        <f t="shared" si="23"/>
        <v>24.658055555555439</v>
      </c>
      <c r="F1481" s="20"/>
      <c r="H1481" s="21"/>
      <c r="Q1481" s="20"/>
      <c r="S1481" s="21"/>
      <c r="T1481" s="20"/>
      <c r="U1481" s="20"/>
      <c r="V1481" s="20"/>
      <c r="W1481" s="20"/>
      <c r="X1481" s="20"/>
      <c r="Y1481" s="20"/>
      <c r="AE1481" s="20"/>
      <c r="AF1481" s="20"/>
      <c r="AG1481" s="20"/>
      <c r="AH1481" s="20"/>
      <c r="AI1481" s="20"/>
    </row>
    <row r="1482" spans="1:35" s="19" customFormat="1" x14ac:dyDescent="0.2">
      <c r="A1482" s="17">
        <v>43203.086030092592</v>
      </c>
      <c r="B1482" s="18">
        <v>1.5729166717937899</v>
      </c>
      <c r="C1482" s="18">
        <v>1.028125</v>
      </c>
      <c r="D1482" s="22">
        <f t="shared" si="23"/>
        <v>24.674722222222105</v>
      </c>
      <c r="F1482" s="20"/>
      <c r="H1482" s="21">
        <v>399.5</v>
      </c>
      <c r="Q1482" s="20"/>
      <c r="S1482" s="21"/>
      <c r="T1482" s="20"/>
      <c r="U1482" s="20"/>
      <c r="V1482" s="20"/>
      <c r="W1482" s="20"/>
      <c r="X1482" s="20"/>
      <c r="Y1482" s="20"/>
      <c r="AE1482" s="20"/>
      <c r="AF1482" s="20"/>
      <c r="AG1482" s="20"/>
      <c r="AH1482" s="20"/>
      <c r="AI1482" s="20"/>
    </row>
    <row r="1483" spans="1:35" s="19" customFormat="1" x14ac:dyDescent="0.2">
      <c r="A1483" s="17">
        <v>43203.086724537039</v>
      </c>
      <c r="B1483" s="18">
        <v>1.5736111162405</v>
      </c>
      <c r="C1483" s="18">
        <v>1.0288194444444445</v>
      </c>
      <c r="D1483" s="22">
        <f t="shared" si="23"/>
        <v>24.69138888888877</v>
      </c>
      <c r="F1483" s="20"/>
      <c r="H1483" s="21">
        <v>400.44</v>
      </c>
      <c r="Q1483" s="20"/>
      <c r="S1483" s="21"/>
      <c r="T1483" s="20"/>
      <c r="U1483" s="20"/>
      <c r="V1483" s="20"/>
      <c r="W1483" s="20"/>
      <c r="X1483" s="20"/>
      <c r="Y1483" s="20"/>
      <c r="AE1483" s="20"/>
      <c r="AF1483" s="20"/>
      <c r="AG1483" s="20"/>
      <c r="AH1483" s="20"/>
      <c r="AI1483" s="20"/>
    </row>
    <row r="1484" spans="1:35" s="19" customFormat="1" x14ac:dyDescent="0.2">
      <c r="A1484" s="17">
        <v>43203.087418981479</v>
      </c>
      <c r="B1484" s="18">
        <v>1.5743055606872101</v>
      </c>
      <c r="C1484" s="18">
        <v>1.0295023148148148</v>
      </c>
      <c r="D1484" s="22">
        <f t="shared" si="23"/>
        <v>24.708055555555436</v>
      </c>
      <c r="F1484" s="20"/>
      <c r="H1484" s="21"/>
      <c r="Q1484" s="20"/>
      <c r="S1484" s="21"/>
      <c r="T1484" s="20"/>
      <c r="U1484" s="20"/>
      <c r="V1484" s="20"/>
      <c r="W1484" s="20"/>
      <c r="X1484" s="20"/>
      <c r="Y1484" s="20"/>
      <c r="AE1484" s="20"/>
      <c r="AF1484" s="20"/>
      <c r="AG1484" s="20"/>
      <c r="AH1484" s="20"/>
      <c r="AI1484" s="20"/>
    </row>
    <row r="1485" spans="1:35" s="19" customFormat="1" x14ac:dyDescent="0.2">
      <c r="A1485" s="17">
        <v>43203.088113425925</v>
      </c>
      <c r="B1485" s="18">
        <v>1.5750000051339199</v>
      </c>
      <c r="C1485" s="18">
        <v>1.0301967592592594</v>
      </c>
      <c r="D1485" s="22">
        <f t="shared" si="23"/>
        <v>24.724722222222102</v>
      </c>
      <c r="F1485" s="20"/>
      <c r="H1485" s="21">
        <v>400.09800000000001</v>
      </c>
      <c r="Q1485" s="20"/>
      <c r="S1485" s="21"/>
      <c r="T1485" s="20"/>
      <c r="U1485" s="20"/>
      <c r="V1485" s="20"/>
      <c r="W1485" s="20"/>
      <c r="X1485" s="20"/>
      <c r="Y1485" s="20"/>
      <c r="AE1485" s="20"/>
      <c r="AF1485" s="20"/>
      <c r="AG1485" s="20"/>
      <c r="AH1485" s="20"/>
      <c r="AI1485" s="20"/>
    </row>
    <row r="1486" spans="1:35" s="19" customFormat="1" x14ac:dyDescent="0.2">
      <c r="A1486" s="17">
        <v>43203.088807870372</v>
      </c>
      <c r="B1486" s="18">
        <v>1.57569444958062</v>
      </c>
      <c r="C1486" s="18">
        <v>1.0309027777777777</v>
      </c>
      <c r="D1486" s="22">
        <f t="shared" si="23"/>
        <v>24.741388888888768</v>
      </c>
      <c r="F1486" s="20"/>
      <c r="H1486" s="21"/>
      <c r="Q1486" s="20"/>
      <c r="S1486" s="21"/>
      <c r="T1486" s="20"/>
      <c r="U1486" s="20"/>
      <c r="V1486" s="20"/>
      <c r="W1486" s="20"/>
      <c r="X1486" s="20"/>
      <c r="Y1486" s="20"/>
      <c r="AE1486" s="20"/>
      <c r="AF1486" s="20"/>
      <c r="AG1486" s="20"/>
      <c r="AH1486" s="20"/>
      <c r="AI1486" s="20"/>
    </row>
    <row r="1487" spans="1:35" s="19" customFormat="1" x14ac:dyDescent="0.2">
      <c r="A1487" s="17">
        <v>43203.089502314811</v>
      </c>
      <c r="B1487" s="18">
        <v>1.5763888940273301</v>
      </c>
      <c r="C1487" s="18">
        <v>1.0315972222222223</v>
      </c>
      <c r="D1487" s="22">
        <f t="shared" si="23"/>
        <v>24.758055555555433</v>
      </c>
      <c r="F1487" s="20"/>
      <c r="H1487" s="21">
        <v>401.09699999999998</v>
      </c>
      <c r="Q1487" s="20"/>
      <c r="S1487" s="21"/>
      <c r="T1487" s="20"/>
      <c r="U1487" s="20"/>
      <c r="V1487" s="20"/>
      <c r="W1487" s="20"/>
      <c r="X1487" s="20"/>
      <c r="Y1487" s="20"/>
      <c r="AE1487" s="20"/>
      <c r="AF1487" s="20"/>
      <c r="AG1487" s="20"/>
      <c r="AH1487" s="20"/>
      <c r="AI1487" s="20"/>
    </row>
    <row r="1488" spans="1:35" s="19" customFormat="1" x14ac:dyDescent="0.2">
      <c r="A1488" s="17">
        <v>43203.090196759258</v>
      </c>
      <c r="B1488" s="18">
        <v>1.5770833384740399</v>
      </c>
      <c r="C1488" s="18">
        <v>1.0322916666666666</v>
      </c>
      <c r="D1488" s="22">
        <f t="shared" si="23"/>
        <v>24.774722222222099</v>
      </c>
      <c r="F1488" s="20"/>
      <c r="H1488" s="21">
        <v>401.07799999999997</v>
      </c>
      <c r="Q1488" s="20"/>
      <c r="S1488" s="21"/>
      <c r="T1488" s="20"/>
      <c r="U1488" s="20"/>
      <c r="V1488" s="20"/>
      <c r="W1488" s="20"/>
      <c r="X1488" s="20"/>
      <c r="Y1488" s="20"/>
      <c r="AE1488" s="20"/>
      <c r="AF1488" s="20"/>
      <c r="AG1488" s="20"/>
      <c r="AH1488" s="20"/>
      <c r="AI1488" s="20"/>
    </row>
    <row r="1489" spans="1:31" s="20" customFormat="1" x14ac:dyDescent="0.2">
      <c r="A1489" s="17">
        <v>43203.090891203705</v>
      </c>
      <c r="B1489" s="18">
        <v>1.57777778292075</v>
      </c>
      <c r="C1489" s="18">
        <v>1.0329861111111112</v>
      </c>
      <c r="D1489" s="22">
        <f t="shared" si="23"/>
        <v>24.791388888888765</v>
      </c>
      <c r="E1489" s="19"/>
      <c r="G1489" s="19"/>
      <c r="H1489" s="21">
        <v>400.065</v>
      </c>
      <c r="I1489" s="19"/>
      <c r="J1489" s="19"/>
      <c r="K1489" s="19"/>
      <c r="L1489" s="19"/>
      <c r="M1489" s="19"/>
      <c r="N1489" s="19"/>
      <c r="O1489" s="19"/>
      <c r="P1489" s="19"/>
      <c r="R1489" s="19"/>
      <c r="S1489" s="21"/>
      <c r="Z1489" s="19"/>
      <c r="AA1489" s="19"/>
      <c r="AB1489" s="19"/>
      <c r="AC1489" s="19"/>
      <c r="AD1489" s="19"/>
    </row>
    <row r="1490" spans="1:31" s="20" customFormat="1" x14ac:dyDescent="0.2">
      <c r="A1490" s="17">
        <v>43203.091585648152</v>
      </c>
      <c r="B1490" s="18">
        <v>1.5784722273674601</v>
      </c>
      <c r="C1490" s="18">
        <v>1.0336805555555555</v>
      </c>
      <c r="D1490" s="22">
        <f t="shared" si="23"/>
        <v>24.808055555555431</v>
      </c>
      <c r="E1490" s="19"/>
      <c r="G1490" s="19"/>
      <c r="H1490" s="21"/>
      <c r="I1490" s="19"/>
      <c r="J1490" s="19"/>
      <c r="K1490" s="19"/>
      <c r="L1490" s="19"/>
      <c r="M1490" s="19"/>
      <c r="N1490" s="19"/>
      <c r="O1490" s="19"/>
      <c r="P1490" s="19"/>
      <c r="Q1490" s="20">
        <v>-829.52099999999996</v>
      </c>
      <c r="R1490" s="19"/>
      <c r="S1490" s="21"/>
      <c r="Z1490" s="19"/>
      <c r="AA1490" s="19"/>
      <c r="AB1490" s="19"/>
      <c r="AC1490" s="19"/>
      <c r="AD1490" s="19"/>
    </row>
    <row r="1491" spans="1:31" s="20" customFormat="1" x14ac:dyDescent="0.2">
      <c r="A1491" s="17">
        <v>43203.092280092591</v>
      </c>
      <c r="B1491" s="18">
        <v>1.5791666718141599</v>
      </c>
      <c r="C1491" s="18">
        <v>1.034375</v>
      </c>
      <c r="D1491" s="22">
        <f t="shared" si="23"/>
        <v>24.824722222222096</v>
      </c>
      <c r="E1491" s="19"/>
      <c r="G1491" s="19"/>
      <c r="H1491" s="21"/>
      <c r="I1491" s="19"/>
      <c r="J1491" s="19"/>
      <c r="K1491" s="19"/>
      <c r="L1491" s="19"/>
      <c r="M1491" s="19"/>
      <c r="N1491" s="19"/>
      <c r="O1491" s="19"/>
      <c r="P1491" s="19"/>
      <c r="R1491" s="19"/>
      <c r="S1491" s="21"/>
      <c r="Z1491" s="19"/>
      <c r="AA1491" s="19"/>
      <c r="AB1491" s="19"/>
      <c r="AC1491" s="19"/>
      <c r="AD1491" s="19"/>
    </row>
    <row r="1492" spans="1:31" s="20" customFormat="1" x14ac:dyDescent="0.2">
      <c r="A1492" s="17">
        <v>43203.092974537038</v>
      </c>
      <c r="B1492" s="18">
        <v>1.57986111626087</v>
      </c>
      <c r="C1492" s="18">
        <v>1.0350578703703703</v>
      </c>
      <c r="D1492" s="22">
        <f t="shared" si="23"/>
        <v>24.841388888888762</v>
      </c>
      <c r="E1492" s="19"/>
      <c r="G1492" s="19"/>
      <c r="H1492" s="21"/>
      <c r="I1492" s="19"/>
      <c r="J1492" s="19"/>
      <c r="K1492" s="19"/>
      <c r="L1492" s="19"/>
      <c r="M1492" s="19"/>
      <c r="N1492" s="19"/>
      <c r="O1492" s="19"/>
      <c r="P1492" s="19"/>
      <c r="R1492" s="19"/>
      <c r="S1492" s="21"/>
      <c r="Z1492" s="19"/>
      <c r="AA1492" s="19"/>
      <c r="AB1492" s="19"/>
      <c r="AC1492" s="19"/>
      <c r="AD1492" s="19"/>
    </row>
    <row r="1493" spans="1:31" s="20" customFormat="1" x14ac:dyDescent="0.2">
      <c r="A1493" s="17">
        <v>43203.093668981484</v>
      </c>
      <c r="B1493" s="18">
        <v>1.5805555607075801</v>
      </c>
      <c r="C1493" s="18">
        <v>1.0357638888888889</v>
      </c>
      <c r="D1493" s="22">
        <f t="shared" si="23"/>
        <v>24.858055555555428</v>
      </c>
      <c r="E1493" s="19"/>
      <c r="G1493" s="19"/>
      <c r="H1493" s="21"/>
      <c r="I1493" s="19"/>
      <c r="J1493" s="19"/>
      <c r="K1493" s="19"/>
      <c r="L1493" s="19"/>
      <c r="M1493" s="19"/>
      <c r="N1493" s="19"/>
      <c r="O1493" s="19"/>
      <c r="P1493" s="19"/>
      <c r="R1493" s="19"/>
      <c r="S1493" s="21"/>
      <c r="Z1493" s="19"/>
      <c r="AA1493" s="19"/>
      <c r="AB1493" s="19"/>
      <c r="AC1493" s="19"/>
      <c r="AD1493" s="19"/>
    </row>
    <row r="1494" spans="1:31" s="20" customFormat="1" x14ac:dyDescent="0.2">
      <c r="A1494" s="17">
        <v>43203.094363425924</v>
      </c>
      <c r="B1494" s="18">
        <v>1.5812500051542899</v>
      </c>
      <c r="C1494" s="18">
        <v>1.0364583333333333</v>
      </c>
      <c r="D1494" s="22">
        <f t="shared" si="23"/>
        <v>24.874722222222093</v>
      </c>
      <c r="E1494" s="19"/>
      <c r="G1494" s="19"/>
      <c r="H1494" s="21"/>
      <c r="I1494" s="19"/>
      <c r="J1494" s="19"/>
      <c r="K1494" s="19"/>
      <c r="L1494" s="19"/>
      <c r="M1494" s="19"/>
      <c r="N1494" s="19"/>
      <c r="O1494" s="19"/>
      <c r="P1494" s="19"/>
      <c r="R1494" s="19"/>
      <c r="S1494" s="21"/>
      <c r="Z1494" s="19"/>
      <c r="AA1494" s="19"/>
      <c r="AB1494" s="19"/>
      <c r="AC1494" s="19"/>
      <c r="AD1494" s="19"/>
    </row>
    <row r="1495" spans="1:31" s="20" customFormat="1" x14ac:dyDescent="0.2">
      <c r="A1495" s="17">
        <v>43203.095057870371</v>
      </c>
      <c r="B1495" s="18">
        <v>1.581944449601</v>
      </c>
      <c r="C1495" s="18">
        <v>1.0371527777777778</v>
      </c>
      <c r="D1495" s="22">
        <f t="shared" si="23"/>
        <v>24.891388888888759</v>
      </c>
      <c r="E1495" s="19"/>
      <c r="G1495" s="19"/>
      <c r="H1495" s="21"/>
      <c r="I1495" s="19"/>
      <c r="J1495" s="19"/>
      <c r="K1495" s="19"/>
      <c r="L1495" s="19"/>
      <c r="M1495" s="19"/>
      <c r="N1495" s="19"/>
      <c r="O1495" s="19"/>
      <c r="P1495" s="19"/>
      <c r="R1495" s="19"/>
      <c r="S1495" s="21"/>
      <c r="Z1495" s="19"/>
      <c r="AA1495" s="19"/>
      <c r="AB1495" s="19"/>
      <c r="AC1495" s="19"/>
      <c r="AD1495" s="19"/>
    </row>
    <row r="1496" spans="1:31" s="20" customFormat="1" x14ac:dyDescent="0.2">
      <c r="A1496" s="17">
        <v>43203.095752314817</v>
      </c>
      <c r="B1496" s="18">
        <v>1.5826388940477001</v>
      </c>
      <c r="C1496" s="18">
        <v>1.0378472222222221</v>
      </c>
      <c r="D1496" s="22">
        <f t="shared" si="23"/>
        <v>24.908055555555425</v>
      </c>
      <c r="E1496" s="19"/>
      <c r="G1496" s="19"/>
      <c r="H1496" s="21"/>
      <c r="I1496" s="19"/>
      <c r="J1496" s="19"/>
      <c r="K1496" s="19"/>
      <c r="L1496" s="19"/>
      <c r="M1496" s="19"/>
      <c r="N1496" s="19"/>
      <c r="O1496" s="19"/>
      <c r="P1496" s="19"/>
      <c r="R1496" s="19"/>
      <c r="S1496" s="21"/>
      <c r="Z1496" s="19"/>
      <c r="AA1496" s="19"/>
      <c r="AB1496" s="19"/>
      <c r="AC1496" s="19"/>
      <c r="AD1496" s="19"/>
    </row>
    <row r="1497" spans="1:31" s="20" customFormat="1" x14ac:dyDescent="0.2">
      <c r="A1497" s="17">
        <v>43203.096446759257</v>
      </c>
      <c r="B1497" s="18">
        <v>1.5833333384944099</v>
      </c>
      <c r="C1497" s="18">
        <v>1.0385416666666667</v>
      </c>
      <c r="D1497" s="22">
        <f t="shared" si="23"/>
        <v>24.924722222222091</v>
      </c>
      <c r="E1497" s="19"/>
      <c r="G1497" s="19"/>
      <c r="H1497" s="21"/>
      <c r="I1497" s="19"/>
      <c r="J1497" s="19"/>
      <c r="K1497" s="19"/>
      <c r="L1497" s="19"/>
      <c r="M1497" s="19"/>
      <c r="N1497" s="19"/>
      <c r="O1497" s="19"/>
      <c r="P1497" s="19"/>
      <c r="R1497" s="19"/>
      <c r="S1497" s="21"/>
      <c r="T1497" s="20">
        <v>33.856999999999999</v>
      </c>
      <c r="Z1497" s="19"/>
      <c r="AA1497" s="19"/>
      <c r="AB1497" s="19"/>
      <c r="AC1497" s="19"/>
      <c r="AD1497" s="19"/>
    </row>
    <row r="1498" spans="1:31" s="20" customFormat="1" x14ac:dyDescent="0.2">
      <c r="A1498" s="17">
        <v>43203.097141203703</v>
      </c>
      <c r="B1498" s="18">
        <v>1.58402778294112</v>
      </c>
      <c r="C1498" s="18">
        <v>1.039224537037037</v>
      </c>
      <c r="D1498" s="22">
        <f t="shared" si="23"/>
        <v>24.941388888888756</v>
      </c>
      <c r="E1498" s="19">
        <v>1005.633</v>
      </c>
      <c r="F1498" s="20">
        <v>6.1109999999999998</v>
      </c>
      <c r="G1498" s="19">
        <v>36.973999999999997</v>
      </c>
      <c r="H1498" s="21">
        <v>400.05500000000001</v>
      </c>
      <c r="I1498" s="19">
        <v>0</v>
      </c>
      <c r="J1498" s="19">
        <v>0</v>
      </c>
      <c r="K1498" s="19">
        <v>0</v>
      </c>
      <c r="L1498" s="19">
        <v>5.633</v>
      </c>
      <c r="M1498" s="19">
        <v>0</v>
      </c>
      <c r="N1498" s="19">
        <v>0</v>
      </c>
      <c r="O1498" s="19">
        <v>0</v>
      </c>
      <c r="P1498" s="19">
        <v>0</v>
      </c>
      <c r="Q1498" s="20">
        <v>-828.95699999999999</v>
      </c>
      <c r="R1498" s="19">
        <v>0</v>
      </c>
      <c r="S1498" s="21">
        <v>0.93300000000000005</v>
      </c>
      <c r="T1498" s="20">
        <v>34.298000000000002</v>
      </c>
      <c r="U1498" s="20">
        <v>0</v>
      </c>
      <c r="V1498" s="20">
        <v>0</v>
      </c>
      <c r="W1498" s="20">
        <v>0</v>
      </c>
      <c r="X1498" s="20">
        <v>0</v>
      </c>
      <c r="Y1498" s="20">
        <v>6</v>
      </c>
      <c r="Z1498" s="19">
        <v>37</v>
      </c>
      <c r="AA1498" s="19">
        <v>3</v>
      </c>
      <c r="AB1498" s="19">
        <v>0</v>
      </c>
      <c r="AC1498" s="19">
        <v>3</v>
      </c>
      <c r="AD1498" s="19">
        <v>3</v>
      </c>
      <c r="AE1498" s="20">
        <v>0</v>
      </c>
    </row>
    <row r="1499" spans="1:31" s="20" customFormat="1" x14ac:dyDescent="0.2">
      <c r="A1499" s="17">
        <v>43203.09783564815</v>
      </c>
      <c r="B1499" s="18">
        <v>1.5847222273878301</v>
      </c>
      <c r="C1499" s="18">
        <v>1.0399305555555556</v>
      </c>
      <c r="D1499" s="22">
        <f t="shared" si="23"/>
        <v>24.958055555555422</v>
      </c>
      <c r="E1499" s="19"/>
      <c r="G1499" s="19"/>
      <c r="H1499" s="21"/>
      <c r="I1499" s="19"/>
      <c r="J1499" s="19"/>
      <c r="K1499" s="19"/>
      <c r="L1499" s="19"/>
      <c r="M1499" s="19"/>
      <c r="N1499" s="19"/>
      <c r="O1499" s="19"/>
      <c r="P1499" s="19"/>
      <c r="R1499" s="19"/>
      <c r="S1499" s="21"/>
      <c r="Z1499" s="19"/>
      <c r="AA1499" s="19"/>
      <c r="AB1499" s="19"/>
      <c r="AC1499" s="19"/>
      <c r="AD1499" s="19"/>
    </row>
    <row r="1500" spans="1:31" s="20" customFormat="1" x14ac:dyDescent="0.2">
      <c r="A1500" s="17">
        <v>43203.098530092589</v>
      </c>
      <c r="B1500" s="18">
        <v>1.5854166718345399</v>
      </c>
      <c r="C1500" s="18">
        <v>1.0406249999999999</v>
      </c>
      <c r="D1500" s="22">
        <f t="shared" si="23"/>
        <v>24.974722222222088</v>
      </c>
      <c r="E1500" s="19"/>
      <c r="G1500" s="19"/>
      <c r="H1500" s="21"/>
      <c r="I1500" s="19"/>
      <c r="J1500" s="19"/>
      <c r="K1500" s="19"/>
      <c r="L1500" s="19"/>
      <c r="M1500" s="19"/>
      <c r="N1500" s="19"/>
      <c r="O1500" s="19"/>
      <c r="P1500" s="19"/>
      <c r="Q1500" s="20">
        <v>-828.63699999999994</v>
      </c>
      <c r="R1500" s="19"/>
      <c r="S1500" s="21"/>
      <c r="Z1500" s="19"/>
      <c r="AA1500" s="19"/>
      <c r="AB1500" s="19"/>
      <c r="AC1500" s="19"/>
      <c r="AD1500" s="19"/>
    </row>
    <row r="1501" spans="1:31" s="20" customFormat="1" x14ac:dyDescent="0.2">
      <c r="A1501" s="17">
        <v>43203.099224537036</v>
      </c>
      <c r="B1501" s="18">
        <v>1.58611111628124</v>
      </c>
      <c r="C1501" s="18">
        <v>1.0413194444444445</v>
      </c>
      <c r="D1501" s="22">
        <f t="shared" si="23"/>
        <v>24.991388888888753</v>
      </c>
      <c r="E1501" s="19"/>
      <c r="G1501" s="19"/>
      <c r="H1501" s="21"/>
      <c r="I1501" s="19"/>
      <c r="J1501" s="19"/>
      <c r="K1501" s="19"/>
      <c r="L1501" s="19"/>
      <c r="M1501" s="19"/>
      <c r="N1501" s="19"/>
      <c r="O1501" s="19"/>
      <c r="P1501" s="19"/>
      <c r="R1501" s="19"/>
      <c r="S1501" s="21"/>
      <c r="Z1501" s="19"/>
      <c r="AA1501" s="19"/>
      <c r="AB1501" s="19"/>
      <c r="AC1501" s="19"/>
      <c r="AD1501" s="19"/>
    </row>
    <row r="1502" spans="1:31" s="20" customFormat="1" x14ac:dyDescent="0.2">
      <c r="A1502" s="17">
        <v>43203.099918981483</v>
      </c>
      <c r="B1502" s="18">
        <v>1.5868055607279501</v>
      </c>
      <c r="C1502" s="18">
        <v>1.0420138888888888</v>
      </c>
      <c r="D1502" s="22">
        <f t="shared" si="23"/>
        <v>25.008055555555419</v>
      </c>
      <c r="E1502" s="19"/>
      <c r="G1502" s="19"/>
      <c r="H1502" s="21"/>
      <c r="I1502" s="19"/>
      <c r="J1502" s="19"/>
      <c r="K1502" s="19"/>
      <c r="L1502" s="19"/>
      <c r="M1502" s="19"/>
      <c r="N1502" s="19"/>
      <c r="O1502" s="19"/>
      <c r="P1502" s="19"/>
      <c r="R1502" s="19"/>
      <c r="S1502" s="21"/>
      <c r="T1502" s="20">
        <v>33.972000000000001</v>
      </c>
      <c r="Z1502" s="19"/>
      <c r="AA1502" s="19"/>
      <c r="AB1502" s="19"/>
      <c r="AC1502" s="19"/>
      <c r="AD1502" s="19"/>
    </row>
    <row r="1503" spans="1:31" s="20" customFormat="1" x14ac:dyDescent="0.2">
      <c r="A1503" s="17">
        <v>43203.100613425922</v>
      </c>
      <c r="B1503" s="18">
        <v>1.5875000051746599</v>
      </c>
      <c r="C1503" s="18">
        <v>1.0427083333333333</v>
      </c>
      <c r="D1503" s="22">
        <f t="shared" si="23"/>
        <v>25.024722222222085</v>
      </c>
      <c r="E1503" s="19"/>
      <c r="G1503" s="19"/>
      <c r="H1503" s="21"/>
      <c r="I1503" s="19"/>
      <c r="J1503" s="19"/>
      <c r="K1503" s="19"/>
      <c r="L1503" s="19"/>
      <c r="M1503" s="19"/>
      <c r="N1503" s="19"/>
      <c r="O1503" s="19"/>
      <c r="P1503" s="19"/>
      <c r="R1503" s="19"/>
      <c r="S1503" s="21"/>
      <c r="Z1503" s="19"/>
      <c r="AA1503" s="19"/>
      <c r="AB1503" s="19"/>
      <c r="AC1503" s="19"/>
      <c r="AD1503" s="19"/>
    </row>
    <row r="1504" spans="1:31" s="20" customFormat="1" x14ac:dyDescent="0.2">
      <c r="A1504" s="17">
        <v>43203.101307870369</v>
      </c>
      <c r="B1504" s="18">
        <v>1.58819444962137</v>
      </c>
      <c r="C1504" s="18">
        <v>1.0434027777777777</v>
      </c>
      <c r="D1504" s="22">
        <f t="shared" si="23"/>
        <v>25.041388888888751</v>
      </c>
      <c r="E1504" s="19"/>
      <c r="G1504" s="19"/>
      <c r="H1504" s="21"/>
      <c r="I1504" s="19"/>
      <c r="J1504" s="19"/>
      <c r="K1504" s="19"/>
      <c r="L1504" s="19"/>
      <c r="M1504" s="19"/>
      <c r="N1504" s="19"/>
      <c r="O1504" s="19"/>
      <c r="P1504" s="19"/>
      <c r="R1504" s="19"/>
      <c r="S1504" s="21"/>
      <c r="T1504" s="20">
        <v>35.393000000000001</v>
      </c>
      <c r="Z1504" s="19"/>
      <c r="AA1504" s="19"/>
      <c r="AB1504" s="19"/>
      <c r="AC1504" s="19"/>
      <c r="AD1504" s="19"/>
    </row>
    <row r="1505" spans="1:30" s="20" customFormat="1" x14ac:dyDescent="0.2">
      <c r="A1505" s="17">
        <v>43203.102002314816</v>
      </c>
      <c r="B1505" s="18">
        <v>1.5888888940680801</v>
      </c>
      <c r="C1505" s="18">
        <v>1.0440856481481482</v>
      </c>
      <c r="D1505" s="22">
        <f t="shared" si="23"/>
        <v>25.058055555555416</v>
      </c>
      <c r="E1505" s="19"/>
      <c r="G1505" s="19"/>
      <c r="H1505" s="21"/>
      <c r="I1505" s="19"/>
      <c r="J1505" s="19"/>
      <c r="K1505" s="19"/>
      <c r="L1505" s="19"/>
      <c r="M1505" s="19"/>
      <c r="N1505" s="19"/>
      <c r="O1505" s="19"/>
      <c r="P1505" s="19"/>
      <c r="R1505" s="19"/>
      <c r="S1505" s="21"/>
      <c r="T1505" s="20">
        <v>34.4</v>
      </c>
      <c r="Z1505" s="19"/>
      <c r="AA1505" s="19"/>
      <c r="AB1505" s="19"/>
      <c r="AC1505" s="19"/>
      <c r="AD1505" s="19"/>
    </row>
    <row r="1506" spans="1:30" s="20" customFormat="1" x14ac:dyDescent="0.2">
      <c r="A1506" s="17">
        <v>43203.102696759262</v>
      </c>
      <c r="B1506" s="18">
        <v>1.5895833385147899</v>
      </c>
      <c r="C1506" s="18">
        <v>1.0447916666666666</v>
      </c>
      <c r="D1506" s="22">
        <f t="shared" si="23"/>
        <v>25.074722222222082</v>
      </c>
      <c r="E1506" s="19"/>
      <c r="G1506" s="19"/>
      <c r="H1506" s="21"/>
      <c r="I1506" s="19"/>
      <c r="J1506" s="19"/>
      <c r="K1506" s="19"/>
      <c r="L1506" s="19"/>
      <c r="M1506" s="19"/>
      <c r="N1506" s="19"/>
      <c r="O1506" s="19"/>
      <c r="P1506" s="19"/>
      <c r="R1506" s="19"/>
      <c r="S1506" s="21"/>
      <c r="Z1506" s="19"/>
      <c r="AA1506" s="19"/>
      <c r="AB1506" s="19"/>
      <c r="AC1506" s="19"/>
      <c r="AD1506" s="19"/>
    </row>
    <row r="1507" spans="1:30" s="20" customFormat="1" x14ac:dyDescent="0.2">
      <c r="A1507" s="17">
        <v>43203.103391203702</v>
      </c>
      <c r="B1507" s="18">
        <v>1.59027778296149</v>
      </c>
      <c r="C1507" s="18">
        <v>1.0454861111111111</v>
      </c>
      <c r="D1507" s="22">
        <f t="shared" si="23"/>
        <v>25.091388888888748</v>
      </c>
      <c r="E1507" s="19"/>
      <c r="G1507" s="19"/>
      <c r="H1507" s="21"/>
      <c r="I1507" s="19"/>
      <c r="J1507" s="19"/>
      <c r="K1507" s="19"/>
      <c r="L1507" s="19"/>
      <c r="M1507" s="19"/>
      <c r="N1507" s="19"/>
      <c r="O1507" s="19"/>
      <c r="P1507" s="19"/>
      <c r="R1507" s="19"/>
      <c r="S1507" s="21"/>
      <c r="Z1507" s="19"/>
      <c r="AA1507" s="19"/>
      <c r="AB1507" s="19"/>
      <c r="AC1507" s="19"/>
      <c r="AD1507" s="19"/>
    </row>
    <row r="1508" spans="1:30" s="20" customFormat="1" x14ac:dyDescent="0.2">
      <c r="A1508" s="17">
        <v>43203.104085648149</v>
      </c>
      <c r="B1508" s="18">
        <v>1.5909722274082001</v>
      </c>
      <c r="C1508" s="18">
        <v>1.0461805555555554</v>
      </c>
      <c r="D1508" s="22">
        <f t="shared" si="23"/>
        <v>25.108055555555413</v>
      </c>
      <c r="E1508" s="19"/>
      <c r="G1508" s="19"/>
      <c r="H1508" s="21"/>
      <c r="I1508" s="19"/>
      <c r="J1508" s="19"/>
      <c r="K1508" s="19"/>
      <c r="L1508" s="19"/>
      <c r="M1508" s="19"/>
      <c r="N1508" s="19"/>
      <c r="O1508" s="19"/>
      <c r="P1508" s="19"/>
      <c r="R1508" s="19"/>
      <c r="S1508" s="21"/>
      <c r="Z1508" s="19"/>
      <c r="AA1508" s="19"/>
      <c r="AB1508" s="19"/>
      <c r="AC1508" s="19"/>
      <c r="AD1508" s="19"/>
    </row>
    <row r="1509" spans="1:30" s="20" customFormat="1" x14ac:dyDescent="0.2">
      <c r="A1509" s="17">
        <v>43203.104780092595</v>
      </c>
      <c r="B1509" s="18">
        <v>1.59166667185491</v>
      </c>
      <c r="C1509" s="18">
        <v>1.046875</v>
      </c>
      <c r="D1509" s="22">
        <f t="shared" si="23"/>
        <v>25.124722222222079</v>
      </c>
      <c r="E1509" s="19"/>
      <c r="G1509" s="19"/>
      <c r="H1509" s="21"/>
      <c r="I1509" s="19"/>
      <c r="J1509" s="19"/>
      <c r="K1509" s="19"/>
      <c r="L1509" s="19"/>
      <c r="M1509" s="19"/>
      <c r="N1509" s="19"/>
      <c r="O1509" s="19"/>
      <c r="P1509" s="19"/>
      <c r="Q1509" s="20">
        <v>-827.60799999999995</v>
      </c>
      <c r="R1509" s="19"/>
      <c r="S1509" s="21"/>
      <c r="T1509" s="20">
        <v>33.768999999999998</v>
      </c>
      <c r="Z1509" s="19"/>
      <c r="AA1509" s="19"/>
      <c r="AB1509" s="19"/>
      <c r="AC1509" s="19"/>
      <c r="AD1509" s="19"/>
    </row>
    <row r="1510" spans="1:30" s="20" customFormat="1" x14ac:dyDescent="0.2">
      <c r="A1510" s="17">
        <v>43203.105474537035</v>
      </c>
      <c r="B1510" s="18">
        <v>1.59236111630162</v>
      </c>
      <c r="C1510" s="18">
        <v>1.0475694444444446</v>
      </c>
      <c r="D1510" s="22">
        <f t="shared" si="23"/>
        <v>25.141388888888745</v>
      </c>
      <c r="E1510" s="19"/>
      <c r="G1510" s="19"/>
      <c r="H1510" s="21"/>
      <c r="I1510" s="19"/>
      <c r="J1510" s="19"/>
      <c r="K1510" s="19"/>
      <c r="L1510" s="19"/>
      <c r="M1510" s="19"/>
      <c r="N1510" s="19"/>
      <c r="O1510" s="19"/>
      <c r="P1510" s="19"/>
      <c r="R1510" s="19"/>
      <c r="S1510" s="21"/>
      <c r="T1510" s="20">
        <v>34.332000000000001</v>
      </c>
      <c r="Z1510" s="19"/>
      <c r="AA1510" s="19"/>
      <c r="AB1510" s="19"/>
      <c r="AC1510" s="19"/>
      <c r="AD1510" s="19"/>
    </row>
    <row r="1511" spans="1:30" s="20" customFormat="1" x14ac:dyDescent="0.2">
      <c r="A1511" s="17">
        <v>43203.106168981481</v>
      </c>
      <c r="B1511" s="18">
        <v>1.5930555607483301</v>
      </c>
      <c r="C1511" s="18">
        <v>1.0482638888888889</v>
      </c>
      <c r="D1511" s="22">
        <f t="shared" si="23"/>
        <v>25.158055555555411</v>
      </c>
      <c r="E1511" s="19"/>
      <c r="G1511" s="19"/>
      <c r="H1511" s="21"/>
      <c r="I1511" s="19"/>
      <c r="J1511" s="19"/>
      <c r="K1511" s="19"/>
      <c r="L1511" s="19"/>
      <c r="M1511" s="19"/>
      <c r="N1511" s="19"/>
      <c r="O1511" s="19"/>
      <c r="P1511" s="19"/>
      <c r="R1511" s="19"/>
      <c r="S1511" s="21"/>
      <c r="Z1511" s="19"/>
      <c r="AA1511" s="19"/>
      <c r="AB1511" s="19"/>
      <c r="AC1511" s="19"/>
      <c r="AD1511" s="19"/>
    </row>
    <row r="1512" spans="1:30" s="20" customFormat="1" x14ac:dyDescent="0.2">
      <c r="A1512" s="17">
        <v>43203.106863425928</v>
      </c>
      <c r="B1512" s="18">
        <v>1.59375000519503</v>
      </c>
      <c r="C1512" s="18">
        <v>1.0489467592592592</v>
      </c>
      <c r="D1512" s="22">
        <f t="shared" si="23"/>
        <v>25.174722222222076</v>
      </c>
      <c r="E1512" s="19"/>
      <c r="G1512" s="19"/>
      <c r="H1512" s="21"/>
      <c r="I1512" s="19"/>
      <c r="J1512" s="19"/>
      <c r="K1512" s="19"/>
      <c r="L1512" s="19"/>
      <c r="M1512" s="19"/>
      <c r="N1512" s="19"/>
      <c r="O1512" s="19"/>
      <c r="P1512" s="19"/>
      <c r="R1512" s="19"/>
      <c r="S1512" s="21"/>
      <c r="Z1512" s="19"/>
      <c r="AA1512" s="19"/>
      <c r="AB1512" s="19"/>
      <c r="AC1512" s="19"/>
      <c r="AD1512" s="19"/>
    </row>
    <row r="1513" spans="1:30" s="20" customFormat="1" x14ac:dyDescent="0.2">
      <c r="A1513" s="17">
        <v>43203.107557870368</v>
      </c>
      <c r="B1513" s="18">
        <v>1.59444444964174</v>
      </c>
      <c r="C1513" s="18">
        <v>1.0496527777777778</v>
      </c>
      <c r="D1513" s="22">
        <f t="shared" si="23"/>
        <v>25.191388888888742</v>
      </c>
      <c r="E1513" s="19"/>
      <c r="G1513" s="19"/>
      <c r="H1513" s="21"/>
      <c r="I1513" s="19"/>
      <c r="J1513" s="19"/>
      <c r="K1513" s="19"/>
      <c r="L1513" s="19"/>
      <c r="M1513" s="19"/>
      <c r="N1513" s="19"/>
      <c r="O1513" s="19"/>
      <c r="P1513" s="19"/>
      <c r="R1513" s="19"/>
      <c r="S1513" s="21"/>
      <c r="Z1513" s="19"/>
      <c r="AA1513" s="19"/>
      <c r="AB1513" s="19"/>
      <c r="AC1513" s="19"/>
      <c r="AD1513" s="19"/>
    </row>
    <row r="1514" spans="1:30" s="20" customFormat="1" x14ac:dyDescent="0.2">
      <c r="A1514" s="17">
        <v>43203.108252314814</v>
      </c>
      <c r="B1514" s="18">
        <v>1.5951388940884501</v>
      </c>
      <c r="C1514" s="18">
        <v>1.0503472222222223</v>
      </c>
      <c r="D1514" s="22">
        <f t="shared" si="23"/>
        <v>25.208055555555408</v>
      </c>
      <c r="E1514" s="19"/>
      <c r="G1514" s="19"/>
      <c r="H1514" s="21"/>
      <c r="I1514" s="19"/>
      <c r="J1514" s="19"/>
      <c r="K1514" s="19"/>
      <c r="L1514" s="19"/>
      <c r="M1514" s="19"/>
      <c r="N1514" s="19"/>
      <c r="O1514" s="19"/>
      <c r="P1514" s="19"/>
      <c r="R1514" s="19"/>
      <c r="S1514" s="21"/>
      <c r="T1514" s="20">
        <v>32.927999999999997</v>
      </c>
      <c r="Z1514" s="19"/>
      <c r="AA1514" s="19"/>
      <c r="AB1514" s="19"/>
      <c r="AC1514" s="19"/>
      <c r="AD1514" s="19"/>
    </row>
    <row r="1515" spans="1:30" s="20" customFormat="1" x14ac:dyDescent="0.2">
      <c r="A1515" s="17">
        <v>43203.108946759261</v>
      </c>
      <c r="B1515" s="18">
        <v>1.59583333853516</v>
      </c>
      <c r="C1515" s="18">
        <v>1.0510416666666667</v>
      </c>
      <c r="D1515" s="22">
        <f t="shared" si="23"/>
        <v>25.224722222222073</v>
      </c>
      <c r="E1515" s="19"/>
      <c r="G1515" s="19"/>
      <c r="H1515" s="21"/>
      <c r="I1515" s="19"/>
      <c r="J1515" s="19"/>
      <c r="K1515" s="19"/>
      <c r="L1515" s="19"/>
      <c r="M1515" s="19"/>
      <c r="N1515" s="19"/>
      <c r="O1515" s="19"/>
      <c r="P1515" s="19"/>
      <c r="R1515" s="19"/>
      <c r="S1515" s="21"/>
      <c r="T1515" s="20">
        <v>33.904000000000003</v>
      </c>
      <c r="Z1515" s="19"/>
      <c r="AA1515" s="19"/>
      <c r="AB1515" s="19"/>
      <c r="AC1515" s="19"/>
      <c r="AD1515" s="19"/>
    </row>
    <row r="1516" spans="1:30" s="20" customFormat="1" x14ac:dyDescent="0.2">
      <c r="A1516" s="17">
        <v>43203.1096412037</v>
      </c>
      <c r="B1516" s="18">
        <v>1.59652778298187</v>
      </c>
      <c r="C1516" s="18">
        <v>1.0517361111111112</v>
      </c>
      <c r="D1516" s="22">
        <f t="shared" si="23"/>
        <v>25.241388888888739</v>
      </c>
      <c r="E1516" s="19"/>
      <c r="G1516" s="19"/>
      <c r="H1516" s="21">
        <v>399.21100000000001</v>
      </c>
      <c r="I1516" s="19"/>
      <c r="J1516" s="19"/>
      <c r="K1516" s="19"/>
      <c r="L1516" s="19"/>
      <c r="M1516" s="19"/>
      <c r="N1516" s="19"/>
      <c r="O1516" s="19"/>
      <c r="P1516" s="19"/>
      <c r="R1516" s="19"/>
      <c r="S1516" s="21"/>
      <c r="T1516" s="20">
        <v>35.463000000000001</v>
      </c>
      <c r="Z1516" s="19"/>
      <c r="AA1516" s="19"/>
      <c r="AB1516" s="19"/>
      <c r="AC1516" s="19"/>
      <c r="AD1516" s="19"/>
    </row>
    <row r="1517" spans="1:30" s="20" customFormat="1" x14ac:dyDescent="0.2">
      <c r="A1517" s="17">
        <v>43203.110335648147</v>
      </c>
      <c r="B1517" s="18">
        <v>1.5972222274285699</v>
      </c>
      <c r="C1517" s="18">
        <v>1.0524305555555555</v>
      </c>
      <c r="D1517" s="22">
        <f t="shared" si="23"/>
        <v>25.258055555555405</v>
      </c>
      <c r="E1517" s="19"/>
      <c r="G1517" s="19"/>
      <c r="H1517" s="21">
        <v>403.28800000000001</v>
      </c>
      <c r="I1517" s="19"/>
      <c r="J1517" s="19"/>
      <c r="K1517" s="19"/>
      <c r="L1517" s="19"/>
      <c r="M1517" s="19"/>
      <c r="N1517" s="19"/>
      <c r="O1517" s="19"/>
      <c r="P1517" s="19"/>
      <c r="R1517" s="19"/>
      <c r="S1517" s="21"/>
      <c r="Z1517" s="19"/>
      <c r="AA1517" s="19"/>
      <c r="AB1517" s="19"/>
      <c r="AC1517" s="19"/>
      <c r="AD1517" s="19"/>
    </row>
    <row r="1518" spans="1:30" s="20" customFormat="1" x14ac:dyDescent="0.2">
      <c r="A1518" s="17">
        <v>43203.111030092594</v>
      </c>
      <c r="B1518" s="18">
        <v>1.59791667187528</v>
      </c>
      <c r="C1518" s="18">
        <v>1.0531134259259258</v>
      </c>
      <c r="D1518" s="22">
        <f t="shared" si="23"/>
        <v>25.274722222222071</v>
      </c>
      <c r="E1518" s="19"/>
      <c r="G1518" s="19"/>
      <c r="H1518" s="21">
        <v>399.83100000000002</v>
      </c>
      <c r="I1518" s="19"/>
      <c r="J1518" s="19"/>
      <c r="K1518" s="19"/>
      <c r="L1518" s="19"/>
      <c r="M1518" s="19"/>
      <c r="N1518" s="19"/>
      <c r="O1518" s="19"/>
      <c r="P1518" s="19"/>
      <c r="R1518" s="19"/>
      <c r="S1518" s="21"/>
      <c r="Z1518" s="19"/>
      <c r="AA1518" s="19"/>
      <c r="AB1518" s="19"/>
      <c r="AC1518" s="19"/>
      <c r="AD1518" s="19"/>
    </row>
    <row r="1519" spans="1:30" s="20" customFormat="1" x14ac:dyDescent="0.2">
      <c r="A1519" s="17">
        <v>43203.111724537041</v>
      </c>
      <c r="B1519" s="18">
        <v>1.59861111632199</v>
      </c>
      <c r="C1519" s="18">
        <v>1.0538078703703704</v>
      </c>
      <c r="D1519" s="22">
        <f t="shared" si="23"/>
        <v>25.291388888888736</v>
      </c>
      <c r="E1519" s="19"/>
      <c r="G1519" s="19"/>
      <c r="H1519" s="21"/>
      <c r="I1519" s="19"/>
      <c r="J1519" s="19"/>
      <c r="K1519" s="19"/>
      <c r="L1519" s="19"/>
      <c r="M1519" s="19"/>
      <c r="N1519" s="19"/>
      <c r="O1519" s="19"/>
      <c r="P1519" s="19"/>
      <c r="R1519" s="19"/>
      <c r="S1519" s="21"/>
      <c r="Z1519" s="19"/>
      <c r="AA1519" s="19"/>
      <c r="AB1519" s="19"/>
      <c r="AC1519" s="19"/>
      <c r="AD1519" s="19"/>
    </row>
    <row r="1520" spans="1:30" s="20" customFormat="1" x14ac:dyDescent="0.2">
      <c r="A1520" s="17">
        <v>43203.11241898148</v>
      </c>
      <c r="B1520" s="18">
        <v>1.5993055607686999</v>
      </c>
      <c r="C1520" s="18">
        <v>1.054513888888889</v>
      </c>
      <c r="D1520" s="22">
        <f t="shared" si="23"/>
        <v>25.308055555555402</v>
      </c>
      <c r="E1520" s="19"/>
      <c r="G1520" s="19"/>
      <c r="H1520" s="21"/>
      <c r="I1520" s="19"/>
      <c r="J1520" s="19"/>
      <c r="K1520" s="19"/>
      <c r="L1520" s="19"/>
      <c r="M1520" s="19"/>
      <c r="N1520" s="19"/>
      <c r="O1520" s="19"/>
      <c r="P1520" s="19"/>
      <c r="R1520" s="19"/>
      <c r="S1520" s="21"/>
      <c r="Z1520" s="19"/>
      <c r="AA1520" s="19"/>
      <c r="AB1520" s="19"/>
      <c r="AC1520" s="19"/>
      <c r="AD1520" s="19"/>
    </row>
    <row r="1521" spans="1:31" s="20" customFormat="1" x14ac:dyDescent="0.2">
      <c r="A1521" s="17">
        <v>43203.113113425927</v>
      </c>
      <c r="B1521" s="18">
        <v>1.60000000521541</v>
      </c>
      <c r="C1521" s="18">
        <v>1.0552083333333333</v>
      </c>
      <c r="D1521" s="22">
        <f t="shared" si="23"/>
        <v>25.324722222222068</v>
      </c>
      <c r="E1521" s="19"/>
      <c r="G1521" s="19"/>
      <c r="H1521" s="21"/>
      <c r="I1521" s="19"/>
      <c r="J1521" s="19"/>
      <c r="K1521" s="19"/>
      <c r="L1521" s="19"/>
      <c r="M1521" s="19"/>
      <c r="N1521" s="19"/>
      <c r="O1521" s="19"/>
      <c r="P1521" s="19"/>
      <c r="Q1521" s="20">
        <v>-826.18899999999996</v>
      </c>
      <c r="R1521" s="19"/>
      <c r="S1521" s="21"/>
      <c r="T1521" s="20">
        <v>36.841000000000001</v>
      </c>
      <c r="Z1521" s="19"/>
      <c r="AA1521" s="19"/>
      <c r="AB1521" s="19"/>
      <c r="AC1521" s="19"/>
      <c r="AD1521" s="19"/>
    </row>
    <row r="1522" spans="1:31" s="20" customFormat="1" x14ac:dyDescent="0.2">
      <c r="A1522" s="17">
        <v>43203.113807870373</v>
      </c>
      <c r="B1522" s="18">
        <v>1.6006944496621101</v>
      </c>
      <c r="C1522" s="18">
        <v>1.0559027777777779</v>
      </c>
      <c r="D1522" s="22">
        <f t="shared" si="23"/>
        <v>25.341388888888734</v>
      </c>
      <c r="E1522" s="19"/>
      <c r="G1522" s="19"/>
      <c r="H1522" s="21"/>
      <c r="I1522" s="19"/>
      <c r="J1522" s="19"/>
      <c r="K1522" s="19"/>
      <c r="L1522" s="19"/>
      <c r="M1522" s="19"/>
      <c r="N1522" s="19"/>
      <c r="O1522" s="19"/>
      <c r="P1522" s="19"/>
      <c r="R1522" s="19"/>
      <c r="S1522" s="21"/>
      <c r="T1522" s="20">
        <v>34.348999999999997</v>
      </c>
      <c r="Z1522" s="19"/>
      <c r="AA1522" s="19"/>
      <c r="AB1522" s="19"/>
      <c r="AC1522" s="19"/>
      <c r="AD1522" s="19"/>
    </row>
    <row r="1523" spans="1:31" s="20" customFormat="1" x14ac:dyDescent="0.2">
      <c r="A1523" s="17">
        <v>43203.114502314813</v>
      </c>
      <c r="B1523" s="18">
        <v>1.6013888941088199</v>
      </c>
      <c r="C1523" s="18">
        <v>1.0565972222222222</v>
      </c>
      <c r="D1523" s="22">
        <f t="shared" si="23"/>
        <v>25.358055555555399</v>
      </c>
      <c r="E1523" s="19"/>
      <c r="G1523" s="19"/>
      <c r="H1523" s="21"/>
      <c r="I1523" s="19"/>
      <c r="J1523" s="19"/>
      <c r="K1523" s="19"/>
      <c r="L1523" s="19"/>
      <c r="M1523" s="19"/>
      <c r="N1523" s="19"/>
      <c r="O1523" s="19"/>
      <c r="P1523" s="19"/>
      <c r="R1523" s="19"/>
      <c r="S1523" s="21"/>
      <c r="Z1523" s="19"/>
      <c r="AA1523" s="19"/>
      <c r="AB1523" s="19"/>
      <c r="AC1523" s="19"/>
      <c r="AD1523" s="19"/>
    </row>
    <row r="1524" spans="1:31" s="20" customFormat="1" x14ac:dyDescent="0.2">
      <c r="A1524" s="17">
        <v>43203.11519675926</v>
      </c>
      <c r="B1524" s="18">
        <v>1.60208333855553</v>
      </c>
      <c r="C1524" s="18">
        <v>1.0572916666666667</v>
      </c>
      <c r="D1524" s="22">
        <f t="shared" si="23"/>
        <v>25.374722222222065</v>
      </c>
      <c r="E1524" s="19"/>
      <c r="G1524" s="19"/>
      <c r="H1524" s="21"/>
      <c r="I1524" s="19"/>
      <c r="J1524" s="19"/>
      <c r="K1524" s="19"/>
      <c r="L1524" s="19"/>
      <c r="M1524" s="19"/>
      <c r="N1524" s="19"/>
      <c r="O1524" s="19"/>
      <c r="P1524" s="19"/>
      <c r="R1524" s="19"/>
      <c r="S1524" s="21"/>
      <c r="Z1524" s="19"/>
      <c r="AA1524" s="19"/>
      <c r="AB1524" s="19"/>
      <c r="AC1524" s="19"/>
      <c r="AD1524" s="19"/>
    </row>
    <row r="1525" spans="1:31" s="20" customFormat="1" x14ac:dyDescent="0.2">
      <c r="A1525" s="17">
        <v>43203.115891203706</v>
      </c>
      <c r="B1525" s="18">
        <v>1.6027777830022401</v>
      </c>
      <c r="C1525" s="18">
        <v>1.057974537037037</v>
      </c>
      <c r="D1525" s="22">
        <f t="shared" si="23"/>
        <v>25.391388888888731</v>
      </c>
      <c r="E1525" s="19"/>
      <c r="G1525" s="19"/>
      <c r="H1525" s="21"/>
      <c r="I1525" s="19"/>
      <c r="J1525" s="19"/>
      <c r="K1525" s="19"/>
      <c r="L1525" s="19"/>
      <c r="M1525" s="19"/>
      <c r="N1525" s="19"/>
      <c r="O1525" s="19"/>
      <c r="P1525" s="19"/>
      <c r="R1525" s="19"/>
      <c r="S1525" s="21"/>
      <c r="Z1525" s="19"/>
      <c r="AA1525" s="19"/>
      <c r="AB1525" s="19"/>
      <c r="AC1525" s="19"/>
      <c r="AD1525" s="19"/>
    </row>
    <row r="1526" spans="1:31" s="20" customFormat="1" x14ac:dyDescent="0.2">
      <c r="A1526" s="17">
        <v>43203.116585648146</v>
      </c>
      <c r="B1526" s="18">
        <v>1.6034722274489499</v>
      </c>
      <c r="C1526" s="18">
        <v>1.0586689814814816</v>
      </c>
      <c r="D1526" s="22">
        <f t="shared" si="23"/>
        <v>25.408055555555396</v>
      </c>
      <c r="E1526" s="19"/>
      <c r="G1526" s="19"/>
      <c r="H1526" s="21"/>
      <c r="I1526" s="19"/>
      <c r="J1526" s="19"/>
      <c r="K1526" s="19"/>
      <c r="L1526" s="19"/>
      <c r="M1526" s="19"/>
      <c r="N1526" s="19"/>
      <c r="O1526" s="19"/>
      <c r="P1526" s="19"/>
      <c r="R1526" s="19"/>
      <c r="S1526" s="21"/>
      <c r="Z1526" s="19"/>
      <c r="AA1526" s="19"/>
      <c r="AB1526" s="19"/>
      <c r="AC1526" s="19"/>
      <c r="AD1526" s="19"/>
    </row>
    <row r="1527" spans="1:31" s="20" customFormat="1" x14ac:dyDescent="0.2">
      <c r="A1527" s="17">
        <v>43203.117280092592</v>
      </c>
      <c r="B1527" s="18">
        <v>1.60416667189565</v>
      </c>
      <c r="C1527" s="18">
        <v>1.059375</v>
      </c>
      <c r="D1527" s="22">
        <f t="shared" si="23"/>
        <v>25.424722222222062</v>
      </c>
      <c r="E1527" s="19"/>
      <c r="G1527" s="19"/>
      <c r="H1527" s="21"/>
      <c r="I1527" s="19"/>
      <c r="J1527" s="19"/>
      <c r="K1527" s="19"/>
      <c r="L1527" s="19"/>
      <c r="M1527" s="19"/>
      <c r="N1527" s="19"/>
      <c r="O1527" s="19"/>
      <c r="P1527" s="19"/>
      <c r="R1527" s="19"/>
      <c r="S1527" s="21"/>
      <c r="Z1527" s="19"/>
      <c r="AA1527" s="19"/>
      <c r="AB1527" s="19"/>
      <c r="AC1527" s="19"/>
      <c r="AD1527" s="19"/>
    </row>
    <row r="1528" spans="1:31" s="20" customFormat="1" x14ac:dyDescent="0.2">
      <c r="A1528" s="17">
        <v>43203.117974537039</v>
      </c>
      <c r="B1528" s="18">
        <v>1.6048611163423601</v>
      </c>
      <c r="C1528" s="18">
        <v>1.0600694444444445</v>
      </c>
      <c r="D1528" s="22">
        <f t="shared" si="23"/>
        <v>25.441388888888728</v>
      </c>
      <c r="E1528" s="19">
        <v>1005.633</v>
      </c>
      <c r="F1528" s="20">
        <v>6.1139999999999999</v>
      </c>
      <c r="G1528" s="19">
        <v>36.975000000000001</v>
      </c>
      <c r="H1528" s="21">
        <v>399.17500000000001</v>
      </c>
      <c r="I1528" s="19">
        <v>0</v>
      </c>
      <c r="J1528" s="19">
        <v>0</v>
      </c>
      <c r="K1528" s="19">
        <v>0</v>
      </c>
      <c r="L1528" s="19">
        <v>5.633</v>
      </c>
      <c r="M1528" s="19">
        <v>0</v>
      </c>
      <c r="N1528" s="19">
        <v>0</v>
      </c>
      <c r="O1528" s="19">
        <v>0</v>
      </c>
      <c r="P1528" s="19">
        <v>0</v>
      </c>
      <c r="Q1528" s="20">
        <v>-826.02</v>
      </c>
      <c r="R1528" s="19">
        <v>0</v>
      </c>
      <c r="S1528" s="21">
        <v>1.2769999999999999</v>
      </c>
      <c r="T1528" s="20">
        <v>36.101999999999997</v>
      </c>
      <c r="U1528" s="20">
        <v>0</v>
      </c>
      <c r="V1528" s="20">
        <v>0</v>
      </c>
      <c r="W1528" s="20">
        <v>0</v>
      </c>
      <c r="X1528" s="20">
        <v>0</v>
      </c>
      <c r="Y1528" s="20">
        <v>6</v>
      </c>
      <c r="Z1528" s="19">
        <v>37</v>
      </c>
      <c r="AA1528" s="19">
        <v>3</v>
      </c>
      <c r="AB1528" s="19">
        <v>0</v>
      </c>
      <c r="AC1528" s="19">
        <v>3</v>
      </c>
      <c r="AD1528" s="19">
        <v>3</v>
      </c>
      <c r="AE1528" s="20">
        <v>0</v>
      </c>
    </row>
    <row r="1529" spans="1:31" s="20" customFormat="1" x14ac:dyDescent="0.2">
      <c r="A1529" s="17">
        <v>43203.118668981479</v>
      </c>
      <c r="B1529" s="18">
        <v>1.6055555607890699</v>
      </c>
      <c r="C1529" s="18">
        <v>1.0607638888888888</v>
      </c>
      <c r="D1529" s="22">
        <f t="shared" si="23"/>
        <v>25.458055555555394</v>
      </c>
      <c r="E1529" s="19"/>
      <c r="G1529" s="19"/>
      <c r="H1529" s="21"/>
      <c r="I1529" s="19"/>
      <c r="J1529" s="19"/>
      <c r="K1529" s="19"/>
      <c r="L1529" s="19"/>
      <c r="M1529" s="19"/>
      <c r="N1529" s="19"/>
      <c r="O1529" s="19"/>
      <c r="P1529" s="19"/>
      <c r="R1529" s="19"/>
      <c r="S1529" s="21"/>
      <c r="Z1529" s="19"/>
      <c r="AA1529" s="19"/>
      <c r="AB1529" s="19"/>
      <c r="AC1529" s="19"/>
      <c r="AD1529" s="19"/>
    </row>
    <row r="1530" spans="1:31" s="20" customFormat="1" x14ac:dyDescent="0.2">
      <c r="A1530" s="17">
        <v>43203.119363425925</v>
      </c>
      <c r="B1530" s="18">
        <v>1.60625000523578</v>
      </c>
      <c r="C1530" s="18">
        <v>1.0614583333333334</v>
      </c>
      <c r="D1530" s="22">
        <f t="shared" si="23"/>
        <v>25.474722222222059</v>
      </c>
      <c r="E1530" s="19"/>
      <c r="G1530" s="19"/>
      <c r="H1530" s="21"/>
      <c r="I1530" s="19"/>
      <c r="J1530" s="19"/>
      <c r="K1530" s="19"/>
      <c r="L1530" s="19"/>
      <c r="M1530" s="19"/>
      <c r="N1530" s="19"/>
      <c r="O1530" s="19"/>
      <c r="P1530" s="19"/>
      <c r="R1530" s="19"/>
      <c r="S1530" s="21"/>
      <c r="Z1530" s="19"/>
      <c r="AA1530" s="19"/>
      <c r="AB1530" s="19"/>
      <c r="AC1530" s="19"/>
      <c r="AD1530" s="19"/>
    </row>
    <row r="1531" spans="1:31" s="20" customFormat="1" x14ac:dyDescent="0.2">
      <c r="A1531" s="17">
        <v>43203.120057870372</v>
      </c>
      <c r="B1531" s="18">
        <v>1.6069444496824901</v>
      </c>
      <c r="C1531" s="18">
        <v>1.0621527777777777</v>
      </c>
      <c r="D1531" s="22">
        <f t="shared" si="23"/>
        <v>25.491388888888725</v>
      </c>
      <c r="E1531" s="19"/>
      <c r="G1531" s="19"/>
      <c r="H1531" s="21"/>
      <c r="I1531" s="19"/>
      <c r="J1531" s="19"/>
      <c r="K1531" s="19"/>
      <c r="L1531" s="19"/>
      <c r="M1531" s="19"/>
      <c r="N1531" s="19"/>
      <c r="O1531" s="19"/>
      <c r="P1531" s="19"/>
      <c r="R1531" s="19"/>
      <c r="S1531" s="21"/>
      <c r="Z1531" s="19"/>
      <c r="AA1531" s="19"/>
      <c r="AB1531" s="19"/>
      <c r="AC1531" s="19"/>
      <c r="AD1531" s="19"/>
    </row>
    <row r="1532" spans="1:31" s="20" customFormat="1" x14ac:dyDescent="0.2">
      <c r="A1532" s="17">
        <v>43203.120752314811</v>
      </c>
      <c r="B1532" s="18">
        <v>1.6076388941291999</v>
      </c>
      <c r="C1532" s="18">
        <v>1.0628356481481482</v>
      </c>
      <c r="D1532" s="22">
        <f t="shared" si="23"/>
        <v>25.508055555555391</v>
      </c>
      <c r="E1532" s="19"/>
      <c r="G1532" s="19"/>
      <c r="H1532" s="21"/>
      <c r="I1532" s="19"/>
      <c r="J1532" s="19"/>
      <c r="K1532" s="19"/>
      <c r="L1532" s="19"/>
      <c r="M1532" s="19"/>
      <c r="N1532" s="19"/>
      <c r="O1532" s="19"/>
      <c r="P1532" s="19"/>
      <c r="R1532" s="19"/>
      <c r="S1532" s="21"/>
      <c r="Z1532" s="19"/>
      <c r="AA1532" s="19"/>
      <c r="AB1532" s="19"/>
      <c r="AC1532" s="19"/>
      <c r="AD1532" s="19"/>
    </row>
    <row r="1533" spans="1:31" s="20" customFormat="1" x14ac:dyDescent="0.2">
      <c r="A1533" s="17">
        <v>43203.121446759258</v>
      </c>
      <c r="B1533" s="18">
        <v>1.6083333385759</v>
      </c>
      <c r="C1533" s="18">
        <v>1.0635416666666666</v>
      </c>
      <c r="D1533" s="22">
        <f t="shared" si="23"/>
        <v>25.524722222222056</v>
      </c>
      <c r="E1533" s="19"/>
      <c r="G1533" s="19"/>
      <c r="H1533" s="21"/>
      <c r="I1533" s="19"/>
      <c r="J1533" s="19"/>
      <c r="K1533" s="19"/>
      <c r="L1533" s="19"/>
      <c r="M1533" s="19"/>
      <c r="N1533" s="19"/>
      <c r="O1533" s="19"/>
      <c r="P1533" s="19"/>
      <c r="Q1533" s="20">
        <v>-825.48800000000006</v>
      </c>
      <c r="R1533" s="19"/>
      <c r="S1533" s="21"/>
      <c r="Z1533" s="19"/>
      <c r="AA1533" s="19"/>
      <c r="AB1533" s="19"/>
      <c r="AC1533" s="19"/>
      <c r="AD1533" s="19"/>
    </row>
    <row r="1534" spans="1:31" s="20" customFormat="1" x14ac:dyDescent="0.2">
      <c r="A1534" s="17">
        <v>43203.122141203705</v>
      </c>
      <c r="B1534" s="18">
        <v>1.6090277830226101</v>
      </c>
      <c r="C1534" s="18">
        <v>1.0642361111111112</v>
      </c>
      <c r="D1534" s="22">
        <f t="shared" si="23"/>
        <v>25.541388888888722</v>
      </c>
      <c r="E1534" s="19"/>
      <c r="G1534" s="19"/>
      <c r="H1534" s="21"/>
      <c r="I1534" s="19"/>
      <c r="J1534" s="19"/>
      <c r="K1534" s="19"/>
      <c r="L1534" s="19"/>
      <c r="M1534" s="19"/>
      <c r="N1534" s="19"/>
      <c r="O1534" s="19"/>
      <c r="P1534" s="19"/>
      <c r="R1534" s="19"/>
      <c r="S1534" s="21"/>
      <c r="Z1534" s="19"/>
      <c r="AA1534" s="19"/>
      <c r="AB1534" s="19"/>
      <c r="AC1534" s="19"/>
      <c r="AD1534" s="19"/>
    </row>
    <row r="1535" spans="1:31" s="20" customFormat="1" x14ac:dyDescent="0.2">
      <c r="A1535" s="17">
        <v>43203.122835648152</v>
      </c>
      <c r="B1535" s="18">
        <v>1.6097222274693199</v>
      </c>
      <c r="C1535" s="18">
        <v>1.0649305555555555</v>
      </c>
      <c r="D1535" s="22">
        <f t="shared" si="23"/>
        <v>25.558055555555388</v>
      </c>
      <c r="E1535" s="19"/>
      <c r="G1535" s="19"/>
      <c r="H1535" s="21"/>
      <c r="I1535" s="19"/>
      <c r="J1535" s="19"/>
      <c r="K1535" s="19"/>
      <c r="L1535" s="19"/>
      <c r="M1535" s="19"/>
      <c r="N1535" s="19"/>
      <c r="O1535" s="19"/>
      <c r="P1535" s="19"/>
      <c r="R1535" s="19"/>
      <c r="S1535" s="21"/>
      <c r="Z1535" s="19"/>
      <c r="AA1535" s="19"/>
      <c r="AB1535" s="19"/>
      <c r="AC1535" s="19"/>
      <c r="AD1535" s="19"/>
    </row>
    <row r="1536" spans="1:31" s="20" customFormat="1" x14ac:dyDescent="0.2">
      <c r="A1536" s="17">
        <v>43203.123530092591</v>
      </c>
      <c r="B1536" s="18">
        <v>1.61041667191603</v>
      </c>
      <c r="C1536" s="18">
        <v>1.065625</v>
      </c>
      <c r="D1536" s="22">
        <f t="shared" si="23"/>
        <v>25.574722222222054</v>
      </c>
      <c r="E1536" s="19"/>
      <c r="G1536" s="19"/>
      <c r="H1536" s="21"/>
      <c r="I1536" s="19"/>
      <c r="J1536" s="19"/>
      <c r="K1536" s="19"/>
      <c r="L1536" s="19"/>
      <c r="M1536" s="19"/>
      <c r="N1536" s="19"/>
      <c r="O1536" s="19"/>
      <c r="P1536" s="19"/>
      <c r="R1536" s="19"/>
      <c r="S1536" s="21"/>
      <c r="Z1536" s="19"/>
      <c r="AA1536" s="19"/>
      <c r="AB1536" s="19"/>
      <c r="AC1536" s="19"/>
      <c r="AD1536" s="19"/>
    </row>
    <row r="1537" spans="1:35" s="19" customFormat="1" x14ac:dyDescent="0.2">
      <c r="A1537" s="17">
        <v>43203.124224537038</v>
      </c>
      <c r="B1537" s="18">
        <v>1.6111111163627401</v>
      </c>
      <c r="C1537" s="18">
        <v>1.0663194444444444</v>
      </c>
      <c r="D1537" s="22">
        <f t="shared" si="23"/>
        <v>25.591388888888719</v>
      </c>
      <c r="F1537" s="20"/>
      <c r="H1537" s="21"/>
      <c r="Q1537" s="20"/>
      <c r="S1537" s="21"/>
      <c r="T1537" s="20"/>
      <c r="U1537" s="20"/>
      <c r="V1537" s="20"/>
      <c r="W1537" s="20"/>
      <c r="X1537" s="20"/>
      <c r="Y1537" s="20"/>
      <c r="AE1537" s="20"/>
      <c r="AF1537" s="20"/>
      <c r="AG1537" s="20"/>
      <c r="AH1537" s="20"/>
      <c r="AI1537" s="20"/>
    </row>
    <row r="1538" spans="1:35" s="19" customFormat="1" x14ac:dyDescent="0.2">
      <c r="A1538" s="17">
        <v>43203.124918981484</v>
      </c>
      <c r="B1538" s="18">
        <v>1.6118055608094399</v>
      </c>
      <c r="C1538" s="18">
        <v>1.0670138888888889</v>
      </c>
      <c r="D1538" s="22">
        <f t="shared" si="23"/>
        <v>25.608055555555385</v>
      </c>
      <c r="F1538" s="20"/>
      <c r="H1538" s="21"/>
      <c r="Q1538" s="20"/>
      <c r="S1538" s="21"/>
      <c r="T1538" s="20"/>
      <c r="U1538" s="20"/>
      <c r="V1538" s="20"/>
      <c r="W1538" s="20"/>
      <c r="X1538" s="20"/>
      <c r="Y1538" s="20"/>
      <c r="AE1538" s="20"/>
      <c r="AF1538" s="20"/>
      <c r="AG1538" s="20"/>
      <c r="AH1538" s="20"/>
      <c r="AI1538" s="20"/>
    </row>
    <row r="1539" spans="1:35" s="19" customFormat="1" x14ac:dyDescent="0.2">
      <c r="A1539" s="17">
        <v>43203.125613425924</v>
      </c>
      <c r="B1539" s="18">
        <v>1.61250000525615</v>
      </c>
      <c r="C1539" s="18">
        <v>1.0676967592592592</v>
      </c>
      <c r="D1539" s="22">
        <f t="shared" si="23"/>
        <v>25.624722222222051</v>
      </c>
      <c r="F1539" s="20"/>
      <c r="H1539" s="21"/>
      <c r="Q1539" s="20"/>
      <c r="S1539" s="21"/>
      <c r="T1539" s="20"/>
      <c r="U1539" s="20"/>
      <c r="V1539" s="20"/>
      <c r="W1539" s="20"/>
      <c r="X1539" s="20"/>
      <c r="Y1539" s="20"/>
      <c r="AE1539" s="20"/>
      <c r="AF1539" s="20"/>
      <c r="AG1539" s="20"/>
      <c r="AH1539" s="20"/>
      <c r="AI1539" s="20"/>
    </row>
    <row r="1540" spans="1:35" s="19" customFormat="1" x14ac:dyDescent="0.2">
      <c r="A1540" s="17">
        <v>43203.126307870371</v>
      </c>
      <c r="B1540" s="18">
        <v>1.6131944497028601</v>
      </c>
      <c r="C1540" s="18">
        <v>1.0684027777777778</v>
      </c>
      <c r="D1540" s="22">
        <f t="shared" ref="D1540:D1603" si="24">D1539+60/3600</f>
        <v>25.641388888888716</v>
      </c>
      <c r="F1540" s="20"/>
      <c r="H1540" s="21"/>
      <c r="Q1540" s="20"/>
      <c r="S1540" s="21"/>
      <c r="T1540" s="20"/>
      <c r="U1540" s="20"/>
      <c r="V1540" s="20"/>
      <c r="W1540" s="20"/>
      <c r="X1540" s="20"/>
      <c r="Y1540" s="20"/>
      <c r="AE1540" s="20"/>
      <c r="AF1540" s="20"/>
      <c r="AG1540" s="20"/>
      <c r="AH1540" s="20"/>
      <c r="AI1540" s="20"/>
    </row>
    <row r="1541" spans="1:35" s="19" customFormat="1" x14ac:dyDescent="0.2">
      <c r="A1541" s="17">
        <v>43203.127002314817</v>
      </c>
      <c r="B1541" s="18">
        <v>1.6138888941495699</v>
      </c>
      <c r="C1541" s="18">
        <v>1.0690972222222221</v>
      </c>
      <c r="D1541" s="22">
        <f t="shared" si="24"/>
        <v>25.658055555555382</v>
      </c>
      <c r="F1541" s="20"/>
      <c r="H1541" s="21"/>
      <c r="Q1541" s="20"/>
      <c r="S1541" s="21"/>
      <c r="T1541" s="20"/>
      <c r="U1541" s="20"/>
      <c r="V1541" s="20"/>
      <c r="W1541" s="20"/>
      <c r="X1541" s="20"/>
      <c r="Y1541" s="20"/>
      <c r="AE1541" s="20"/>
      <c r="AF1541" s="20"/>
      <c r="AG1541" s="20"/>
      <c r="AH1541" s="20"/>
      <c r="AI1541" s="20"/>
    </row>
    <row r="1542" spans="1:35" s="19" customFormat="1" x14ac:dyDescent="0.2">
      <c r="A1542" s="17">
        <v>43203.127696759257</v>
      </c>
      <c r="B1542" s="18">
        <v>1.61458333859628</v>
      </c>
      <c r="C1542" s="18">
        <v>1.0697916666666667</v>
      </c>
      <c r="D1542" s="22">
        <f t="shared" si="24"/>
        <v>25.674722222222048</v>
      </c>
      <c r="F1542" s="20"/>
      <c r="H1542" s="21"/>
      <c r="Q1542" s="20"/>
      <c r="S1542" s="21"/>
      <c r="T1542" s="20"/>
      <c r="U1542" s="20"/>
      <c r="V1542" s="20"/>
      <c r="W1542" s="20"/>
      <c r="X1542" s="20"/>
      <c r="Y1542" s="20"/>
      <c r="AE1542" s="20"/>
      <c r="AF1542" s="20"/>
      <c r="AG1542" s="20"/>
      <c r="AH1542" s="20"/>
      <c r="AI1542" s="20"/>
    </row>
    <row r="1543" spans="1:35" s="19" customFormat="1" x14ac:dyDescent="0.2">
      <c r="A1543" s="17">
        <v>43203.128391203703</v>
      </c>
      <c r="B1543" s="18">
        <v>1.6152777830429801</v>
      </c>
      <c r="C1543" s="18">
        <v>1.070486111111111</v>
      </c>
      <c r="D1543" s="22">
        <f t="shared" si="24"/>
        <v>25.691388888888714</v>
      </c>
      <c r="F1543" s="20"/>
      <c r="H1543" s="21"/>
      <c r="Q1543" s="20"/>
      <c r="S1543" s="21"/>
      <c r="T1543" s="20"/>
      <c r="U1543" s="20"/>
      <c r="V1543" s="20"/>
      <c r="W1543" s="20"/>
      <c r="X1543" s="20"/>
      <c r="Y1543" s="20"/>
      <c r="AE1543" s="20"/>
      <c r="AF1543" s="20"/>
      <c r="AG1543" s="20"/>
      <c r="AH1543" s="20"/>
      <c r="AI1543" s="20"/>
    </row>
    <row r="1544" spans="1:35" s="19" customFormat="1" x14ac:dyDescent="0.2">
      <c r="A1544" s="17">
        <v>43203.12908564815</v>
      </c>
      <c r="B1544" s="18">
        <v>1.6159722274896899</v>
      </c>
      <c r="C1544" s="18">
        <v>1.0711805555555556</v>
      </c>
      <c r="D1544" s="22">
        <f t="shared" si="24"/>
        <v>25.708055555555379</v>
      </c>
      <c r="F1544" s="20"/>
      <c r="H1544" s="21"/>
      <c r="Q1544" s="20">
        <v>-824.19899999999996</v>
      </c>
      <c r="S1544" s="21"/>
      <c r="T1544" s="20"/>
      <c r="U1544" s="20"/>
      <c r="V1544" s="20"/>
      <c r="W1544" s="20"/>
      <c r="X1544" s="20"/>
      <c r="Y1544" s="20"/>
      <c r="AE1544" s="20"/>
      <c r="AF1544" s="20"/>
      <c r="AG1544" s="20"/>
      <c r="AH1544" s="20"/>
      <c r="AI1544" s="20"/>
    </row>
    <row r="1545" spans="1:35" s="19" customFormat="1" x14ac:dyDescent="0.2">
      <c r="A1545" s="17">
        <v>43203.129780092589</v>
      </c>
      <c r="B1545" s="18">
        <v>1.6166666719364</v>
      </c>
      <c r="C1545" s="18">
        <v>1.0718749999999999</v>
      </c>
      <c r="D1545" s="22">
        <f t="shared" si="24"/>
        <v>25.724722222222045</v>
      </c>
      <c r="F1545" s="20"/>
      <c r="H1545" s="21"/>
      <c r="Q1545" s="20"/>
      <c r="S1545" s="21"/>
      <c r="T1545" s="20"/>
      <c r="U1545" s="20"/>
      <c r="V1545" s="20"/>
      <c r="W1545" s="20"/>
      <c r="X1545" s="20"/>
      <c r="Y1545" s="20"/>
      <c r="AE1545" s="20"/>
      <c r="AF1545" s="20"/>
      <c r="AG1545" s="20"/>
      <c r="AH1545" s="20"/>
      <c r="AI1545" s="20"/>
    </row>
    <row r="1546" spans="1:35" s="19" customFormat="1" x14ac:dyDescent="0.2">
      <c r="A1546" s="17">
        <v>43203.130474537036</v>
      </c>
      <c r="B1546" s="18">
        <v>1.6173611163831101</v>
      </c>
      <c r="C1546" s="18">
        <v>1.0725578703703704</v>
      </c>
      <c r="D1546" s="22">
        <f t="shared" si="24"/>
        <v>25.741388888888711</v>
      </c>
      <c r="F1546" s="20"/>
      <c r="H1546" s="21"/>
      <c r="Q1546" s="20"/>
      <c r="S1546" s="21"/>
      <c r="T1546" s="20"/>
      <c r="U1546" s="20"/>
      <c r="V1546" s="20"/>
      <c r="W1546" s="20"/>
      <c r="X1546" s="20"/>
      <c r="Y1546" s="20"/>
      <c r="AE1546" s="20"/>
      <c r="AF1546" s="20"/>
      <c r="AG1546" s="20"/>
      <c r="AH1546" s="20"/>
      <c r="AI1546" s="20"/>
    </row>
    <row r="1547" spans="1:35" s="19" customFormat="1" x14ac:dyDescent="0.2">
      <c r="A1547" s="17">
        <v>43203.131168981483</v>
      </c>
      <c r="B1547" s="18">
        <v>1.6180555608298199</v>
      </c>
      <c r="C1547" s="18">
        <v>1.0732638888888888</v>
      </c>
      <c r="D1547" s="22">
        <f t="shared" si="24"/>
        <v>25.758055555555377</v>
      </c>
      <c r="F1547" s="20"/>
      <c r="H1547" s="21"/>
      <c r="Q1547" s="20"/>
      <c r="S1547" s="21"/>
      <c r="T1547" s="20"/>
      <c r="U1547" s="20"/>
      <c r="V1547" s="20"/>
      <c r="W1547" s="20"/>
      <c r="X1547" s="20"/>
      <c r="Y1547" s="20"/>
      <c r="AE1547" s="20"/>
      <c r="AF1547" s="20"/>
      <c r="AG1547" s="20"/>
      <c r="AH1547" s="20"/>
      <c r="AI1547" s="20"/>
    </row>
    <row r="1548" spans="1:35" s="19" customFormat="1" x14ac:dyDescent="0.2">
      <c r="A1548" s="17">
        <v>43203.131863425922</v>
      </c>
      <c r="B1548" s="18">
        <v>1.61875000527652</v>
      </c>
      <c r="C1548" s="18">
        <v>1.0739583333333333</v>
      </c>
      <c r="D1548" s="22">
        <f t="shared" si="24"/>
        <v>25.774722222222042</v>
      </c>
      <c r="F1548" s="20"/>
      <c r="H1548" s="21">
        <v>398.05900000000003</v>
      </c>
      <c r="Q1548" s="20"/>
      <c r="S1548" s="21"/>
      <c r="T1548" s="20"/>
      <c r="U1548" s="20"/>
      <c r="V1548" s="20"/>
      <c r="W1548" s="20"/>
      <c r="X1548" s="20"/>
      <c r="Y1548" s="20"/>
      <c r="AE1548" s="20"/>
      <c r="AF1548" s="20"/>
      <c r="AG1548" s="20"/>
      <c r="AH1548" s="20"/>
      <c r="AI1548" s="20"/>
    </row>
    <row r="1549" spans="1:35" s="19" customFormat="1" x14ac:dyDescent="0.2">
      <c r="A1549" s="17">
        <v>43203.132557870369</v>
      </c>
      <c r="B1549" s="18">
        <v>1.6194444497232301</v>
      </c>
      <c r="C1549" s="18">
        <v>1.0746527777777777</v>
      </c>
      <c r="D1549" s="22">
        <f t="shared" si="24"/>
        <v>25.791388888888708</v>
      </c>
      <c r="F1549" s="20"/>
      <c r="H1549" s="21">
        <v>401.81200000000001</v>
      </c>
      <c r="Q1549" s="20"/>
      <c r="S1549" s="21"/>
      <c r="T1549" s="20"/>
      <c r="U1549" s="20"/>
      <c r="V1549" s="20"/>
      <c r="W1549" s="20"/>
      <c r="X1549" s="20"/>
      <c r="Y1549" s="20"/>
      <c r="AE1549" s="20"/>
      <c r="AF1549" s="20"/>
      <c r="AG1549" s="20"/>
      <c r="AH1549" s="20"/>
      <c r="AI1549" s="20"/>
    </row>
    <row r="1550" spans="1:35" s="19" customFormat="1" x14ac:dyDescent="0.2">
      <c r="A1550" s="17">
        <v>43203.133252314816</v>
      </c>
      <c r="B1550" s="18">
        <v>1.6201388941699399</v>
      </c>
      <c r="C1550" s="18">
        <v>1.0753472222222222</v>
      </c>
      <c r="D1550" s="22">
        <f t="shared" si="24"/>
        <v>25.808055555555374</v>
      </c>
      <c r="F1550" s="20"/>
      <c r="H1550" s="21">
        <v>398.91199999999998</v>
      </c>
      <c r="Q1550" s="20"/>
      <c r="S1550" s="21"/>
      <c r="T1550" s="20"/>
      <c r="U1550" s="20"/>
      <c r="V1550" s="20"/>
      <c r="W1550" s="20"/>
      <c r="X1550" s="20"/>
      <c r="Y1550" s="20"/>
      <c r="AE1550" s="20"/>
      <c r="AF1550" s="20"/>
      <c r="AG1550" s="20"/>
      <c r="AH1550" s="20"/>
      <c r="AI1550" s="20"/>
    </row>
    <row r="1551" spans="1:35" s="19" customFormat="1" x14ac:dyDescent="0.2">
      <c r="A1551" s="17">
        <v>43203.133946759262</v>
      </c>
      <c r="B1551" s="18">
        <v>1.62083333861665</v>
      </c>
      <c r="C1551" s="18">
        <v>1.0760416666666666</v>
      </c>
      <c r="D1551" s="22">
        <f t="shared" si="24"/>
        <v>25.824722222222039</v>
      </c>
      <c r="F1551" s="20"/>
      <c r="H1551" s="21"/>
      <c r="Q1551" s="20"/>
      <c r="S1551" s="21"/>
      <c r="T1551" s="20"/>
      <c r="U1551" s="20"/>
      <c r="V1551" s="20"/>
      <c r="W1551" s="20"/>
      <c r="X1551" s="20"/>
      <c r="Y1551" s="20"/>
      <c r="AE1551" s="20"/>
      <c r="AF1551" s="20"/>
      <c r="AG1551" s="20"/>
      <c r="AH1551" s="20"/>
      <c r="AI1551" s="20"/>
    </row>
    <row r="1552" spans="1:35" s="19" customFormat="1" x14ac:dyDescent="0.2">
      <c r="A1552" s="17">
        <v>43203.134641203702</v>
      </c>
      <c r="B1552" s="18">
        <v>1.6215277830633601</v>
      </c>
      <c r="C1552" s="18">
        <v>1.0767245370370371</v>
      </c>
      <c r="D1552" s="22">
        <f t="shared" si="24"/>
        <v>25.841388888888705</v>
      </c>
      <c r="F1552" s="20"/>
      <c r="H1552" s="21"/>
      <c r="Q1552" s="20"/>
      <c r="S1552" s="21"/>
      <c r="T1552" s="20"/>
      <c r="U1552" s="20"/>
      <c r="V1552" s="20"/>
      <c r="W1552" s="20"/>
      <c r="X1552" s="20"/>
      <c r="Y1552" s="20"/>
      <c r="AE1552" s="20"/>
      <c r="AF1552" s="20"/>
      <c r="AG1552" s="20"/>
      <c r="AH1552" s="20"/>
      <c r="AI1552" s="20"/>
    </row>
    <row r="1553" spans="1:31" s="20" customFormat="1" x14ac:dyDescent="0.2">
      <c r="A1553" s="17">
        <v>43203.135335648149</v>
      </c>
      <c r="B1553" s="18">
        <v>1.62222222751006</v>
      </c>
      <c r="C1553" s="18">
        <v>1.0774189814814814</v>
      </c>
      <c r="D1553" s="22">
        <f t="shared" si="24"/>
        <v>25.858055555555371</v>
      </c>
      <c r="E1553" s="19"/>
      <c r="G1553" s="19"/>
      <c r="H1553" s="21"/>
      <c r="I1553" s="19"/>
      <c r="J1553" s="19"/>
      <c r="K1553" s="19"/>
      <c r="L1553" s="19"/>
      <c r="M1553" s="19"/>
      <c r="N1553" s="19"/>
      <c r="O1553" s="19"/>
      <c r="P1553" s="19"/>
      <c r="Q1553" s="20">
        <v>-823.03300000000002</v>
      </c>
      <c r="R1553" s="19"/>
      <c r="S1553" s="21"/>
      <c r="Z1553" s="19"/>
      <c r="AA1553" s="19"/>
      <c r="AB1553" s="19"/>
      <c r="AC1553" s="19"/>
      <c r="AD1553" s="19"/>
    </row>
    <row r="1554" spans="1:31" s="20" customFormat="1" x14ac:dyDescent="0.2">
      <c r="A1554" s="17">
        <v>43203.136030092595</v>
      </c>
      <c r="B1554" s="18">
        <v>1.62291667195677</v>
      </c>
      <c r="C1554" s="18">
        <v>1.078125</v>
      </c>
      <c r="D1554" s="22">
        <f t="shared" si="24"/>
        <v>25.874722222222037</v>
      </c>
      <c r="E1554" s="19"/>
      <c r="G1554" s="19"/>
      <c r="H1554" s="21"/>
      <c r="I1554" s="19"/>
      <c r="J1554" s="19"/>
      <c r="K1554" s="19"/>
      <c r="L1554" s="19"/>
      <c r="M1554" s="19"/>
      <c r="N1554" s="19"/>
      <c r="O1554" s="19"/>
      <c r="P1554" s="19"/>
      <c r="R1554" s="19"/>
      <c r="S1554" s="21"/>
      <c r="Z1554" s="19"/>
      <c r="AA1554" s="19"/>
      <c r="AB1554" s="19"/>
      <c r="AC1554" s="19"/>
      <c r="AD1554" s="19"/>
    </row>
    <row r="1555" spans="1:31" s="20" customFormat="1" x14ac:dyDescent="0.2">
      <c r="A1555" s="17">
        <v>43203.136724537035</v>
      </c>
      <c r="B1555" s="18">
        <v>1.6236111164034801</v>
      </c>
      <c r="C1555" s="18">
        <v>1.0788194444444446</v>
      </c>
      <c r="D1555" s="22">
        <f t="shared" si="24"/>
        <v>25.891388888888702</v>
      </c>
      <c r="E1555" s="19"/>
      <c r="G1555" s="19"/>
      <c r="H1555" s="21"/>
      <c r="I1555" s="19"/>
      <c r="J1555" s="19"/>
      <c r="K1555" s="19"/>
      <c r="L1555" s="19"/>
      <c r="M1555" s="19"/>
      <c r="N1555" s="19"/>
      <c r="O1555" s="19"/>
      <c r="P1555" s="19"/>
      <c r="R1555" s="19"/>
      <c r="S1555" s="21"/>
      <c r="Z1555" s="19"/>
      <c r="AA1555" s="19"/>
      <c r="AB1555" s="19"/>
      <c r="AC1555" s="19"/>
      <c r="AD1555" s="19"/>
    </row>
    <row r="1556" spans="1:31" s="20" customFormat="1" x14ac:dyDescent="0.2">
      <c r="A1556" s="17">
        <v>43203.137418981481</v>
      </c>
      <c r="B1556" s="18">
        <v>1.62430556085019</v>
      </c>
      <c r="C1556" s="18">
        <v>1.0795138888888889</v>
      </c>
      <c r="D1556" s="22">
        <f t="shared" si="24"/>
        <v>25.908055555555368</v>
      </c>
      <c r="E1556" s="19"/>
      <c r="G1556" s="19"/>
      <c r="H1556" s="21"/>
      <c r="I1556" s="19"/>
      <c r="J1556" s="19"/>
      <c r="K1556" s="19"/>
      <c r="L1556" s="19"/>
      <c r="M1556" s="19"/>
      <c r="N1556" s="19"/>
      <c r="O1556" s="19"/>
      <c r="P1556" s="19"/>
      <c r="R1556" s="19"/>
      <c r="S1556" s="21"/>
      <c r="Z1556" s="19"/>
      <c r="AA1556" s="19"/>
      <c r="AB1556" s="19"/>
      <c r="AC1556" s="19"/>
      <c r="AD1556" s="19"/>
    </row>
    <row r="1557" spans="1:31" s="20" customFormat="1" x14ac:dyDescent="0.2">
      <c r="A1557" s="17">
        <v>43203.138113425928</v>
      </c>
      <c r="B1557" s="18">
        <v>1.6250000052969</v>
      </c>
      <c r="C1557" s="18">
        <v>1.0802083333333334</v>
      </c>
      <c r="D1557" s="22">
        <f t="shared" si="24"/>
        <v>25.924722222222034</v>
      </c>
      <c r="E1557" s="19"/>
      <c r="G1557" s="19"/>
      <c r="H1557" s="21"/>
      <c r="I1557" s="19"/>
      <c r="J1557" s="19"/>
      <c r="K1557" s="19"/>
      <c r="L1557" s="19"/>
      <c r="M1557" s="19"/>
      <c r="N1557" s="19"/>
      <c r="O1557" s="19"/>
      <c r="P1557" s="19"/>
      <c r="R1557" s="19"/>
      <c r="S1557" s="21"/>
      <c r="T1557" s="20">
        <v>33.904000000000003</v>
      </c>
      <c r="Z1557" s="19"/>
      <c r="AA1557" s="19"/>
      <c r="AB1557" s="19"/>
      <c r="AC1557" s="19"/>
      <c r="AD1557" s="19"/>
    </row>
    <row r="1558" spans="1:31" s="20" customFormat="1" x14ac:dyDescent="0.2">
      <c r="A1558" s="17">
        <v>43203.138807870368</v>
      </c>
      <c r="B1558" s="18">
        <v>1.6256944497436101</v>
      </c>
      <c r="C1558" s="18">
        <v>1.0809027777777778</v>
      </c>
      <c r="D1558" s="22">
        <f t="shared" si="24"/>
        <v>25.941388888888699</v>
      </c>
      <c r="E1558" s="19">
        <v>1005.633</v>
      </c>
      <c r="F1558" s="20">
        <v>6.1139999999999999</v>
      </c>
      <c r="G1558" s="19">
        <v>36.975999999999999</v>
      </c>
      <c r="H1558" s="21">
        <v>399.43599999999998</v>
      </c>
      <c r="I1558" s="19">
        <v>0</v>
      </c>
      <c r="J1558" s="19">
        <v>0</v>
      </c>
      <c r="K1558" s="19">
        <v>0</v>
      </c>
      <c r="L1558" s="19">
        <v>5.633</v>
      </c>
      <c r="M1558" s="19">
        <v>0</v>
      </c>
      <c r="N1558" s="19">
        <v>0</v>
      </c>
      <c r="O1558" s="19">
        <v>0</v>
      </c>
      <c r="P1558" s="19">
        <v>0</v>
      </c>
      <c r="Q1558" s="20">
        <v>-822.94799999999998</v>
      </c>
      <c r="R1558" s="19">
        <v>0</v>
      </c>
      <c r="S1558" s="21">
        <v>1.0640000000000001</v>
      </c>
      <c r="T1558" s="20">
        <v>35.512</v>
      </c>
      <c r="U1558" s="20">
        <v>0</v>
      </c>
      <c r="V1558" s="20">
        <v>0</v>
      </c>
      <c r="W1558" s="20">
        <v>0</v>
      </c>
      <c r="X1558" s="20">
        <v>0</v>
      </c>
      <c r="Y1558" s="20">
        <v>6</v>
      </c>
      <c r="Z1558" s="19">
        <v>37</v>
      </c>
      <c r="AA1558" s="19">
        <v>3</v>
      </c>
      <c r="AB1558" s="19">
        <v>0</v>
      </c>
      <c r="AC1558" s="19">
        <v>3</v>
      </c>
      <c r="AD1558" s="19">
        <v>3</v>
      </c>
      <c r="AE1558" s="20">
        <v>0</v>
      </c>
    </row>
    <row r="1559" spans="1:31" s="20" customFormat="1" x14ac:dyDescent="0.2">
      <c r="A1559" s="17">
        <v>43203.139502314814</v>
      </c>
      <c r="B1559" s="18">
        <v>1.62638889419031</v>
      </c>
      <c r="C1559" s="18">
        <v>1.0815856481481481</v>
      </c>
      <c r="D1559" s="22">
        <f t="shared" si="24"/>
        <v>25.958055555555365</v>
      </c>
      <c r="E1559" s="19"/>
      <c r="G1559" s="19"/>
      <c r="H1559" s="21"/>
      <c r="I1559" s="19"/>
      <c r="J1559" s="19"/>
      <c r="K1559" s="19"/>
      <c r="L1559" s="19"/>
      <c r="M1559" s="19"/>
      <c r="N1559" s="19"/>
      <c r="O1559" s="19"/>
      <c r="P1559" s="19"/>
      <c r="R1559" s="19"/>
      <c r="S1559" s="21"/>
      <c r="T1559" s="20">
        <v>33.018999999999998</v>
      </c>
      <c r="Z1559" s="19"/>
      <c r="AA1559" s="19"/>
      <c r="AB1559" s="19"/>
      <c r="AC1559" s="19"/>
      <c r="AD1559" s="19"/>
    </row>
    <row r="1560" spans="1:31" s="20" customFormat="1" x14ac:dyDescent="0.2">
      <c r="A1560" s="17">
        <v>43203.140196759261</v>
      </c>
      <c r="B1560" s="18">
        <v>1.62708333863702</v>
      </c>
      <c r="C1560" s="18">
        <v>1.0822800925925926</v>
      </c>
      <c r="D1560" s="22">
        <f t="shared" si="24"/>
        <v>25.974722222222031</v>
      </c>
      <c r="E1560" s="19"/>
      <c r="G1560" s="19"/>
      <c r="H1560" s="21"/>
      <c r="I1560" s="19"/>
      <c r="J1560" s="19"/>
      <c r="K1560" s="19"/>
      <c r="L1560" s="19"/>
      <c r="M1560" s="19"/>
      <c r="N1560" s="19"/>
      <c r="O1560" s="19"/>
      <c r="P1560" s="19"/>
      <c r="R1560" s="19"/>
      <c r="S1560" s="21"/>
      <c r="T1560" s="20">
        <v>33.502000000000002</v>
      </c>
      <c r="Z1560" s="19"/>
      <c r="AA1560" s="19"/>
      <c r="AB1560" s="19"/>
      <c r="AC1560" s="19"/>
      <c r="AD1560" s="19"/>
    </row>
    <row r="1561" spans="1:31" s="20" customFormat="1" x14ac:dyDescent="0.2">
      <c r="A1561" s="17">
        <v>43203.1408912037</v>
      </c>
      <c r="B1561" s="18">
        <v>1.6277777830837299</v>
      </c>
      <c r="C1561" s="18">
        <v>1.0829861111111112</v>
      </c>
      <c r="D1561" s="22">
        <f t="shared" si="24"/>
        <v>25.991388888888697</v>
      </c>
      <c r="E1561" s="19"/>
      <c r="G1561" s="19"/>
      <c r="H1561" s="21"/>
      <c r="I1561" s="19"/>
      <c r="J1561" s="19"/>
      <c r="K1561" s="19"/>
      <c r="L1561" s="19"/>
      <c r="M1561" s="19"/>
      <c r="N1561" s="19"/>
      <c r="O1561" s="19"/>
      <c r="P1561" s="19"/>
      <c r="R1561" s="19"/>
      <c r="S1561" s="21"/>
      <c r="T1561" s="20">
        <v>35.698</v>
      </c>
      <c r="Z1561" s="19"/>
      <c r="AA1561" s="19"/>
      <c r="AB1561" s="19"/>
      <c r="AC1561" s="19"/>
      <c r="AD1561" s="19"/>
    </row>
    <row r="1562" spans="1:31" s="20" customFormat="1" x14ac:dyDescent="0.2">
      <c r="A1562" s="17">
        <v>43203.141585648147</v>
      </c>
      <c r="B1562" s="18">
        <v>1.62847222753044</v>
      </c>
      <c r="C1562" s="18">
        <v>1.0836805555555555</v>
      </c>
      <c r="D1562" s="22">
        <f t="shared" si="24"/>
        <v>26.008055555555362</v>
      </c>
      <c r="E1562" s="19"/>
      <c r="G1562" s="19"/>
      <c r="H1562" s="21"/>
      <c r="I1562" s="19"/>
      <c r="J1562" s="19"/>
      <c r="K1562" s="19"/>
      <c r="L1562" s="19"/>
      <c r="M1562" s="19"/>
      <c r="N1562" s="19"/>
      <c r="O1562" s="19"/>
      <c r="P1562" s="19"/>
      <c r="R1562" s="19"/>
      <c r="S1562" s="21"/>
      <c r="Z1562" s="19"/>
      <c r="AA1562" s="19"/>
      <c r="AB1562" s="19"/>
      <c r="AC1562" s="19"/>
      <c r="AD1562" s="19"/>
    </row>
    <row r="1563" spans="1:31" s="20" customFormat="1" x14ac:dyDescent="0.2">
      <c r="A1563" s="17">
        <v>43203.142280092594</v>
      </c>
      <c r="B1563" s="18">
        <v>1.62916667197715</v>
      </c>
      <c r="C1563" s="18">
        <v>1.0843750000000001</v>
      </c>
      <c r="D1563" s="22">
        <f t="shared" si="24"/>
        <v>26.024722222222028</v>
      </c>
      <c r="E1563" s="19"/>
      <c r="G1563" s="19"/>
      <c r="H1563" s="21"/>
      <c r="I1563" s="19"/>
      <c r="J1563" s="19"/>
      <c r="K1563" s="19"/>
      <c r="L1563" s="19"/>
      <c r="M1563" s="19"/>
      <c r="N1563" s="19"/>
      <c r="O1563" s="19"/>
      <c r="P1563" s="19"/>
      <c r="R1563" s="19"/>
      <c r="S1563" s="21"/>
      <c r="Z1563" s="19"/>
      <c r="AA1563" s="19"/>
      <c r="AB1563" s="19"/>
      <c r="AC1563" s="19"/>
      <c r="AD1563" s="19"/>
    </row>
    <row r="1564" spans="1:31" s="20" customFormat="1" x14ac:dyDescent="0.2">
      <c r="A1564" s="17">
        <v>43203.142974537041</v>
      </c>
      <c r="B1564" s="18">
        <v>1.6298611164238499</v>
      </c>
      <c r="C1564" s="18">
        <v>1.0850694444444444</v>
      </c>
      <c r="D1564" s="22">
        <f t="shared" si="24"/>
        <v>26.041388888888694</v>
      </c>
      <c r="E1564" s="19"/>
      <c r="G1564" s="19"/>
      <c r="H1564" s="21"/>
      <c r="I1564" s="19"/>
      <c r="J1564" s="19"/>
      <c r="K1564" s="19"/>
      <c r="L1564" s="19"/>
      <c r="M1564" s="19"/>
      <c r="N1564" s="19"/>
      <c r="O1564" s="19"/>
      <c r="P1564" s="19"/>
      <c r="R1564" s="19"/>
      <c r="S1564" s="21"/>
      <c r="Z1564" s="19"/>
      <c r="AA1564" s="19"/>
      <c r="AB1564" s="19"/>
      <c r="AC1564" s="19"/>
      <c r="AD1564" s="19"/>
    </row>
    <row r="1565" spans="1:31" s="20" customFormat="1" x14ac:dyDescent="0.2">
      <c r="A1565" s="17">
        <v>43203.14366898148</v>
      </c>
      <c r="B1565" s="18">
        <v>1.63055556087056</v>
      </c>
      <c r="C1565" s="18">
        <v>1.085763888888889</v>
      </c>
      <c r="D1565" s="22">
        <f t="shared" si="24"/>
        <v>26.058055555555359</v>
      </c>
      <c r="E1565" s="19"/>
      <c r="G1565" s="19"/>
      <c r="H1565" s="21"/>
      <c r="I1565" s="19"/>
      <c r="J1565" s="19"/>
      <c r="K1565" s="19"/>
      <c r="L1565" s="19"/>
      <c r="M1565" s="19"/>
      <c r="N1565" s="19"/>
      <c r="O1565" s="19"/>
      <c r="P1565" s="19"/>
      <c r="R1565" s="19"/>
      <c r="S1565" s="21"/>
      <c r="Z1565" s="19"/>
      <c r="AA1565" s="19"/>
      <c r="AB1565" s="19"/>
      <c r="AC1565" s="19"/>
      <c r="AD1565" s="19"/>
    </row>
    <row r="1566" spans="1:31" s="20" customFormat="1" x14ac:dyDescent="0.2">
      <c r="A1566" s="17">
        <v>43203.144363425927</v>
      </c>
      <c r="B1566" s="18">
        <v>1.63125000531727</v>
      </c>
      <c r="C1566" s="18">
        <v>1.0864467592592593</v>
      </c>
      <c r="D1566" s="22">
        <f t="shared" si="24"/>
        <v>26.074722222222025</v>
      </c>
      <c r="E1566" s="19"/>
      <c r="G1566" s="19"/>
      <c r="H1566" s="21"/>
      <c r="I1566" s="19"/>
      <c r="J1566" s="19"/>
      <c r="K1566" s="19"/>
      <c r="L1566" s="19"/>
      <c r="M1566" s="19"/>
      <c r="N1566" s="19"/>
      <c r="O1566" s="19"/>
      <c r="P1566" s="19"/>
      <c r="R1566" s="19"/>
      <c r="S1566" s="21"/>
      <c r="T1566" s="20">
        <v>34.847000000000001</v>
      </c>
      <c r="Z1566" s="19"/>
      <c r="AA1566" s="19"/>
      <c r="AB1566" s="19"/>
      <c r="AC1566" s="19"/>
      <c r="AD1566" s="19"/>
    </row>
    <row r="1567" spans="1:31" s="20" customFormat="1" x14ac:dyDescent="0.2">
      <c r="A1567" s="17">
        <v>43203.145057870373</v>
      </c>
      <c r="B1567" s="18">
        <v>1.6319444497639799</v>
      </c>
      <c r="C1567" s="18">
        <v>1.0871527777777779</v>
      </c>
      <c r="D1567" s="22">
        <f t="shared" si="24"/>
        <v>26.091388888888691</v>
      </c>
      <c r="E1567" s="19"/>
      <c r="G1567" s="19"/>
      <c r="H1567" s="21"/>
      <c r="I1567" s="19"/>
      <c r="J1567" s="19"/>
      <c r="K1567" s="19"/>
      <c r="L1567" s="19"/>
      <c r="M1567" s="19"/>
      <c r="N1567" s="19"/>
      <c r="O1567" s="19"/>
      <c r="P1567" s="19"/>
      <c r="R1567" s="19"/>
      <c r="S1567" s="21"/>
      <c r="Z1567" s="19"/>
      <c r="AA1567" s="19"/>
      <c r="AB1567" s="19"/>
      <c r="AC1567" s="19"/>
      <c r="AD1567" s="19"/>
    </row>
    <row r="1568" spans="1:31" s="20" customFormat="1" x14ac:dyDescent="0.2">
      <c r="A1568" s="17">
        <v>43203.145752314813</v>
      </c>
      <c r="B1568" s="18">
        <v>1.63263889421069</v>
      </c>
      <c r="C1568" s="18">
        <v>1.0878472222222222</v>
      </c>
      <c r="D1568" s="22">
        <f t="shared" si="24"/>
        <v>26.108055555555357</v>
      </c>
      <c r="E1568" s="19"/>
      <c r="G1568" s="19"/>
      <c r="H1568" s="21"/>
      <c r="I1568" s="19"/>
      <c r="J1568" s="19"/>
      <c r="K1568" s="19"/>
      <c r="L1568" s="19"/>
      <c r="M1568" s="19"/>
      <c r="N1568" s="19"/>
      <c r="O1568" s="19"/>
      <c r="P1568" s="19"/>
      <c r="R1568" s="19"/>
      <c r="S1568" s="21"/>
      <c r="Z1568" s="19"/>
      <c r="AA1568" s="19"/>
      <c r="AB1568" s="19"/>
      <c r="AC1568" s="19"/>
      <c r="AD1568" s="19"/>
    </row>
    <row r="1569" spans="1:30" s="20" customFormat="1" x14ac:dyDescent="0.2">
      <c r="A1569" s="17">
        <v>43203.14644675926</v>
      </c>
      <c r="B1569" s="18">
        <v>1.6333333386573901</v>
      </c>
      <c r="C1569" s="18">
        <v>1.0885416666666667</v>
      </c>
      <c r="D1569" s="22">
        <f t="shared" si="24"/>
        <v>26.124722222222022</v>
      </c>
      <c r="E1569" s="19"/>
      <c r="G1569" s="19"/>
      <c r="H1569" s="21"/>
      <c r="I1569" s="19"/>
      <c r="J1569" s="19"/>
      <c r="K1569" s="19"/>
      <c r="L1569" s="19"/>
      <c r="M1569" s="19"/>
      <c r="N1569" s="19"/>
      <c r="O1569" s="19"/>
      <c r="P1569" s="19"/>
      <c r="R1569" s="19"/>
      <c r="S1569" s="21"/>
      <c r="Z1569" s="19"/>
      <c r="AA1569" s="19"/>
      <c r="AB1569" s="19"/>
      <c r="AC1569" s="19"/>
      <c r="AD1569" s="19"/>
    </row>
    <row r="1570" spans="1:30" s="20" customFormat="1" x14ac:dyDescent="0.2">
      <c r="A1570" s="17">
        <v>43203.147141203706</v>
      </c>
      <c r="B1570" s="18">
        <v>1.6340277831040999</v>
      </c>
      <c r="C1570" s="18">
        <v>1.0892361111111111</v>
      </c>
      <c r="D1570" s="22">
        <f t="shared" si="24"/>
        <v>26.141388888888688</v>
      </c>
      <c r="E1570" s="19"/>
      <c r="G1570" s="19"/>
      <c r="H1570" s="21"/>
      <c r="I1570" s="19"/>
      <c r="J1570" s="19"/>
      <c r="K1570" s="19"/>
      <c r="L1570" s="19"/>
      <c r="M1570" s="19"/>
      <c r="N1570" s="19"/>
      <c r="O1570" s="19"/>
      <c r="P1570" s="19"/>
      <c r="Q1570" s="20">
        <v>-822.08799999999997</v>
      </c>
      <c r="R1570" s="19"/>
      <c r="S1570" s="21"/>
      <c r="Z1570" s="19"/>
      <c r="AA1570" s="19"/>
      <c r="AB1570" s="19"/>
      <c r="AC1570" s="19"/>
      <c r="AD1570" s="19"/>
    </row>
    <row r="1571" spans="1:30" s="20" customFormat="1" x14ac:dyDescent="0.2">
      <c r="A1571" s="17">
        <v>43203.147835648146</v>
      </c>
      <c r="B1571" s="18">
        <v>1.63472222755081</v>
      </c>
      <c r="C1571" s="18">
        <v>1.0899305555555556</v>
      </c>
      <c r="D1571" s="22">
        <f t="shared" si="24"/>
        <v>26.158055555555354</v>
      </c>
      <c r="E1571" s="19"/>
      <c r="G1571" s="19"/>
      <c r="H1571" s="21"/>
      <c r="I1571" s="19"/>
      <c r="J1571" s="19"/>
      <c r="K1571" s="19"/>
      <c r="L1571" s="19"/>
      <c r="M1571" s="19"/>
      <c r="N1571" s="19"/>
      <c r="O1571" s="19"/>
      <c r="P1571" s="19"/>
      <c r="R1571" s="19"/>
      <c r="S1571" s="21"/>
      <c r="Z1571" s="19"/>
      <c r="AA1571" s="19"/>
      <c r="AB1571" s="19"/>
      <c r="AC1571" s="19"/>
      <c r="AD1571" s="19"/>
    </row>
    <row r="1572" spans="1:30" s="20" customFormat="1" x14ac:dyDescent="0.2">
      <c r="A1572" s="17">
        <v>43203.148530092592</v>
      </c>
      <c r="B1572" s="18">
        <v>1.6354166719975201</v>
      </c>
      <c r="C1572" s="18">
        <v>1.090625</v>
      </c>
      <c r="D1572" s="22">
        <f t="shared" si="24"/>
        <v>26.174722222222019</v>
      </c>
      <c r="E1572" s="19"/>
      <c r="G1572" s="19"/>
      <c r="H1572" s="21"/>
      <c r="I1572" s="19"/>
      <c r="J1572" s="19"/>
      <c r="K1572" s="19"/>
      <c r="L1572" s="19"/>
      <c r="M1572" s="19"/>
      <c r="N1572" s="19"/>
      <c r="O1572" s="19"/>
      <c r="P1572" s="19"/>
      <c r="R1572" s="19"/>
      <c r="S1572" s="21"/>
      <c r="Z1572" s="19"/>
      <c r="AA1572" s="19"/>
      <c r="AB1572" s="19"/>
      <c r="AC1572" s="19"/>
      <c r="AD1572" s="19"/>
    </row>
    <row r="1573" spans="1:30" s="20" customFormat="1" x14ac:dyDescent="0.2">
      <c r="A1573" s="17">
        <v>43203.149224537039</v>
      </c>
      <c r="B1573" s="18">
        <v>1.6361111164442299</v>
      </c>
      <c r="C1573" s="18">
        <v>1.0913078703703705</v>
      </c>
      <c r="D1573" s="22">
        <f t="shared" si="24"/>
        <v>26.191388888888685</v>
      </c>
      <c r="E1573" s="19"/>
      <c r="G1573" s="19"/>
      <c r="H1573" s="21"/>
      <c r="I1573" s="19"/>
      <c r="J1573" s="19"/>
      <c r="K1573" s="19"/>
      <c r="L1573" s="19"/>
      <c r="M1573" s="19"/>
      <c r="N1573" s="19"/>
      <c r="O1573" s="19"/>
      <c r="P1573" s="19"/>
      <c r="R1573" s="19"/>
      <c r="S1573" s="21"/>
      <c r="Z1573" s="19"/>
      <c r="AA1573" s="19"/>
      <c r="AB1573" s="19"/>
      <c r="AC1573" s="19"/>
      <c r="AD1573" s="19"/>
    </row>
    <row r="1574" spans="1:30" s="20" customFormat="1" x14ac:dyDescent="0.2">
      <c r="A1574" s="17">
        <v>43203.149918981479</v>
      </c>
      <c r="B1574" s="18">
        <v>1.63680556089093</v>
      </c>
      <c r="C1574" s="18">
        <v>1.0920138888888888</v>
      </c>
      <c r="D1574" s="22">
        <f t="shared" si="24"/>
        <v>26.208055555555351</v>
      </c>
      <c r="E1574" s="19"/>
      <c r="G1574" s="19"/>
      <c r="H1574" s="21"/>
      <c r="I1574" s="19"/>
      <c r="J1574" s="19"/>
      <c r="K1574" s="19"/>
      <c r="L1574" s="19"/>
      <c r="M1574" s="19"/>
      <c r="N1574" s="19"/>
      <c r="O1574" s="19"/>
      <c r="P1574" s="19"/>
      <c r="R1574" s="19"/>
      <c r="S1574" s="21"/>
      <c r="T1574" s="20">
        <v>33.816000000000003</v>
      </c>
      <c r="Z1574" s="19"/>
      <c r="AA1574" s="19"/>
      <c r="AB1574" s="19"/>
      <c r="AC1574" s="19"/>
      <c r="AD1574" s="19"/>
    </row>
    <row r="1575" spans="1:30" s="20" customFormat="1" x14ac:dyDescent="0.2">
      <c r="A1575" s="17">
        <v>43203.150613425925</v>
      </c>
      <c r="B1575" s="18">
        <v>1.6375000053376401</v>
      </c>
      <c r="C1575" s="18">
        <v>1.0927083333333334</v>
      </c>
      <c r="D1575" s="22">
        <f t="shared" si="24"/>
        <v>26.224722222222017</v>
      </c>
      <c r="E1575" s="19"/>
      <c r="G1575" s="19"/>
      <c r="H1575" s="21"/>
      <c r="I1575" s="19"/>
      <c r="J1575" s="19"/>
      <c r="K1575" s="19"/>
      <c r="L1575" s="19"/>
      <c r="M1575" s="19"/>
      <c r="N1575" s="19"/>
      <c r="O1575" s="19"/>
      <c r="P1575" s="19"/>
      <c r="R1575" s="19"/>
      <c r="S1575" s="21"/>
      <c r="T1575" s="20">
        <v>35.835999999999999</v>
      </c>
      <c r="Z1575" s="19"/>
      <c r="AA1575" s="19"/>
      <c r="AB1575" s="19"/>
      <c r="AC1575" s="19"/>
      <c r="AD1575" s="19"/>
    </row>
    <row r="1576" spans="1:30" s="20" customFormat="1" x14ac:dyDescent="0.2">
      <c r="A1576" s="17">
        <v>43203.151307870372</v>
      </c>
      <c r="B1576" s="18">
        <v>1.6381944497843499</v>
      </c>
      <c r="C1576" s="18">
        <v>1.0934027777777777</v>
      </c>
      <c r="D1576" s="22">
        <f t="shared" si="24"/>
        <v>26.241388888888682</v>
      </c>
      <c r="E1576" s="19"/>
      <c r="G1576" s="19"/>
      <c r="H1576" s="21"/>
      <c r="I1576" s="19"/>
      <c r="J1576" s="19"/>
      <c r="K1576" s="19"/>
      <c r="L1576" s="19"/>
      <c r="M1576" s="19"/>
      <c r="N1576" s="19"/>
      <c r="O1576" s="19"/>
      <c r="P1576" s="19"/>
      <c r="R1576" s="19"/>
      <c r="S1576" s="21"/>
      <c r="Z1576" s="19"/>
      <c r="AA1576" s="19"/>
      <c r="AB1576" s="19"/>
      <c r="AC1576" s="19"/>
      <c r="AD1576" s="19"/>
    </row>
    <row r="1577" spans="1:30" s="20" customFormat="1" x14ac:dyDescent="0.2">
      <c r="A1577" s="17">
        <v>43203.152002314811</v>
      </c>
      <c r="B1577" s="18">
        <v>1.63888889423106</v>
      </c>
      <c r="C1577" s="18">
        <v>1.0940972222222223</v>
      </c>
      <c r="D1577" s="22">
        <f t="shared" si="24"/>
        <v>26.258055555555348</v>
      </c>
      <c r="E1577" s="19"/>
      <c r="G1577" s="19"/>
      <c r="H1577" s="21"/>
      <c r="I1577" s="19"/>
      <c r="J1577" s="19"/>
      <c r="K1577" s="19"/>
      <c r="L1577" s="19"/>
      <c r="M1577" s="19"/>
      <c r="N1577" s="19"/>
      <c r="O1577" s="19"/>
      <c r="P1577" s="19"/>
      <c r="R1577" s="19"/>
      <c r="S1577" s="21"/>
      <c r="Z1577" s="19"/>
      <c r="AA1577" s="19"/>
      <c r="AB1577" s="19"/>
      <c r="AC1577" s="19"/>
      <c r="AD1577" s="19"/>
    </row>
    <row r="1578" spans="1:30" s="20" customFormat="1" x14ac:dyDescent="0.2">
      <c r="A1578" s="17">
        <v>43203.152696759258</v>
      </c>
      <c r="B1578" s="18">
        <v>1.6395833386777701</v>
      </c>
      <c r="C1578" s="18">
        <v>1.0947916666666666</v>
      </c>
      <c r="D1578" s="22">
        <f t="shared" si="24"/>
        <v>26.274722222222014</v>
      </c>
      <c r="E1578" s="19"/>
      <c r="G1578" s="19"/>
      <c r="H1578" s="21"/>
      <c r="I1578" s="19"/>
      <c r="J1578" s="19"/>
      <c r="K1578" s="19"/>
      <c r="L1578" s="19"/>
      <c r="M1578" s="19"/>
      <c r="N1578" s="19"/>
      <c r="O1578" s="19"/>
      <c r="P1578" s="19"/>
      <c r="R1578" s="19"/>
      <c r="S1578" s="21"/>
      <c r="T1578" s="20">
        <v>35.707000000000001</v>
      </c>
      <c r="Z1578" s="19"/>
      <c r="AA1578" s="19"/>
      <c r="AB1578" s="19"/>
      <c r="AC1578" s="19"/>
      <c r="AD1578" s="19"/>
    </row>
    <row r="1579" spans="1:30" s="20" customFormat="1" x14ac:dyDescent="0.2">
      <c r="A1579" s="17">
        <v>43203.153391203705</v>
      </c>
      <c r="B1579" s="18">
        <v>1.6402777831244699</v>
      </c>
      <c r="C1579" s="18">
        <v>1.0954861111111112</v>
      </c>
      <c r="D1579" s="22">
        <f t="shared" si="24"/>
        <v>26.29138888888868</v>
      </c>
      <c r="E1579" s="19"/>
      <c r="G1579" s="19"/>
      <c r="H1579" s="21"/>
      <c r="I1579" s="19"/>
      <c r="J1579" s="19"/>
      <c r="K1579" s="19"/>
      <c r="L1579" s="19"/>
      <c r="M1579" s="19"/>
      <c r="N1579" s="19"/>
      <c r="O1579" s="19"/>
      <c r="P1579" s="19"/>
      <c r="R1579" s="19"/>
      <c r="S1579" s="21"/>
      <c r="T1579" s="20">
        <v>33.479999999999997</v>
      </c>
      <c r="Z1579" s="19"/>
      <c r="AA1579" s="19"/>
      <c r="AB1579" s="19"/>
      <c r="AC1579" s="19"/>
      <c r="AD1579" s="19"/>
    </row>
    <row r="1580" spans="1:30" s="20" customFormat="1" x14ac:dyDescent="0.2">
      <c r="A1580" s="17">
        <v>43203.154085648152</v>
      </c>
      <c r="B1580" s="18">
        <v>1.64097222757118</v>
      </c>
      <c r="C1580" s="18">
        <v>1.0961689814814815</v>
      </c>
      <c r="D1580" s="22">
        <f t="shared" si="24"/>
        <v>26.308055555555345</v>
      </c>
      <c r="E1580" s="19"/>
      <c r="G1580" s="19"/>
      <c r="H1580" s="21"/>
      <c r="I1580" s="19"/>
      <c r="J1580" s="19"/>
      <c r="K1580" s="19"/>
      <c r="L1580" s="19"/>
      <c r="M1580" s="19"/>
      <c r="N1580" s="19"/>
      <c r="O1580" s="19"/>
      <c r="P1580" s="19"/>
      <c r="R1580" s="19"/>
      <c r="S1580" s="21"/>
      <c r="Z1580" s="19"/>
      <c r="AA1580" s="19"/>
      <c r="AB1580" s="19"/>
      <c r="AC1580" s="19"/>
      <c r="AD1580" s="19"/>
    </row>
    <row r="1581" spans="1:30" s="20" customFormat="1" x14ac:dyDescent="0.2">
      <c r="A1581" s="17">
        <v>43203.154780092591</v>
      </c>
      <c r="B1581" s="18">
        <v>1.6416666720178901</v>
      </c>
      <c r="C1581" s="18">
        <v>1.096875</v>
      </c>
      <c r="D1581" s="22">
        <f t="shared" si="24"/>
        <v>26.324722222222011</v>
      </c>
      <c r="E1581" s="19"/>
      <c r="G1581" s="19"/>
      <c r="H1581" s="21"/>
      <c r="I1581" s="19"/>
      <c r="J1581" s="19"/>
      <c r="K1581" s="19"/>
      <c r="L1581" s="19"/>
      <c r="M1581" s="19"/>
      <c r="N1581" s="19"/>
      <c r="O1581" s="19"/>
      <c r="P1581" s="19"/>
      <c r="R1581" s="19"/>
      <c r="S1581" s="21"/>
      <c r="T1581" s="20">
        <v>36.902999999999999</v>
      </c>
      <c r="Z1581" s="19"/>
      <c r="AA1581" s="19"/>
      <c r="AB1581" s="19"/>
      <c r="AC1581" s="19"/>
      <c r="AD1581" s="19"/>
    </row>
    <row r="1582" spans="1:30" s="20" customFormat="1" x14ac:dyDescent="0.2">
      <c r="A1582" s="17">
        <v>43203.155474537038</v>
      </c>
      <c r="B1582" s="18">
        <v>1.6423611164645999</v>
      </c>
      <c r="C1582" s="18">
        <v>1.0975694444444444</v>
      </c>
      <c r="D1582" s="22">
        <f t="shared" si="24"/>
        <v>26.341388888888677</v>
      </c>
      <c r="E1582" s="19"/>
      <c r="G1582" s="19"/>
      <c r="H1582" s="21"/>
      <c r="I1582" s="19"/>
      <c r="J1582" s="19"/>
      <c r="K1582" s="19"/>
      <c r="L1582" s="19"/>
      <c r="M1582" s="19"/>
      <c r="N1582" s="19"/>
      <c r="O1582" s="19"/>
      <c r="P1582" s="19"/>
      <c r="R1582" s="19"/>
      <c r="S1582" s="21"/>
      <c r="T1582" s="20">
        <v>35.451999999999998</v>
      </c>
      <c r="Z1582" s="19"/>
      <c r="AA1582" s="19"/>
      <c r="AB1582" s="19"/>
      <c r="AC1582" s="19"/>
      <c r="AD1582" s="19"/>
    </row>
    <row r="1583" spans="1:30" s="20" customFormat="1" x14ac:dyDescent="0.2">
      <c r="A1583" s="17">
        <v>43203.156168981484</v>
      </c>
      <c r="B1583" s="18">
        <v>1.64305556091131</v>
      </c>
      <c r="C1583" s="18">
        <v>1.0982638888888889</v>
      </c>
      <c r="D1583" s="22">
        <f t="shared" si="24"/>
        <v>26.358055555555342</v>
      </c>
      <c r="E1583" s="19"/>
      <c r="G1583" s="19"/>
      <c r="H1583" s="21"/>
      <c r="I1583" s="19"/>
      <c r="J1583" s="19"/>
      <c r="K1583" s="19"/>
      <c r="L1583" s="19"/>
      <c r="M1583" s="19"/>
      <c r="N1583" s="19"/>
      <c r="O1583" s="19"/>
      <c r="P1583" s="19"/>
      <c r="R1583" s="19"/>
      <c r="S1583" s="21"/>
      <c r="T1583" s="20">
        <v>34.164000000000001</v>
      </c>
      <c r="Z1583" s="19"/>
      <c r="AA1583" s="19"/>
      <c r="AB1583" s="19"/>
      <c r="AC1583" s="19"/>
      <c r="AD1583" s="19"/>
    </row>
    <row r="1584" spans="1:30" s="20" customFormat="1" x14ac:dyDescent="0.2">
      <c r="A1584" s="17">
        <v>43203.156863425924</v>
      </c>
      <c r="B1584" s="18">
        <v>1.6437500053580201</v>
      </c>
      <c r="C1584" s="18">
        <v>1.0989583333333333</v>
      </c>
      <c r="D1584" s="22">
        <f t="shared" si="24"/>
        <v>26.374722222222008</v>
      </c>
      <c r="E1584" s="19"/>
      <c r="G1584" s="19"/>
      <c r="H1584" s="21">
        <v>399.94900000000001</v>
      </c>
      <c r="I1584" s="19"/>
      <c r="J1584" s="19"/>
      <c r="K1584" s="19"/>
      <c r="L1584" s="19"/>
      <c r="M1584" s="19"/>
      <c r="N1584" s="19"/>
      <c r="O1584" s="19"/>
      <c r="P1584" s="19"/>
      <c r="R1584" s="19"/>
      <c r="S1584" s="21"/>
      <c r="Z1584" s="19"/>
      <c r="AA1584" s="19"/>
      <c r="AB1584" s="19"/>
      <c r="AC1584" s="19"/>
      <c r="AD1584" s="19"/>
    </row>
    <row r="1585" spans="1:31" s="20" customFormat="1" x14ac:dyDescent="0.2">
      <c r="A1585" s="17">
        <v>43203.157557870371</v>
      </c>
      <c r="B1585" s="18">
        <v>1.6444444498047199</v>
      </c>
      <c r="C1585" s="18">
        <v>1.0996527777777778</v>
      </c>
      <c r="D1585" s="22">
        <f t="shared" si="24"/>
        <v>26.391388888888674</v>
      </c>
      <c r="E1585" s="19"/>
      <c r="G1585" s="19"/>
      <c r="H1585" s="21">
        <v>397.04700000000003</v>
      </c>
      <c r="I1585" s="19"/>
      <c r="J1585" s="19"/>
      <c r="K1585" s="19"/>
      <c r="L1585" s="19"/>
      <c r="M1585" s="19"/>
      <c r="N1585" s="19"/>
      <c r="O1585" s="19"/>
      <c r="P1585" s="19"/>
      <c r="R1585" s="19"/>
      <c r="S1585" s="21"/>
      <c r="Z1585" s="19"/>
      <c r="AA1585" s="19"/>
      <c r="AB1585" s="19"/>
      <c r="AC1585" s="19"/>
      <c r="AD1585" s="19"/>
    </row>
    <row r="1586" spans="1:31" s="20" customFormat="1" x14ac:dyDescent="0.2">
      <c r="A1586" s="17">
        <v>43203.158252314817</v>
      </c>
      <c r="B1586" s="18">
        <v>1.64513889425143</v>
      </c>
      <c r="C1586" s="18">
        <v>1.1003356481481481</v>
      </c>
      <c r="D1586" s="22">
        <f t="shared" si="24"/>
        <v>26.40805555555534</v>
      </c>
      <c r="E1586" s="19"/>
      <c r="G1586" s="19"/>
      <c r="H1586" s="21">
        <v>399.44499999999999</v>
      </c>
      <c r="I1586" s="19"/>
      <c r="J1586" s="19"/>
      <c r="K1586" s="19"/>
      <c r="L1586" s="19"/>
      <c r="M1586" s="19"/>
      <c r="N1586" s="19"/>
      <c r="O1586" s="19"/>
      <c r="P1586" s="19"/>
      <c r="R1586" s="19"/>
      <c r="S1586" s="21"/>
      <c r="Z1586" s="19"/>
      <c r="AA1586" s="19"/>
      <c r="AB1586" s="19"/>
      <c r="AC1586" s="19"/>
      <c r="AD1586" s="19"/>
    </row>
    <row r="1587" spans="1:31" s="20" customFormat="1" x14ac:dyDescent="0.2">
      <c r="A1587" s="17">
        <v>43203.158946759257</v>
      </c>
      <c r="B1587" s="18">
        <v>1.6458333386981401</v>
      </c>
      <c r="C1587" s="18">
        <v>1.1010300925925927</v>
      </c>
      <c r="D1587" s="22">
        <f t="shared" si="24"/>
        <v>26.424722222222005</v>
      </c>
      <c r="E1587" s="19"/>
      <c r="G1587" s="19"/>
      <c r="H1587" s="21"/>
      <c r="I1587" s="19"/>
      <c r="J1587" s="19"/>
      <c r="K1587" s="19"/>
      <c r="L1587" s="19"/>
      <c r="M1587" s="19"/>
      <c r="N1587" s="19"/>
      <c r="O1587" s="19"/>
      <c r="P1587" s="19"/>
      <c r="Q1587" s="20">
        <v>-821.05200000000002</v>
      </c>
      <c r="R1587" s="19"/>
      <c r="S1587" s="21"/>
      <c r="Z1587" s="19"/>
      <c r="AA1587" s="19"/>
      <c r="AB1587" s="19"/>
      <c r="AC1587" s="19"/>
      <c r="AD1587" s="19"/>
    </row>
    <row r="1588" spans="1:31" s="20" customFormat="1" x14ac:dyDescent="0.2">
      <c r="A1588" s="17">
        <v>43203.159641203703</v>
      </c>
      <c r="B1588" s="18">
        <v>1.6465277831448499</v>
      </c>
      <c r="C1588" s="18">
        <v>1.101736111111111</v>
      </c>
      <c r="D1588" s="22">
        <f t="shared" si="24"/>
        <v>26.441388888888671</v>
      </c>
      <c r="E1588" s="19">
        <v>1005.633</v>
      </c>
      <c r="F1588" s="20">
        <v>6.117</v>
      </c>
      <c r="G1588" s="19">
        <v>36.978999999999999</v>
      </c>
      <c r="H1588" s="21">
        <v>400.45400000000001</v>
      </c>
      <c r="I1588" s="19">
        <v>0</v>
      </c>
      <c r="J1588" s="19">
        <v>0</v>
      </c>
      <c r="K1588" s="19">
        <v>0</v>
      </c>
      <c r="L1588" s="19">
        <v>5.633</v>
      </c>
      <c r="M1588" s="19">
        <v>0</v>
      </c>
      <c r="N1588" s="19">
        <v>0</v>
      </c>
      <c r="O1588" s="19">
        <v>0</v>
      </c>
      <c r="P1588" s="19">
        <v>0</v>
      </c>
      <c r="Q1588" s="20">
        <v>-821.096</v>
      </c>
      <c r="R1588" s="19">
        <v>0</v>
      </c>
      <c r="S1588" s="21">
        <v>0.92900000000000005</v>
      </c>
      <c r="T1588" s="20">
        <v>34.738</v>
      </c>
      <c r="U1588" s="20">
        <v>0</v>
      </c>
      <c r="V1588" s="20">
        <v>0</v>
      </c>
      <c r="W1588" s="20">
        <v>0</v>
      </c>
      <c r="X1588" s="20">
        <v>0</v>
      </c>
      <c r="Y1588" s="20">
        <v>6</v>
      </c>
      <c r="Z1588" s="19">
        <v>37</v>
      </c>
      <c r="AA1588" s="19">
        <v>3</v>
      </c>
      <c r="AB1588" s="19">
        <v>0</v>
      </c>
      <c r="AC1588" s="19">
        <v>3</v>
      </c>
      <c r="AD1588" s="19">
        <v>3</v>
      </c>
      <c r="AE1588" s="20">
        <v>0</v>
      </c>
    </row>
    <row r="1589" spans="1:31" s="20" customFormat="1" x14ac:dyDescent="0.2">
      <c r="A1589" s="17">
        <v>43203.16033564815</v>
      </c>
      <c r="B1589" s="18">
        <v>1.64722222759156</v>
      </c>
      <c r="C1589" s="18">
        <v>1.1024305555555556</v>
      </c>
      <c r="D1589" s="22">
        <f t="shared" si="24"/>
        <v>26.458055555555337</v>
      </c>
      <c r="E1589" s="19"/>
      <c r="G1589" s="19"/>
      <c r="H1589" s="21"/>
      <c r="I1589" s="19"/>
      <c r="J1589" s="19"/>
      <c r="K1589" s="19"/>
      <c r="L1589" s="19"/>
      <c r="M1589" s="19"/>
      <c r="N1589" s="19"/>
      <c r="O1589" s="19"/>
      <c r="P1589" s="19"/>
      <c r="R1589" s="19"/>
      <c r="S1589" s="21"/>
      <c r="Z1589" s="19"/>
      <c r="AA1589" s="19"/>
      <c r="AB1589" s="19"/>
      <c r="AC1589" s="19"/>
      <c r="AD1589" s="19"/>
    </row>
    <row r="1590" spans="1:31" s="20" customFormat="1" x14ac:dyDescent="0.2">
      <c r="A1590" s="17">
        <v>43203.161030092589</v>
      </c>
      <c r="B1590" s="18">
        <v>1.6479166720382601</v>
      </c>
      <c r="C1590" s="18">
        <v>1.1031249999999999</v>
      </c>
      <c r="D1590" s="22">
        <f t="shared" si="24"/>
        <v>26.474722222222002</v>
      </c>
      <c r="E1590" s="19"/>
      <c r="G1590" s="19"/>
      <c r="H1590" s="21"/>
      <c r="I1590" s="19"/>
      <c r="J1590" s="19"/>
      <c r="K1590" s="19"/>
      <c r="L1590" s="19"/>
      <c r="M1590" s="19"/>
      <c r="N1590" s="19"/>
      <c r="O1590" s="19"/>
      <c r="P1590" s="19"/>
      <c r="R1590" s="19"/>
      <c r="S1590" s="21"/>
      <c r="Z1590" s="19"/>
      <c r="AA1590" s="19"/>
      <c r="AB1590" s="19"/>
      <c r="AC1590" s="19"/>
      <c r="AD1590" s="19"/>
    </row>
    <row r="1591" spans="1:31" s="20" customFormat="1" x14ac:dyDescent="0.2">
      <c r="A1591" s="17">
        <v>43203.161724537036</v>
      </c>
      <c r="B1591" s="18">
        <v>1.6486111164849699</v>
      </c>
      <c r="C1591" s="18">
        <v>1.1038194444444445</v>
      </c>
      <c r="D1591" s="22">
        <f t="shared" si="24"/>
        <v>26.491388888888668</v>
      </c>
      <c r="E1591" s="19"/>
      <c r="G1591" s="19"/>
      <c r="H1591" s="21"/>
      <c r="I1591" s="19"/>
      <c r="J1591" s="19"/>
      <c r="K1591" s="19"/>
      <c r="L1591" s="19"/>
      <c r="M1591" s="19"/>
      <c r="N1591" s="19"/>
      <c r="O1591" s="19"/>
      <c r="P1591" s="19"/>
      <c r="R1591" s="19"/>
      <c r="S1591" s="21"/>
      <c r="Z1591" s="19"/>
      <c r="AA1591" s="19"/>
      <c r="AB1591" s="19"/>
      <c r="AC1591" s="19"/>
      <c r="AD1591" s="19"/>
    </row>
    <row r="1592" spans="1:31" s="20" customFormat="1" x14ac:dyDescent="0.2">
      <c r="A1592" s="17">
        <v>43203.162418981483</v>
      </c>
      <c r="B1592" s="18">
        <v>1.64930556093168</v>
      </c>
      <c r="C1592" s="18">
        <v>1.1045138888888888</v>
      </c>
      <c r="D1592" s="22">
        <f t="shared" si="24"/>
        <v>26.508055555555334</v>
      </c>
      <c r="E1592" s="19"/>
      <c r="G1592" s="19"/>
      <c r="H1592" s="21"/>
      <c r="I1592" s="19"/>
      <c r="J1592" s="19"/>
      <c r="K1592" s="19"/>
      <c r="L1592" s="19"/>
      <c r="M1592" s="19"/>
      <c r="N1592" s="19"/>
      <c r="O1592" s="19"/>
      <c r="P1592" s="19"/>
      <c r="R1592" s="19"/>
      <c r="S1592" s="21"/>
      <c r="T1592" s="20">
        <v>35.630000000000003</v>
      </c>
      <c r="Z1592" s="19"/>
      <c r="AA1592" s="19"/>
      <c r="AB1592" s="19"/>
      <c r="AC1592" s="19"/>
      <c r="AD1592" s="19"/>
    </row>
    <row r="1593" spans="1:31" s="20" customFormat="1" x14ac:dyDescent="0.2">
      <c r="A1593" s="17">
        <v>43203.163113425922</v>
      </c>
      <c r="B1593" s="18">
        <v>1.6500000053783901</v>
      </c>
      <c r="C1593" s="18">
        <v>1.1051967592592593</v>
      </c>
      <c r="D1593" s="22">
        <f t="shared" si="24"/>
        <v>26.524722222222</v>
      </c>
      <c r="E1593" s="19"/>
      <c r="G1593" s="19"/>
      <c r="H1593" s="21"/>
      <c r="I1593" s="19"/>
      <c r="J1593" s="19"/>
      <c r="K1593" s="19"/>
      <c r="L1593" s="19"/>
      <c r="M1593" s="19"/>
      <c r="N1593" s="19"/>
      <c r="O1593" s="19"/>
      <c r="P1593" s="19"/>
      <c r="R1593" s="19"/>
      <c r="S1593" s="21"/>
      <c r="Z1593" s="19"/>
      <c r="AA1593" s="19"/>
      <c r="AB1593" s="19"/>
      <c r="AC1593" s="19"/>
      <c r="AD1593" s="19"/>
    </row>
    <row r="1594" spans="1:31" s="20" customFormat="1" x14ac:dyDescent="0.2">
      <c r="A1594" s="17">
        <v>43203.163807870369</v>
      </c>
      <c r="B1594" s="18">
        <v>1.6506944498250999</v>
      </c>
      <c r="C1594" s="18">
        <v>1.1059027777777777</v>
      </c>
      <c r="D1594" s="22">
        <f t="shared" si="24"/>
        <v>26.541388888888665</v>
      </c>
      <c r="E1594" s="19"/>
      <c r="G1594" s="19"/>
      <c r="H1594" s="21">
        <v>401.17399999999998</v>
      </c>
      <c r="I1594" s="19"/>
      <c r="J1594" s="19"/>
      <c r="K1594" s="19"/>
      <c r="L1594" s="19"/>
      <c r="M1594" s="19"/>
      <c r="N1594" s="19"/>
      <c r="O1594" s="19"/>
      <c r="P1594" s="19"/>
      <c r="R1594" s="19"/>
      <c r="S1594" s="21"/>
      <c r="Z1594" s="19"/>
      <c r="AA1594" s="19"/>
      <c r="AB1594" s="19"/>
      <c r="AC1594" s="19"/>
      <c r="AD1594" s="19"/>
    </row>
    <row r="1595" spans="1:31" s="20" customFormat="1" x14ac:dyDescent="0.2">
      <c r="A1595" s="17">
        <v>43203.164502314816</v>
      </c>
      <c r="B1595" s="18">
        <v>1.6513888942718</v>
      </c>
      <c r="C1595" s="18">
        <v>1.1065972222222222</v>
      </c>
      <c r="D1595" s="22">
        <f t="shared" si="24"/>
        <v>26.558055555555331</v>
      </c>
      <c r="E1595" s="19"/>
      <c r="G1595" s="19"/>
      <c r="H1595" s="21"/>
      <c r="I1595" s="19"/>
      <c r="J1595" s="19"/>
      <c r="K1595" s="19"/>
      <c r="L1595" s="19"/>
      <c r="M1595" s="19"/>
      <c r="N1595" s="19"/>
      <c r="O1595" s="19"/>
      <c r="P1595" s="19"/>
      <c r="R1595" s="19"/>
      <c r="S1595" s="21"/>
      <c r="Z1595" s="19"/>
      <c r="AA1595" s="19"/>
      <c r="AB1595" s="19"/>
      <c r="AC1595" s="19"/>
      <c r="AD1595" s="19"/>
    </row>
    <row r="1596" spans="1:31" s="20" customFormat="1" x14ac:dyDescent="0.2">
      <c r="A1596" s="17">
        <v>43203.165196759262</v>
      </c>
      <c r="B1596" s="18">
        <v>1.6520833387185101</v>
      </c>
      <c r="C1596" s="18">
        <v>1.1072916666666666</v>
      </c>
      <c r="D1596" s="22">
        <f t="shared" si="24"/>
        <v>26.574722222221997</v>
      </c>
      <c r="E1596" s="19"/>
      <c r="G1596" s="19"/>
      <c r="H1596" s="21">
        <v>400.63799999999998</v>
      </c>
      <c r="I1596" s="19"/>
      <c r="J1596" s="19"/>
      <c r="K1596" s="19"/>
      <c r="L1596" s="19"/>
      <c r="M1596" s="19"/>
      <c r="N1596" s="19"/>
      <c r="O1596" s="19"/>
      <c r="P1596" s="19"/>
      <c r="R1596" s="19"/>
      <c r="S1596" s="21"/>
      <c r="Z1596" s="19"/>
      <c r="AA1596" s="19"/>
      <c r="AB1596" s="19"/>
      <c r="AC1596" s="19"/>
      <c r="AD1596" s="19"/>
    </row>
    <row r="1597" spans="1:31" s="20" customFormat="1" x14ac:dyDescent="0.2">
      <c r="A1597" s="17">
        <v>43203.165891203702</v>
      </c>
      <c r="B1597" s="18">
        <v>1.6527777831652199</v>
      </c>
      <c r="C1597" s="18">
        <v>1.1079861111111111</v>
      </c>
      <c r="D1597" s="22">
        <f t="shared" si="24"/>
        <v>26.591388888888662</v>
      </c>
      <c r="E1597" s="19"/>
      <c r="G1597" s="19"/>
      <c r="H1597" s="21">
        <v>399.84</v>
      </c>
      <c r="I1597" s="19"/>
      <c r="J1597" s="19"/>
      <c r="K1597" s="19"/>
      <c r="L1597" s="19"/>
      <c r="M1597" s="19"/>
      <c r="N1597" s="19"/>
      <c r="O1597" s="19"/>
      <c r="P1597" s="19"/>
      <c r="R1597" s="19"/>
      <c r="S1597" s="21"/>
      <c r="Z1597" s="19"/>
      <c r="AA1597" s="19"/>
      <c r="AB1597" s="19"/>
      <c r="AC1597" s="19"/>
      <c r="AD1597" s="19"/>
    </row>
    <row r="1598" spans="1:31" s="20" customFormat="1" x14ac:dyDescent="0.2">
      <c r="A1598" s="17">
        <v>43203.166585648149</v>
      </c>
      <c r="B1598" s="18">
        <v>1.65347222761193</v>
      </c>
      <c r="C1598" s="18">
        <v>1.1086805555555554</v>
      </c>
      <c r="D1598" s="22">
        <f t="shared" si="24"/>
        <v>26.608055555555328</v>
      </c>
      <c r="E1598" s="19"/>
      <c r="G1598" s="19"/>
      <c r="H1598" s="21"/>
      <c r="I1598" s="19"/>
      <c r="J1598" s="19"/>
      <c r="K1598" s="19"/>
      <c r="L1598" s="19"/>
      <c r="M1598" s="19"/>
      <c r="N1598" s="19"/>
      <c r="O1598" s="19"/>
      <c r="P1598" s="19"/>
      <c r="R1598" s="19"/>
      <c r="S1598" s="21"/>
      <c r="Z1598" s="19"/>
      <c r="AA1598" s="19"/>
      <c r="AB1598" s="19"/>
      <c r="AC1598" s="19"/>
      <c r="AD1598" s="19"/>
    </row>
    <row r="1599" spans="1:31" s="20" customFormat="1" x14ac:dyDescent="0.2">
      <c r="A1599" s="17">
        <v>43203.167280092595</v>
      </c>
      <c r="B1599" s="18">
        <v>1.6541666720586401</v>
      </c>
      <c r="C1599" s="18">
        <v>1.109375</v>
      </c>
      <c r="D1599" s="22">
        <f t="shared" si="24"/>
        <v>26.624722222221994</v>
      </c>
      <c r="E1599" s="19"/>
      <c r="G1599" s="19"/>
      <c r="H1599" s="21"/>
      <c r="I1599" s="19"/>
      <c r="J1599" s="19"/>
      <c r="K1599" s="19"/>
      <c r="L1599" s="19"/>
      <c r="M1599" s="19"/>
      <c r="N1599" s="19"/>
      <c r="O1599" s="19"/>
      <c r="P1599" s="19"/>
      <c r="Q1599" s="20">
        <v>-820.21699999999998</v>
      </c>
      <c r="R1599" s="19"/>
      <c r="S1599" s="21"/>
      <c r="T1599" s="20">
        <v>36.052</v>
      </c>
      <c r="Z1599" s="19"/>
      <c r="AA1599" s="19"/>
      <c r="AB1599" s="19"/>
      <c r="AC1599" s="19"/>
      <c r="AD1599" s="19"/>
    </row>
    <row r="1600" spans="1:31" s="20" customFormat="1" x14ac:dyDescent="0.2">
      <c r="A1600" s="17">
        <v>43203.167974537035</v>
      </c>
      <c r="B1600" s="18">
        <v>1.65486111650534</v>
      </c>
      <c r="C1600" s="18">
        <v>1.1100578703703703</v>
      </c>
      <c r="D1600" s="22">
        <f t="shared" si="24"/>
        <v>26.64138888888866</v>
      </c>
      <c r="E1600" s="19"/>
      <c r="G1600" s="19"/>
      <c r="H1600" s="21"/>
      <c r="I1600" s="19"/>
      <c r="J1600" s="19"/>
      <c r="K1600" s="19"/>
      <c r="L1600" s="19"/>
      <c r="M1600" s="19"/>
      <c r="N1600" s="19"/>
      <c r="O1600" s="19"/>
      <c r="P1600" s="19"/>
      <c r="R1600" s="19"/>
      <c r="S1600" s="21"/>
      <c r="T1600" s="20">
        <v>33.991</v>
      </c>
      <c r="Z1600" s="19"/>
      <c r="AA1600" s="19"/>
      <c r="AB1600" s="19"/>
      <c r="AC1600" s="19"/>
      <c r="AD1600" s="19"/>
    </row>
    <row r="1601" spans="1:30" s="20" customFormat="1" x14ac:dyDescent="0.2">
      <c r="A1601" s="17">
        <v>43203.168668981481</v>
      </c>
      <c r="B1601" s="18">
        <v>1.65555556095205</v>
      </c>
      <c r="C1601" s="18">
        <v>1.1107638888888889</v>
      </c>
      <c r="D1601" s="22">
        <f t="shared" si="24"/>
        <v>26.658055555555325</v>
      </c>
      <c r="E1601" s="19"/>
      <c r="G1601" s="19"/>
      <c r="H1601" s="21"/>
      <c r="I1601" s="19"/>
      <c r="J1601" s="19"/>
      <c r="K1601" s="19"/>
      <c r="L1601" s="19"/>
      <c r="M1601" s="19"/>
      <c r="N1601" s="19"/>
      <c r="O1601" s="19"/>
      <c r="P1601" s="19"/>
      <c r="R1601" s="19"/>
      <c r="S1601" s="21"/>
      <c r="Z1601" s="19"/>
      <c r="AA1601" s="19"/>
      <c r="AB1601" s="19"/>
      <c r="AC1601" s="19"/>
      <c r="AD1601" s="19"/>
    </row>
    <row r="1602" spans="1:30" s="20" customFormat="1" x14ac:dyDescent="0.2">
      <c r="A1602" s="17">
        <v>43203.169363425928</v>
      </c>
      <c r="B1602" s="18">
        <v>1.6562500053987601</v>
      </c>
      <c r="C1602" s="18">
        <v>1.1114583333333334</v>
      </c>
      <c r="D1602" s="22">
        <f t="shared" si="24"/>
        <v>26.674722222221991</v>
      </c>
      <c r="E1602" s="19"/>
      <c r="G1602" s="19"/>
      <c r="H1602" s="21"/>
      <c r="I1602" s="19"/>
      <c r="J1602" s="19"/>
      <c r="K1602" s="19"/>
      <c r="L1602" s="19"/>
      <c r="M1602" s="19"/>
      <c r="N1602" s="19"/>
      <c r="O1602" s="19"/>
      <c r="P1602" s="19"/>
      <c r="R1602" s="19"/>
      <c r="S1602" s="21"/>
      <c r="Z1602" s="19"/>
      <c r="AA1602" s="19"/>
      <c r="AB1602" s="19"/>
      <c r="AC1602" s="19"/>
      <c r="AD1602" s="19"/>
    </row>
    <row r="1603" spans="1:30" s="20" customFormat="1" x14ac:dyDescent="0.2">
      <c r="A1603" s="17">
        <v>43203.170057870368</v>
      </c>
      <c r="B1603" s="18">
        <v>1.65694444984547</v>
      </c>
      <c r="C1603" s="18">
        <v>1.1121527777777778</v>
      </c>
      <c r="D1603" s="22">
        <f t="shared" si="24"/>
        <v>26.691388888888657</v>
      </c>
      <c r="E1603" s="19"/>
      <c r="G1603" s="19"/>
      <c r="H1603" s="21">
        <v>401.16500000000002</v>
      </c>
      <c r="I1603" s="19"/>
      <c r="J1603" s="19"/>
      <c r="K1603" s="19"/>
      <c r="L1603" s="19"/>
      <c r="M1603" s="19"/>
      <c r="N1603" s="19"/>
      <c r="O1603" s="19"/>
      <c r="P1603" s="19"/>
      <c r="R1603" s="19"/>
      <c r="S1603" s="21"/>
      <c r="Z1603" s="19"/>
      <c r="AA1603" s="19"/>
      <c r="AB1603" s="19"/>
      <c r="AC1603" s="19"/>
      <c r="AD1603" s="19"/>
    </row>
    <row r="1604" spans="1:30" s="20" customFormat="1" x14ac:dyDescent="0.2">
      <c r="A1604" s="17">
        <v>43203.170752314814</v>
      </c>
      <c r="B1604" s="18">
        <v>1.65763889429218</v>
      </c>
      <c r="C1604" s="18">
        <v>1.1128472222222223</v>
      </c>
      <c r="D1604" s="22">
        <f t="shared" ref="D1604:D1667" si="25">D1603+60/3600</f>
        <v>26.708055555555323</v>
      </c>
      <c r="E1604" s="19"/>
      <c r="G1604" s="19"/>
      <c r="H1604" s="21"/>
      <c r="I1604" s="19"/>
      <c r="J1604" s="19"/>
      <c r="K1604" s="19"/>
      <c r="L1604" s="19"/>
      <c r="M1604" s="19"/>
      <c r="N1604" s="19"/>
      <c r="O1604" s="19"/>
      <c r="P1604" s="19"/>
      <c r="R1604" s="19"/>
      <c r="S1604" s="21"/>
      <c r="Z1604" s="19"/>
      <c r="AA1604" s="19"/>
      <c r="AB1604" s="19"/>
      <c r="AC1604" s="19"/>
      <c r="AD1604" s="19"/>
    </row>
    <row r="1605" spans="1:30" s="20" customFormat="1" x14ac:dyDescent="0.2">
      <c r="A1605" s="17">
        <v>43203.171446759261</v>
      </c>
      <c r="B1605" s="18">
        <v>1.6583333387388799</v>
      </c>
      <c r="C1605" s="18">
        <v>1.1135416666666667</v>
      </c>
      <c r="D1605" s="22">
        <f t="shared" si="25"/>
        <v>26.724722222221988</v>
      </c>
      <c r="E1605" s="19"/>
      <c r="G1605" s="19"/>
      <c r="H1605" s="21"/>
      <c r="I1605" s="19"/>
      <c r="J1605" s="19"/>
      <c r="K1605" s="19"/>
      <c r="L1605" s="19"/>
      <c r="M1605" s="19"/>
      <c r="N1605" s="19"/>
      <c r="O1605" s="19"/>
      <c r="P1605" s="19"/>
      <c r="R1605" s="19"/>
      <c r="S1605" s="21"/>
      <c r="Z1605" s="19"/>
      <c r="AA1605" s="19"/>
      <c r="AB1605" s="19"/>
      <c r="AC1605" s="19"/>
      <c r="AD1605" s="19"/>
    </row>
    <row r="1606" spans="1:30" s="20" customFormat="1" x14ac:dyDescent="0.2">
      <c r="A1606" s="17">
        <v>43203.1721412037</v>
      </c>
      <c r="B1606" s="18">
        <v>1.65902778318559</v>
      </c>
      <c r="C1606" s="18">
        <v>1.1142361111111112</v>
      </c>
      <c r="D1606" s="22">
        <f t="shared" si="25"/>
        <v>26.741388888888654</v>
      </c>
      <c r="E1606" s="19"/>
      <c r="G1606" s="19"/>
      <c r="H1606" s="21">
        <v>398.726</v>
      </c>
      <c r="I1606" s="19"/>
      <c r="J1606" s="19"/>
      <c r="K1606" s="19"/>
      <c r="L1606" s="19"/>
      <c r="M1606" s="19"/>
      <c r="N1606" s="19"/>
      <c r="O1606" s="19"/>
      <c r="P1606" s="19"/>
      <c r="R1606" s="19"/>
      <c r="S1606" s="21"/>
      <c r="Z1606" s="19"/>
      <c r="AA1606" s="19"/>
      <c r="AB1606" s="19"/>
      <c r="AC1606" s="19"/>
      <c r="AD1606" s="19"/>
    </row>
    <row r="1607" spans="1:30" s="20" customFormat="1" x14ac:dyDescent="0.2">
      <c r="A1607" s="17">
        <v>43203.172835648147</v>
      </c>
      <c r="B1607" s="18">
        <v>1.6597222276323</v>
      </c>
      <c r="C1607" s="18">
        <v>1.1149189814814815</v>
      </c>
      <c r="D1607" s="22">
        <f t="shared" si="25"/>
        <v>26.75805555555532</v>
      </c>
      <c r="E1607" s="19"/>
      <c r="G1607" s="19"/>
      <c r="H1607" s="21"/>
      <c r="I1607" s="19"/>
      <c r="J1607" s="19"/>
      <c r="K1607" s="19"/>
      <c r="L1607" s="19"/>
      <c r="M1607" s="19"/>
      <c r="N1607" s="19"/>
      <c r="O1607" s="19"/>
      <c r="P1607" s="19"/>
      <c r="R1607" s="19"/>
      <c r="S1607" s="21"/>
      <c r="Z1607" s="19"/>
      <c r="AA1607" s="19"/>
      <c r="AB1607" s="19"/>
      <c r="AC1607" s="19"/>
      <c r="AD1607" s="19"/>
    </row>
    <row r="1608" spans="1:30" s="20" customFormat="1" x14ac:dyDescent="0.2">
      <c r="A1608" s="17">
        <v>43203.173530092594</v>
      </c>
      <c r="B1608" s="18">
        <v>1.6604166720790099</v>
      </c>
      <c r="C1608" s="18">
        <v>1.1156250000000001</v>
      </c>
      <c r="D1608" s="22">
        <f t="shared" si="25"/>
        <v>26.774722222221985</v>
      </c>
      <c r="E1608" s="19"/>
      <c r="G1608" s="19"/>
      <c r="H1608" s="21"/>
      <c r="I1608" s="19"/>
      <c r="J1608" s="19"/>
      <c r="K1608" s="19"/>
      <c r="L1608" s="19"/>
      <c r="M1608" s="19"/>
      <c r="N1608" s="19"/>
      <c r="O1608" s="19"/>
      <c r="P1608" s="19"/>
      <c r="R1608" s="19"/>
      <c r="S1608" s="21"/>
      <c r="Z1608" s="19"/>
      <c r="AA1608" s="19"/>
      <c r="AB1608" s="19"/>
      <c r="AC1608" s="19"/>
      <c r="AD1608" s="19"/>
    </row>
    <row r="1609" spans="1:30" s="20" customFormat="1" x14ac:dyDescent="0.2">
      <c r="A1609" s="17">
        <v>43203.174224537041</v>
      </c>
      <c r="B1609" s="18">
        <v>1.66111111652572</v>
      </c>
      <c r="C1609" s="18">
        <v>1.1163194444444444</v>
      </c>
      <c r="D1609" s="22">
        <f t="shared" si="25"/>
        <v>26.791388888888651</v>
      </c>
      <c r="E1609" s="19"/>
      <c r="G1609" s="19"/>
      <c r="H1609" s="21"/>
      <c r="I1609" s="19"/>
      <c r="J1609" s="19"/>
      <c r="K1609" s="19"/>
      <c r="L1609" s="19"/>
      <c r="M1609" s="19"/>
      <c r="N1609" s="19"/>
      <c r="O1609" s="19"/>
      <c r="P1609" s="19"/>
      <c r="R1609" s="19"/>
      <c r="S1609" s="21"/>
      <c r="Z1609" s="19"/>
      <c r="AA1609" s="19"/>
      <c r="AB1609" s="19"/>
      <c r="AC1609" s="19"/>
      <c r="AD1609" s="19"/>
    </row>
    <row r="1610" spans="1:30" s="20" customFormat="1" x14ac:dyDescent="0.2">
      <c r="A1610" s="17">
        <v>43203.17491898148</v>
      </c>
      <c r="B1610" s="18">
        <v>1.66180556097243</v>
      </c>
      <c r="C1610" s="18">
        <v>1.117013888888889</v>
      </c>
      <c r="D1610" s="22">
        <f t="shared" si="25"/>
        <v>26.808055555555317</v>
      </c>
      <c r="E1610" s="19"/>
      <c r="G1610" s="19"/>
      <c r="H1610" s="21"/>
      <c r="I1610" s="19"/>
      <c r="J1610" s="19"/>
      <c r="K1610" s="19"/>
      <c r="L1610" s="19"/>
      <c r="M1610" s="19"/>
      <c r="N1610" s="19"/>
      <c r="O1610" s="19"/>
      <c r="P1610" s="19"/>
      <c r="R1610" s="19"/>
      <c r="S1610" s="21"/>
      <c r="Z1610" s="19"/>
      <c r="AA1610" s="19"/>
      <c r="AB1610" s="19"/>
      <c r="AC1610" s="19"/>
      <c r="AD1610" s="19"/>
    </row>
    <row r="1611" spans="1:30" s="20" customFormat="1" x14ac:dyDescent="0.2">
      <c r="A1611" s="17">
        <v>43203.175613425927</v>
      </c>
      <c r="B1611" s="18">
        <v>1.6625000054191299</v>
      </c>
      <c r="C1611" s="18">
        <v>1.1177083333333333</v>
      </c>
      <c r="D1611" s="22">
        <f t="shared" si="25"/>
        <v>26.824722222221983</v>
      </c>
      <c r="E1611" s="19"/>
      <c r="G1611" s="19"/>
      <c r="H1611" s="21"/>
      <c r="I1611" s="19"/>
      <c r="J1611" s="19"/>
      <c r="K1611" s="19"/>
      <c r="L1611" s="19"/>
      <c r="M1611" s="19"/>
      <c r="N1611" s="19"/>
      <c r="O1611" s="19"/>
      <c r="P1611" s="19"/>
      <c r="R1611" s="19"/>
      <c r="S1611" s="21"/>
      <c r="Z1611" s="19"/>
      <c r="AA1611" s="19"/>
      <c r="AB1611" s="19"/>
      <c r="AC1611" s="19"/>
      <c r="AD1611" s="19"/>
    </row>
    <row r="1612" spans="1:30" s="20" customFormat="1" x14ac:dyDescent="0.2">
      <c r="A1612" s="17">
        <v>43203.176307870373</v>
      </c>
      <c r="B1612" s="18">
        <v>1.66319444986584</v>
      </c>
      <c r="C1612" s="18">
        <v>1.1184027777777779</v>
      </c>
      <c r="D1612" s="22">
        <f t="shared" si="25"/>
        <v>26.841388888888648</v>
      </c>
      <c r="E1612" s="19"/>
      <c r="G1612" s="19"/>
      <c r="H1612" s="21"/>
      <c r="I1612" s="19"/>
      <c r="J1612" s="19"/>
      <c r="K1612" s="19"/>
      <c r="L1612" s="19"/>
      <c r="M1612" s="19"/>
      <c r="N1612" s="19"/>
      <c r="O1612" s="19"/>
      <c r="P1612" s="19"/>
      <c r="R1612" s="19"/>
      <c r="S1612" s="21"/>
      <c r="Z1612" s="19"/>
      <c r="AA1612" s="19"/>
      <c r="AB1612" s="19"/>
      <c r="AC1612" s="19"/>
      <c r="AD1612" s="19"/>
    </row>
    <row r="1613" spans="1:30" s="20" customFormat="1" x14ac:dyDescent="0.2">
      <c r="A1613" s="17">
        <v>43203.177002314813</v>
      </c>
      <c r="B1613" s="18">
        <v>1.66388889431255</v>
      </c>
      <c r="C1613" s="18">
        <v>1.1190972222222222</v>
      </c>
      <c r="D1613" s="22">
        <f t="shared" si="25"/>
        <v>26.858055555555314</v>
      </c>
      <c r="E1613" s="19"/>
      <c r="G1613" s="19"/>
      <c r="H1613" s="21"/>
      <c r="I1613" s="19"/>
      <c r="J1613" s="19"/>
      <c r="K1613" s="19"/>
      <c r="L1613" s="19"/>
      <c r="M1613" s="19"/>
      <c r="N1613" s="19"/>
      <c r="O1613" s="19"/>
      <c r="P1613" s="19"/>
      <c r="R1613" s="19"/>
      <c r="S1613" s="21"/>
      <c r="Z1613" s="19"/>
      <c r="AA1613" s="19"/>
      <c r="AB1613" s="19"/>
      <c r="AC1613" s="19"/>
      <c r="AD1613" s="19"/>
    </row>
    <row r="1614" spans="1:30" s="20" customFormat="1" x14ac:dyDescent="0.2">
      <c r="A1614" s="17">
        <v>43203.17769675926</v>
      </c>
      <c r="B1614" s="18">
        <v>1.6645833387592599</v>
      </c>
      <c r="C1614" s="18">
        <v>1.1197800925925927</v>
      </c>
      <c r="D1614" s="22">
        <f t="shared" si="25"/>
        <v>26.87472222222198</v>
      </c>
      <c r="E1614" s="19"/>
      <c r="G1614" s="19"/>
      <c r="H1614" s="21"/>
      <c r="I1614" s="19"/>
      <c r="J1614" s="19"/>
      <c r="K1614" s="19"/>
      <c r="L1614" s="19"/>
      <c r="M1614" s="19"/>
      <c r="N1614" s="19"/>
      <c r="O1614" s="19"/>
      <c r="P1614" s="19"/>
      <c r="R1614" s="19"/>
      <c r="S1614" s="21"/>
      <c r="Z1614" s="19"/>
      <c r="AA1614" s="19"/>
      <c r="AB1614" s="19"/>
      <c r="AC1614" s="19"/>
      <c r="AD1614" s="19"/>
    </row>
    <row r="1615" spans="1:30" s="20" customFormat="1" x14ac:dyDescent="0.2">
      <c r="A1615" s="17">
        <v>43203.178391203706</v>
      </c>
      <c r="B1615" s="18">
        <v>1.66527778320597</v>
      </c>
      <c r="C1615" s="18">
        <v>1.1204861111111111</v>
      </c>
      <c r="D1615" s="22">
        <f t="shared" si="25"/>
        <v>26.891388888888645</v>
      </c>
      <c r="E1615" s="19"/>
      <c r="G1615" s="19"/>
      <c r="H1615" s="21"/>
      <c r="I1615" s="19"/>
      <c r="J1615" s="19"/>
      <c r="K1615" s="19"/>
      <c r="L1615" s="19"/>
      <c r="M1615" s="19"/>
      <c r="N1615" s="19"/>
      <c r="O1615" s="19"/>
      <c r="P1615" s="19"/>
      <c r="R1615" s="19"/>
      <c r="S1615" s="21"/>
      <c r="Z1615" s="19"/>
      <c r="AA1615" s="19"/>
      <c r="AB1615" s="19"/>
      <c r="AC1615" s="19"/>
      <c r="AD1615" s="19"/>
    </row>
    <row r="1616" spans="1:30" s="20" customFormat="1" x14ac:dyDescent="0.2">
      <c r="A1616" s="17">
        <v>43203.179085648146</v>
      </c>
      <c r="B1616" s="18">
        <v>1.6659722276526701</v>
      </c>
      <c r="C1616" s="18">
        <v>1.1211805555555556</v>
      </c>
      <c r="D1616" s="22">
        <f t="shared" si="25"/>
        <v>26.908055555555311</v>
      </c>
      <c r="E1616" s="19"/>
      <c r="G1616" s="19"/>
      <c r="H1616" s="21">
        <v>399.786</v>
      </c>
      <c r="I1616" s="19"/>
      <c r="J1616" s="19"/>
      <c r="K1616" s="19"/>
      <c r="L1616" s="19"/>
      <c r="M1616" s="19"/>
      <c r="N1616" s="19"/>
      <c r="O1616" s="19"/>
      <c r="P1616" s="19"/>
      <c r="R1616" s="19"/>
      <c r="S1616" s="21"/>
      <c r="T1616" s="20">
        <v>34.860999999999997</v>
      </c>
      <c r="Z1616" s="19"/>
      <c r="AA1616" s="19"/>
      <c r="AB1616" s="19"/>
      <c r="AC1616" s="19"/>
      <c r="AD1616" s="19"/>
    </row>
    <row r="1617" spans="1:31" s="20" customFormat="1" x14ac:dyDescent="0.2">
      <c r="A1617" s="17">
        <v>43203.179780092592</v>
      </c>
      <c r="B1617" s="18">
        <v>1.6666666720993799</v>
      </c>
      <c r="C1617" s="18">
        <v>1.121875</v>
      </c>
      <c r="D1617" s="22">
        <f t="shared" si="25"/>
        <v>26.924722222221977</v>
      </c>
      <c r="E1617" s="19"/>
      <c r="G1617" s="19"/>
      <c r="H1617" s="21">
        <v>400.87299999999999</v>
      </c>
      <c r="I1617" s="19"/>
      <c r="J1617" s="19"/>
      <c r="K1617" s="19"/>
      <c r="L1617" s="19"/>
      <c r="M1617" s="19"/>
      <c r="N1617" s="19"/>
      <c r="O1617" s="19"/>
      <c r="P1617" s="19"/>
      <c r="R1617" s="19"/>
      <c r="S1617" s="21"/>
      <c r="T1617" s="20">
        <v>32.576999999999998</v>
      </c>
      <c r="Z1617" s="19"/>
      <c r="AA1617" s="19"/>
      <c r="AB1617" s="19"/>
      <c r="AC1617" s="19"/>
      <c r="AD1617" s="19"/>
    </row>
    <row r="1618" spans="1:31" s="20" customFormat="1" x14ac:dyDescent="0.2">
      <c r="A1618" s="17">
        <v>43203.180474537039</v>
      </c>
      <c r="B1618" s="18">
        <v>1.66736111654609</v>
      </c>
      <c r="C1618" s="18">
        <v>1.1225694444444445</v>
      </c>
      <c r="D1618" s="22">
        <f t="shared" si="25"/>
        <v>26.941388888888643</v>
      </c>
      <c r="E1618" s="19">
        <v>1005.633</v>
      </c>
      <c r="F1618" s="20">
        <v>6.1180000000000003</v>
      </c>
      <c r="G1618" s="19">
        <v>36.981999999999999</v>
      </c>
      <c r="H1618" s="21">
        <v>399.39400000000001</v>
      </c>
      <c r="I1618" s="19">
        <v>0</v>
      </c>
      <c r="J1618" s="19">
        <v>0</v>
      </c>
      <c r="K1618" s="19">
        <v>0</v>
      </c>
      <c r="L1618" s="19">
        <v>5.633</v>
      </c>
      <c r="M1618" s="19">
        <v>0</v>
      </c>
      <c r="N1618" s="19">
        <v>0</v>
      </c>
      <c r="O1618" s="19">
        <v>0</v>
      </c>
      <c r="P1618" s="19">
        <v>0</v>
      </c>
      <c r="Q1618" s="20">
        <v>-819.09100000000001</v>
      </c>
      <c r="R1618" s="19">
        <v>0</v>
      </c>
      <c r="S1618" s="21">
        <v>1.1850000000000001</v>
      </c>
      <c r="T1618" s="20">
        <v>34.078000000000003</v>
      </c>
      <c r="U1618" s="20">
        <v>0</v>
      </c>
      <c r="V1618" s="20">
        <v>0</v>
      </c>
      <c r="W1618" s="20">
        <v>0</v>
      </c>
      <c r="X1618" s="20">
        <v>0</v>
      </c>
      <c r="Y1618" s="20">
        <v>6</v>
      </c>
      <c r="Z1618" s="19">
        <v>37</v>
      </c>
      <c r="AA1618" s="19">
        <v>3</v>
      </c>
      <c r="AB1618" s="19">
        <v>0</v>
      </c>
      <c r="AC1618" s="19">
        <v>3</v>
      </c>
      <c r="AD1618" s="19">
        <v>3</v>
      </c>
      <c r="AE1618" s="20">
        <v>0</v>
      </c>
    </row>
    <row r="1619" spans="1:31" s="20" customFormat="1" x14ac:dyDescent="0.2">
      <c r="A1619" s="17">
        <v>43203.181168981479</v>
      </c>
      <c r="B1619" s="18">
        <v>1.6680555609928001</v>
      </c>
      <c r="C1619" s="18">
        <v>1.1232638888888888</v>
      </c>
      <c r="D1619" s="22">
        <f t="shared" si="25"/>
        <v>26.958055555555308</v>
      </c>
      <c r="E1619" s="19"/>
      <c r="G1619" s="19"/>
      <c r="H1619" s="21"/>
      <c r="I1619" s="19"/>
      <c r="J1619" s="19"/>
      <c r="K1619" s="19"/>
      <c r="L1619" s="19"/>
      <c r="M1619" s="19"/>
      <c r="N1619" s="19"/>
      <c r="O1619" s="19"/>
      <c r="P1619" s="19"/>
      <c r="R1619" s="19"/>
      <c r="S1619" s="21"/>
      <c r="Z1619" s="19"/>
      <c r="AA1619" s="19"/>
      <c r="AB1619" s="19"/>
      <c r="AC1619" s="19"/>
      <c r="AD1619" s="19"/>
    </row>
    <row r="1620" spans="1:31" s="20" customFormat="1" x14ac:dyDescent="0.2">
      <c r="A1620" s="17">
        <v>43203.181863425925</v>
      </c>
      <c r="B1620" s="18">
        <v>1.6687500054395099</v>
      </c>
      <c r="C1620" s="18">
        <v>1.1239467592592594</v>
      </c>
      <c r="D1620" s="22">
        <f t="shared" si="25"/>
        <v>26.974722222221974</v>
      </c>
      <c r="E1620" s="19"/>
      <c r="G1620" s="19"/>
      <c r="H1620" s="21"/>
      <c r="I1620" s="19"/>
      <c r="J1620" s="19"/>
      <c r="K1620" s="19"/>
      <c r="L1620" s="19"/>
      <c r="M1620" s="19"/>
      <c r="N1620" s="19"/>
      <c r="O1620" s="19"/>
      <c r="P1620" s="19"/>
      <c r="R1620" s="19"/>
      <c r="S1620" s="21"/>
      <c r="Z1620" s="19"/>
      <c r="AA1620" s="19"/>
      <c r="AB1620" s="19"/>
      <c r="AC1620" s="19"/>
      <c r="AD1620" s="19"/>
    </row>
    <row r="1621" spans="1:31" s="20" customFormat="1" x14ac:dyDescent="0.2">
      <c r="A1621" s="17">
        <v>43203.182557870372</v>
      </c>
      <c r="B1621" s="18">
        <v>1.66944444988621</v>
      </c>
      <c r="C1621" s="18">
        <v>1.1246412037037037</v>
      </c>
      <c r="D1621" s="22">
        <f t="shared" si="25"/>
        <v>26.99138888888864</v>
      </c>
      <c r="E1621" s="19"/>
      <c r="G1621" s="19"/>
      <c r="H1621" s="21"/>
      <c r="I1621" s="19"/>
      <c r="J1621" s="19"/>
      <c r="K1621" s="19"/>
      <c r="L1621" s="19"/>
      <c r="M1621" s="19"/>
      <c r="N1621" s="19"/>
      <c r="O1621" s="19"/>
      <c r="P1621" s="19"/>
      <c r="Q1621" s="20">
        <v>-819.03</v>
      </c>
      <c r="R1621" s="19"/>
      <c r="S1621" s="21"/>
      <c r="Z1621" s="19"/>
      <c r="AA1621" s="19"/>
      <c r="AB1621" s="19"/>
      <c r="AC1621" s="19"/>
      <c r="AD1621" s="19"/>
    </row>
    <row r="1622" spans="1:31" s="20" customFormat="1" x14ac:dyDescent="0.2">
      <c r="A1622" s="17">
        <v>43203.183252314811</v>
      </c>
      <c r="B1622" s="18">
        <v>1.6701388943329201</v>
      </c>
      <c r="C1622" s="18">
        <v>1.1253472222222223</v>
      </c>
      <c r="D1622" s="22">
        <f t="shared" si="25"/>
        <v>27.008055555555305</v>
      </c>
      <c r="E1622" s="19"/>
      <c r="G1622" s="19"/>
      <c r="H1622" s="21"/>
      <c r="I1622" s="19"/>
      <c r="J1622" s="19"/>
      <c r="K1622" s="19"/>
      <c r="L1622" s="19"/>
      <c r="M1622" s="19"/>
      <c r="N1622" s="19"/>
      <c r="O1622" s="19"/>
      <c r="P1622" s="19"/>
      <c r="R1622" s="19"/>
      <c r="S1622" s="21"/>
      <c r="Z1622" s="19"/>
      <c r="AA1622" s="19"/>
      <c r="AB1622" s="19"/>
      <c r="AC1622" s="19"/>
      <c r="AD1622" s="19"/>
    </row>
    <row r="1623" spans="1:31" s="20" customFormat="1" x14ac:dyDescent="0.2">
      <c r="A1623" s="17">
        <v>43203.183946759258</v>
      </c>
      <c r="B1623" s="18">
        <v>1.6708333387796299</v>
      </c>
      <c r="C1623" s="18">
        <v>1.1260416666666666</v>
      </c>
      <c r="D1623" s="22">
        <f t="shared" si="25"/>
        <v>27.024722222221971</v>
      </c>
      <c r="E1623" s="19"/>
      <c r="G1623" s="19"/>
      <c r="H1623" s="21"/>
      <c r="I1623" s="19"/>
      <c r="J1623" s="19"/>
      <c r="K1623" s="19"/>
      <c r="L1623" s="19"/>
      <c r="M1623" s="19"/>
      <c r="N1623" s="19"/>
      <c r="O1623" s="19"/>
      <c r="P1623" s="19"/>
      <c r="R1623" s="19"/>
      <c r="S1623" s="21"/>
      <c r="Z1623" s="19"/>
      <c r="AA1623" s="19"/>
      <c r="AB1623" s="19"/>
      <c r="AC1623" s="19"/>
      <c r="AD1623" s="19"/>
    </row>
    <row r="1624" spans="1:31" s="20" customFormat="1" x14ac:dyDescent="0.2">
      <c r="A1624" s="17">
        <v>43203.184641203705</v>
      </c>
      <c r="B1624" s="18">
        <v>1.67152778322634</v>
      </c>
      <c r="C1624" s="18">
        <v>1.1267361111111112</v>
      </c>
      <c r="D1624" s="22">
        <f t="shared" si="25"/>
        <v>27.041388888888637</v>
      </c>
      <c r="E1624" s="19"/>
      <c r="G1624" s="19"/>
      <c r="H1624" s="21"/>
      <c r="I1624" s="19"/>
      <c r="J1624" s="19"/>
      <c r="K1624" s="19"/>
      <c r="L1624" s="19"/>
      <c r="M1624" s="19"/>
      <c r="N1624" s="19"/>
      <c r="O1624" s="19"/>
      <c r="P1624" s="19"/>
      <c r="R1624" s="19"/>
      <c r="S1624" s="21"/>
      <c r="Z1624" s="19"/>
      <c r="AA1624" s="19"/>
      <c r="AB1624" s="19"/>
      <c r="AC1624" s="19"/>
      <c r="AD1624" s="19"/>
    </row>
    <row r="1625" spans="1:31" s="20" customFormat="1" x14ac:dyDescent="0.2">
      <c r="A1625" s="17">
        <v>43203.185335648152</v>
      </c>
      <c r="B1625" s="18">
        <v>1.6722222276730501</v>
      </c>
      <c r="C1625" s="18">
        <v>1.1274305555555555</v>
      </c>
      <c r="D1625" s="22">
        <f t="shared" si="25"/>
        <v>27.058055555555303</v>
      </c>
      <c r="E1625" s="19"/>
      <c r="G1625" s="19"/>
      <c r="H1625" s="21"/>
      <c r="I1625" s="19"/>
      <c r="J1625" s="19"/>
      <c r="K1625" s="19"/>
      <c r="L1625" s="19"/>
      <c r="M1625" s="19"/>
      <c r="N1625" s="19"/>
      <c r="O1625" s="19"/>
      <c r="P1625" s="19"/>
      <c r="R1625" s="19"/>
      <c r="S1625" s="21"/>
      <c r="Z1625" s="19"/>
      <c r="AA1625" s="19"/>
      <c r="AB1625" s="19"/>
      <c r="AC1625" s="19"/>
      <c r="AD1625" s="19"/>
    </row>
    <row r="1626" spans="1:31" s="20" customFormat="1" x14ac:dyDescent="0.2">
      <c r="A1626" s="17">
        <v>43203.186030092591</v>
      </c>
      <c r="B1626" s="18">
        <v>1.6729166721197499</v>
      </c>
      <c r="C1626" s="18">
        <v>1.128125</v>
      </c>
      <c r="D1626" s="22">
        <f t="shared" si="25"/>
        <v>27.074722222221968</v>
      </c>
      <c r="E1626" s="19"/>
      <c r="G1626" s="19"/>
      <c r="H1626" s="21"/>
      <c r="I1626" s="19"/>
      <c r="J1626" s="19"/>
      <c r="K1626" s="19"/>
      <c r="L1626" s="19"/>
      <c r="M1626" s="19"/>
      <c r="N1626" s="19"/>
      <c r="O1626" s="19"/>
      <c r="P1626" s="19"/>
      <c r="R1626" s="19"/>
      <c r="S1626" s="21"/>
      <c r="Z1626" s="19"/>
      <c r="AA1626" s="19"/>
      <c r="AB1626" s="19"/>
      <c r="AC1626" s="19"/>
      <c r="AD1626" s="19"/>
    </row>
    <row r="1627" spans="1:31" s="20" customFormat="1" x14ac:dyDescent="0.2">
      <c r="A1627" s="17">
        <v>43203.186724537038</v>
      </c>
      <c r="B1627" s="18">
        <v>1.67361111656646</v>
      </c>
      <c r="C1627" s="18">
        <v>1.1288078703703703</v>
      </c>
      <c r="D1627" s="22">
        <f t="shared" si="25"/>
        <v>27.091388888888634</v>
      </c>
      <c r="E1627" s="19"/>
      <c r="G1627" s="19"/>
      <c r="H1627" s="21">
        <v>399.45299999999997</v>
      </c>
      <c r="I1627" s="19"/>
      <c r="J1627" s="19"/>
      <c r="K1627" s="19"/>
      <c r="L1627" s="19"/>
      <c r="M1627" s="19"/>
      <c r="N1627" s="19"/>
      <c r="O1627" s="19"/>
      <c r="P1627" s="19"/>
      <c r="R1627" s="19"/>
      <c r="S1627" s="21"/>
      <c r="Z1627" s="19"/>
      <c r="AA1627" s="19"/>
      <c r="AB1627" s="19"/>
      <c r="AC1627" s="19"/>
      <c r="AD1627" s="19"/>
    </row>
    <row r="1628" spans="1:31" s="20" customFormat="1" x14ac:dyDescent="0.2">
      <c r="A1628" s="17">
        <v>43203.187418981484</v>
      </c>
      <c r="B1628" s="18">
        <v>1.6743055610131701</v>
      </c>
      <c r="C1628" s="18">
        <v>1.1295138888888889</v>
      </c>
      <c r="D1628" s="22">
        <f t="shared" si="25"/>
        <v>27.1080555555553</v>
      </c>
      <c r="E1628" s="19"/>
      <c r="G1628" s="19"/>
      <c r="H1628" s="21">
        <v>400.964</v>
      </c>
      <c r="I1628" s="19"/>
      <c r="J1628" s="19"/>
      <c r="K1628" s="19"/>
      <c r="L1628" s="19"/>
      <c r="M1628" s="19"/>
      <c r="N1628" s="19"/>
      <c r="O1628" s="19"/>
      <c r="P1628" s="19"/>
      <c r="R1628" s="19"/>
      <c r="S1628" s="21"/>
      <c r="Z1628" s="19"/>
      <c r="AA1628" s="19"/>
      <c r="AB1628" s="19"/>
      <c r="AC1628" s="19"/>
      <c r="AD1628" s="19"/>
    </row>
    <row r="1629" spans="1:31" s="20" customFormat="1" x14ac:dyDescent="0.2">
      <c r="A1629" s="17">
        <v>43203.188113425924</v>
      </c>
      <c r="B1629" s="18">
        <v>1.6750000054598799</v>
      </c>
      <c r="C1629" s="18">
        <v>1.1302083333333333</v>
      </c>
      <c r="D1629" s="22">
        <f t="shared" si="25"/>
        <v>27.124722222221965</v>
      </c>
      <c r="E1629" s="19"/>
      <c r="G1629" s="19"/>
      <c r="H1629" s="21"/>
      <c r="I1629" s="19"/>
      <c r="J1629" s="19"/>
      <c r="K1629" s="19"/>
      <c r="L1629" s="19"/>
      <c r="M1629" s="19"/>
      <c r="N1629" s="19"/>
      <c r="O1629" s="19"/>
      <c r="P1629" s="19"/>
      <c r="R1629" s="19"/>
      <c r="S1629" s="21"/>
      <c r="T1629" s="20">
        <v>34.862000000000002</v>
      </c>
      <c r="Z1629" s="19"/>
      <c r="AA1629" s="19"/>
      <c r="AB1629" s="19"/>
      <c r="AC1629" s="19"/>
      <c r="AD1629" s="19"/>
    </row>
    <row r="1630" spans="1:31" s="20" customFormat="1" x14ac:dyDescent="0.2">
      <c r="A1630" s="17">
        <v>43203.188807870371</v>
      </c>
      <c r="B1630" s="18">
        <v>1.67569444990659</v>
      </c>
      <c r="C1630" s="18">
        <v>1.1309027777777778</v>
      </c>
      <c r="D1630" s="22">
        <f t="shared" si="25"/>
        <v>27.141388888888631</v>
      </c>
      <c r="E1630" s="19"/>
      <c r="G1630" s="19"/>
      <c r="H1630" s="21"/>
      <c r="I1630" s="19"/>
      <c r="J1630" s="19"/>
      <c r="K1630" s="19"/>
      <c r="L1630" s="19"/>
      <c r="M1630" s="19"/>
      <c r="N1630" s="19"/>
      <c r="O1630" s="19"/>
      <c r="P1630" s="19"/>
      <c r="R1630" s="19"/>
      <c r="S1630" s="21"/>
      <c r="Z1630" s="19"/>
      <c r="AA1630" s="19"/>
      <c r="AB1630" s="19"/>
      <c r="AC1630" s="19"/>
      <c r="AD1630" s="19"/>
    </row>
    <row r="1631" spans="1:31" s="20" customFormat="1" x14ac:dyDescent="0.2">
      <c r="A1631" s="17">
        <v>43203.189502314817</v>
      </c>
      <c r="B1631" s="18">
        <v>1.6763888943532901</v>
      </c>
      <c r="C1631" s="18">
        <v>1.1315972222222221</v>
      </c>
      <c r="D1631" s="22">
        <f t="shared" si="25"/>
        <v>27.158055555555297</v>
      </c>
      <c r="E1631" s="19"/>
      <c r="G1631" s="19"/>
      <c r="H1631" s="21"/>
      <c r="I1631" s="19"/>
      <c r="J1631" s="19"/>
      <c r="K1631" s="19"/>
      <c r="L1631" s="19"/>
      <c r="M1631" s="19"/>
      <c r="N1631" s="19"/>
      <c r="O1631" s="19"/>
      <c r="P1631" s="19"/>
      <c r="R1631" s="19"/>
      <c r="S1631" s="21"/>
      <c r="Z1631" s="19"/>
      <c r="AA1631" s="19"/>
      <c r="AB1631" s="19"/>
      <c r="AC1631" s="19"/>
      <c r="AD1631" s="19"/>
    </row>
    <row r="1632" spans="1:31" s="20" customFormat="1" x14ac:dyDescent="0.2">
      <c r="A1632" s="17">
        <v>43203.190196759257</v>
      </c>
      <c r="B1632" s="18">
        <v>1.6770833387999999</v>
      </c>
      <c r="C1632" s="18">
        <v>1.1322916666666667</v>
      </c>
      <c r="D1632" s="22">
        <f t="shared" si="25"/>
        <v>27.174722222221963</v>
      </c>
      <c r="E1632" s="19"/>
      <c r="G1632" s="19"/>
      <c r="H1632" s="21"/>
      <c r="I1632" s="19"/>
      <c r="J1632" s="19"/>
      <c r="K1632" s="19"/>
      <c r="L1632" s="19"/>
      <c r="M1632" s="19"/>
      <c r="N1632" s="19"/>
      <c r="O1632" s="19"/>
      <c r="P1632" s="19"/>
      <c r="R1632" s="19"/>
      <c r="S1632" s="21"/>
      <c r="T1632" s="20">
        <v>36.463999999999999</v>
      </c>
      <c r="Z1632" s="19"/>
      <c r="AA1632" s="19"/>
      <c r="AB1632" s="19"/>
      <c r="AC1632" s="19"/>
      <c r="AD1632" s="19"/>
    </row>
    <row r="1633" spans="1:31" s="20" customFormat="1" x14ac:dyDescent="0.2">
      <c r="A1633" s="17">
        <v>43203.190891203703</v>
      </c>
      <c r="B1633" s="18">
        <v>1.67777778324671</v>
      </c>
      <c r="C1633" s="18">
        <v>1.132986111111111</v>
      </c>
      <c r="D1633" s="22">
        <f t="shared" si="25"/>
        <v>27.191388888888628</v>
      </c>
      <c r="E1633" s="19"/>
      <c r="G1633" s="19"/>
      <c r="H1633" s="21"/>
      <c r="I1633" s="19"/>
      <c r="J1633" s="19"/>
      <c r="K1633" s="19"/>
      <c r="L1633" s="19"/>
      <c r="M1633" s="19"/>
      <c r="N1633" s="19"/>
      <c r="O1633" s="19"/>
      <c r="P1633" s="19"/>
      <c r="R1633" s="19"/>
      <c r="S1633" s="21"/>
      <c r="T1633" s="20">
        <v>33.951999999999998</v>
      </c>
      <c r="Z1633" s="19"/>
      <c r="AA1633" s="19"/>
      <c r="AB1633" s="19"/>
      <c r="AC1633" s="19"/>
      <c r="AD1633" s="19"/>
    </row>
    <row r="1634" spans="1:31" s="20" customFormat="1" x14ac:dyDescent="0.2">
      <c r="A1634" s="17">
        <v>43203.19158564815</v>
      </c>
      <c r="B1634" s="18">
        <v>1.6784722276934201</v>
      </c>
      <c r="C1634" s="18">
        <v>1.1336689814814815</v>
      </c>
      <c r="D1634" s="22">
        <f t="shared" si="25"/>
        <v>27.208055555555294</v>
      </c>
      <c r="E1634" s="19"/>
      <c r="G1634" s="19"/>
      <c r="H1634" s="21">
        <v>399.577</v>
      </c>
      <c r="I1634" s="19"/>
      <c r="J1634" s="19"/>
      <c r="K1634" s="19"/>
      <c r="L1634" s="19"/>
      <c r="M1634" s="19"/>
      <c r="N1634" s="19"/>
      <c r="O1634" s="19"/>
      <c r="P1634" s="19"/>
      <c r="R1634" s="19"/>
      <c r="S1634" s="21"/>
      <c r="Z1634" s="19"/>
      <c r="AA1634" s="19"/>
      <c r="AB1634" s="19"/>
      <c r="AC1634" s="19"/>
      <c r="AD1634" s="19"/>
    </row>
    <row r="1635" spans="1:31" s="20" customFormat="1" x14ac:dyDescent="0.2">
      <c r="A1635" s="17">
        <v>43203.192280092589</v>
      </c>
      <c r="B1635" s="18">
        <v>1.6791666721401299</v>
      </c>
      <c r="C1635" s="18">
        <v>1.1343749999999999</v>
      </c>
      <c r="D1635" s="22">
        <f t="shared" si="25"/>
        <v>27.22472222222196</v>
      </c>
      <c r="E1635" s="19"/>
      <c r="G1635" s="19"/>
      <c r="H1635" s="21"/>
      <c r="I1635" s="19"/>
      <c r="J1635" s="19"/>
      <c r="K1635" s="19"/>
      <c r="L1635" s="19"/>
      <c r="M1635" s="19"/>
      <c r="N1635" s="19"/>
      <c r="O1635" s="19"/>
      <c r="P1635" s="19"/>
      <c r="R1635" s="19"/>
      <c r="S1635" s="21"/>
      <c r="Z1635" s="19"/>
      <c r="AA1635" s="19"/>
      <c r="AB1635" s="19"/>
      <c r="AC1635" s="19"/>
      <c r="AD1635" s="19"/>
    </row>
    <row r="1636" spans="1:31" s="20" customFormat="1" x14ac:dyDescent="0.2">
      <c r="A1636" s="17">
        <v>43203.192974537036</v>
      </c>
      <c r="B1636" s="18">
        <v>1.67986111658684</v>
      </c>
      <c r="C1636" s="18">
        <v>1.1350694444444445</v>
      </c>
      <c r="D1636" s="22">
        <f t="shared" si="25"/>
        <v>27.241388888888626</v>
      </c>
      <c r="E1636" s="19"/>
      <c r="G1636" s="19"/>
      <c r="H1636" s="21"/>
      <c r="I1636" s="19"/>
      <c r="J1636" s="19"/>
      <c r="K1636" s="19"/>
      <c r="L1636" s="19"/>
      <c r="M1636" s="19"/>
      <c r="N1636" s="19"/>
      <c r="O1636" s="19"/>
      <c r="P1636" s="19"/>
      <c r="R1636" s="19"/>
      <c r="S1636" s="21"/>
      <c r="Z1636" s="19"/>
      <c r="AA1636" s="19"/>
      <c r="AB1636" s="19"/>
      <c r="AC1636" s="19"/>
      <c r="AD1636" s="19"/>
    </row>
    <row r="1637" spans="1:31" s="20" customFormat="1" x14ac:dyDescent="0.2">
      <c r="A1637" s="17">
        <v>43203.193668981483</v>
      </c>
      <c r="B1637" s="18">
        <v>1.6805555610335401</v>
      </c>
      <c r="C1637" s="18">
        <v>1.1357638888888888</v>
      </c>
      <c r="D1637" s="22">
        <f t="shared" si="25"/>
        <v>27.258055555555291</v>
      </c>
      <c r="E1637" s="19"/>
      <c r="G1637" s="19"/>
      <c r="H1637" s="21"/>
      <c r="I1637" s="19"/>
      <c r="J1637" s="19"/>
      <c r="K1637" s="19"/>
      <c r="L1637" s="19"/>
      <c r="M1637" s="19"/>
      <c r="N1637" s="19"/>
      <c r="O1637" s="19"/>
      <c r="P1637" s="19"/>
      <c r="R1637" s="19"/>
      <c r="S1637" s="21"/>
      <c r="Z1637" s="19"/>
      <c r="AA1637" s="19"/>
      <c r="AB1637" s="19"/>
      <c r="AC1637" s="19"/>
      <c r="AD1637" s="19"/>
    </row>
    <row r="1638" spans="1:31" s="20" customFormat="1" x14ac:dyDescent="0.2">
      <c r="A1638" s="17">
        <v>43203.194363425922</v>
      </c>
      <c r="B1638" s="18">
        <v>1.6812500054802499</v>
      </c>
      <c r="C1638" s="18">
        <v>1.1364583333333333</v>
      </c>
      <c r="D1638" s="22">
        <f t="shared" si="25"/>
        <v>27.274722222221957</v>
      </c>
      <c r="E1638" s="19"/>
      <c r="G1638" s="19"/>
      <c r="H1638" s="21"/>
      <c r="I1638" s="19"/>
      <c r="J1638" s="19"/>
      <c r="K1638" s="19"/>
      <c r="L1638" s="19"/>
      <c r="M1638" s="19"/>
      <c r="N1638" s="19"/>
      <c r="O1638" s="19"/>
      <c r="P1638" s="19"/>
      <c r="R1638" s="19"/>
      <c r="S1638" s="21"/>
      <c r="Z1638" s="19"/>
      <c r="AA1638" s="19"/>
      <c r="AB1638" s="19"/>
      <c r="AC1638" s="19"/>
      <c r="AD1638" s="19"/>
    </row>
    <row r="1639" spans="1:31" s="20" customFormat="1" x14ac:dyDescent="0.2">
      <c r="A1639" s="17">
        <v>43203.195057870369</v>
      </c>
      <c r="B1639" s="18">
        <v>1.68194444992696</v>
      </c>
      <c r="C1639" s="18">
        <v>1.1371527777777777</v>
      </c>
      <c r="D1639" s="22">
        <f t="shared" si="25"/>
        <v>27.291388888888623</v>
      </c>
      <c r="E1639" s="19"/>
      <c r="G1639" s="19"/>
      <c r="H1639" s="21"/>
      <c r="I1639" s="19"/>
      <c r="J1639" s="19"/>
      <c r="K1639" s="19"/>
      <c r="L1639" s="19"/>
      <c r="M1639" s="19"/>
      <c r="N1639" s="19"/>
      <c r="O1639" s="19"/>
      <c r="P1639" s="19"/>
      <c r="R1639" s="19"/>
      <c r="S1639" s="21"/>
      <c r="Z1639" s="19"/>
      <c r="AA1639" s="19"/>
      <c r="AB1639" s="19"/>
      <c r="AC1639" s="19"/>
      <c r="AD1639" s="19"/>
    </row>
    <row r="1640" spans="1:31" s="20" customFormat="1" x14ac:dyDescent="0.2">
      <c r="A1640" s="17">
        <v>43203.195752314816</v>
      </c>
      <c r="B1640" s="18">
        <v>1.6826388943736701</v>
      </c>
      <c r="C1640" s="18">
        <v>1.1378472222222222</v>
      </c>
      <c r="D1640" s="22">
        <f t="shared" si="25"/>
        <v>27.308055555555288</v>
      </c>
      <c r="E1640" s="19"/>
      <c r="G1640" s="19"/>
      <c r="H1640" s="21"/>
      <c r="I1640" s="19"/>
      <c r="J1640" s="19"/>
      <c r="K1640" s="19"/>
      <c r="L1640" s="19"/>
      <c r="M1640" s="19"/>
      <c r="N1640" s="19"/>
      <c r="O1640" s="19"/>
      <c r="P1640" s="19"/>
      <c r="R1640" s="19"/>
      <c r="S1640" s="21"/>
      <c r="Z1640" s="19"/>
      <c r="AA1640" s="19"/>
      <c r="AB1640" s="19"/>
      <c r="AC1640" s="19"/>
      <c r="AD1640" s="19"/>
    </row>
    <row r="1641" spans="1:31" s="20" customFormat="1" x14ac:dyDescent="0.2">
      <c r="A1641" s="17">
        <v>43203.196446759262</v>
      </c>
      <c r="B1641" s="18">
        <v>1.6833333388203799</v>
      </c>
      <c r="C1641" s="18">
        <v>1.1385300925925925</v>
      </c>
      <c r="D1641" s="22">
        <f t="shared" si="25"/>
        <v>27.324722222221954</v>
      </c>
      <c r="E1641" s="19"/>
      <c r="G1641" s="19"/>
      <c r="H1641" s="21"/>
      <c r="I1641" s="19"/>
      <c r="J1641" s="19"/>
      <c r="K1641" s="19"/>
      <c r="L1641" s="19"/>
      <c r="M1641" s="19"/>
      <c r="N1641" s="19"/>
      <c r="O1641" s="19"/>
      <c r="P1641" s="19"/>
      <c r="Q1641" s="20">
        <v>-818.03099999999995</v>
      </c>
      <c r="R1641" s="19"/>
      <c r="S1641" s="21"/>
      <c r="Z1641" s="19"/>
      <c r="AA1641" s="19"/>
      <c r="AB1641" s="19"/>
      <c r="AC1641" s="19"/>
      <c r="AD1641" s="19"/>
    </row>
    <row r="1642" spans="1:31" s="20" customFormat="1" x14ac:dyDescent="0.2">
      <c r="A1642" s="17">
        <v>43203.197141203702</v>
      </c>
      <c r="B1642" s="18">
        <v>1.68402778326708</v>
      </c>
      <c r="C1642" s="18">
        <v>1.1392361111111111</v>
      </c>
      <c r="D1642" s="22">
        <f t="shared" si="25"/>
        <v>27.34138888888862</v>
      </c>
      <c r="E1642" s="19"/>
      <c r="G1642" s="19"/>
      <c r="H1642" s="21"/>
      <c r="I1642" s="19"/>
      <c r="J1642" s="19"/>
      <c r="K1642" s="19"/>
      <c r="L1642" s="19"/>
      <c r="M1642" s="19"/>
      <c r="N1642" s="19"/>
      <c r="O1642" s="19"/>
      <c r="P1642" s="19"/>
      <c r="R1642" s="19"/>
      <c r="S1642" s="21"/>
      <c r="Z1642" s="19"/>
      <c r="AA1642" s="19"/>
      <c r="AB1642" s="19"/>
      <c r="AC1642" s="19"/>
      <c r="AD1642" s="19"/>
    </row>
    <row r="1643" spans="1:31" s="20" customFormat="1" x14ac:dyDescent="0.2">
      <c r="A1643" s="17">
        <v>43203.197835648149</v>
      </c>
      <c r="B1643" s="18">
        <v>1.6847222277137901</v>
      </c>
      <c r="C1643" s="18">
        <v>1.1399305555555554</v>
      </c>
      <c r="D1643" s="22">
        <f t="shared" si="25"/>
        <v>27.358055555555286</v>
      </c>
      <c r="E1643" s="19"/>
      <c r="G1643" s="19"/>
      <c r="H1643" s="21"/>
      <c r="I1643" s="19"/>
      <c r="J1643" s="19"/>
      <c r="K1643" s="19"/>
      <c r="L1643" s="19"/>
      <c r="M1643" s="19"/>
      <c r="N1643" s="19"/>
      <c r="O1643" s="19"/>
      <c r="P1643" s="19"/>
      <c r="R1643" s="19"/>
      <c r="S1643" s="21"/>
      <c r="Z1643" s="19"/>
      <c r="AA1643" s="19"/>
      <c r="AB1643" s="19"/>
      <c r="AC1643" s="19"/>
      <c r="AD1643" s="19"/>
    </row>
    <row r="1644" spans="1:31" s="20" customFormat="1" x14ac:dyDescent="0.2">
      <c r="A1644" s="17">
        <v>43203.198530092595</v>
      </c>
      <c r="B1644" s="18">
        <v>1.6854166721605</v>
      </c>
      <c r="C1644" s="18">
        <v>1.140625</v>
      </c>
      <c r="D1644" s="22">
        <f t="shared" si="25"/>
        <v>27.374722222221951</v>
      </c>
      <c r="E1644" s="19"/>
      <c r="G1644" s="19"/>
      <c r="H1644" s="21"/>
      <c r="I1644" s="19"/>
      <c r="J1644" s="19"/>
      <c r="K1644" s="19"/>
      <c r="L1644" s="19"/>
      <c r="M1644" s="19"/>
      <c r="N1644" s="19"/>
      <c r="O1644" s="19"/>
      <c r="P1644" s="19"/>
      <c r="R1644" s="19"/>
      <c r="S1644" s="21"/>
      <c r="Z1644" s="19"/>
      <c r="AA1644" s="19"/>
      <c r="AB1644" s="19"/>
      <c r="AC1644" s="19"/>
      <c r="AD1644" s="19"/>
    </row>
    <row r="1645" spans="1:31" s="20" customFormat="1" x14ac:dyDescent="0.2">
      <c r="A1645" s="17">
        <v>43203.199224537035</v>
      </c>
      <c r="B1645" s="18">
        <v>1.68611111660721</v>
      </c>
      <c r="C1645" s="18">
        <v>1.1413194444444446</v>
      </c>
      <c r="D1645" s="22">
        <f t="shared" si="25"/>
        <v>27.391388888888617</v>
      </c>
      <c r="E1645" s="19"/>
      <c r="G1645" s="19"/>
      <c r="H1645" s="21"/>
      <c r="I1645" s="19"/>
      <c r="J1645" s="19"/>
      <c r="K1645" s="19"/>
      <c r="L1645" s="19"/>
      <c r="M1645" s="19"/>
      <c r="N1645" s="19"/>
      <c r="O1645" s="19"/>
      <c r="P1645" s="19"/>
      <c r="R1645" s="19"/>
      <c r="S1645" s="21"/>
      <c r="Z1645" s="19"/>
      <c r="AA1645" s="19"/>
      <c r="AB1645" s="19"/>
      <c r="AC1645" s="19"/>
      <c r="AD1645" s="19"/>
    </row>
    <row r="1646" spans="1:31" s="20" customFormat="1" x14ac:dyDescent="0.2">
      <c r="A1646" s="17">
        <v>43203.199918981481</v>
      </c>
      <c r="B1646" s="18">
        <v>1.6868055610539201</v>
      </c>
      <c r="C1646" s="18">
        <v>1.1420138888888889</v>
      </c>
      <c r="D1646" s="22">
        <f t="shared" si="25"/>
        <v>27.408055555555283</v>
      </c>
      <c r="E1646" s="19"/>
      <c r="G1646" s="19"/>
      <c r="H1646" s="21"/>
      <c r="I1646" s="19"/>
      <c r="J1646" s="19"/>
      <c r="K1646" s="19"/>
      <c r="L1646" s="19"/>
      <c r="M1646" s="19"/>
      <c r="N1646" s="19"/>
      <c r="O1646" s="19"/>
      <c r="P1646" s="19"/>
      <c r="R1646" s="19"/>
      <c r="S1646" s="21"/>
      <c r="Z1646" s="19"/>
      <c r="AA1646" s="19"/>
      <c r="AB1646" s="19"/>
      <c r="AC1646" s="19"/>
      <c r="AD1646" s="19"/>
    </row>
    <row r="1647" spans="1:31" s="20" customFormat="1" x14ac:dyDescent="0.2">
      <c r="A1647" s="17">
        <v>43203.200613425928</v>
      </c>
      <c r="B1647" s="18">
        <v>1.68750000550062</v>
      </c>
      <c r="C1647" s="18">
        <v>1.1427083333333334</v>
      </c>
      <c r="D1647" s="22">
        <f t="shared" si="25"/>
        <v>27.424722222221948</v>
      </c>
      <c r="E1647" s="19"/>
      <c r="G1647" s="19"/>
      <c r="H1647" s="21"/>
      <c r="I1647" s="19"/>
      <c r="J1647" s="19"/>
      <c r="K1647" s="19"/>
      <c r="L1647" s="19"/>
      <c r="M1647" s="19"/>
      <c r="N1647" s="19"/>
      <c r="O1647" s="19"/>
      <c r="P1647" s="19"/>
      <c r="R1647" s="19"/>
      <c r="S1647" s="21"/>
      <c r="Z1647" s="19"/>
      <c r="AA1647" s="19"/>
      <c r="AB1647" s="19"/>
      <c r="AC1647" s="19"/>
      <c r="AD1647" s="19"/>
    </row>
    <row r="1648" spans="1:31" s="20" customFormat="1" x14ac:dyDescent="0.2">
      <c r="A1648" s="17">
        <v>43203.201307870368</v>
      </c>
      <c r="B1648" s="18">
        <v>1.68819444994733</v>
      </c>
      <c r="C1648" s="18">
        <v>1.1433912037037037</v>
      </c>
      <c r="D1648" s="22">
        <f t="shared" si="25"/>
        <v>27.441388888888614</v>
      </c>
      <c r="E1648" s="19">
        <v>1005.633</v>
      </c>
      <c r="F1648" s="20">
        <v>6.1180000000000003</v>
      </c>
      <c r="G1648" s="19">
        <v>36.982999999999997</v>
      </c>
      <c r="H1648" s="21">
        <v>398.31299999999999</v>
      </c>
      <c r="I1648" s="19">
        <v>0</v>
      </c>
      <c r="J1648" s="19">
        <v>0</v>
      </c>
      <c r="K1648" s="19">
        <v>0</v>
      </c>
      <c r="L1648" s="19">
        <v>5.633</v>
      </c>
      <c r="M1648" s="19">
        <v>0</v>
      </c>
      <c r="N1648" s="19">
        <v>0</v>
      </c>
      <c r="O1648" s="19">
        <v>0</v>
      </c>
      <c r="P1648" s="19">
        <v>0</v>
      </c>
      <c r="Q1648" s="20">
        <v>-817.577</v>
      </c>
      <c r="R1648" s="19">
        <v>0</v>
      </c>
      <c r="S1648" s="21">
        <v>0.56000000000000005</v>
      </c>
      <c r="T1648" s="20">
        <v>35.82</v>
      </c>
      <c r="U1648" s="20">
        <v>0</v>
      </c>
      <c r="V1648" s="20">
        <v>0</v>
      </c>
      <c r="W1648" s="20">
        <v>0</v>
      </c>
      <c r="X1648" s="20">
        <v>0</v>
      </c>
      <c r="Y1648" s="20">
        <v>6</v>
      </c>
      <c r="Z1648" s="19">
        <v>37</v>
      </c>
      <c r="AA1648" s="19">
        <v>3</v>
      </c>
      <c r="AB1648" s="19">
        <v>0</v>
      </c>
      <c r="AC1648" s="19">
        <v>3</v>
      </c>
      <c r="AD1648" s="19">
        <v>3</v>
      </c>
      <c r="AE1648" s="20">
        <v>0</v>
      </c>
    </row>
    <row r="1649" spans="1:30" s="20" customFormat="1" x14ac:dyDescent="0.2">
      <c r="A1649" s="17">
        <v>43203.202002314814</v>
      </c>
      <c r="B1649" s="18">
        <v>1.6888888943940401</v>
      </c>
      <c r="C1649" s="18">
        <v>1.1440972222222223</v>
      </c>
      <c r="D1649" s="22">
        <f t="shared" si="25"/>
        <v>27.45805555555528</v>
      </c>
      <c r="E1649" s="19"/>
      <c r="G1649" s="19"/>
      <c r="H1649" s="21"/>
      <c r="I1649" s="19"/>
      <c r="J1649" s="19"/>
      <c r="K1649" s="19"/>
      <c r="L1649" s="19"/>
      <c r="M1649" s="19"/>
      <c r="N1649" s="19"/>
      <c r="O1649" s="19"/>
      <c r="P1649" s="19"/>
      <c r="R1649" s="19"/>
      <c r="S1649" s="21"/>
      <c r="Z1649" s="19"/>
      <c r="AA1649" s="19"/>
      <c r="AB1649" s="19"/>
      <c r="AC1649" s="19"/>
      <c r="AD1649" s="19"/>
    </row>
    <row r="1650" spans="1:30" s="20" customFormat="1" x14ac:dyDescent="0.2">
      <c r="A1650" s="17">
        <v>43203.202696759261</v>
      </c>
      <c r="B1650" s="18">
        <v>1.68958333884075</v>
      </c>
      <c r="C1650" s="18">
        <v>1.1447916666666667</v>
      </c>
      <c r="D1650" s="22">
        <f t="shared" si="25"/>
        <v>27.474722222221946</v>
      </c>
      <c r="E1650" s="19"/>
      <c r="G1650" s="19"/>
      <c r="H1650" s="21"/>
      <c r="I1650" s="19"/>
      <c r="J1650" s="19"/>
      <c r="K1650" s="19"/>
      <c r="L1650" s="19"/>
      <c r="M1650" s="19"/>
      <c r="N1650" s="19"/>
      <c r="O1650" s="19"/>
      <c r="P1650" s="19"/>
      <c r="R1650" s="19"/>
      <c r="S1650" s="21"/>
      <c r="Z1650" s="19"/>
      <c r="AA1650" s="19"/>
      <c r="AB1650" s="19"/>
      <c r="AC1650" s="19"/>
      <c r="AD1650" s="19"/>
    </row>
    <row r="1651" spans="1:30" s="20" customFormat="1" x14ac:dyDescent="0.2">
      <c r="A1651" s="17">
        <v>43203.2033912037</v>
      </c>
      <c r="B1651" s="18">
        <v>1.69027778328746</v>
      </c>
      <c r="C1651" s="18">
        <v>1.1454861111111112</v>
      </c>
      <c r="D1651" s="22">
        <f t="shared" si="25"/>
        <v>27.491388888888611</v>
      </c>
      <c r="E1651" s="19"/>
      <c r="G1651" s="19"/>
      <c r="H1651" s="21"/>
      <c r="I1651" s="19"/>
      <c r="J1651" s="19"/>
      <c r="K1651" s="19"/>
      <c r="L1651" s="19"/>
      <c r="M1651" s="19"/>
      <c r="N1651" s="19"/>
      <c r="O1651" s="19"/>
      <c r="P1651" s="19"/>
      <c r="R1651" s="19"/>
      <c r="S1651" s="21"/>
      <c r="Z1651" s="19"/>
      <c r="AA1651" s="19"/>
      <c r="AB1651" s="19"/>
      <c r="AC1651" s="19"/>
      <c r="AD1651" s="19"/>
    </row>
    <row r="1652" spans="1:30" s="20" customFormat="1" x14ac:dyDescent="0.2">
      <c r="A1652" s="17">
        <v>43203.204085648147</v>
      </c>
      <c r="B1652" s="18">
        <v>1.6909722277341599</v>
      </c>
      <c r="C1652" s="18">
        <v>1.1461805555555555</v>
      </c>
      <c r="D1652" s="22">
        <f t="shared" si="25"/>
        <v>27.508055555555277</v>
      </c>
      <c r="E1652" s="19"/>
      <c r="G1652" s="19"/>
      <c r="H1652" s="21"/>
      <c r="I1652" s="19"/>
      <c r="J1652" s="19"/>
      <c r="K1652" s="19"/>
      <c r="L1652" s="19"/>
      <c r="M1652" s="19"/>
      <c r="N1652" s="19"/>
      <c r="O1652" s="19"/>
      <c r="P1652" s="19"/>
      <c r="R1652" s="19"/>
      <c r="S1652" s="21"/>
      <c r="Z1652" s="19"/>
      <c r="AA1652" s="19"/>
      <c r="AB1652" s="19"/>
      <c r="AC1652" s="19"/>
      <c r="AD1652" s="19"/>
    </row>
    <row r="1653" spans="1:30" s="20" customFormat="1" x14ac:dyDescent="0.2">
      <c r="A1653" s="17">
        <v>43203.204780092594</v>
      </c>
      <c r="B1653" s="18">
        <v>1.69166667218087</v>
      </c>
      <c r="C1653" s="18">
        <v>1.1468750000000001</v>
      </c>
      <c r="D1653" s="22">
        <f t="shared" si="25"/>
        <v>27.524722222221943</v>
      </c>
      <c r="E1653" s="19"/>
      <c r="G1653" s="19"/>
      <c r="H1653" s="21"/>
      <c r="I1653" s="19"/>
      <c r="J1653" s="19"/>
      <c r="K1653" s="19"/>
      <c r="L1653" s="19"/>
      <c r="M1653" s="19"/>
      <c r="N1653" s="19"/>
      <c r="O1653" s="19"/>
      <c r="P1653" s="19"/>
      <c r="R1653" s="19"/>
      <c r="S1653" s="21"/>
      <c r="T1653" s="20">
        <v>33.524999999999999</v>
      </c>
      <c r="Z1653" s="19"/>
      <c r="AA1653" s="19"/>
      <c r="AB1653" s="19"/>
      <c r="AC1653" s="19"/>
      <c r="AD1653" s="19"/>
    </row>
    <row r="1654" spans="1:30" s="20" customFormat="1" x14ac:dyDescent="0.2">
      <c r="A1654" s="17">
        <v>43203.205474537041</v>
      </c>
      <c r="B1654" s="18">
        <v>1.69236111662758</v>
      </c>
      <c r="C1654" s="18">
        <v>1.1475578703703704</v>
      </c>
      <c r="D1654" s="22">
        <f t="shared" si="25"/>
        <v>27.541388888888608</v>
      </c>
      <c r="E1654" s="19"/>
      <c r="G1654" s="19"/>
      <c r="H1654" s="21"/>
      <c r="I1654" s="19"/>
      <c r="J1654" s="19"/>
      <c r="K1654" s="19"/>
      <c r="L1654" s="19"/>
      <c r="M1654" s="19"/>
      <c r="N1654" s="19"/>
      <c r="O1654" s="19"/>
      <c r="P1654" s="19"/>
      <c r="R1654" s="19"/>
      <c r="S1654" s="21"/>
      <c r="T1654" s="20">
        <v>35.610999999999997</v>
      </c>
      <c r="Z1654" s="19"/>
      <c r="AA1654" s="19"/>
      <c r="AB1654" s="19"/>
      <c r="AC1654" s="19"/>
      <c r="AD1654" s="19"/>
    </row>
    <row r="1655" spans="1:30" s="20" customFormat="1" x14ac:dyDescent="0.2">
      <c r="A1655" s="17">
        <v>43203.20616898148</v>
      </c>
      <c r="B1655" s="18">
        <v>1.6930555610742899</v>
      </c>
      <c r="C1655" s="18">
        <v>1.1482523148148147</v>
      </c>
      <c r="D1655" s="22">
        <f t="shared" si="25"/>
        <v>27.558055555555274</v>
      </c>
      <c r="E1655" s="19"/>
      <c r="G1655" s="19"/>
      <c r="H1655" s="21"/>
      <c r="I1655" s="19"/>
      <c r="J1655" s="19"/>
      <c r="K1655" s="19"/>
      <c r="L1655" s="19"/>
      <c r="M1655" s="19"/>
      <c r="N1655" s="19"/>
      <c r="O1655" s="19"/>
      <c r="P1655" s="19"/>
      <c r="R1655" s="19"/>
      <c r="S1655" s="21"/>
      <c r="Z1655" s="19"/>
      <c r="AA1655" s="19"/>
      <c r="AB1655" s="19"/>
      <c r="AC1655" s="19"/>
      <c r="AD1655" s="19"/>
    </row>
    <row r="1656" spans="1:30" s="20" customFormat="1" x14ac:dyDescent="0.2">
      <c r="A1656" s="17">
        <v>43203.206863425927</v>
      </c>
      <c r="B1656" s="18">
        <v>1.693750005521</v>
      </c>
      <c r="C1656" s="18">
        <v>1.1489583333333333</v>
      </c>
      <c r="D1656" s="22">
        <f t="shared" si="25"/>
        <v>27.57472222222194</v>
      </c>
      <c r="E1656" s="19"/>
      <c r="G1656" s="19"/>
      <c r="H1656" s="21"/>
      <c r="I1656" s="19"/>
      <c r="J1656" s="19"/>
      <c r="K1656" s="19"/>
      <c r="L1656" s="19"/>
      <c r="M1656" s="19"/>
      <c r="N1656" s="19"/>
      <c r="O1656" s="19"/>
      <c r="P1656" s="19"/>
      <c r="R1656" s="19"/>
      <c r="S1656" s="21"/>
      <c r="Z1656" s="19"/>
      <c r="AA1656" s="19"/>
      <c r="AB1656" s="19"/>
      <c r="AC1656" s="19"/>
      <c r="AD1656" s="19"/>
    </row>
    <row r="1657" spans="1:30" s="20" customFormat="1" x14ac:dyDescent="0.2">
      <c r="A1657" s="17">
        <v>43203.207557870373</v>
      </c>
      <c r="B1657" s="18">
        <v>1.6944444499677001</v>
      </c>
      <c r="C1657" s="18">
        <v>1.1496527777777779</v>
      </c>
      <c r="D1657" s="22">
        <f t="shared" si="25"/>
        <v>27.591388888888606</v>
      </c>
      <c r="E1657" s="19"/>
      <c r="G1657" s="19"/>
      <c r="H1657" s="21"/>
      <c r="I1657" s="19"/>
      <c r="J1657" s="19"/>
      <c r="K1657" s="19"/>
      <c r="L1657" s="19"/>
      <c r="M1657" s="19"/>
      <c r="N1657" s="19"/>
      <c r="O1657" s="19"/>
      <c r="P1657" s="19"/>
      <c r="R1657" s="19"/>
      <c r="S1657" s="21"/>
      <c r="T1657" s="20">
        <v>35.561</v>
      </c>
      <c r="Z1657" s="19"/>
      <c r="AA1657" s="19"/>
      <c r="AB1657" s="19"/>
      <c r="AC1657" s="19"/>
      <c r="AD1657" s="19"/>
    </row>
    <row r="1658" spans="1:30" s="20" customFormat="1" x14ac:dyDescent="0.2">
      <c r="A1658" s="17">
        <v>43203.208252314813</v>
      </c>
      <c r="B1658" s="18">
        <v>1.6951388944144099</v>
      </c>
      <c r="C1658" s="18">
        <v>1.1503472222222222</v>
      </c>
      <c r="D1658" s="22">
        <f t="shared" si="25"/>
        <v>27.608055555555271</v>
      </c>
      <c r="E1658" s="19"/>
      <c r="G1658" s="19"/>
      <c r="H1658" s="21"/>
      <c r="I1658" s="19"/>
      <c r="J1658" s="19"/>
      <c r="K1658" s="19"/>
      <c r="L1658" s="19"/>
      <c r="M1658" s="19"/>
      <c r="N1658" s="19"/>
      <c r="O1658" s="19"/>
      <c r="P1658" s="19"/>
      <c r="R1658" s="19"/>
      <c r="S1658" s="21"/>
      <c r="Z1658" s="19"/>
      <c r="AA1658" s="19"/>
      <c r="AB1658" s="19"/>
      <c r="AC1658" s="19"/>
      <c r="AD1658" s="19"/>
    </row>
    <row r="1659" spans="1:30" s="20" customFormat="1" x14ac:dyDescent="0.2">
      <c r="A1659" s="17">
        <v>43203.20894675926</v>
      </c>
      <c r="B1659" s="18">
        <v>1.69583333886112</v>
      </c>
      <c r="C1659" s="18">
        <v>1.1510416666666667</v>
      </c>
      <c r="D1659" s="22">
        <f t="shared" si="25"/>
        <v>27.624722222221937</v>
      </c>
      <c r="E1659" s="19"/>
      <c r="G1659" s="19"/>
      <c r="H1659" s="21"/>
      <c r="I1659" s="19"/>
      <c r="J1659" s="19"/>
      <c r="K1659" s="19"/>
      <c r="L1659" s="19"/>
      <c r="M1659" s="19"/>
      <c r="N1659" s="19"/>
      <c r="O1659" s="19"/>
      <c r="P1659" s="19"/>
      <c r="R1659" s="19"/>
      <c r="S1659" s="21"/>
      <c r="T1659" s="20">
        <v>34.570999999999998</v>
      </c>
      <c r="Z1659" s="19"/>
      <c r="AA1659" s="19"/>
      <c r="AB1659" s="19"/>
      <c r="AC1659" s="19"/>
      <c r="AD1659" s="19"/>
    </row>
    <row r="1660" spans="1:30" s="20" customFormat="1" x14ac:dyDescent="0.2">
      <c r="A1660" s="17">
        <v>43203.209641203706</v>
      </c>
      <c r="B1660" s="18">
        <v>1.6965277833078301</v>
      </c>
      <c r="C1660" s="18">
        <v>1.1517361111111111</v>
      </c>
      <c r="D1660" s="22">
        <f t="shared" si="25"/>
        <v>27.641388888888603</v>
      </c>
      <c r="E1660" s="19"/>
      <c r="G1660" s="19"/>
      <c r="H1660" s="21"/>
      <c r="I1660" s="19"/>
      <c r="J1660" s="19"/>
      <c r="K1660" s="19"/>
      <c r="L1660" s="19"/>
      <c r="M1660" s="19"/>
      <c r="N1660" s="19"/>
      <c r="O1660" s="19"/>
      <c r="P1660" s="19"/>
      <c r="Q1660" s="20">
        <v>-817.029</v>
      </c>
      <c r="R1660" s="19"/>
      <c r="S1660" s="21"/>
      <c r="T1660" s="20">
        <v>36.115000000000002</v>
      </c>
      <c r="Z1660" s="19"/>
      <c r="AA1660" s="19"/>
      <c r="AB1660" s="19"/>
      <c r="AC1660" s="19"/>
      <c r="AD1660" s="19"/>
    </row>
    <row r="1661" spans="1:30" s="20" customFormat="1" x14ac:dyDescent="0.2">
      <c r="A1661" s="17">
        <v>43203.210335648146</v>
      </c>
      <c r="B1661" s="18">
        <v>1.6972222277545399</v>
      </c>
      <c r="C1661" s="18">
        <v>1.1524189814814816</v>
      </c>
      <c r="D1661" s="22">
        <f t="shared" si="25"/>
        <v>27.658055555555269</v>
      </c>
      <c r="E1661" s="19"/>
      <c r="G1661" s="19"/>
      <c r="H1661" s="21"/>
      <c r="I1661" s="19"/>
      <c r="J1661" s="19"/>
      <c r="K1661" s="19"/>
      <c r="L1661" s="19"/>
      <c r="M1661" s="19"/>
      <c r="N1661" s="19"/>
      <c r="O1661" s="19"/>
      <c r="P1661" s="19"/>
      <c r="R1661" s="19"/>
      <c r="S1661" s="21"/>
      <c r="Z1661" s="19"/>
      <c r="AA1661" s="19"/>
      <c r="AB1661" s="19"/>
      <c r="AC1661" s="19"/>
      <c r="AD1661" s="19"/>
    </row>
    <row r="1662" spans="1:30" s="20" customFormat="1" x14ac:dyDescent="0.2">
      <c r="A1662" s="17">
        <v>43203.211030092592</v>
      </c>
      <c r="B1662" s="18">
        <v>1.69791667220125</v>
      </c>
      <c r="C1662" s="18">
        <v>1.1531134259259259</v>
      </c>
      <c r="D1662" s="22">
        <f t="shared" si="25"/>
        <v>27.674722222221934</v>
      </c>
      <c r="E1662" s="19"/>
      <c r="G1662" s="19"/>
      <c r="H1662" s="21"/>
      <c r="I1662" s="19"/>
      <c r="J1662" s="19"/>
      <c r="K1662" s="19"/>
      <c r="L1662" s="19"/>
      <c r="M1662" s="19"/>
      <c r="N1662" s="19"/>
      <c r="O1662" s="19"/>
      <c r="P1662" s="19"/>
      <c r="R1662" s="19"/>
      <c r="S1662" s="21"/>
      <c r="Z1662" s="19"/>
      <c r="AA1662" s="19"/>
      <c r="AB1662" s="19"/>
      <c r="AC1662" s="19"/>
      <c r="AD1662" s="19"/>
    </row>
    <row r="1663" spans="1:30" s="20" customFormat="1" x14ac:dyDescent="0.2">
      <c r="A1663" s="17">
        <v>43203.211724537039</v>
      </c>
      <c r="B1663" s="18">
        <v>1.6986111166479501</v>
      </c>
      <c r="C1663" s="18">
        <v>1.1538194444444445</v>
      </c>
      <c r="D1663" s="22">
        <f t="shared" si="25"/>
        <v>27.6913888888886</v>
      </c>
      <c r="E1663" s="19"/>
      <c r="G1663" s="19"/>
      <c r="H1663" s="21"/>
      <c r="I1663" s="19"/>
      <c r="J1663" s="19"/>
      <c r="K1663" s="19"/>
      <c r="L1663" s="19"/>
      <c r="M1663" s="19"/>
      <c r="N1663" s="19"/>
      <c r="O1663" s="19"/>
      <c r="P1663" s="19"/>
      <c r="R1663" s="19"/>
      <c r="S1663" s="21"/>
      <c r="Z1663" s="19"/>
      <c r="AA1663" s="19"/>
      <c r="AB1663" s="19"/>
      <c r="AC1663" s="19"/>
      <c r="AD1663" s="19"/>
    </row>
    <row r="1664" spans="1:30" s="20" customFormat="1" x14ac:dyDescent="0.2">
      <c r="A1664" s="17">
        <v>43203.212418981479</v>
      </c>
      <c r="B1664" s="18">
        <v>1.6993055610946599</v>
      </c>
      <c r="C1664" s="18">
        <v>1.1545138888888888</v>
      </c>
      <c r="D1664" s="22">
        <f t="shared" si="25"/>
        <v>27.708055555555266</v>
      </c>
      <c r="E1664" s="19"/>
      <c r="G1664" s="19"/>
      <c r="H1664" s="21"/>
      <c r="I1664" s="19"/>
      <c r="J1664" s="19"/>
      <c r="K1664" s="19"/>
      <c r="L1664" s="19"/>
      <c r="M1664" s="19"/>
      <c r="N1664" s="19"/>
      <c r="O1664" s="19"/>
      <c r="P1664" s="19"/>
      <c r="R1664" s="19"/>
      <c r="S1664" s="21"/>
      <c r="Z1664" s="19"/>
      <c r="AA1664" s="19"/>
      <c r="AB1664" s="19"/>
      <c r="AC1664" s="19"/>
      <c r="AD1664" s="19"/>
    </row>
    <row r="1665" spans="1:31" s="20" customFormat="1" x14ac:dyDescent="0.2">
      <c r="A1665" s="17">
        <v>43203.213113425925</v>
      </c>
      <c r="B1665" s="18">
        <v>1.70000000554137</v>
      </c>
      <c r="C1665" s="18">
        <v>1.1552083333333334</v>
      </c>
      <c r="D1665" s="22">
        <f t="shared" si="25"/>
        <v>27.724722222221931</v>
      </c>
      <c r="E1665" s="19"/>
      <c r="G1665" s="19"/>
      <c r="H1665" s="21"/>
      <c r="I1665" s="19"/>
      <c r="J1665" s="19"/>
      <c r="K1665" s="19"/>
      <c r="L1665" s="19"/>
      <c r="M1665" s="19"/>
      <c r="N1665" s="19"/>
      <c r="O1665" s="19"/>
      <c r="P1665" s="19"/>
      <c r="R1665" s="19"/>
      <c r="S1665" s="21"/>
      <c r="T1665" s="20">
        <v>35.639000000000003</v>
      </c>
      <c r="Z1665" s="19"/>
      <c r="AA1665" s="19"/>
      <c r="AB1665" s="19"/>
      <c r="AC1665" s="19"/>
      <c r="AD1665" s="19"/>
    </row>
    <row r="1666" spans="1:31" s="20" customFormat="1" x14ac:dyDescent="0.2">
      <c r="A1666" s="17">
        <v>43203.213807870372</v>
      </c>
      <c r="B1666" s="18">
        <v>1.7006944499880801</v>
      </c>
      <c r="C1666" s="18">
        <v>1.1559027777777777</v>
      </c>
      <c r="D1666" s="22">
        <f t="shared" si="25"/>
        <v>27.741388888888597</v>
      </c>
      <c r="E1666" s="19"/>
      <c r="G1666" s="19"/>
      <c r="H1666" s="21"/>
      <c r="I1666" s="19"/>
      <c r="J1666" s="19"/>
      <c r="K1666" s="19"/>
      <c r="L1666" s="19"/>
      <c r="M1666" s="19"/>
      <c r="N1666" s="19"/>
      <c r="O1666" s="19"/>
      <c r="P1666" s="19"/>
      <c r="R1666" s="19"/>
      <c r="S1666" s="21"/>
      <c r="Z1666" s="19"/>
      <c r="AA1666" s="19"/>
      <c r="AB1666" s="19"/>
      <c r="AC1666" s="19"/>
      <c r="AD1666" s="19"/>
    </row>
    <row r="1667" spans="1:31" s="20" customFormat="1" x14ac:dyDescent="0.2">
      <c r="A1667" s="17">
        <v>43203.214502314811</v>
      </c>
      <c r="B1667" s="18">
        <v>1.7013888944347899</v>
      </c>
      <c r="C1667" s="18">
        <v>1.1565972222222223</v>
      </c>
      <c r="D1667" s="22">
        <f t="shared" si="25"/>
        <v>27.758055555555263</v>
      </c>
      <c r="E1667" s="19"/>
      <c r="G1667" s="19"/>
      <c r="H1667" s="21"/>
      <c r="I1667" s="19"/>
      <c r="J1667" s="19"/>
      <c r="K1667" s="19"/>
      <c r="L1667" s="19"/>
      <c r="M1667" s="19"/>
      <c r="N1667" s="19"/>
      <c r="O1667" s="19"/>
      <c r="P1667" s="19"/>
      <c r="R1667" s="19"/>
      <c r="S1667" s="21"/>
      <c r="Z1667" s="19"/>
      <c r="AA1667" s="19"/>
      <c r="AB1667" s="19"/>
      <c r="AC1667" s="19"/>
      <c r="AD1667" s="19"/>
    </row>
    <row r="1668" spans="1:31" s="20" customFormat="1" x14ac:dyDescent="0.2">
      <c r="A1668" s="17">
        <v>43203.215196759258</v>
      </c>
      <c r="B1668" s="18">
        <v>1.70208333888149</v>
      </c>
      <c r="C1668" s="18">
        <v>1.1572800925925926</v>
      </c>
      <c r="D1668" s="22">
        <f t="shared" ref="D1668:D1731" si="26">D1667+60/3600</f>
        <v>27.774722222221929</v>
      </c>
      <c r="E1668" s="19"/>
      <c r="G1668" s="19"/>
      <c r="H1668" s="21"/>
      <c r="I1668" s="19"/>
      <c r="J1668" s="19"/>
      <c r="K1668" s="19"/>
      <c r="L1668" s="19"/>
      <c r="M1668" s="19"/>
      <c r="N1668" s="19"/>
      <c r="O1668" s="19"/>
      <c r="P1668" s="19"/>
      <c r="R1668" s="19"/>
      <c r="S1668" s="21"/>
      <c r="Z1668" s="19"/>
      <c r="AA1668" s="19"/>
      <c r="AB1668" s="19"/>
      <c r="AC1668" s="19"/>
      <c r="AD1668" s="19"/>
    </row>
    <row r="1669" spans="1:31" s="20" customFormat="1" x14ac:dyDescent="0.2">
      <c r="A1669" s="17">
        <v>43203.215891203705</v>
      </c>
      <c r="B1669" s="18">
        <v>1.7027777833282001</v>
      </c>
      <c r="C1669" s="18">
        <v>1.1579861111111112</v>
      </c>
      <c r="D1669" s="22">
        <f t="shared" si="26"/>
        <v>27.791388888888594</v>
      </c>
      <c r="E1669" s="19"/>
      <c r="G1669" s="19"/>
      <c r="H1669" s="21"/>
      <c r="I1669" s="19"/>
      <c r="J1669" s="19"/>
      <c r="K1669" s="19"/>
      <c r="L1669" s="19"/>
      <c r="M1669" s="19"/>
      <c r="N1669" s="19"/>
      <c r="O1669" s="19"/>
      <c r="P1669" s="19"/>
      <c r="R1669" s="19"/>
      <c r="S1669" s="21"/>
      <c r="Z1669" s="19"/>
      <c r="AA1669" s="19"/>
      <c r="AB1669" s="19"/>
      <c r="AC1669" s="19"/>
      <c r="AD1669" s="19"/>
    </row>
    <row r="1670" spans="1:31" s="20" customFormat="1" x14ac:dyDescent="0.2">
      <c r="A1670" s="17">
        <v>43203.216585648152</v>
      </c>
      <c r="B1670" s="18">
        <v>1.7034722277749099</v>
      </c>
      <c r="C1670" s="18">
        <v>1.1586805555555555</v>
      </c>
      <c r="D1670" s="22">
        <f t="shared" si="26"/>
        <v>27.80805555555526</v>
      </c>
      <c r="E1670" s="19"/>
      <c r="G1670" s="19"/>
      <c r="H1670" s="21">
        <v>401.71899999999999</v>
      </c>
      <c r="I1670" s="19"/>
      <c r="J1670" s="19"/>
      <c r="K1670" s="19"/>
      <c r="L1670" s="19"/>
      <c r="M1670" s="19"/>
      <c r="N1670" s="19"/>
      <c r="O1670" s="19"/>
      <c r="P1670" s="19"/>
      <c r="R1670" s="19"/>
      <c r="S1670" s="21"/>
      <c r="Z1670" s="19"/>
      <c r="AA1670" s="19"/>
      <c r="AB1670" s="19"/>
      <c r="AC1670" s="19"/>
      <c r="AD1670" s="19"/>
    </row>
    <row r="1671" spans="1:31" s="20" customFormat="1" x14ac:dyDescent="0.2">
      <c r="A1671" s="17">
        <v>43203.217280092591</v>
      </c>
      <c r="B1671" s="18">
        <v>1.70416667222162</v>
      </c>
      <c r="C1671" s="18">
        <v>1.159375</v>
      </c>
      <c r="D1671" s="22">
        <f t="shared" si="26"/>
        <v>27.824722222221926</v>
      </c>
      <c r="E1671" s="19"/>
      <c r="G1671" s="19"/>
      <c r="H1671" s="21"/>
      <c r="I1671" s="19"/>
      <c r="J1671" s="19"/>
      <c r="K1671" s="19"/>
      <c r="L1671" s="19"/>
      <c r="M1671" s="19"/>
      <c r="N1671" s="19"/>
      <c r="O1671" s="19"/>
      <c r="P1671" s="19"/>
      <c r="R1671" s="19"/>
      <c r="S1671" s="21"/>
      <c r="Z1671" s="19"/>
      <c r="AA1671" s="19"/>
      <c r="AB1671" s="19"/>
      <c r="AC1671" s="19"/>
      <c r="AD1671" s="19"/>
    </row>
    <row r="1672" spans="1:31" s="20" customFormat="1" x14ac:dyDescent="0.2">
      <c r="A1672" s="17">
        <v>43203.217974537038</v>
      </c>
      <c r="B1672" s="18">
        <v>1.7048611166683301</v>
      </c>
      <c r="C1672" s="18">
        <v>1.1600694444444444</v>
      </c>
      <c r="D1672" s="22">
        <f t="shared" si="26"/>
        <v>27.841388888888591</v>
      </c>
      <c r="E1672" s="19"/>
      <c r="G1672" s="19"/>
      <c r="H1672" s="21"/>
      <c r="I1672" s="19"/>
      <c r="J1672" s="19"/>
      <c r="K1672" s="19"/>
      <c r="L1672" s="19"/>
      <c r="M1672" s="19"/>
      <c r="N1672" s="19"/>
      <c r="O1672" s="19"/>
      <c r="P1672" s="19"/>
      <c r="R1672" s="19"/>
      <c r="S1672" s="21"/>
      <c r="Z1672" s="19"/>
      <c r="AA1672" s="19"/>
      <c r="AB1672" s="19"/>
      <c r="AC1672" s="19"/>
      <c r="AD1672" s="19"/>
    </row>
    <row r="1673" spans="1:31" s="20" customFormat="1" x14ac:dyDescent="0.2">
      <c r="A1673" s="17">
        <v>43203.218668981484</v>
      </c>
      <c r="B1673" s="18">
        <v>1.7055555611150299</v>
      </c>
      <c r="C1673" s="18">
        <v>1.1607638888888889</v>
      </c>
      <c r="D1673" s="22">
        <f t="shared" si="26"/>
        <v>27.858055555555257</v>
      </c>
      <c r="E1673" s="19"/>
      <c r="G1673" s="19"/>
      <c r="H1673" s="21"/>
      <c r="I1673" s="19"/>
      <c r="J1673" s="19"/>
      <c r="K1673" s="19"/>
      <c r="L1673" s="19"/>
      <c r="M1673" s="19"/>
      <c r="N1673" s="19"/>
      <c r="O1673" s="19"/>
      <c r="P1673" s="19"/>
      <c r="R1673" s="19"/>
      <c r="S1673" s="21"/>
      <c r="Z1673" s="19"/>
      <c r="AA1673" s="19"/>
      <c r="AB1673" s="19"/>
      <c r="AC1673" s="19"/>
      <c r="AD1673" s="19"/>
    </row>
    <row r="1674" spans="1:31" s="20" customFormat="1" x14ac:dyDescent="0.2">
      <c r="A1674" s="17">
        <v>43203.219363425924</v>
      </c>
      <c r="B1674" s="18">
        <v>1.70625000556174</v>
      </c>
      <c r="C1674" s="18">
        <v>1.1614583333333333</v>
      </c>
      <c r="D1674" s="22">
        <f t="shared" si="26"/>
        <v>27.874722222221923</v>
      </c>
      <c r="E1674" s="19"/>
      <c r="G1674" s="19"/>
      <c r="H1674" s="21"/>
      <c r="I1674" s="19"/>
      <c r="J1674" s="19"/>
      <c r="K1674" s="19"/>
      <c r="L1674" s="19"/>
      <c r="M1674" s="19"/>
      <c r="N1674" s="19"/>
      <c r="O1674" s="19"/>
      <c r="P1674" s="19"/>
      <c r="R1674" s="19"/>
      <c r="S1674" s="21"/>
      <c r="Z1674" s="19"/>
      <c r="AA1674" s="19"/>
      <c r="AB1674" s="19"/>
      <c r="AC1674" s="19"/>
      <c r="AD1674" s="19"/>
    </row>
    <row r="1675" spans="1:31" s="20" customFormat="1" x14ac:dyDescent="0.2">
      <c r="A1675" s="17">
        <v>43203.220057870371</v>
      </c>
      <c r="B1675" s="18">
        <v>1.7069444500084501</v>
      </c>
      <c r="C1675" s="18">
        <v>1.1621412037037038</v>
      </c>
      <c r="D1675" s="22">
        <f t="shared" si="26"/>
        <v>27.891388888888589</v>
      </c>
      <c r="E1675" s="19"/>
      <c r="G1675" s="19"/>
      <c r="H1675" s="21">
        <v>399.78500000000003</v>
      </c>
      <c r="I1675" s="19"/>
      <c r="J1675" s="19"/>
      <c r="K1675" s="19"/>
      <c r="L1675" s="19"/>
      <c r="M1675" s="19"/>
      <c r="N1675" s="19"/>
      <c r="O1675" s="19"/>
      <c r="P1675" s="19"/>
      <c r="R1675" s="19"/>
      <c r="S1675" s="21"/>
      <c r="Z1675" s="19"/>
      <c r="AA1675" s="19"/>
      <c r="AB1675" s="19"/>
      <c r="AC1675" s="19"/>
      <c r="AD1675" s="19"/>
    </row>
    <row r="1676" spans="1:31" s="20" customFormat="1" x14ac:dyDescent="0.2">
      <c r="A1676" s="17">
        <v>43203.220752314817</v>
      </c>
      <c r="B1676" s="18">
        <v>1.7076388944551599</v>
      </c>
      <c r="C1676" s="18">
        <v>1.1628472222222221</v>
      </c>
      <c r="D1676" s="22">
        <f t="shared" si="26"/>
        <v>27.908055555555254</v>
      </c>
      <c r="E1676" s="19"/>
      <c r="G1676" s="19"/>
      <c r="H1676" s="21"/>
      <c r="I1676" s="19"/>
      <c r="J1676" s="19"/>
      <c r="K1676" s="19"/>
      <c r="L1676" s="19"/>
      <c r="M1676" s="19"/>
      <c r="N1676" s="19"/>
      <c r="O1676" s="19"/>
      <c r="P1676" s="19"/>
      <c r="R1676" s="19"/>
      <c r="S1676" s="21"/>
      <c r="Z1676" s="19"/>
      <c r="AA1676" s="19"/>
      <c r="AB1676" s="19"/>
      <c r="AC1676" s="19"/>
      <c r="AD1676" s="19"/>
    </row>
    <row r="1677" spans="1:31" s="20" customFormat="1" x14ac:dyDescent="0.2">
      <c r="A1677" s="17">
        <v>43203.221446759257</v>
      </c>
      <c r="B1677" s="18">
        <v>1.70833333890187</v>
      </c>
      <c r="C1677" s="18">
        <v>1.1635416666666667</v>
      </c>
      <c r="D1677" s="22">
        <f t="shared" si="26"/>
        <v>27.92472222222192</v>
      </c>
      <c r="E1677" s="19"/>
      <c r="G1677" s="19"/>
      <c r="H1677" s="21"/>
      <c r="I1677" s="19"/>
      <c r="J1677" s="19"/>
      <c r="K1677" s="19"/>
      <c r="L1677" s="19"/>
      <c r="M1677" s="19"/>
      <c r="N1677" s="19"/>
      <c r="O1677" s="19"/>
      <c r="P1677" s="19"/>
      <c r="R1677" s="19"/>
      <c r="S1677" s="21"/>
      <c r="Z1677" s="19"/>
      <c r="AA1677" s="19"/>
      <c r="AB1677" s="19"/>
      <c r="AC1677" s="19"/>
      <c r="AD1677" s="19"/>
    </row>
    <row r="1678" spans="1:31" s="20" customFormat="1" x14ac:dyDescent="0.2">
      <c r="A1678" s="17">
        <v>43203.222141203703</v>
      </c>
      <c r="B1678" s="18">
        <v>1.7090277833485701</v>
      </c>
      <c r="C1678" s="18">
        <v>1.164236111111111</v>
      </c>
      <c r="D1678" s="22">
        <f t="shared" si="26"/>
        <v>27.941388888888586</v>
      </c>
      <c r="E1678" s="19">
        <v>1005.633</v>
      </c>
      <c r="F1678" s="20">
        <v>6.1219999999999999</v>
      </c>
      <c r="G1678" s="19">
        <v>36.978999999999999</v>
      </c>
      <c r="H1678" s="21">
        <v>400.26799999999997</v>
      </c>
      <c r="I1678" s="19">
        <v>0</v>
      </c>
      <c r="J1678" s="19">
        <v>0</v>
      </c>
      <c r="K1678" s="19">
        <v>0</v>
      </c>
      <c r="L1678" s="19">
        <v>5.633</v>
      </c>
      <c r="M1678" s="19">
        <v>0</v>
      </c>
      <c r="N1678" s="19">
        <v>0</v>
      </c>
      <c r="O1678" s="19">
        <v>0</v>
      </c>
      <c r="P1678" s="19">
        <v>0</v>
      </c>
      <c r="Q1678" s="20">
        <v>-816.03800000000001</v>
      </c>
      <c r="R1678" s="19">
        <v>0</v>
      </c>
      <c r="S1678" s="21">
        <v>1.224</v>
      </c>
      <c r="T1678" s="20">
        <v>36.197000000000003</v>
      </c>
      <c r="U1678" s="20">
        <v>0</v>
      </c>
      <c r="V1678" s="20">
        <v>0</v>
      </c>
      <c r="W1678" s="20">
        <v>0</v>
      </c>
      <c r="X1678" s="20">
        <v>0</v>
      </c>
      <c r="Y1678" s="20">
        <v>6</v>
      </c>
      <c r="Z1678" s="19">
        <v>37</v>
      </c>
      <c r="AA1678" s="19">
        <v>3</v>
      </c>
      <c r="AB1678" s="19">
        <v>0</v>
      </c>
      <c r="AC1678" s="19">
        <v>3</v>
      </c>
      <c r="AD1678" s="19">
        <v>3</v>
      </c>
      <c r="AE1678" s="20">
        <v>0</v>
      </c>
    </row>
    <row r="1679" spans="1:31" s="20" customFormat="1" x14ac:dyDescent="0.2">
      <c r="A1679" s="17">
        <v>43203.22283564815</v>
      </c>
      <c r="B1679" s="18">
        <v>1.7097222277952799</v>
      </c>
      <c r="C1679" s="18">
        <v>1.1649305555555556</v>
      </c>
      <c r="D1679" s="22">
        <f t="shared" si="26"/>
        <v>27.958055555555251</v>
      </c>
      <c r="E1679" s="19"/>
      <c r="G1679" s="19"/>
      <c r="H1679" s="21"/>
      <c r="I1679" s="19"/>
      <c r="J1679" s="19"/>
      <c r="K1679" s="19"/>
      <c r="L1679" s="19"/>
      <c r="M1679" s="19"/>
      <c r="N1679" s="19"/>
      <c r="O1679" s="19"/>
      <c r="P1679" s="19"/>
      <c r="R1679" s="19"/>
      <c r="S1679" s="21"/>
      <c r="Z1679" s="19"/>
      <c r="AA1679" s="19"/>
      <c r="AB1679" s="19"/>
      <c r="AC1679" s="19"/>
      <c r="AD1679" s="19"/>
    </row>
    <row r="1680" spans="1:31" s="20" customFormat="1" x14ac:dyDescent="0.2">
      <c r="A1680" s="17">
        <v>43203.223530092589</v>
      </c>
      <c r="B1680" s="18">
        <v>1.71041667224199</v>
      </c>
      <c r="C1680" s="18">
        <v>1.1656249999999999</v>
      </c>
      <c r="D1680" s="22">
        <f t="shared" si="26"/>
        <v>27.974722222221917</v>
      </c>
      <c r="E1680" s="19"/>
      <c r="G1680" s="19"/>
      <c r="H1680" s="21"/>
      <c r="I1680" s="19"/>
      <c r="J1680" s="19"/>
      <c r="K1680" s="19"/>
      <c r="L1680" s="19"/>
      <c r="M1680" s="19"/>
      <c r="N1680" s="19"/>
      <c r="O1680" s="19"/>
      <c r="P1680" s="19"/>
      <c r="R1680" s="19"/>
      <c r="S1680" s="21"/>
      <c r="Z1680" s="19"/>
      <c r="AA1680" s="19"/>
      <c r="AB1680" s="19"/>
      <c r="AC1680" s="19"/>
      <c r="AD1680" s="19"/>
    </row>
    <row r="1681" spans="1:30" s="20" customFormat="1" x14ac:dyDescent="0.2">
      <c r="A1681" s="17">
        <v>43203.224224537036</v>
      </c>
      <c r="B1681" s="18">
        <v>1.7111111166887001</v>
      </c>
      <c r="C1681" s="18">
        <v>1.1663194444444445</v>
      </c>
      <c r="D1681" s="22">
        <f t="shared" si="26"/>
        <v>27.991388888888583</v>
      </c>
      <c r="E1681" s="19"/>
      <c r="G1681" s="19"/>
      <c r="H1681" s="21"/>
      <c r="I1681" s="19"/>
      <c r="J1681" s="19"/>
      <c r="K1681" s="19"/>
      <c r="L1681" s="19"/>
      <c r="M1681" s="19"/>
      <c r="N1681" s="19"/>
      <c r="O1681" s="19"/>
      <c r="P1681" s="19"/>
      <c r="R1681" s="19"/>
      <c r="S1681" s="21"/>
      <c r="T1681" s="20">
        <v>34.348999999999997</v>
      </c>
      <c r="Z1681" s="19"/>
      <c r="AA1681" s="19"/>
      <c r="AB1681" s="19"/>
      <c r="AC1681" s="19"/>
      <c r="AD1681" s="19"/>
    </row>
    <row r="1682" spans="1:30" s="20" customFormat="1" x14ac:dyDescent="0.2">
      <c r="A1682" s="17">
        <v>43203.224918981483</v>
      </c>
      <c r="B1682" s="18">
        <v>1.7118055611354099</v>
      </c>
      <c r="C1682" s="18">
        <v>1.1670023148148148</v>
      </c>
      <c r="D1682" s="22">
        <f t="shared" si="26"/>
        <v>28.008055555555249</v>
      </c>
      <c r="E1682" s="19"/>
      <c r="G1682" s="19"/>
      <c r="H1682" s="21"/>
      <c r="I1682" s="19"/>
      <c r="J1682" s="19"/>
      <c r="K1682" s="19"/>
      <c r="L1682" s="19"/>
      <c r="M1682" s="19"/>
      <c r="N1682" s="19"/>
      <c r="O1682" s="19"/>
      <c r="P1682" s="19"/>
      <c r="R1682" s="19"/>
      <c r="S1682" s="21"/>
      <c r="Z1682" s="19"/>
      <c r="AA1682" s="19"/>
      <c r="AB1682" s="19"/>
      <c r="AC1682" s="19"/>
      <c r="AD1682" s="19"/>
    </row>
    <row r="1683" spans="1:30" s="20" customFormat="1" x14ac:dyDescent="0.2">
      <c r="A1683" s="17">
        <v>43203.225613425922</v>
      </c>
      <c r="B1683" s="18">
        <v>1.71250000558211</v>
      </c>
      <c r="C1683" s="18">
        <v>1.1677083333333333</v>
      </c>
      <c r="D1683" s="22">
        <f t="shared" si="26"/>
        <v>28.024722222221914</v>
      </c>
      <c r="E1683" s="19"/>
      <c r="G1683" s="19"/>
      <c r="H1683" s="21"/>
      <c r="I1683" s="19"/>
      <c r="J1683" s="19"/>
      <c r="K1683" s="19"/>
      <c r="L1683" s="19"/>
      <c r="M1683" s="19"/>
      <c r="N1683" s="19"/>
      <c r="O1683" s="19"/>
      <c r="P1683" s="19"/>
      <c r="R1683" s="19"/>
      <c r="S1683" s="21"/>
      <c r="Z1683" s="19"/>
      <c r="AA1683" s="19"/>
      <c r="AB1683" s="19"/>
      <c r="AC1683" s="19"/>
      <c r="AD1683" s="19"/>
    </row>
    <row r="1684" spans="1:30" s="20" customFormat="1" x14ac:dyDescent="0.2">
      <c r="A1684" s="17">
        <v>43203.226307870369</v>
      </c>
      <c r="B1684" s="18">
        <v>1.7131944500288201</v>
      </c>
      <c r="C1684" s="18">
        <v>1.1684027777777777</v>
      </c>
      <c r="D1684" s="22">
        <f t="shared" si="26"/>
        <v>28.04138888888858</v>
      </c>
      <c r="E1684" s="19"/>
      <c r="G1684" s="19"/>
      <c r="H1684" s="21"/>
      <c r="I1684" s="19"/>
      <c r="J1684" s="19"/>
      <c r="K1684" s="19"/>
      <c r="L1684" s="19"/>
      <c r="M1684" s="19"/>
      <c r="N1684" s="19"/>
      <c r="O1684" s="19"/>
      <c r="P1684" s="19"/>
      <c r="R1684" s="19"/>
      <c r="S1684" s="21"/>
      <c r="T1684" s="20">
        <v>33.459000000000003</v>
      </c>
      <c r="Z1684" s="19"/>
      <c r="AA1684" s="19"/>
      <c r="AB1684" s="19"/>
      <c r="AC1684" s="19"/>
      <c r="AD1684" s="19"/>
    </row>
    <row r="1685" spans="1:30" s="20" customFormat="1" x14ac:dyDescent="0.2">
      <c r="A1685" s="17">
        <v>43203.227002314816</v>
      </c>
      <c r="B1685" s="18">
        <v>1.7138888944755299</v>
      </c>
      <c r="C1685" s="18">
        <v>1.1690972222222222</v>
      </c>
      <c r="D1685" s="22">
        <f t="shared" si="26"/>
        <v>28.058055555555246</v>
      </c>
      <c r="E1685" s="19"/>
      <c r="G1685" s="19"/>
      <c r="H1685" s="21"/>
      <c r="I1685" s="19"/>
      <c r="J1685" s="19"/>
      <c r="K1685" s="19"/>
      <c r="L1685" s="19"/>
      <c r="M1685" s="19"/>
      <c r="N1685" s="19"/>
      <c r="O1685" s="19"/>
      <c r="P1685" s="19"/>
      <c r="R1685" s="19"/>
      <c r="S1685" s="21"/>
      <c r="Z1685" s="19"/>
      <c r="AA1685" s="19"/>
      <c r="AB1685" s="19"/>
      <c r="AC1685" s="19"/>
      <c r="AD1685" s="19"/>
    </row>
    <row r="1686" spans="1:30" s="20" customFormat="1" x14ac:dyDescent="0.2">
      <c r="A1686" s="17">
        <v>43203.227696759262</v>
      </c>
      <c r="B1686" s="18">
        <v>1.71458333892224</v>
      </c>
      <c r="C1686" s="18">
        <v>1.1697916666666666</v>
      </c>
      <c r="D1686" s="22">
        <f t="shared" si="26"/>
        <v>28.074722222221911</v>
      </c>
      <c r="E1686" s="19"/>
      <c r="G1686" s="19"/>
      <c r="H1686" s="21"/>
      <c r="I1686" s="19"/>
      <c r="J1686" s="19"/>
      <c r="K1686" s="19"/>
      <c r="L1686" s="19"/>
      <c r="M1686" s="19"/>
      <c r="N1686" s="19"/>
      <c r="O1686" s="19"/>
      <c r="P1686" s="19"/>
      <c r="R1686" s="19"/>
      <c r="S1686" s="21"/>
      <c r="Z1686" s="19"/>
      <c r="AA1686" s="19"/>
      <c r="AB1686" s="19"/>
      <c r="AC1686" s="19"/>
      <c r="AD1686" s="19"/>
    </row>
    <row r="1687" spans="1:30" s="20" customFormat="1" x14ac:dyDescent="0.2">
      <c r="A1687" s="17">
        <v>43203.228391203702</v>
      </c>
      <c r="B1687" s="18">
        <v>1.7152777833689501</v>
      </c>
      <c r="C1687" s="18">
        <v>1.1704861111111111</v>
      </c>
      <c r="D1687" s="22">
        <f t="shared" si="26"/>
        <v>28.091388888888577</v>
      </c>
      <c r="E1687" s="19"/>
      <c r="G1687" s="19"/>
      <c r="H1687" s="21"/>
      <c r="I1687" s="19"/>
      <c r="J1687" s="19"/>
      <c r="K1687" s="19"/>
      <c r="L1687" s="19"/>
      <c r="M1687" s="19"/>
      <c r="N1687" s="19"/>
      <c r="O1687" s="19"/>
      <c r="P1687" s="19"/>
      <c r="R1687" s="19"/>
      <c r="S1687" s="21"/>
      <c r="T1687" s="20">
        <v>35.552</v>
      </c>
      <c r="Z1687" s="19"/>
      <c r="AA1687" s="19"/>
      <c r="AB1687" s="19"/>
      <c r="AC1687" s="19"/>
      <c r="AD1687" s="19"/>
    </row>
    <row r="1688" spans="1:30" s="20" customFormat="1" x14ac:dyDescent="0.2">
      <c r="A1688" s="17">
        <v>43203.229085648149</v>
      </c>
      <c r="B1688" s="18">
        <v>1.7159722278156599</v>
      </c>
      <c r="C1688" s="18">
        <v>1.1711689814814814</v>
      </c>
      <c r="D1688" s="22">
        <f t="shared" si="26"/>
        <v>28.108055555555243</v>
      </c>
      <c r="E1688" s="19"/>
      <c r="G1688" s="19"/>
      <c r="H1688" s="21"/>
      <c r="I1688" s="19"/>
      <c r="J1688" s="19"/>
      <c r="K1688" s="19"/>
      <c r="L1688" s="19"/>
      <c r="M1688" s="19"/>
      <c r="N1688" s="19"/>
      <c r="O1688" s="19"/>
      <c r="P1688" s="19"/>
      <c r="R1688" s="19"/>
      <c r="S1688" s="21"/>
      <c r="Z1688" s="19"/>
      <c r="AA1688" s="19"/>
      <c r="AB1688" s="19"/>
      <c r="AC1688" s="19"/>
      <c r="AD1688" s="19"/>
    </row>
    <row r="1689" spans="1:30" s="20" customFormat="1" x14ac:dyDescent="0.2">
      <c r="A1689" s="17">
        <v>43203.229780092595</v>
      </c>
      <c r="B1689" s="18">
        <v>1.71666667226236</v>
      </c>
      <c r="C1689" s="18">
        <v>1.171863425925926</v>
      </c>
      <c r="D1689" s="22">
        <f t="shared" si="26"/>
        <v>28.124722222221909</v>
      </c>
      <c r="E1689" s="19"/>
      <c r="G1689" s="19"/>
      <c r="H1689" s="21"/>
      <c r="I1689" s="19"/>
      <c r="J1689" s="19"/>
      <c r="K1689" s="19"/>
      <c r="L1689" s="19"/>
      <c r="M1689" s="19"/>
      <c r="N1689" s="19"/>
      <c r="O1689" s="19"/>
      <c r="P1689" s="19"/>
      <c r="R1689" s="19"/>
      <c r="S1689" s="21"/>
      <c r="T1689" s="20">
        <v>36.551000000000002</v>
      </c>
      <c r="Z1689" s="19"/>
      <c r="AA1689" s="19"/>
      <c r="AB1689" s="19"/>
      <c r="AC1689" s="19"/>
      <c r="AD1689" s="19"/>
    </row>
    <row r="1690" spans="1:30" s="20" customFormat="1" x14ac:dyDescent="0.2">
      <c r="A1690" s="17">
        <v>43203.230474537035</v>
      </c>
      <c r="B1690" s="18">
        <v>1.7173611167090701</v>
      </c>
      <c r="C1690" s="18">
        <v>1.1725694444444446</v>
      </c>
      <c r="D1690" s="22">
        <f t="shared" si="26"/>
        <v>28.141388888888574</v>
      </c>
      <c r="E1690" s="19"/>
      <c r="G1690" s="19"/>
      <c r="H1690" s="21"/>
      <c r="I1690" s="19"/>
      <c r="J1690" s="19"/>
      <c r="K1690" s="19"/>
      <c r="L1690" s="19"/>
      <c r="M1690" s="19"/>
      <c r="N1690" s="19"/>
      <c r="O1690" s="19"/>
      <c r="P1690" s="19"/>
      <c r="R1690" s="19"/>
      <c r="S1690" s="21"/>
      <c r="T1690" s="20">
        <v>33.923999999999999</v>
      </c>
      <c r="Z1690" s="19"/>
      <c r="AA1690" s="19"/>
      <c r="AB1690" s="19"/>
      <c r="AC1690" s="19"/>
      <c r="AD1690" s="19"/>
    </row>
    <row r="1691" spans="1:30" s="20" customFormat="1" x14ac:dyDescent="0.2">
      <c r="A1691" s="17">
        <v>43203.231168981481</v>
      </c>
      <c r="B1691" s="18">
        <v>1.71805556115578</v>
      </c>
      <c r="C1691" s="18">
        <v>1.1732638888888889</v>
      </c>
      <c r="D1691" s="22">
        <f t="shared" si="26"/>
        <v>28.15805555555524</v>
      </c>
      <c r="E1691" s="19"/>
      <c r="G1691" s="19"/>
      <c r="H1691" s="21"/>
      <c r="I1691" s="19"/>
      <c r="J1691" s="19"/>
      <c r="K1691" s="19"/>
      <c r="L1691" s="19"/>
      <c r="M1691" s="19"/>
      <c r="N1691" s="19"/>
      <c r="O1691" s="19"/>
      <c r="P1691" s="19"/>
      <c r="Q1691" s="20">
        <v>-815.69399999999996</v>
      </c>
      <c r="R1691" s="19"/>
      <c r="S1691" s="21"/>
      <c r="Z1691" s="19"/>
      <c r="AA1691" s="19"/>
      <c r="AB1691" s="19"/>
      <c r="AC1691" s="19"/>
      <c r="AD1691" s="19"/>
    </row>
    <row r="1692" spans="1:30" s="20" customFormat="1" x14ac:dyDescent="0.2">
      <c r="A1692" s="17">
        <v>43203.231863425928</v>
      </c>
      <c r="B1692" s="18">
        <v>1.71875000560249</v>
      </c>
      <c r="C1692" s="18">
        <v>1.1739583333333334</v>
      </c>
      <c r="D1692" s="22">
        <f t="shared" si="26"/>
        <v>28.174722222221906</v>
      </c>
      <c r="E1692" s="19"/>
      <c r="G1692" s="19"/>
      <c r="H1692" s="21"/>
      <c r="I1692" s="19"/>
      <c r="J1692" s="19"/>
      <c r="K1692" s="19"/>
      <c r="L1692" s="19"/>
      <c r="M1692" s="19"/>
      <c r="N1692" s="19"/>
      <c r="O1692" s="19"/>
      <c r="P1692" s="19"/>
      <c r="R1692" s="19"/>
      <c r="S1692" s="21"/>
      <c r="Z1692" s="19"/>
      <c r="AA1692" s="19"/>
      <c r="AB1692" s="19"/>
      <c r="AC1692" s="19"/>
      <c r="AD1692" s="19"/>
    </row>
    <row r="1693" spans="1:30" s="20" customFormat="1" x14ac:dyDescent="0.2">
      <c r="A1693" s="17">
        <v>43203.232557870368</v>
      </c>
      <c r="B1693" s="18">
        <v>1.7194444500492001</v>
      </c>
      <c r="C1693" s="18">
        <v>1.1746527777777778</v>
      </c>
      <c r="D1693" s="22">
        <f t="shared" si="26"/>
        <v>28.191388888888572</v>
      </c>
      <c r="E1693" s="19"/>
      <c r="G1693" s="19"/>
      <c r="H1693" s="21"/>
      <c r="I1693" s="19"/>
      <c r="J1693" s="19"/>
      <c r="K1693" s="19"/>
      <c r="L1693" s="19"/>
      <c r="M1693" s="19"/>
      <c r="N1693" s="19"/>
      <c r="O1693" s="19"/>
      <c r="P1693" s="19"/>
      <c r="R1693" s="19"/>
      <c r="S1693" s="21"/>
      <c r="T1693" s="20">
        <v>36.834000000000003</v>
      </c>
      <c r="Z1693" s="19"/>
      <c r="AA1693" s="19"/>
      <c r="AB1693" s="19"/>
      <c r="AC1693" s="19"/>
      <c r="AD1693" s="19"/>
    </row>
    <row r="1694" spans="1:30" s="20" customFormat="1" x14ac:dyDescent="0.2">
      <c r="A1694" s="17">
        <v>43203.233252314814</v>
      </c>
      <c r="B1694" s="18">
        <v>1.7201388944959</v>
      </c>
      <c r="C1694" s="18">
        <v>1.1753472222222223</v>
      </c>
      <c r="D1694" s="22">
        <f t="shared" si="26"/>
        <v>28.208055555555237</v>
      </c>
      <c r="E1694" s="19"/>
      <c r="G1694" s="19"/>
      <c r="H1694" s="21"/>
      <c r="I1694" s="19"/>
      <c r="J1694" s="19"/>
      <c r="K1694" s="19"/>
      <c r="L1694" s="19"/>
      <c r="M1694" s="19"/>
      <c r="N1694" s="19"/>
      <c r="O1694" s="19"/>
      <c r="P1694" s="19"/>
      <c r="R1694" s="19"/>
      <c r="S1694" s="21"/>
      <c r="Z1694" s="19"/>
      <c r="AA1694" s="19"/>
      <c r="AB1694" s="19"/>
      <c r="AC1694" s="19"/>
      <c r="AD1694" s="19"/>
    </row>
    <row r="1695" spans="1:30" s="20" customFormat="1" x14ac:dyDescent="0.2">
      <c r="A1695" s="17">
        <v>43203.233946759261</v>
      </c>
      <c r="B1695" s="18">
        <v>1.72083333894261</v>
      </c>
      <c r="C1695" s="18">
        <v>1.1760300925925926</v>
      </c>
      <c r="D1695" s="22">
        <f t="shared" si="26"/>
        <v>28.224722222221903</v>
      </c>
      <c r="E1695" s="19"/>
      <c r="G1695" s="19"/>
      <c r="H1695" s="21"/>
      <c r="I1695" s="19"/>
      <c r="J1695" s="19"/>
      <c r="K1695" s="19"/>
      <c r="L1695" s="19"/>
      <c r="M1695" s="19"/>
      <c r="N1695" s="19"/>
      <c r="O1695" s="19"/>
      <c r="P1695" s="19"/>
      <c r="R1695" s="19"/>
      <c r="S1695" s="21"/>
      <c r="Z1695" s="19"/>
      <c r="AA1695" s="19"/>
      <c r="AB1695" s="19"/>
      <c r="AC1695" s="19"/>
      <c r="AD1695" s="19"/>
    </row>
    <row r="1696" spans="1:30" s="20" customFormat="1" x14ac:dyDescent="0.2">
      <c r="A1696" s="17">
        <v>43203.2346412037</v>
      </c>
      <c r="B1696" s="18">
        <v>1.7215277833893201</v>
      </c>
      <c r="C1696" s="18">
        <v>1.1767245370370369</v>
      </c>
      <c r="D1696" s="22">
        <f t="shared" si="26"/>
        <v>28.241388888888569</v>
      </c>
      <c r="E1696" s="19"/>
      <c r="G1696" s="19"/>
      <c r="H1696" s="21">
        <v>400.56400000000002</v>
      </c>
      <c r="I1696" s="19"/>
      <c r="J1696" s="19"/>
      <c r="K1696" s="19"/>
      <c r="L1696" s="19"/>
      <c r="M1696" s="19"/>
      <c r="N1696" s="19"/>
      <c r="O1696" s="19"/>
      <c r="P1696" s="19"/>
      <c r="R1696" s="19"/>
      <c r="S1696" s="21"/>
      <c r="Z1696" s="19"/>
      <c r="AA1696" s="19"/>
      <c r="AB1696" s="19"/>
      <c r="AC1696" s="19"/>
      <c r="AD1696" s="19"/>
    </row>
    <row r="1697" spans="1:31" s="20" customFormat="1" x14ac:dyDescent="0.2">
      <c r="A1697" s="17">
        <v>43203.235335648147</v>
      </c>
      <c r="B1697" s="18">
        <v>1.72222222783603</v>
      </c>
      <c r="C1697" s="18">
        <v>1.1774305555555555</v>
      </c>
      <c r="D1697" s="22">
        <f t="shared" si="26"/>
        <v>28.258055555555234</v>
      </c>
      <c r="E1697" s="19"/>
      <c r="G1697" s="19"/>
      <c r="H1697" s="21">
        <v>399.40899999999999</v>
      </c>
      <c r="I1697" s="19"/>
      <c r="J1697" s="19"/>
      <c r="K1697" s="19"/>
      <c r="L1697" s="19"/>
      <c r="M1697" s="19"/>
      <c r="N1697" s="19"/>
      <c r="O1697" s="19"/>
      <c r="P1697" s="19"/>
      <c r="R1697" s="19"/>
      <c r="S1697" s="21"/>
      <c r="Z1697" s="19"/>
      <c r="AA1697" s="19"/>
      <c r="AB1697" s="19"/>
      <c r="AC1697" s="19"/>
      <c r="AD1697" s="19"/>
    </row>
    <row r="1698" spans="1:31" s="20" customFormat="1" x14ac:dyDescent="0.2">
      <c r="A1698" s="17">
        <v>43203.236030092594</v>
      </c>
      <c r="B1698" s="18">
        <v>1.72291667228274</v>
      </c>
      <c r="C1698" s="18">
        <v>1.1781250000000001</v>
      </c>
      <c r="D1698" s="22">
        <f t="shared" si="26"/>
        <v>28.2747222222219</v>
      </c>
      <c r="E1698" s="19"/>
      <c r="G1698" s="19"/>
      <c r="H1698" s="21"/>
      <c r="I1698" s="19"/>
      <c r="J1698" s="19"/>
      <c r="K1698" s="19"/>
      <c r="L1698" s="19"/>
      <c r="M1698" s="19"/>
      <c r="N1698" s="19"/>
      <c r="O1698" s="19"/>
      <c r="P1698" s="19"/>
      <c r="R1698" s="19"/>
      <c r="S1698" s="21"/>
      <c r="T1698" s="20">
        <v>34.280999999999999</v>
      </c>
      <c r="Z1698" s="19"/>
      <c r="AA1698" s="19"/>
      <c r="AB1698" s="19"/>
      <c r="AC1698" s="19"/>
      <c r="AD1698" s="19"/>
    </row>
    <row r="1699" spans="1:31" s="20" customFormat="1" x14ac:dyDescent="0.2">
      <c r="A1699" s="17">
        <v>43203.236724537041</v>
      </c>
      <c r="B1699" s="18">
        <v>1.7236111167294399</v>
      </c>
      <c r="C1699" s="18">
        <v>1.1788194444444444</v>
      </c>
      <c r="D1699" s="22">
        <f t="shared" si="26"/>
        <v>28.291388888888566</v>
      </c>
      <c r="E1699" s="19"/>
      <c r="G1699" s="19"/>
      <c r="H1699" s="21"/>
      <c r="I1699" s="19"/>
      <c r="J1699" s="19"/>
      <c r="K1699" s="19"/>
      <c r="L1699" s="19"/>
      <c r="M1699" s="19"/>
      <c r="N1699" s="19"/>
      <c r="O1699" s="19"/>
      <c r="P1699" s="19"/>
      <c r="R1699" s="19"/>
      <c r="S1699" s="21"/>
      <c r="Z1699" s="19"/>
      <c r="AA1699" s="19"/>
      <c r="AB1699" s="19"/>
      <c r="AC1699" s="19"/>
      <c r="AD1699" s="19"/>
    </row>
    <row r="1700" spans="1:31" s="20" customFormat="1" x14ac:dyDescent="0.2">
      <c r="A1700" s="17">
        <v>43203.23741898148</v>
      </c>
      <c r="B1700" s="18">
        <v>1.72430556117615</v>
      </c>
      <c r="C1700" s="18">
        <v>1.179513888888889</v>
      </c>
      <c r="D1700" s="22">
        <f t="shared" si="26"/>
        <v>28.308055555555232</v>
      </c>
      <c r="E1700" s="19"/>
      <c r="G1700" s="19"/>
      <c r="H1700" s="21"/>
      <c r="I1700" s="19"/>
      <c r="J1700" s="19"/>
      <c r="K1700" s="19"/>
      <c r="L1700" s="19"/>
      <c r="M1700" s="19"/>
      <c r="N1700" s="19"/>
      <c r="O1700" s="19"/>
      <c r="P1700" s="19"/>
      <c r="R1700" s="19"/>
      <c r="S1700" s="21"/>
      <c r="Z1700" s="19"/>
      <c r="AA1700" s="19"/>
      <c r="AB1700" s="19"/>
      <c r="AC1700" s="19"/>
      <c r="AD1700" s="19"/>
    </row>
    <row r="1701" spans="1:31" s="20" customFormat="1" x14ac:dyDescent="0.2">
      <c r="A1701" s="17">
        <v>43203.238113425927</v>
      </c>
      <c r="B1701" s="18">
        <v>1.72500000562286</v>
      </c>
      <c r="C1701" s="18">
        <v>1.1802083333333333</v>
      </c>
      <c r="D1701" s="22">
        <f t="shared" si="26"/>
        <v>28.324722222221897</v>
      </c>
      <c r="E1701" s="19"/>
      <c r="G1701" s="19"/>
      <c r="H1701" s="21"/>
      <c r="I1701" s="19"/>
      <c r="J1701" s="19"/>
      <c r="K1701" s="19"/>
      <c r="L1701" s="19"/>
      <c r="M1701" s="19"/>
      <c r="N1701" s="19"/>
      <c r="O1701" s="19"/>
      <c r="P1701" s="19"/>
      <c r="R1701" s="19"/>
      <c r="S1701" s="21"/>
      <c r="T1701" s="20">
        <v>34.570999999999998</v>
      </c>
      <c r="Z1701" s="19"/>
      <c r="AA1701" s="19"/>
      <c r="AB1701" s="19"/>
      <c r="AC1701" s="19"/>
      <c r="AD1701" s="19"/>
    </row>
    <row r="1702" spans="1:31" s="20" customFormat="1" x14ac:dyDescent="0.2">
      <c r="A1702" s="17">
        <v>43203.238807870373</v>
      </c>
      <c r="B1702" s="18">
        <v>1.7256944500695699</v>
      </c>
      <c r="C1702" s="18">
        <v>1.1808912037037036</v>
      </c>
      <c r="D1702" s="22">
        <f t="shared" si="26"/>
        <v>28.341388888888563</v>
      </c>
      <c r="E1702" s="19"/>
      <c r="G1702" s="19"/>
      <c r="H1702" s="21"/>
      <c r="I1702" s="19"/>
      <c r="J1702" s="19"/>
      <c r="K1702" s="19"/>
      <c r="L1702" s="19"/>
      <c r="M1702" s="19"/>
      <c r="N1702" s="19"/>
      <c r="O1702" s="19"/>
      <c r="P1702" s="19"/>
      <c r="R1702" s="19"/>
      <c r="S1702" s="21"/>
      <c r="T1702" s="20">
        <v>37.119999999999997</v>
      </c>
      <c r="Z1702" s="19"/>
      <c r="AA1702" s="19"/>
      <c r="AB1702" s="19"/>
      <c r="AC1702" s="19"/>
      <c r="AD1702" s="19"/>
    </row>
    <row r="1703" spans="1:31" s="20" customFormat="1" x14ac:dyDescent="0.2">
      <c r="A1703" s="17">
        <v>43203.239502314813</v>
      </c>
      <c r="B1703" s="18">
        <v>1.72638889451628</v>
      </c>
      <c r="C1703" s="18">
        <v>1.1815972222222222</v>
      </c>
      <c r="D1703" s="22">
        <f t="shared" si="26"/>
        <v>28.358055555555229</v>
      </c>
      <c r="E1703" s="19"/>
      <c r="G1703" s="19"/>
      <c r="H1703" s="21"/>
      <c r="I1703" s="19"/>
      <c r="J1703" s="19"/>
      <c r="K1703" s="19"/>
      <c r="L1703" s="19"/>
      <c r="M1703" s="19"/>
      <c r="N1703" s="19"/>
      <c r="O1703" s="19"/>
      <c r="P1703" s="19"/>
      <c r="R1703" s="19"/>
      <c r="S1703" s="21"/>
      <c r="Z1703" s="19"/>
      <c r="AA1703" s="19"/>
      <c r="AB1703" s="19"/>
      <c r="AC1703" s="19"/>
      <c r="AD1703" s="19"/>
    </row>
    <row r="1704" spans="1:31" s="20" customFormat="1" x14ac:dyDescent="0.2">
      <c r="A1704" s="17">
        <v>43203.24019675926</v>
      </c>
      <c r="B1704" s="18">
        <v>1.7270833389629801</v>
      </c>
      <c r="C1704" s="18">
        <v>1.1822916666666667</v>
      </c>
      <c r="D1704" s="22">
        <f t="shared" si="26"/>
        <v>28.374722222221894</v>
      </c>
      <c r="E1704" s="19"/>
      <c r="G1704" s="19"/>
      <c r="H1704" s="21"/>
      <c r="I1704" s="19"/>
      <c r="J1704" s="19"/>
      <c r="K1704" s="19"/>
      <c r="L1704" s="19"/>
      <c r="M1704" s="19"/>
      <c r="N1704" s="19"/>
      <c r="O1704" s="19"/>
      <c r="P1704" s="19"/>
      <c r="R1704" s="19"/>
      <c r="S1704" s="21"/>
      <c r="Z1704" s="19"/>
      <c r="AA1704" s="19"/>
      <c r="AB1704" s="19"/>
      <c r="AC1704" s="19"/>
      <c r="AD1704" s="19"/>
    </row>
    <row r="1705" spans="1:31" s="20" customFormat="1" x14ac:dyDescent="0.2">
      <c r="A1705" s="17">
        <v>43203.240891203706</v>
      </c>
      <c r="B1705" s="18">
        <v>1.7277777834096899</v>
      </c>
      <c r="C1705" s="18">
        <v>1.1829861111111111</v>
      </c>
      <c r="D1705" s="22">
        <f t="shared" si="26"/>
        <v>28.39138888888856</v>
      </c>
      <c r="E1705" s="19"/>
      <c r="G1705" s="19"/>
      <c r="H1705" s="21"/>
      <c r="I1705" s="19"/>
      <c r="J1705" s="19"/>
      <c r="K1705" s="19"/>
      <c r="L1705" s="19"/>
      <c r="M1705" s="19"/>
      <c r="N1705" s="19"/>
      <c r="O1705" s="19"/>
      <c r="P1705" s="19"/>
      <c r="R1705" s="19"/>
      <c r="S1705" s="21"/>
      <c r="T1705" s="20">
        <v>33.613999999999997</v>
      </c>
      <c r="Z1705" s="19"/>
      <c r="AA1705" s="19"/>
      <c r="AB1705" s="19"/>
      <c r="AC1705" s="19"/>
      <c r="AD1705" s="19"/>
    </row>
    <row r="1706" spans="1:31" s="20" customFormat="1" x14ac:dyDescent="0.2">
      <c r="A1706" s="17">
        <v>43203.241585648146</v>
      </c>
      <c r="B1706" s="18">
        <v>1.7284722278564</v>
      </c>
      <c r="C1706" s="18">
        <v>1.1836805555555556</v>
      </c>
      <c r="D1706" s="22">
        <f t="shared" si="26"/>
        <v>28.408055555555226</v>
      </c>
      <c r="E1706" s="19"/>
      <c r="G1706" s="19"/>
      <c r="H1706" s="21"/>
      <c r="I1706" s="19"/>
      <c r="J1706" s="19"/>
      <c r="K1706" s="19"/>
      <c r="L1706" s="19"/>
      <c r="M1706" s="19"/>
      <c r="N1706" s="19"/>
      <c r="O1706" s="19"/>
      <c r="P1706" s="19"/>
      <c r="R1706" s="19"/>
      <c r="S1706" s="21"/>
      <c r="Z1706" s="19"/>
      <c r="AA1706" s="19"/>
      <c r="AB1706" s="19"/>
      <c r="AC1706" s="19"/>
      <c r="AD1706" s="19"/>
    </row>
    <row r="1707" spans="1:31" s="20" customFormat="1" x14ac:dyDescent="0.2">
      <c r="A1707" s="17">
        <v>43203.242280092592</v>
      </c>
      <c r="B1707" s="18">
        <v>1.7291666723031101</v>
      </c>
      <c r="C1707" s="18">
        <v>1.184375</v>
      </c>
      <c r="D1707" s="22">
        <f t="shared" si="26"/>
        <v>28.424722222221892</v>
      </c>
      <c r="E1707" s="19"/>
      <c r="G1707" s="19"/>
      <c r="H1707" s="21"/>
      <c r="I1707" s="19"/>
      <c r="J1707" s="19"/>
      <c r="K1707" s="19"/>
      <c r="L1707" s="19"/>
      <c r="M1707" s="19"/>
      <c r="N1707" s="19"/>
      <c r="O1707" s="19"/>
      <c r="P1707" s="19"/>
      <c r="R1707" s="19"/>
      <c r="S1707" s="21"/>
      <c r="T1707" s="20">
        <v>34.280999999999999</v>
      </c>
      <c r="Z1707" s="19"/>
      <c r="AA1707" s="19"/>
      <c r="AB1707" s="19"/>
      <c r="AC1707" s="19"/>
      <c r="AD1707" s="19"/>
    </row>
    <row r="1708" spans="1:31" s="20" customFormat="1" x14ac:dyDescent="0.2">
      <c r="A1708" s="17">
        <v>43203.242974537039</v>
      </c>
      <c r="B1708" s="18">
        <v>1.7298611167498199</v>
      </c>
      <c r="C1708" s="18">
        <v>1.1850694444444445</v>
      </c>
      <c r="D1708" s="22">
        <f t="shared" si="26"/>
        <v>28.441388888888557</v>
      </c>
      <c r="E1708" s="19">
        <v>1005.633</v>
      </c>
      <c r="F1708" s="20">
        <v>6.1219999999999999</v>
      </c>
      <c r="G1708" s="19">
        <v>36.978999999999999</v>
      </c>
      <c r="H1708" s="21">
        <v>399.476</v>
      </c>
      <c r="I1708" s="19">
        <v>0</v>
      </c>
      <c r="J1708" s="19">
        <v>0</v>
      </c>
      <c r="K1708" s="19">
        <v>0</v>
      </c>
      <c r="L1708" s="19">
        <v>5.633</v>
      </c>
      <c r="M1708" s="19">
        <v>0</v>
      </c>
      <c r="N1708" s="19">
        <v>0</v>
      </c>
      <c r="O1708" s="19">
        <v>0</v>
      </c>
      <c r="P1708" s="19">
        <v>0</v>
      </c>
      <c r="Q1708" s="20">
        <v>-815.03499999999997</v>
      </c>
      <c r="R1708" s="19">
        <v>0</v>
      </c>
      <c r="S1708" s="21">
        <v>0.65700000000000003</v>
      </c>
      <c r="T1708" s="20">
        <v>34.585999999999999</v>
      </c>
      <c r="U1708" s="20">
        <v>0</v>
      </c>
      <c r="V1708" s="20">
        <v>0</v>
      </c>
      <c r="W1708" s="20">
        <v>0</v>
      </c>
      <c r="X1708" s="20">
        <v>0</v>
      </c>
      <c r="Y1708" s="20">
        <v>6</v>
      </c>
      <c r="Z1708" s="19">
        <v>37</v>
      </c>
      <c r="AA1708" s="19">
        <v>3</v>
      </c>
      <c r="AB1708" s="19">
        <v>0</v>
      </c>
      <c r="AC1708" s="19">
        <v>3</v>
      </c>
      <c r="AD1708" s="19">
        <v>3</v>
      </c>
      <c r="AE1708" s="20">
        <v>0</v>
      </c>
    </row>
    <row r="1709" spans="1:31" s="20" customFormat="1" x14ac:dyDescent="0.2">
      <c r="A1709" s="17">
        <v>43203.243668981479</v>
      </c>
      <c r="B1709" s="18">
        <v>1.73055556119652</v>
      </c>
      <c r="C1709" s="18">
        <v>1.1857523148148148</v>
      </c>
      <c r="D1709" s="22">
        <f t="shared" si="26"/>
        <v>28.458055555555223</v>
      </c>
      <c r="E1709" s="19"/>
      <c r="G1709" s="19"/>
      <c r="H1709" s="21"/>
      <c r="I1709" s="19"/>
      <c r="J1709" s="19"/>
      <c r="K1709" s="19"/>
      <c r="L1709" s="19"/>
      <c r="M1709" s="19"/>
      <c r="N1709" s="19"/>
      <c r="O1709" s="19"/>
      <c r="P1709" s="19"/>
      <c r="R1709" s="19"/>
      <c r="S1709" s="21"/>
      <c r="Z1709" s="19"/>
      <c r="AA1709" s="19"/>
      <c r="AB1709" s="19"/>
      <c r="AC1709" s="19"/>
      <c r="AD1709" s="19"/>
    </row>
    <row r="1710" spans="1:31" s="20" customFormat="1" x14ac:dyDescent="0.2">
      <c r="A1710" s="17">
        <v>43203.244363425925</v>
      </c>
      <c r="B1710" s="18">
        <v>1.7312500056432301</v>
      </c>
      <c r="C1710" s="18">
        <v>1.1864583333333334</v>
      </c>
      <c r="D1710" s="22">
        <f t="shared" si="26"/>
        <v>28.474722222221889</v>
      </c>
      <c r="E1710" s="19"/>
      <c r="G1710" s="19"/>
      <c r="H1710" s="21"/>
      <c r="I1710" s="19"/>
      <c r="J1710" s="19"/>
      <c r="K1710" s="19"/>
      <c r="L1710" s="19"/>
      <c r="M1710" s="19"/>
      <c r="N1710" s="19"/>
      <c r="O1710" s="19"/>
      <c r="P1710" s="19"/>
      <c r="R1710" s="19"/>
      <c r="S1710" s="21"/>
      <c r="T1710" s="20">
        <v>34.348999999999997</v>
      </c>
      <c r="Z1710" s="19"/>
      <c r="AA1710" s="19"/>
      <c r="AB1710" s="19"/>
      <c r="AC1710" s="19"/>
      <c r="AD1710" s="19"/>
    </row>
    <row r="1711" spans="1:31" s="20" customFormat="1" x14ac:dyDescent="0.2">
      <c r="A1711" s="17">
        <v>43203.245057870372</v>
      </c>
      <c r="B1711" s="18">
        <v>1.7319444500899399</v>
      </c>
      <c r="C1711" s="18">
        <v>1.1871527777777777</v>
      </c>
      <c r="D1711" s="22">
        <f t="shared" si="26"/>
        <v>28.491388888888554</v>
      </c>
      <c r="E1711" s="19"/>
      <c r="G1711" s="19"/>
      <c r="H1711" s="21"/>
      <c r="I1711" s="19"/>
      <c r="J1711" s="19"/>
      <c r="K1711" s="19"/>
      <c r="L1711" s="19"/>
      <c r="M1711" s="19"/>
      <c r="N1711" s="19"/>
      <c r="O1711" s="19"/>
      <c r="P1711" s="19"/>
      <c r="R1711" s="19"/>
      <c r="S1711" s="21"/>
      <c r="Z1711" s="19"/>
      <c r="AA1711" s="19"/>
      <c r="AB1711" s="19"/>
      <c r="AC1711" s="19"/>
      <c r="AD1711" s="19"/>
    </row>
    <row r="1712" spans="1:31" s="20" customFormat="1" x14ac:dyDescent="0.2">
      <c r="A1712" s="17">
        <v>43203.245752314811</v>
      </c>
      <c r="B1712" s="18">
        <v>1.73263889453665</v>
      </c>
      <c r="C1712" s="18">
        <v>1.1878472222222223</v>
      </c>
      <c r="D1712" s="22">
        <f t="shared" si="26"/>
        <v>28.50805555555522</v>
      </c>
      <c r="E1712" s="19"/>
      <c r="G1712" s="19"/>
      <c r="H1712" s="21"/>
      <c r="I1712" s="19"/>
      <c r="J1712" s="19"/>
      <c r="K1712" s="19"/>
      <c r="L1712" s="19"/>
      <c r="M1712" s="19"/>
      <c r="N1712" s="19"/>
      <c r="O1712" s="19"/>
      <c r="P1712" s="19"/>
      <c r="R1712" s="19"/>
      <c r="S1712" s="21"/>
      <c r="T1712" s="20">
        <v>34.213000000000001</v>
      </c>
      <c r="Z1712" s="19"/>
      <c r="AA1712" s="19"/>
      <c r="AB1712" s="19"/>
      <c r="AC1712" s="19"/>
      <c r="AD1712" s="19"/>
    </row>
    <row r="1713" spans="1:30" s="20" customFormat="1" x14ac:dyDescent="0.2">
      <c r="A1713" s="17">
        <v>43203.246446759258</v>
      </c>
      <c r="B1713" s="18">
        <v>1.7333333389833601</v>
      </c>
      <c r="C1713" s="18">
        <v>1.1885416666666666</v>
      </c>
      <c r="D1713" s="22">
        <f t="shared" si="26"/>
        <v>28.524722222221886</v>
      </c>
      <c r="E1713" s="19"/>
      <c r="G1713" s="19"/>
      <c r="H1713" s="21"/>
      <c r="I1713" s="19"/>
      <c r="J1713" s="19"/>
      <c r="K1713" s="19"/>
      <c r="L1713" s="19"/>
      <c r="M1713" s="19"/>
      <c r="N1713" s="19"/>
      <c r="O1713" s="19"/>
      <c r="P1713" s="19"/>
      <c r="R1713" s="19"/>
      <c r="S1713" s="21"/>
      <c r="T1713" s="20">
        <v>34.502000000000002</v>
      </c>
      <c r="Z1713" s="19"/>
      <c r="AA1713" s="19"/>
      <c r="AB1713" s="19"/>
      <c r="AC1713" s="19"/>
      <c r="AD1713" s="19"/>
    </row>
    <row r="1714" spans="1:30" s="20" customFormat="1" x14ac:dyDescent="0.2">
      <c r="A1714" s="17">
        <v>43203.247141203705</v>
      </c>
      <c r="B1714" s="18">
        <v>1.7340277834300699</v>
      </c>
      <c r="C1714" s="18">
        <v>1.1892361111111112</v>
      </c>
      <c r="D1714" s="22">
        <f t="shared" si="26"/>
        <v>28.541388888888552</v>
      </c>
      <c r="E1714" s="19"/>
      <c r="G1714" s="19"/>
      <c r="H1714" s="21"/>
      <c r="I1714" s="19"/>
      <c r="J1714" s="19"/>
      <c r="K1714" s="19"/>
      <c r="L1714" s="19"/>
      <c r="M1714" s="19"/>
      <c r="N1714" s="19"/>
      <c r="O1714" s="19"/>
      <c r="P1714" s="19"/>
      <c r="R1714" s="19"/>
      <c r="S1714" s="21"/>
      <c r="T1714" s="20">
        <v>34.639000000000003</v>
      </c>
      <c r="Z1714" s="19"/>
      <c r="AA1714" s="19"/>
      <c r="AB1714" s="19"/>
      <c r="AC1714" s="19"/>
      <c r="AD1714" s="19"/>
    </row>
    <row r="1715" spans="1:30" s="20" customFormat="1" x14ac:dyDescent="0.2">
      <c r="A1715" s="17">
        <v>43203.247835648152</v>
      </c>
      <c r="B1715" s="18">
        <v>1.73472222787677</v>
      </c>
      <c r="C1715" s="18">
        <v>1.1899305555555555</v>
      </c>
      <c r="D1715" s="22">
        <f t="shared" si="26"/>
        <v>28.558055555555217</v>
      </c>
      <c r="E1715" s="19"/>
      <c r="G1715" s="19"/>
      <c r="H1715" s="21"/>
      <c r="I1715" s="19"/>
      <c r="J1715" s="19"/>
      <c r="K1715" s="19"/>
      <c r="L1715" s="19"/>
      <c r="M1715" s="19"/>
      <c r="N1715" s="19"/>
      <c r="O1715" s="19"/>
      <c r="P1715" s="19"/>
      <c r="R1715" s="19"/>
      <c r="S1715" s="21"/>
      <c r="T1715" s="20">
        <v>34.707999999999998</v>
      </c>
      <c r="Z1715" s="19"/>
      <c r="AA1715" s="19"/>
      <c r="AB1715" s="19"/>
      <c r="AC1715" s="19"/>
      <c r="AD1715" s="19"/>
    </row>
    <row r="1716" spans="1:30" s="20" customFormat="1" x14ac:dyDescent="0.2">
      <c r="A1716" s="17">
        <v>43203.248530092591</v>
      </c>
      <c r="B1716" s="18">
        <v>1.7354166723234801</v>
      </c>
      <c r="C1716" s="18">
        <v>1.190613425925926</v>
      </c>
      <c r="D1716" s="22">
        <f t="shared" si="26"/>
        <v>28.574722222221883</v>
      </c>
      <c r="E1716" s="19"/>
      <c r="G1716" s="19"/>
      <c r="H1716" s="21"/>
      <c r="I1716" s="19"/>
      <c r="J1716" s="19"/>
      <c r="K1716" s="19"/>
      <c r="L1716" s="19"/>
      <c r="M1716" s="19"/>
      <c r="N1716" s="19"/>
      <c r="O1716" s="19"/>
      <c r="P1716" s="19"/>
      <c r="R1716" s="19"/>
      <c r="S1716" s="21"/>
      <c r="T1716" s="20">
        <v>37.337000000000003</v>
      </c>
      <c r="Z1716" s="19"/>
      <c r="AA1716" s="19"/>
      <c r="AB1716" s="19"/>
      <c r="AC1716" s="19"/>
      <c r="AD1716" s="19"/>
    </row>
    <row r="1717" spans="1:30" s="20" customFormat="1" x14ac:dyDescent="0.2">
      <c r="A1717" s="17">
        <v>43203.249224537038</v>
      </c>
      <c r="B1717" s="18">
        <v>1.7361111167701899</v>
      </c>
      <c r="C1717" s="18">
        <v>1.1913194444444444</v>
      </c>
      <c r="D1717" s="22">
        <f t="shared" si="26"/>
        <v>28.591388888888549</v>
      </c>
      <c r="E1717" s="19"/>
      <c r="G1717" s="19"/>
      <c r="H1717" s="21"/>
      <c r="I1717" s="19"/>
      <c r="J1717" s="19"/>
      <c r="K1717" s="19"/>
      <c r="L1717" s="19"/>
      <c r="M1717" s="19"/>
      <c r="N1717" s="19"/>
      <c r="O1717" s="19"/>
      <c r="P1717" s="19"/>
      <c r="R1717" s="19"/>
      <c r="S1717" s="21"/>
      <c r="Z1717" s="19"/>
      <c r="AA1717" s="19"/>
      <c r="AB1717" s="19"/>
      <c r="AC1717" s="19"/>
      <c r="AD1717" s="19"/>
    </row>
    <row r="1718" spans="1:30" s="20" customFormat="1" x14ac:dyDescent="0.2">
      <c r="A1718" s="17">
        <v>43203.249918981484</v>
      </c>
      <c r="B1718" s="18">
        <v>1.7368055612169</v>
      </c>
      <c r="C1718" s="18">
        <v>1.1920138888888889</v>
      </c>
      <c r="D1718" s="22">
        <f t="shared" si="26"/>
        <v>28.608055555555215</v>
      </c>
      <c r="E1718" s="19"/>
      <c r="G1718" s="19"/>
      <c r="H1718" s="21"/>
      <c r="I1718" s="19"/>
      <c r="J1718" s="19"/>
      <c r="K1718" s="19"/>
      <c r="L1718" s="19"/>
      <c r="M1718" s="19"/>
      <c r="N1718" s="19"/>
      <c r="O1718" s="19"/>
      <c r="P1718" s="19"/>
      <c r="Q1718" s="20">
        <v>-814.89300000000003</v>
      </c>
      <c r="R1718" s="19"/>
      <c r="S1718" s="21"/>
      <c r="Z1718" s="19"/>
      <c r="AA1718" s="19"/>
      <c r="AB1718" s="19"/>
      <c r="AC1718" s="19"/>
      <c r="AD1718" s="19"/>
    </row>
    <row r="1719" spans="1:30" s="20" customFormat="1" x14ac:dyDescent="0.2">
      <c r="A1719" s="17">
        <v>43203.250613425924</v>
      </c>
      <c r="B1719" s="18">
        <v>1.7375000056636101</v>
      </c>
      <c r="C1719" s="18">
        <v>1.1927083333333333</v>
      </c>
      <c r="D1719" s="22">
        <f t="shared" si="26"/>
        <v>28.62472222222188</v>
      </c>
      <c r="E1719" s="19"/>
      <c r="G1719" s="19"/>
      <c r="H1719" s="21"/>
      <c r="I1719" s="19"/>
      <c r="J1719" s="19"/>
      <c r="K1719" s="19"/>
      <c r="L1719" s="19"/>
      <c r="M1719" s="19"/>
      <c r="N1719" s="19"/>
      <c r="O1719" s="19"/>
      <c r="P1719" s="19"/>
      <c r="R1719" s="19"/>
      <c r="S1719" s="21"/>
      <c r="Z1719" s="19"/>
      <c r="AA1719" s="19"/>
      <c r="AB1719" s="19"/>
      <c r="AC1719" s="19"/>
      <c r="AD1719" s="19"/>
    </row>
    <row r="1720" spans="1:30" s="20" customFormat="1" x14ac:dyDescent="0.2">
      <c r="A1720" s="17">
        <v>43203.251307870371</v>
      </c>
      <c r="B1720" s="18">
        <v>1.7381944501103099</v>
      </c>
      <c r="C1720" s="18">
        <v>1.1934027777777778</v>
      </c>
      <c r="D1720" s="22">
        <f t="shared" si="26"/>
        <v>28.641388888888546</v>
      </c>
      <c r="E1720" s="19"/>
      <c r="G1720" s="19"/>
      <c r="H1720" s="21"/>
      <c r="I1720" s="19"/>
      <c r="J1720" s="19"/>
      <c r="K1720" s="19"/>
      <c r="L1720" s="19"/>
      <c r="M1720" s="19"/>
      <c r="N1720" s="19"/>
      <c r="O1720" s="19"/>
      <c r="P1720" s="19"/>
      <c r="R1720" s="19"/>
      <c r="S1720" s="21"/>
      <c r="Z1720" s="19"/>
      <c r="AA1720" s="19"/>
      <c r="AB1720" s="19"/>
      <c r="AC1720" s="19"/>
      <c r="AD1720" s="19"/>
    </row>
    <row r="1721" spans="1:30" s="20" customFormat="1" x14ac:dyDescent="0.2">
      <c r="A1721" s="17">
        <v>43203.252002314817</v>
      </c>
      <c r="B1721" s="18">
        <v>1.73888889455702</v>
      </c>
      <c r="C1721" s="18">
        <v>1.1940972222222221</v>
      </c>
      <c r="D1721" s="22">
        <f t="shared" si="26"/>
        <v>28.658055555555212</v>
      </c>
      <c r="E1721" s="19"/>
      <c r="G1721" s="19"/>
      <c r="H1721" s="21"/>
      <c r="I1721" s="19"/>
      <c r="J1721" s="19"/>
      <c r="K1721" s="19"/>
      <c r="L1721" s="19"/>
      <c r="M1721" s="19"/>
      <c r="N1721" s="19"/>
      <c r="O1721" s="19"/>
      <c r="P1721" s="19"/>
      <c r="R1721" s="19"/>
      <c r="S1721" s="21"/>
      <c r="T1721" s="20">
        <v>36.902999999999999</v>
      </c>
      <c r="Z1721" s="19"/>
      <c r="AA1721" s="19"/>
      <c r="AB1721" s="19"/>
      <c r="AC1721" s="19"/>
      <c r="AD1721" s="19"/>
    </row>
    <row r="1722" spans="1:30" s="20" customFormat="1" x14ac:dyDescent="0.2">
      <c r="A1722" s="17">
        <v>43203.252696759257</v>
      </c>
      <c r="B1722" s="18">
        <v>1.7395833390037301</v>
      </c>
      <c r="C1722" s="18">
        <v>1.1947800925925927</v>
      </c>
      <c r="D1722" s="22">
        <f t="shared" si="26"/>
        <v>28.674722222221877</v>
      </c>
      <c r="E1722" s="19"/>
      <c r="G1722" s="19"/>
      <c r="H1722" s="21"/>
      <c r="I1722" s="19"/>
      <c r="J1722" s="19"/>
      <c r="K1722" s="19"/>
      <c r="L1722" s="19"/>
      <c r="M1722" s="19"/>
      <c r="N1722" s="19"/>
      <c r="O1722" s="19"/>
      <c r="P1722" s="19"/>
      <c r="R1722" s="19"/>
      <c r="S1722" s="21"/>
      <c r="T1722" s="20">
        <v>36.203000000000003</v>
      </c>
      <c r="Z1722" s="19"/>
      <c r="AA1722" s="19"/>
      <c r="AB1722" s="19"/>
      <c r="AC1722" s="19"/>
      <c r="AD1722" s="19"/>
    </row>
    <row r="1723" spans="1:30" s="20" customFormat="1" x14ac:dyDescent="0.2">
      <c r="A1723" s="17">
        <v>43203.253391203703</v>
      </c>
      <c r="B1723" s="18">
        <v>1.7402777834504399</v>
      </c>
      <c r="C1723" s="18">
        <v>1.195474537037037</v>
      </c>
      <c r="D1723" s="22">
        <f t="shared" si="26"/>
        <v>28.691388888888543</v>
      </c>
      <c r="E1723" s="19"/>
      <c r="G1723" s="19"/>
      <c r="H1723" s="21"/>
      <c r="I1723" s="19"/>
      <c r="J1723" s="19"/>
      <c r="K1723" s="19"/>
      <c r="L1723" s="19"/>
      <c r="M1723" s="19"/>
      <c r="N1723" s="19"/>
      <c r="O1723" s="19"/>
      <c r="P1723" s="19"/>
      <c r="R1723" s="19"/>
      <c r="S1723" s="21"/>
      <c r="T1723" s="20">
        <v>36.906999999999996</v>
      </c>
      <c r="Z1723" s="19"/>
      <c r="AA1723" s="19"/>
      <c r="AB1723" s="19"/>
      <c r="AC1723" s="19"/>
      <c r="AD1723" s="19"/>
    </row>
    <row r="1724" spans="1:30" s="20" customFormat="1" x14ac:dyDescent="0.2">
      <c r="A1724" s="17">
        <v>43203.25408564815</v>
      </c>
      <c r="B1724" s="18">
        <v>1.74097222789715</v>
      </c>
      <c r="C1724" s="18">
        <v>1.1961805555555556</v>
      </c>
      <c r="D1724" s="22">
        <f t="shared" si="26"/>
        <v>28.708055555555209</v>
      </c>
      <c r="E1724" s="19"/>
      <c r="G1724" s="19"/>
      <c r="H1724" s="21"/>
      <c r="I1724" s="19"/>
      <c r="J1724" s="19"/>
      <c r="K1724" s="19"/>
      <c r="L1724" s="19"/>
      <c r="M1724" s="19"/>
      <c r="N1724" s="19"/>
      <c r="O1724" s="19"/>
      <c r="P1724" s="19"/>
      <c r="R1724" s="19"/>
      <c r="S1724" s="21"/>
      <c r="Z1724" s="19"/>
      <c r="AA1724" s="19"/>
      <c r="AB1724" s="19"/>
      <c r="AC1724" s="19"/>
      <c r="AD1724" s="19"/>
    </row>
    <row r="1725" spans="1:30" s="20" customFormat="1" x14ac:dyDescent="0.2">
      <c r="A1725" s="17">
        <v>43203.254780092589</v>
      </c>
      <c r="B1725" s="18">
        <v>1.7416666723438501</v>
      </c>
      <c r="C1725" s="18">
        <v>1.1968749999999999</v>
      </c>
      <c r="D1725" s="22">
        <f t="shared" si="26"/>
        <v>28.724722222221875</v>
      </c>
      <c r="E1725" s="19"/>
      <c r="G1725" s="19"/>
      <c r="H1725" s="21"/>
      <c r="I1725" s="19"/>
      <c r="J1725" s="19"/>
      <c r="K1725" s="19"/>
      <c r="L1725" s="19"/>
      <c r="M1725" s="19"/>
      <c r="N1725" s="19"/>
      <c r="O1725" s="19"/>
      <c r="P1725" s="19"/>
      <c r="R1725" s="19"/>
      <c r="S1725" s="21"/>
      <c r="Z1725" s="19"/>
      <c r="AA1725" s="19"/>
      <c r="AB1725" s="19"/>
      <c r="AC1725" s="19"/>
      <c r="AD1725" s="19"/>
    </row>
    <row r="1726" spans="1:30" s="20" customFormat="1" x14ac:dyDescent="0.2">
      <c r="A1726" s="17">
        <v>43203.255474537036</v>
      </c>
      <c r="B1726" s="18">
        <v>1.7423611167905599</v>
      </c>
      <c r="C1726" s="18">
        <v>1.1975694444444445</v>
      </c>
      <c r="D1726" s="22">
        <f t="shared" si="26"/>
        <v>28.74138888888854</v>
      </c>
      <c r="E1726" s="19"/>
      <c r="G1726" s="19"/>
      <c r="H1726" s="21"/>
      <c r="I1726" s="19"/>
      <c r="J1726" s="19"/>
      <c r="K1726" s="19"/>
      <c r="L1726" s="19"/>
      <c r="M1726" s="19"/>
      <c r="N1726" s="19"/>
      <c r="O1726" s="19"/>
      <c r="P1726" s="19"/>
      <c r="R1726" s="19"/>
      <c r="S1726" s="21"/>
      <c r="Z1726" s="19"/>
      <c r="AA1726" s="19"/>
      <c r="AB1726" s="19"/>
      <c r="AC1726" s="19"/>
      <c r="AD1726" s="19"/>
    </row>
    <row r="1727" spans="1:30" s="20" customFormat="1" x14ac:dyDescent="0.2">
      <c r="A1727" s="17">
        <v>43203.256168981483</v>
      </c>
      <c r="B1727" s="18">
        <v>1.74305556123727</v>
      </c>
      <c r="C1727" s="18">
        <v>1.1982638888888888</v>
      </c>
      <c r="D1727" s="22">
        <f t="shared" si="26"/>
        <v>28.758055555555206</v>
      </c>
      <c r="E1727" s="19"/>
      <c r="G1727" s="19"/>
      <c r="H1727" s="21"/>
      <c r="I1727" s="19"/>
      <c r="J1727" s="19"/>
      <c r="K1727" s="19"/>
      <c r="L1727" s="19"/>
      <c r="M1727" s="19"/>
      <c r="N1727" s="19"/>
      <c r="O1727" s="19"/>
      <c r="P1727" s="19"/>
      <c r="R1727" s="19"/>
      <c r="S1727" s="21"/>
      <c r="Z1727" s="19"/>
      <c r="AA1727" s="19"/>
      <c r="AB1727" s="19"/>
      <c r="AC1727" s="19"/>
      <c r="AD1727" s="19"/>
    </row>
    <row r="1728" spans="1:30" s="20" customFormat="1" x14ac:dyDescent="0.2">
      <c r="A1728" s="17">
        <v>43203.256863425922</v>
      </c>
      <c r="B1728" s="18">
        <v>1.7437500056839801</v>
      </c>
      <c r="C1728" s="18">
        <v>1.1989583333333333</v>
      </c>
      <c r="D1728" s="22">
        <f t="shared" si="26"/>
        <v>28.774722222221872</v>
      </c>
      <c r="E1728" s="19"/>
      <c r="G1728" s="19"/>
      <c r="H1728" s="21"/>
      <c r="I1728" s="19"/>
      <c r="J1728" s="19"/>
      <c r="K1728" s="19"/>
      <c r="L1728" s="19"/>
      <c r="M1728" s="19"/>
      <c r="N1728" s="19"/>
      <c r="O1728" s="19"/>
      <c r="P1728" s="19"/>
      <c r="R1728" s="19"/>
      <c r="S1728" s="21"/>
      <c r="Z1728" s="19"/>
      <c r="AA1728" s="19"/>
      <c r="AB1728" s="19"/>
      <c r="AC1728" s="19"/>
      <c r="AD1728" s="19"/>
    </row>
    <row r="1729" spans="1:31" s="20" customFormat="1" x14ac:dyDescent="0.2">
      <c r="A1729" s="17">
        <v>43203.257557870369</v>
      </c>
      <c r="B1729" s="18">
        <v>1.7444444501306899</v>
      </c>
      <c r="C1729" s="18">
        <v>1.1996412037037036</v>
      </c>
      <c r="D1729" s="22">
        <f t="shared" si="26"/>
        <v>28.791388888888537</v>
      </c>
      <c r="E1729" s="19"/>
      <c r="G1729" s="19"/>
      <c r="H1729" s="21"/>
      <c r="I1729" s="19"/>
      <c r="J1729" s="19"/>
      <c r="K1729" s="19"/>
      <c r="L1729" s="19"/>
      <c r="M1729" s="19"/>
      <c r="N1729" s="19"/>
      <c r="O1729" s="19"/>
      <c r="P1729" s="19"/>
      <c r="R1729" s="19"/>
      <c r="S1729" s="21"/>
      <c r="Z1729" s="19"/>
      <c r="AA1729" s="19"/>
      <c r="AB1729" s="19"/>
      <c r="AC1729" s="19"/>
      <c r="AD1729" s="19"/>
    </row>
    <row r="1730" spans="1:31" s="20" customFormat="1" x14ac:dyDescent="0.2">
      <c r="A1730" s="17">
        <v>43203.258252314816</v>
      </c>
      <c r="B1730" s="18">
        <v>1.74513889457739</v>
      </c>
      <c r="C1730" s="18">
        <v>1.2003356481481482</v>
      </c>
      <c r="D1730" s="22">
        <f t="shared" si="26"/>
        <v>28.808055555555203</v>
      </c>
      <c r="E1730" s="19"/>
      <c r="G1730" s="19"/>
      <c r="H1730" s="21"/>
      <c r="I1730" s="19"/>
      <c r="J1730" s="19"/>
      <c r="K1730" s="19"/>
      <c r="L1730" s="19"/>
      <c r="M1730" s="19"/>
      <c r="N1730" s="19"/>
      <c r="O1730" s="19"/>
      <c r="P1730" s="19"/>
      <c r="R1730" s="19"/>
      <c r="S1730" s="21"/>
      <c r="Z1730" s="19"/>
      <c r="AA1730" s="19"/>
      <c r="AB1730" s="19"/>
      <c r="AC1730" s="19"/>
      <c r="AD1730" s="19"/>
    </row>
    <row r="1731" spans="1:31" s="20" customFormat="1" x14ac:dyDescent="0.2">
      <c r="A1731" s="17">
        <v>43203.258946759262</v>
      </c>
      <c r="B1731" s="18">
        <v>1.7458333390241001</v>
      </c>
      <c r="C1731" s="18">
        <v>1.2010416666666666</v>
      </c>
      <c r="D1731" s="22">
        <f t="shared" si="26"/>
        <v>28.824722222221869</v>
      </c>
      <c r="E1731" s="19"/>
      <c r="G1731" s="19"/>
      <c r="H1731" s="21"/>
      <c r="I1731" s="19"/>
      <c r="J1731" s="19"/>
      <c r="K1731" s="19"/>
      <c r="L1731" s="19"/>
      <c r="M1731" s="19"/>
      <c r="N1731" s="19"/>
      <c r="O1731" s="19"/>
      <c r="P1731" s="19"/>
      <c r="R1731" s="19"/>
      <c r="S1731" s="21"/>
      <c r="Z1731" s="19"/>
      <c r="AA1731" s="19"/>
      <c r="AB1731" s="19"/>
      <c r="AC1731" s="19"/>
      <c r="AD1731" s="19"/>
    </row>
    <row r="1732" spans="1:31" s="20" customFormat="1" x14ac:dyDescent="0.2">
      <c r="A1732" s="17">
        <v>43203.259641203702</v>
      </c>
      <c r="B1732" s="18">
        <v>1.7465277834708099</v>
      </c>
      <c r="C1732" s="18">
        <v>1.2017361111111111</v>
      </c>
      <c r="D1732" s="22">
        <f t="shared" ref="D1732:D1795" si="27">D1731+60/3600</f>
        <v>28.841388888888535</v>
      </c>
      <c r="E1732" s="19"/>
      <c r="G1732" s="19"/>
      <c r="H1732" s="21"/>
      <c r="I1732" s="19"/>
      <c r="J1732" s="19"/>
      <c r="K1732" s="19"/>
      <c r="L1732" s="19"/>
      <c r="M1732" s="19"/>
      <c r="N1732" s="19"/>
      <c r="O1732" s="19"/>
      <c r="P1732" s="19"/>
      <c r="R1732" s="19"/>
      <c r="S1732" s="21"/>
      <c r="Z1732" s="19"/>
      <c r="AA1732" s="19"/>
      <c r="AB1732" s="19"/>
      <c r="AC1732" s="19"/>
      <c r="AD1732" s="19"/>
    </row>
    <row r="1733" spans="1:31" s="20" customFormat="1" x14ac:dyDescent="0.2">
      <c r="A1733" s="17">
        <v>43203.260335648149</v>
      </c>
      <c r="B1733" s="18">
        <v>1.74722222791752</v>
      </c>
      <c r="C1733" s="18">
        <v>1.2024305555555554</v>
      </c>
      <c r="D1733" s="22">
        <f t="shared" si="27"/>
        <v>28.8580555555552</v>
      </c>
      <c r="E1733" s="19"/>
      <c r="G1733" s="19"/>
      <c r="H1733" s="21"/>
      <c r="I1733" s="19"/>
      <c r="J1733" s="19"/>
      <c r="K1733" s="19"/>
      <c r="L1733" s="19"/>
      <c r="M1733" s="19"/>
      <c r="N1733" s="19"/>
      <c r="O1733" s="19"/>
      <c r="P1733" s="19"/>
      <c r="R1733" s="19"/>
      <c r="S1733" s="21"/>
      <c r="Z1733" s="19"/>
      <c r="AA1733" s="19"/>
      <c r="AB1733" s="19"/>
      <c r="AC1733" s="19"/>
      <c r="AD1733" s="19"/>
    </row>
    <row r="1734" spans="1:31" s="20" customFormat="1" x14ac:dyDescent="0.2">
      <c r="A1734" s="17">
        <v>43203.261030092595</v>
      </c>
      <c r="B1734" s="18">
        <v>1.7479166723642301</v>
      </c>
      <c r="C1734" s="18">
        <v>1.203125</v>
      </c>
      <c r="D1734" s="22">
        <f t="shared" si="27"/>
        <v>28.874722222221866</v>
      </c>
      <c r="E1734" s="19"/>
      <c r="G1734" s="19"/>
      <c r="H1734" s="21"/>
      <c r="I1734" s="19"/>
      <c r="J1734" s="19"/>
      <c r="K1734" s="19"/>
      <c r="L1734" s="19"/>
      <c r="M1734" s="19"/>
      <c r="N1734" s="19"/>
      <c r="O1734" s="19"/>
      <c r="P1734" s="19"/>
      <c r="R1734" s="19"/>
      <c r="S1734" s="21"/>
      <c r="Z1734" s="19"/>
      <c r="AA1734" s="19"/>
      <c r="AB1734" s="19"/>
      <c r="AC1734" s="19"/>
      <c r="AD1734" s="19"/>
    </row>
    <row r="1735" spans="1:31" s="20" customFormat="1" x14ac:dyDescent="0.2">
      <c r="A1735" s="17">
        <v>43203.261724537035</v>
      </c>
      <c r="B1735" s="18">
        <v>1.74861111681093</v>
      </c>
      <c r="C1735" s="18">
        <v>1.2038194444444446</v>
      </c>
      <c r="D1735" s="22">
        <f t="shared" si="27"/>
        <v>28.891388888888532</v>
      </c>
      <c r="E1735" s="19"/>
      <c r="G1735" s="19"/>
      <c r="H1735" s="21"/>
      <c r="I1735" s="19"/>
      <c r="J1735" s="19"/>
      <c r="K1735" s="19"/>
      <c r="L1735" s="19"/>
      <c r="M1735" s="19"/>
      <c r="N1735" s="19"/>
      <c r="O1735" s="19"/>
      <c r="P1735" s="19"/>
      <c r="R1735" s="19"/>
      <c r="S1735" s="21"/>
      <c r="Z1735" s="19"/>
      <c r="AA1735" s="19"/>
      <c r="AB1735" s="19"/>
      <c r="AC1735" s="19"/>
      <c r="AD1735" s="19"/>
    </row>
    <row r="1736" spans="1:31" s="20" customFormat="1" x14ac:dyDescent="0.2">
      <c r="A1736" s="17">
        <v>43203.262418981481</v>
      </c>
      <c r="B1736" s="18">
        <v>1.74930556125764</v>
      </c>
      <c r="C1736" s="18">
        <v>1.2045023148148148</v>
      </c>
      <c r="D1736" s="22">
        <f t="shared" si="27"/>
        <v>28.908055555555197</v>
      </c>
      <c r="E1736" s="19"/>
      <c r="G1736" s="19"/>
      <c r="H1736" s="21"/>
      <c r="I1736" s="19"/>
      <c r="J1736" s="19"/>
      <c r="K1736" s="19"/>
      <c r="L1736" s="19"/>
      <c r="M1736" s="19"/>
      <c r="N1736" s="19"/>
      <c r="O1736" s="19"/>
      <c r="P1736" s="19"/>
      <c r="R1736" s="19"/>
      <c r="S1736" s="21"/>
      <c r="T1736" s="20">
        <v>35.975000000000001</v>
      </c>
      <c r="Z1736" s="19"/>
      <c r="AA1736" s="19"/>
      <c r="AB1736" s="19"/>
      <c r="AC1736" s="19"/>
      <c r="AD1736" s="19"/>
    </row>
    <row r="1737" spans="1:31" s="20" customFormat="1" x14ac:dyDescent="0.2">
      <c r="A1737" s="17">
        <v>43203.263113425928</v>
      </c>
      <c r="B1737" s="18">
        <v>1.7500000057043501</v>
      </c>
      <c r="C1737" s="18">
        <v>1.2052083333333334</v>
      </c>
      <c r="D1737" s="22">
        <f t="shared" si="27"/>
        <v>28.924722222221863</v>
      </c>
      <c r="E1737" s="19"/>
      <c r="G1737" s="19"/>
      <c r="H1737" s="21"/>
      <c r="I1737" s="19"/>
      <c r="J1737" s="19"/>
      <c r="K1737" s="19"/>
      <c r="L1737" s="19"/>
      <c r="M1737" s="19"/>
      <c r="N1737" s="19"/>
      <c r="O1737" s="19"/>
      <c r="P1737" s="19"/>
      <c r="R1737" s="19"/>
      <c r="S1737" s="21"/>
      <c r="T1737" s="20">
        <v>34.792000000000002</v>
      </c>
      <c r="Z1737" s="19"/>
      <c r="AA1737" s="19"/>
      <c r="AB1737" s="19"/>
      <c r="AC1737" s="19"/>
      <c r="AD1737" s="19"/>
    </row>
    <row r="1738" spans="1:31" s="20" customFormat="1" x14ac:dyDescent="0.2">
      <c r="A1738" s="17">
        <v>43203.263807870368</v>
      </c>
      <c r="B1738" s="18">
        <v>1.75069445015106</v>
      </c>
      <c r="C1738" s="18">
        <v>1.2059027777777778</v>
      </c>
      <c r="D1738" s="22">
        <f t="shared" si="27"/>
        <v>28.941388888888529</v>
      </c>
      <c r="E1738" s="19">
        <v>1005.633</v>
      </c>
      <c r="F1738" s="20">
        <v>6.1230000000000002</v>
      </c>
      <c r="G1738" s="19">
        <v>36.979999999999997</v>
      </c>
      <c r="H1738" s="21">
        <v>400.63799999999998</v>
      </c>
      <c r="I1738" s="19">
        <v>0</v>
      </c>
      <c r="J1738" s="19">
        <v>0</v>
      </c>
      <c r="K1738" s="19">
        <v>0</v>
      </c>
      <c r="L1738" s="19">
        <v>5.633</v>
      </c>
      <c r="M1738" s="19">
        <v>0</v>
      </c>
      <c r="N1738" s="19">
        <v>0</v>
      </c>
      <c r="O1738" s="19">
        <v>0</v>
      </c>
      <c r="P1738" s="19">
        <v>0</v>
      </c>
      <c r="Q1738" s="20">
        <v>-814.01800000000003</v>
      </c>
      <c r="R1738" s="19">
        <v>0</v>
      </c>
      <c r="S1738" s="21">
        <v>1.002</v>
      </c>
      <c r="T1738" s="20">
        <v>33.677999999999997</v>
      </c>
      <c r="U1738" s="20">
        <v>0</v>
      </c>
      <c r="V1738" s="20">
        <v>0</v>
      </c>
      <c r="W1738" s="20">
        <v>0</v>
      </c>
      <c r="X1738" s="20">
        <v>0</v>
      </c>
      <c r="Y1738" s="20">
        <v>6</v>
      </c>
      <c r="Z1738" s="19">
        <v>37</v>
      </c>
      <c r="AA1738" s="19">
        <v>3</v>
      </c>
      <c r="AB1738" s="19">
        <v>0</v>
      </c>
      <c r="AC1738" s="19">
        <v>3</v>
      </c>
      <c r="AD1738" s="19">
        <v>3</v>
      </c>
      <c r="AE1738" s="20">
        <v>0</v>
      </c>
    </row>
    <row r="1739" spans="1:31" s="20" customFormat="1" x14ac:dyDescent="0.2">
      <c r="A1739" s="17">
        <v>43203.264502314814</v>
      </c>
      <c r="B1739" s="18">
        <v>1.75138889459777</v>
      </c>
      <c r="C1739" s="18">
        <v>1.2065972222222223</v>
      </c>
      <c r="D1739" s="22">
        <f t="shared" si="27"/>
        <v>28.958055555555195</v>
      </c>
      <c r="E1739" s="19"/>
      <c r="G1739" s="19"/>
      <c r="H1739" s="21"/>
      <c r="I1739" s="19"/>
      <c r="J1739" s="19"/>
      <c r="K1739" s="19"/>
      <c r="L1739" s="19"/>
      <c r="M1739" s="19"/>
      <c r="N1739" s="19"/>
      <c r="O1739" s="19"/>
      <c r="P1739" s="19"/>
      <c r="R1739" s="19"/>
      <c r="S1739" s="21"/>
      <c r="T1739" s="20">
        <v>36.402000000000001</v>
      </c>
      <c r="Z1739" s="19"/>
      <c r="AA1739" s="19"/>
      <c r="AB1739" s="19"/>
      <c r="AC1739" s="19"/>
      <c r="AD1739" s="19"/>
    </row>
    <row r="1740" spans="1:31" s="20" customFormat="1" x14ac:dyDescent="0.2">
      <c r="A1740" s="17">
        <v>43203.265196759261</v>
      </c>
      <c r="B1740" s="18">
        <v>1.7520833390444801</v>
      </c>
      <c r="C1740" s="18">
        <v>1.2072916666666667</v>
      </c>
      <c r="D1740" s="22">
        <f t="shared" si="27"/>
        <v>28.97472222222186</v>
      </c>
      <c r="E1740" s="19"/>
      <c r="G1740" s="19"/>
      <c r="H1740" s="21"/>
      <c r="I1740" s="19"/>
      <c r="J1740" s="19"/>
      <c r="K1740" s="19"/>
      <c r="L1740" s="19"/>
      <c r="M1740" s="19"/>
      <c r="N1740" s="19"/>
      <c r="O1740" s="19"/>
      <c r="P1740" s="19"/>
      <c r="R1740" s="19"/>
      <c r="S1740" s="21"/>
      <c r="Z1740" s="19"/>
      <c r="AA1740" s="19"/>
      <c r="AB1740" s="19"/>
      <c r="AC1740" s="19"/>
      <c r="AD1740" s="19"/>
    </row>
    <row r="1741" spans="1:31" s="20" customFormat="1" x14ac:dyDescent="0.2">
      <c r="A1741" s="17">
        <v>43203.2658912037</v>
      </c>
      <c r="B1741" s="18">
        <v>1.75277778349118</v>
      </c>
      <c r="C1741" s="18">
        <v>1.2079861111111112</v>
      </c>
      <c r="D1741" s="22">
        <f t="shared" si="27"/>
        <v>28.991388888888526</v>
      </c>
      <c r="E1741" s="19"/>
      <c r="G1741" s="19"/>
      <c r="H1741" s="21"/>
      <c r="I1741" s="19"/>
      <c r="J1741" s="19"/>
      <c r="K1741" s="19"/>
      <c r="L1741" s="19"/>
      <c r="M1741" s="19"/>
      <c r="N1741" s="19"/>
      <c r="O1741" s="19"/>
      <c r="P1741" s="19"/>
      <c r="R1741" s="19"/>
      <c r="S1741" s="21"/>
      <c r="Z1741" s="19"/>
      <c r="AA1741" s="19"/>
      <c r="AB1741" s="19"/>
      <c r="AC1741" s="19"/>
      <c r="AD1741" s="19"/>
    </row>
    <row r="1742" spans="1:31" s="20" customFormat="1" x14ac:dyDescent="0.2">
      <c r="A1742" s="17">
        <v>43203.266585648147</v>
      </c>
      <c r="B1742" s="18">
        <v>1.75347222793789</v>
      </c>
      <c r="C1742" s="18">
        <v>1.2086805555555555</v>
      </c>
      <c r="D1742" s="22">
        <f t="shared" si="27"/>
        <v>29.008055555555192</v>
      </c>
      <c r="E1742" s="19"/>
      <c r="G1742" s="19"/>
      <c r="H1742" s="21"/>
      <c r="I1742" s="19"/>
      <c r="J1742" s="19"/>
      <c r="K1742" s="19"/>
      <c r="L1742" s="19"/>
      <c r="M1742" s="19"/>
      <c r="N1742" s="19"/>
      <c r="O1742" s="19"/>
      <c r="P1742" s="19"/>
      <c r="Q1742" s="20">
        <v>-813.95600000000002</v>
      </c>
      <c r="R1742" s="19"/>
      <c r="S1742" s="21"/>
      <c r="Z1742" s="19"/>
      <c r="AA1742" s="19"/>
      <c r="AB1742" s="19"/>
      <c r="AC1742" s="19"/>
      <c r="AD1742" s="19"/>
    </row>
    <row r="1743" spans="1:31" s="20" customFormat="1" x14ac:dyDescent="0.2">
      <c r="A1743" s="17">
        <v>43203.267280092594</v>
      </c>
      <c r="B1743" s="18">
        <v>1.7541666723845999</v>
      </c>
      <c r="C1743" s="18">
        <v>1.2093634259259258</v>
      </c>
      <c r="D1743" s="22">
        <f t="shared" si="27"/>
        <v>29.024722222221857</v>
      </c>
      <c r="E1743" s="19"/>
      <c r="G1743" s="19"/>
      <c r="H1743" s="21"/>
      <c r="I1743" s="19"/>
      <c r="J1743" s="19"/>
      <c r="K1743" s="19"/>
      <c r="L1743" s="19"/>
      <c r="M1743" s="19"/>
      <c r="N1743" s="19"/>
      <c r="O1743" s="19"/>
      <c r="P1743" s="19"/>
      <c r="R1743" s="19"/>
      <c r="S1743" s="21"/>
      <c r="Z1743" s="19"/>
      <c r="AA1743" s="19"/>
      <c r="AB1743" s="19"/>
      <c r="AC1743" s="19"/>
      <c r="AD1743" s="19"/>
    </row>
    <row r="1744" spans="1:31" s="20" customFormat="1" x14ac:dyDescent="0.2">
      <c r="A1744" s="17">
        <v>43203.267974537041</v>
      </c>
      <c r="B1744" s="18">
        <v>1.75486111683131</v>
      </c>
      <c r="C1744" s="18">
        <v>1.2100694444444444</v>
      </c>
      <c r="D1744" s="22">
        <f t="shared" si="27"/>
        <v>29.041388888888523</v>
      </c>
      <c r="E1744" s="19"/>
      <c r="G1744" s="19"/>
      <c r="H1744" s="21"/>
      <c r="I1744" s="19"/>
      <c r="J1744" s="19"/>
      <c r="K1744" s="19"/>
      <c r="L1744" s="19"/>
      <c r="M1744" s="19"/>
      <c r="N1744" s="19"/>
      <c r="O1744" s="19"/>
      <c r="P1744" s="19"/>
      <c r="R1744" s="19"/>
      <c r="S1744" s="21"/>
      <c r="Z1744" s="19"/>
      <c r="AA1744" s="19"/>
      <c r="AB1744" s="19"/>
      <c r="AC1744" s="19"/>
      <c r="AD1744" s="19"/>
    </row>
    <row r="1745" spans="1:30" s="20" customFormat="1" x14ac:dyDescent="0.2">
      <c r="A1745" s="17">
        <v>43203.26866898148</v>
      </c>
      <c r="B1745" s="18">
        <v>1.75555556127802</v>
      </c>
      <c r="C1745" s="18">
        <v>1.210763888888889</v>
      </c>
      <c r="D1745" s="22">
        <f t="shared" si="27"/>
        <v>29.058055555555189</v>
      </c>
      <c r="E1745" s="19"/>
      <c r="G1745" s="19"/>
      <c r="H1745" s="21"/>
      <c r="I1745" s="19"/>
      <c r="J1745" s="19"/>
      <c r="K1745" s="19"/>
      <c r="L1745" s="19"/>
      <c r="M1745" s="19"/>
      <c r="N1745" s="19"/>
      <c r="O1745" s="19"/>
      <c r="P1745" s="19"/>
      <c r="R1745" s="19"/>
      <c r="S1745" s="21"/>
      <c r="Z1745" s="19"/>
      <c r="AA1745" s="19"/>
      <c r="AB1745" s="19"/>
      <c r="AC1745" s="19"/>
      <c r="AD1745" s="19"/>
    </row>
    <row r="1746" spans="1:30" s="20" customFormat="1" x14ac:dyDescent="0.2">
      <c r="A1746" s="17">
        <v>43203.269363425927</v>
      </c>
      <c r="B1746" s="18">
        <v>1.7562500057247199</v>
      </c>
      <c r="C1746" s="18">
        <v>1.2114583333333333</v>
      </c>
      <c r="D1746" s="22">
        <f t="shared" si="27"/>
        <v>29.074722222221855</v>
      </c>
      <c r="E1746" s="19"/>
      <c r="G1746" s="19"/>
      <c r="H1746" s="21"/>
      <c r="I1746" s="19"/>
      <c r="J1746" s="19"/>
      <c r="K1746" s="19"/>
      <c r="L1746" s="19"/>
      <c r="M1746" s="19"/>
      <c r="N1746" s="19"/>
      <c r="O1746" s="19"/>
      <c r="P1746" s="19"/>
      <c r="R1746" s="19"/>
      <c r="S1746" s="21"/>
      <c r="Z1746" s="19"/>
      <c r="AA1746" s="19"/>
      <c r="AB1746" s="19"/>
      <c r="AC1746" s="19"/>
      <c r="AD1746" s="19"/>
    </row>
    <row r="1747" spans="1:30" s="20" customFormat="1" x14ac:dyDescent="0.2">
      <c r="A1747" s="17">
        <v>43203.270057870373</v>
      </c>
      <c r="B1747" s="18">
        <v>1.75694445017143</v>
      </c>
      <c r="C1747" s="18">
        <v>1.2121527777777779</v>
      </c>
      <c r="D1747" s="22">
        <f t="shared" si="27"/>
        <v>29.09138888888852</v>
      </c>
      <c r="E1747" s="19"/>
      <c r="G1747" s="19"/>
      <c r="H1747" s="21"/>
      <c r="I1747" s="19"/>
      <c r="J1747" s="19"/>
      <c r="K1747" s="19"/>
      <c r="L1747" s="19"/>
      <c r="M1747" s="19"/>
      <c r="N1747" s="19"/>
      <c r="O1747" s="19"/>
      <c r="P1747" s="19"/>
      <c r="R1747" s="19"/>
      <c r="S1747" s="21"/>
      <c r="Z1747" s="19"/>
      <c r="AA1747" s="19"/>
      <c r="AB1747" s="19"/>
      <c r="AC1747" s="19"/>
      <c r="AD1747" s="19"/>
    </row>
    <row r="1748" spans="1:30" s="20" customFormat="1" x14ac:dyDescent="0.2">
      <c r="A1748" s="17">
        <v>43203.270752314813</v>
      </c>
      <c r="B1748" s="18">
        <v>1.75763889461814</v>
      </c>
      <c r="C1748" s="18">
        <v>1.2128472222222222</v>
      </c>
      <c r="D1748" s="22">
        <f t="shared" si="27"/>
        <v>29.108055555555186</v>
      </c>
      <c r="E1748" s="19"/>
      <c r="G1748" s="19"/>
      <c r="H1748" s="21"/>
      <c r="I1748" s="19"/>
      <c r="J1748" s="19"/>
      <c r="K1748" s="19"/>
      <c r="L1748" s="19"/>
      <c r="M1748" s="19"/>
      <c r="N1748" s="19"/>
      <c r="O1748" s="19"/>
      <c r="P1748" s="19"/>
      <c r="R1748" s="19"/>
      <c r="S1748" s="21"/>
      <c r="T1748" s="20">
        <v>36.406999999999996</v>
      </c>
      <c r="Z1748" s="19"/>
      <c r="AA1748" s="19"/>
      <c r="AB1748" s="19"/>
      <c r="AC1748" s="19"/>
      <c r="AD1748" s="19"/>
    </row>
    <row r="1749" spans="1:30" s="20" customFormat="1" x14ac:dyDescent="0.2">
      <c r="A1749" s="17">
        <v>43203.27144675926</v>
      </c>
      <c r="B1749" s="18">
        <v>1.7583333390648499</v>
      </c>
      <c r="C1749" s="18">
        <v>1.2135416666666667</v>
      </c>
      <c r="D1749" s="22">
        <f t="shared" si="27"/>
        <v>29.124722222221852</v>
      </c>
      <c r="E1749" s="19"/>
      <c r="G1749" s="19"/>
      <c r="H1749" s="21"/>
      <c r="I1749" s="19"/>
      <c r="J1749" s="19"/>
      <c r="K1749" s="19"/>
      <c r="L1749" s="19"/>
      <c r="M1749" s="19"/>
      <c r="N1749" s="19"/>
      <c r="O1749" s="19"/>
      <c r="P1749" s="19"/>
      <c r="R1749" s="19"/>
      <c r="S1749" s="21"/>
      <c r="T1749" s="20">
        <v>32.695</v>
      </c>
      <c r="Z1749" s="19"/>
      <c r="AA1749" s="19"/>
      <c r="AB1749" s="19"/>
      <c r="AC1749" s="19"/>
      <c r="AD1749" s="19"/>
    </row>
    <row r="1750" spans="1:30" s="20" customFormat="1" x14ac:dyDescent="0.2">
      <c r="A1750" s="17">
        <v>43203.272141203706</v>
      </c>
      <c r="B1750" s="18">
        <v>1.75902778351156</v>
      </c>
      <c r="C1750" s="18">
        <v>1.214224537037037</v>
      </c>
      <c r="D1750" s="22">
        <f t="shared" si="27"/>
        <v>29.141388888888518</v>
      </c>
      <c r="E1750" s="19"/>
      <c r="G1750" s="19"/>
      <c r="H1750" s="21"/>
      <c r="I1750" s="19"/>
      <c r="J1750" s="19"/>
      <c r="K1750" s="19"/>
      <c r="L1750" s="19"/>
      <c r="M1750" s="19"/>
      <c r="N1750" s="19"/>
      <c r="O1750" s="19"/>
      <c r="P1750" s="19"/>
      <c r="R1750" s="19"/>
      <c r="S1750" s="21"/>
      <c r="Z1750" s="19"/>
      <c r="AA1750" s="19"/>
      <c r="AB1750" s="19"/>
      <c r="AC1750" s="19"/>
      <c r="AD1750" s="19"/>
    </row>
    <row r="1751" spans="1:30" s="20" customFormat="1" x14ac:dyDescent="0.2">
      <c r="A1751" s="17">
        <v>43203.272835648146</v>
      </c>
      <c r="B1751" s="18">
        <v>1.7597222279582601</v>
      </c>
      <c r="C1751" s="18">
        <v>1.2149305555555556</v>
      </c>
      <c r="D1751" s="22">
        <f t="shared" si="27"/>
        <v>29.158055555555183</v>
      </c>
      <c r="E1751" s="19"/>
      <c r="G1751" s="19"/>
      <c r="H1751" s="21"/>
      <c r="I1751" s="19"/>
      <c r="J1751" s="19"/>
      <c r="K1751" s="19"/>
      <c r="L1751" s="19"/>
      <c r="M1751" s="19"/>
      <c r="N1751" s="19"/>
      <c r="O1751" s="19"/>
      <c r="P1751" s="19"/>
      <c r="R1751" s="19"/>
      <c r="S1751" s="21"/>
      <c r="Z1751" s="19"/>
      <c r="AA1751" s="19"/>
      <c r="AB1751" s="19"/>
      <c r="AC1751" s="19"/>
      <c r="AD1751" s="19"/>
    </row>
    <row r="1752" spans="1:30" s="20" customFormat="1" x14ac:dyDescent="0.2">
      <c r="A1752" s="17">
        <v>43203.273530092592</v>
      </c>
      <c r="B1752" s="18">
        <v>1.7604166724049699</v>
      </c>
      <c r="C1752" s="18">
        <v>1.215625</v>
      </c>
      <c r="D1752" s="22">
        <f t="shared" si="27"/>
        <v>29.174722222221849</v>
      </c>
      <c r="E1752" s="19"/>
      <c r="G1752" s="19"/>
      <c r="H1752" s="21"/>
      <c r="I1752" s="19"/>
      <c r="J1752" s="19"/>
      <c r="K1752" s="19"/>
      <c r="L1752" s="19"/>
      <c r="M1752" s="19"/>
      <c r="N1752" s="19"/>
      <c r="O1752" s="19"/>
      <c r="P1752" s="19"/>
      <c r="R1752" s="19"/>
      <c r="S1752" s="21"/>
      <c r="Z1752" s="19"/>
      <c r="AA1752" s="19"/>
      <c r="AB1752" s="19"/>
      <c r="AC1752" s="19"/>
      <c r="AD1752" s="19"/>
    </row>
    <row r="1753" spans="1:30" s="20" customFormat="1" x14ac:dyDescent="0.2">
      <c r="A1753" s="17">
        <v>43203.274224537039</v>
      </c>
      <c r="B1753" s="18">
        <v>1.76111111685168</v>
      </c>
      <c r="C1753" s="18">
        <v>1.2163194444444445</v>
      </c>
      <c r="D1753" s="22">
        <f t="shared" si="27"/>
        <v>29.191388888888515</v>
      </c>
      <c r="E1753" s="19"/>
      <c r="G1753" s="19"/>
      <c r="H1753" s="21"/>
      <c r="I1753" s="19"/>
      <c r="J1753" s="19"/>
      <c r="K1753" s="19"/>
      <c r="L1753" s="19"/>
      <c r="M1753" s="19"/>
      <c r="N1753" s="19"/>
      <c r="O1753" s="19"/>
      <c r="P1753" s="19"/>
      <c r="R1753" s="19"/>
      <c r="S1753" s="21"/>
      <c r="Z1753" s="19"/>
      <c r="AA1753" s="19"/>
      <c r="AB1753" s="19"/>
      <c r="AC1753" s="19"/>
      <c r="AD1753" s="19"/>
    </row>
    <row r="1754" spans="1:30" s="20" customFormat="1" x14ac:dyDescent="0.2">
      <c r="A1754" s="17">
        <v>43203.274918981479</v>
      </c>
      <c r="B1754" s="18">
        <v>1.7618055612983901</v>
      </c>
      <c r="C1754" s="18">
        <v>1.2170138888888888</v>
      </c>
      <c r="D1754" s="22">
        <f t="shared" si="27"/>
        <v>29.20805555555518</v>
      </c>
      <c r="E1754" s="19"/>
      <c r="G1754" s="19"/>
      <c r="H1754" s="21"/>
      <c r="I1754" s="19"/>
      <c r="J1754" s="19"/>
      <c r="K1754" s="19"/>
      <c r="L1754" s="19"/>
      <c r="M1754" s="19"/>
      <c r="N1754" s="19"/>
      <c r="O1754" s="19"/>
      <c r="P1754" s="19"/>
      <c r="R1754" s="19"/>
      <c r="S1754" s="21"/>
      <c r="T1754" s="20">
        <v>34.570999999999998</v>
      </c>
      <c r="Z1754" s="19"/>
      <c r="AA1754" s="19"/>
      <c r="AB1754" s="19"/>
      <c r="AC1754" s="19"/>
      <c r="AD1754" s="19"/>
    </row>
    <row r="1755" spans="1:30" s="20" customFormat="1" x14ac:dyDescent="0.2">
      <c r="A1755" s="17">
        <v>43203.275613425925</v>
      </c>
      <c r="B1755" s="18">
        <v>1.7625000057450999</v>
      </c>
      <c r="C1755" s="18">
        <v>1.2177083333333334</v>
      </c>
      <c r="D1755" s="22">
        <f t="shared" si="27"/>
        <v>29.224722222221846</v>
      </c>
      <c r="E1755" s="19"/>
      <c r="G1755" s="19"/>
      <c r="H1755" s="21"/>
      <c r="I1755" s="19"/>
      <c r="J1755" s="19"/>
      <c r="K1755" s="19"/>
      <c r="L1755" s="19"/>
      <c r="M1755" s="19"/>
      <c r="N1755" s="19"/>
      <c r="O1755" s="19"/>
      <c r="P1755" s="19"/>
      <c r="R1755" s="19"/>
      <c r="S1755" s="21"/>
      <c r="T1755" s="20">
        <v>36.314999999999998</v>
      </c>
      <c r="Z1755" s="19"/>
      <c r="AA1755" s="19"/>
      <c r="AB1755" s="19"/>
      <c r="AC1755" s="19"/>
      <c r="AD1755" s="19"/>
    </row>
    <row r="1756" spans="1:30" s="20" customFormat="1" x14ac:dyDescent="0.2">
      <c r="A1756" s="17">
        <v>43203.276307870372</v>
      </c>
      <c r="B1756" s="18">
        <v>1.7631944501918</v>
      </c>
      <c r="C1756" s="18">
        <v>1.2183912037037037</v>
      </c>
      <c r="D1756" s="22">
        <f t="shared" si="27"/>
        <v>29.241388888888512</v>
      </c>
      <c r="E1756" s="19"/>
      <c r="G1756" s="19"/>
      <c r="H1756" s="21"/>
      <c r="I1756" s="19"/>
      <c r="J1756" s="19"/>
      <c r="K1756" s="19"/>
      <c r="L1756" s="19"/>
      <c r="M1756" s="19"/>
      <c r="N1756" s="19"/>
      <c r="O1756" s="19"/>
      <c r="P1756" s="19"/>
      <c r="R1756" s="19"/>
      <c r="S1756" s="21"/>
      <c r="Z1756" s="19"/>
      <c r="AA1756" s="19"/>
      <c r="AB1756" s="19"/>
      <c r="AC1756" s="19"/>
      <c r="AD1756" s="19"/>
    </row>
    <row r="1757" spans="1:30" s="20" customFormat="1" x14ac:dyDescent="0.2">
      <c r="A1757" s="17">
        <v>43203.277002314811</v>
      </c>
      <c r="B1757" s="18">
        <v>1.7638888946385101</v>
      </c>
      <c r="C1757" s="18">
        <v>1.2190856481481482</v>
      </c>
      <c r="D1757" s="22">
        <f t="shared" si="27"/>
        <v>29.258055555555178</v>
      </c>
      <c r="E1757" s="19"/>
      <c r="G1757" s="19"/>
      <c r="H1757" s="21"/>
      <c r="I1757" s="19"/>
      <c r="J1757" s="19"/>
      <c r="K1757" s="19"/>
      <c r="L1757" s="19"/>
      <c r="M1757" s="19"/>
      <c r="N1757" s="19"/>
      <c r="O1757" s="19"/>
      <c r="P1757" s="19"/>
      <c r="R1757" s="19"/>
      <c r="S1757" s="21"/>
      <c r="T1757" s="20">
        <v>37.121000000000002</v>
      </c>
      <c r="Z1757" s="19"/>
      <c r="AA1757" s="19"/>
      <c r="AB1757" s="19"/>
      <c r="AC1757" s="19"/>
      <c r="AD1757" s="19"/>
    </row>
    <row r="1758" spans="1:30" s="20" customFormat="1" x14ac:dyDescent="0.2">
      <c r="A1758" s="17">
        <v>43203.277696759258</v>
      </c>
      <c r="B1758" s="18">
        <v>1.7645833390852199</v>
      </c>
      <c r="C1758" s="18">
        <v>1.2197916666666666</v>
      </c>
      <c r="D1758" s="22">
        <f t="shared" si="27"/>
        <v>29.274722222221843</v>
      </c>
      <c r="E1758" s="19"/>
      <c r="G1758" s="19"/>
      <c r="H1758" s="21"/>
      <c r="I1758" s="19"/>
      <c r="J1758" s="19"/>
      <c r="K1758" s="19"/>
      <c r="L1758" s="19"/>
      <c r="M1758" s="19"/>
      <c r="N1758" s="19"/>
      <c r="O1758" s="19"/>
      <c r="P1758" s="19"/>
      <c r="R1758" s="19"/>
      <c r="S1758" s="21"/>
      <c r="T1758" s="20">
        <v>35.451999999999998</v>
      </c>
      <c r="Z1758" s="19"/>
      <c r="AA1758" s="19"/>
      <c r="AB1758" s="19"/>
      <c r="AC1758" s="19"/>
      <c r="AD1758" s="19"/>
    </row>
    <row r="1759" spans="1:30" s="20" customFormat="1" x14ac:dyDescent="0.2">
      <c r="A1759" s="17">
        <v>43203.278391203705</v>
      </c>
      <c r="B1759" s="18">
        <v>1.76527778353193</v>
      </c>
      <c r="C1759" s="18">
        <v>1.2204861111111112</v>
      </c>
      <c r="D1759" s="22">
        <f t="shared" si="27"/>
        <v>29.291388888888509</v>
      </c>
      <c r="E1759" s="19"/>
      <c r="G1759" s="19"/>
      <c r="H1759" s="21"/>
      <c r="I1759" s="19"/>
      <c r="J1759" s="19"/>
      <c r="K1759" s="19"/>
      <c r="L1759" s="19"/>
      <c r="M1759" s="19"/>
      <c r="N1759" s="19"/>
      <c r="O1759" s="19"/>
      <c r="P1759" s="19"/>
      <c r="R1759" s="19"/>
      <c r="S1759" s="21"/>
      <c r="T1759" s="20">
        <v>35.012</v>
      </c>
      <c r="Z1759" s="19"/>
      <c r="AA1759" s="19"/>
      <c r="AB1759" s="19"/>
      <c r="AC1759" s="19"/>
      <c r="AD1759" s="19"/>
    </row>
    <row r="1760" spans="1:30" s="20" customFormat="1" x14ac:dyDescent="0.2">
      <c r="A1760" s="17">
        <v>43203.279085648152</v>
      </c>
      <c r="B1760" s="18">
        <v>1.7659722279786401</v>
      </c>
      <c r="C1760" s="18">
        <v>1.2211805555555555</v>
      </c>
      <c r="D1760" s="22">
        <f t="shared" si="27"/>
        <v>29.308055555555175</v>
      </c>
      <c r="E1760" s="19"/>
      <c r="G1760" s="19"/>
      <c r="H1760" s="21"/>
      <c r="I1760" s="19"/>
      <c r="J1760" s="19"/>
      <c r="K1760" s="19"/>
      <c r="L1760" s="19"/>
      <c r="M1760" s="19"/>
      <c r="N1760" s="19"/>
      <c r="O1760" s="19"/>
      <c r="P1760" s="19"/>
      <c r="R1760" s="19"/>
      <c r="S1760" s="21"/>
      <c r="T1760" s="20">
        <v>36.912999999999997</v>
      </c>
      <c r="Z1760" s="19"/>
      <c r="AA1760" s="19"/>
      <c r="AB1760" s="19"/>
      <c r="AC1760" s="19"/>
      <c r="AD1760" s="19"/>
    </row>
    <row r="1761" spans="1:31" s="20" customFormat="1" x14ac:dyDescent="0.2">
      <c r="A1761" s="17">
        <v>43203.279780092591</v>
      </c>
      <c r="B1761" s="18">
        <v>1.7666666724253399</v>
      </c>
      <c r="C1761" s="18">
        <v>1.221875</v>
      </c>
      <c r="D1761" s="22">
        <f t="shared" si="27"/>
        <v>29.32472222222184</v>
      </c>
      <c r="E1761" s="19"/>
      <c r="G1761" s="19"/>
      <c r="H1761" s="21"/>
      <c r="I1761" s="19"/>
      <c r="J1761" s="19"/>
      <c r="K1761" s="19"/>
      <c r="L1761" s="19"/>
      <c r="M1761" s="19"/>
      <c r="N1761" s="19"/>
      <c r="O1761" s="19"/>
      <c r="P1761" s="19"/>
      <c r="R1761" s="19"/>
      <c r="S1761" s="21"/>
      <c r="Z1761" s="19"/>
      <c r="AA1761" s="19"/>
      <c r="AB1761" s="19"/>
      <c r="AC1761" s="19"/>
      <c r="AD1761" s="19"/>
    </row>
    <row r="1762" spans="1:31" s="20" customFormat="1" x14ac:dyDescent="0.2">
      <c r="A1762" s="17">
        <v>43203.280474537038</v>
      </c>
      <c r="B1762" s="18">
        <v>1.76736111687205</v>
      </c>
      <c r="C1762" s="18">
        <v>1.2225694444444444</v>
      </c>
      <c r="D1762" s="22">
        <f t="shared" si="27"/>
        <v>29.341388888888506</v>
      </c>
      <c r="E1762" s="19"/>
      <c r="G1762" s="19"/>
      <c r="H1762" s="21">
        <v>400.37400000000002</v>
      </c>
      <c r="I1762" s="19"/>
      <c r="J1762" s="19"/>
      <c r="K1762" s="19"/>
      <c r="L1762" s="19"/>
      <c r="M1762" s="19"/>
      <c r="N1762" s="19"/>
      <c r="O1762" s="19"/>
      <c r="P1762" s="19"/>
      <c r="R1762" s="19"/>
      <c r="S1762" s="21"/>
      <c r="Z1762" s="19"/>
      <c r="AA1762" s="19"/>
      <c r="AB1762" s="19"/>
      <c r="AC1762" s="19"/>
      <c r="AD1762" s="19"/>
    </row>
    <row r="1763" spans="1:31" s="20" customFormat="1" x14ac:dyDescent="0.2">
      <c r="A1763" s="17">
        <v>43203.281168981484</v>
      </c>
      <c r="B1763" s="18">
        <v>1.7680555613187601</v>
      </c>
      <c r="C1763" s="18">
        <v>1.2232523148148149</v>
      </c>
      <c r="D1763" s="22">
        <f t="shared" si="27"/>
        <v>29.358055555555172</v>
      </c>
      <c r="E1763" s="19"/>
      <c r="G1763" s="19"/>
      <c r="H1763" s="21">
        <v>399.30399999999997</v>
      </c>
      <c r="I1763" s="19"/>
      <c r="J1763" s="19"/>
      <c r="K1763" s="19"/>
      <c r="L1763" s="19"/>
      <c r="M1763" s="19"/>
      <c r="N1763" s="19"/>
      <c r="O1763" s="19"/>
      <c r="P1763" s="19"/>
      <c r="R1763" s="19"/>
      <c r="S1763" s="21"/>
      <c r="Z1763" s="19"/>
      <c r="AA1763" s="19"/>
      <c r="AB1763" s="19"/>
      <c r="AC1763" s="19"/>
      <c r="AD1763" s="19"/>
    </row>
    <row r="1764" spans="1:31" s="20" customFormat="1" x14ac:dyDescent="0.2">
      <c r="A1764" s="17">
        <v>43203.281863425924</v>
      </c>
      <c r="B1764" s="18">
        <v>1.7687500057654699</v>
      </c>
      <c r="C1764" s="18">
        <v>1.2239467592592592</v>
      </c>
      <c r="D1764" s="22">
        <f t="shared" si="27"/>
        <v>29.374722222221838</v>
      </c>
      <c r="E1764" s="19"/>
      <c r="G1764" s="19"/>
      <c r="H1764" s="21">
        <v>399.44099999999997</v>
      </c>
      <c r="I1764" s="19"/>
      <c r="J1764" s="19"/>
      <c r="K1764" s="19"/>
      <c r="L1764" s="19"/>
      <c r="M1764" s="19"/>
      <c r="N1764" s="19"/>
      <c r="O1764" s="19"/>
      <c r="P1764" s="19"/>
      <c r="R1764" s="19"/>
      <c r="S1764" s="21"/>
      <c r="Z1764" s="19"/>
      <c r="AA1764" s="19"/>
      <c r="AB1764" s="19"/>
      <c r="AC1764" s="19"/>
      <c r="AD1764" s="19"/>
    </row>
    <row r="1765" spans="1:31" s="20" customFormat="1" x14ac:dyDescent="0.2">
      <c r="A1765" s="17">
        <v>43203.282557870371</v>
      </c>
      <c r="B1765" s="18">
        <v>1.76944445021218</v>
      </c>
      <c r="C1765" s="18">
        <v>1.2246527777777778</v>
      </c>
      <c r="D1765" s="22">
        <f t="shared" si="27"/>
        <v>29.391388888888503</v>
      </c>
      <c r="E1765" s="19"/>
      <c r="G1765" s="19"/>
      <c r="H1765" s="21"/>
      <c r="I1765" s="19"/>
      <c r="J1765" s="19"/>
      <c r="K1765" s="19"/>
      <c r="L1765" s="19"/>
      <c r="M1765" s="19"/>
      <c r="N1765" s="19"/>
      <c r="O1765" s="19"/>
      <c r="P1765" s="19"/>
      <c r="R1765" s="19"/>
      <c r="S1765" s="21"/>
      <c r="Z1765" s="19"/>
      <c r="AA1765" s="19"/>
      <c r="AB1765" s="19"/>
      <c r="AC1765" s="19"/>
      <c r="AD1765" s="19"/>
    </row>
    <row r="1766" spans="1:31" s="20" customFormat="1" x14ac:dyDescent="0.2">
      <c r="A1766" s="17">
        <v>43203.283252314817</v>
      </c>
      <c r="B1766" s="18">
        <v>1.7701388946588801</v>
      </c>
      <c r="C1766" s="18">
        <v>1.2253472222222221</v>
      </c>
      <c r="D1766" s="22">
        <f t="shared" si="27"/>
        <v>29.408055555555169</v>
      </c>
      <c r="E1766" s="19"/>
      <c r="G1766" s="19"/>
      <c r="H1766" s="21"/>
      <c r="I1766" s="19"/>
      <c r="J1766" s="19"/>
      <c r="K1766" s="19"/>
      <c r="L1766" s="19"/>
      <c r="M1766" s="19"/>
      <c r="N1766" s="19"/>
      <c r="O1766" s="19"/>
      <c r="P1766" s="19"/>
      <c r="Q1766" s="20">
        <v>-812.61800000000005</v>
      </c>
      <c r="R1766" s="19"/>
      <c r="S1766" s="21"/>
      <c r="Z1766" s="19"/>
      <c r="AA1766" s="19"/>
      <c r="AB1766" s="19"/>
      <c r="AC1766" s="19"/>
      <c r="AD1766" s="19"/>
    </row>
    <row r="1767" spans="1:31" s="20" customFormat="1" x14ac:dyDescent="0.2">
      <c r="A1767" s="17">
        <v>43203.283946759257</v>
      </c>
      <c r="B1767" s="18">
        <v>1.7708333391055899</v>
      </c>
      <c r="C1767" s="18">
        <v>1.2260416666666667</v>
      </c>
      <c r="D1767" s="22">
        <f t="shared" si="27"/>
        <v>29.424722222221835</v>
      </c>
      <c r="E1767" s="19"/>
      <c r="G1767" s="19"/>
      <c r="H1767" s="21"/>
      <c r="I1767" s="19"/>
      <c r="J1767" s="19"/>
      <c r="K1767" s="19"/>
      <c r="L1767" s="19"/>
      <c r="M1767" s="19"/>
      <c r="N1767" s="19"/>
      <c r="O1767" s="19"/>
      <c r="P1767" s="19"/>
      <c r="R1767" s="19"/>
      <c r="S1767" s="21"/>
      <c r="Z1767" s="19"/>
      <c r="AA1767" s="19"/>
      <c r="AB1767" s="19"/>
      <c r="AC1767" s="19"/>
      <c r="AD1767" s="19"/>
    </row>
    <row r="1768" spans="1:31" s="20" customFormat="1" x14ac:dyDescent="0.2">
      <c r="A1768" s="17">
        <v>43203.284641203703</v>
      </c>
      <c r="B1768" s="18">
        <v>1.7715277835523</v>
      </c>
      <c r="C1768" s="18">
        <v>1.226736111111111</v>
      </c>
      <c r="D1768" s="22">
        <f t="shared" si="27"/>
        <v>29.4413888888885</v>
      </c>
      <c r="E1768" s="19">
        <v>1005.633</v>
      </c>
      <c r="F1768" s="20">
        <v>6.1230000000000002</v>
      </c>
      <c r="G1768" s="19">
        <v>36.975999999999999</v>
      </c>
      <c r="H1768" s="21">
        <v>400.80900000000003</v>
      </c>
      <c r="I1768" s="19">
        <v>0</v>
      </c>
      <c r="J1768" s="19">
        <v>0</v>
      </c>
      <c r="K1768" s="19">
        <v>0</v>
      </c>
      <c r="L1768" s="19">
        <v>5.633</v>
      </c>
      <c r="M1768" s="19">
        <v>0</v>
      </c>
      <c r="N1768" s="19">
        <v>0</v>
      </c>
      <c r="O1768" s="19">
        <v>0</v>
      </c>
      <c r="P1768" s="19">
        <v>0</v>
      </c>
      <c r="Q1768" s="20">
        <v>-812.59799999999996</v>
      </c>
      <c r="R1768" s="19">
        <v>0</v>
      </c>
      <c r="S1768" s="21">
        <v>0.57599999999999996</v>
      </c>
      <c r="T1768" s="20">
        <v>36.267000000000003</v>
      </c>
      <c r="U1768" s="20">
        <v>0</v>
      </c>
      <c r="V1768" s="20">
        <v>0</v>
      </c>
      <c r="W1768" s="20">
        <v>0</v>
      </c>
      <c r="X1768" s="20">
        <v>0</v>
      </c>
      <c r="Y1768" s="20">
        <v>6</v>
      </c>
      <c r="Z1768" s="19">
        <v>37</v>
      </c>
      <c r="AA1768" s="19">
        <v>3</v>
      </c>
      <c r="AB1768" s="19">
        <v>0</v>
      </c>
      <c r="AC1768" s="19">
        <v>3</v>
      </c>
      <c r="AD1768" s="19">
        <v>3</v>
      </c>
      <c r="AE1768" s="20">
        <v>0</v>
      </c>
    </row>
    <row r="1769" spans="1:31" s="20" customFormat="1" x14ac:dyDescent="0.2">
      <c r="A1769" s="17">
        <v>43203.28533564815</v>
      </c>
      <c r="B1769" s="18">
        <v>1.7722222279990101</v>
      </c>
      <c r="C1769" s="18">
        <v>1.2274305555555556</v>
      </c>
      <c r="D1769" s="22">
        <f t="shared" si="27"/>
        <v>29.458055555555166</v>
      </c>
      <c r="E1769" s="19"/>
      <c r="G1769" s="19"/>
      <c r="H1769" s="21">
        <v>398.04599999999999</v>
      </c>
      <c r="I1769" s="19"/>
      <c r="J1769" s="19"/>
      <c r="K1769" s="19"/>
      <c r="L1769" s="19"/>
      <c r="M1769" s="19"/>
      <c r="N1769" s="19"/>
      <c r="O1769" s="19"/>
      <c r="P1769" s="19"/>
      <c r="R1769" s="19"/>
      <c r="S1769" s="21"/>
      <c r="Z1769" s="19"/>
      <c r="AA1769" s="19"/>
      <c r="AB1769" s="19"/>
      <c r="AC1769" s="19"/>
      <c r="AD1769" s="19"/>
    </row>
    <row r="1770" spans="1:31" s="20" customFormat="1" x14ac:dyDescent="0.2">
      <c r="A1770" s="17">
        <v>43203.286030092589</v>
      </c>
      <c r="B1770" s="18">
        <v>1.7729166724457199</v>
      </c>
      <c r="C1770" s="18">
        <v>1.2281134259259259</v>
      </c>
      <c r="D1770" s="22">
        <f t="shared" si="27"/>
        <v>29.474722222221832</v>
      </c>
      <c r="E1770" s="19"/>
      <c r="G1770" s="19"/>
      <c r="H1770" s="21">
        <v>400.14299999999997</v>
      </c>
      <c r="I1770" s="19"/>
      <c r="J1770" s="19"/>
      <c r="K1770" s="19"/>
      <c r="L1770" s="19"/>
      <c r="M1770" s="19"/>
      <c r="N1770" s="19"/>
      <c r="O1770" s="19"/>
      <c r="P1770" s="19"/>
      <c r="R1770" s="19"/>
      <c r="S1770" s="21"/>
      <c r="Z1770" s="19"/>
      <c r="AA1770" s="19"/>
      <c r="AB1770" s="19"/>
      <c r="AC1770" s="19"/>
      <c r="AD1770" s="19"/>
    </row>
    <row r="1771" spans="1:31" s="20" customFormat="1" x14ac:dyDescent="0.2">
      <c r="A1771" s="17">
        <v>43203.286724537036</v>
      </c>
      <c r="B1771" s="18">
        <v>1.77361111689243</v>
      </c>
      <c r="C1771" s="18">
        <v>1.2288194444444445</v>
      </c>
      <c r="D1771" s="22">
        <f t="shared" si="27"/>
        <v>29.491388888888498</v>
      </c>
      <c r="E1771" s="19"/>
      <c r="G1771" s="19"/>
      <c r="H1771" s="21">
        <v>402.49599999999998</v>
      </c>
      <c r="I1771" s="19"/>
      <c r="J1771" s="19"/>
      <c r="K1771" s="19"/>
      <c r="L1771" s="19"/>
      <c r="M1771" s="19"/>
      <c r="N1771" s="19"/>
      <c r="O1771" s="19"/>
      <c r="P1771" s="19"/>
      <c r="R1771" s="19"/>
      <c r="S1771" s="21"/>
      <c r="Z1771" s="19"/>
      <c r="AA1771" s="19"/>
      <c r="AB1771" s="19"/>
      <c r="AC1771" s="19"/>
      <c r="AD1771" s="19"/>
    </row>
    <row r="1772" spans="1:31" s="20" customFormat="1" x14ac:dyDescent="0.2">
      <c r="A1772" s="17">
        <v>43203.287418981483</v>
      </c>
      <c r="B1772" s="18">
        <v>1.7743055613391301</v>
      </c>
      <c r="C1772" s="18">
        <v>1.2295138888888888</v>
      </c>
      <c r="D1772" s="22">
        <f t="shared" si="27"/>
        <v>29.508055555555163</v>
      </c>
      <c r="E1772" s="19"/>
      <c r="G1772" s="19"/>
      <c r="H1772" s="21">
        <v>398.51900000000001</v>
      </c>
      <c r="I1772" s="19"/>
      <c r="J1772" s="19"/>
      <c r="K1772" s="19"/>
      <c r="L1772" s="19"/>
      <c r="M1772" s="19"/>
      <c r="N1772" s="19"/>
      <c r="O1772" s="19"/>
      <c r="P1772" s="19"/>
      <c r="R1772" s="19"/>
      <c r="S1772" s="21"/>
      <c r="Z1772" s="19"/>
      <c r="AA1772" s="19"/>
      <c r="AB1772" s="19"/>
      <c r="AC1772" s="19"/>
      <c r="AD1772" s="19"/>
    </row>
    <row r="1773" spans="1:31" s="20" customFormat="1" x14ac:dyDescent="0.2">
      <c r="A1773" s="17">
        <v>43203.288113425922</v>
      </c>
      <c r="B1773" s="18">
        <v>1.7750000057858399</v>
      </c>
      <c r="C1773" s="18">
        <v>1.2302083333333333</v>
      </c>
      <c r="D1773" s="22">
        <f t="shared" si="27"/>
        <v>29.524722222221829</v>
      </c>
      <c r="E1773" s="19"/>
      <c r="G1773" s="19"/>
      <c r="H1773" s="21">
        <v>402.93700000000001</v>
      </c>
      <c r="I1773" s="19"/>
      <c r="J1773" s="19"/>
      <c r="K1773" s="19"/>
      <c r="L1773" s="19"/>
      <c r="M1773" s="19"/>
      <c r="N1773" s="19"/>
      <c r="O1773" s="19"/>
      <c r="P1773" s="19"/>
      <c r="R1773" s="19"/>
      <c r="S1773" s="21"/>
      <c r="Z1773" s="19"/>
      <c r="AA1773" s="19"/>
      <c r="AB1773" s="19"/>
      <c r="AC1773" s="19"/>
      <c r="AD1773" s="19"/>
    </row>
    <row r="1774" spans="1:31" s="20" customFormat="1" x14ac:dyDescent="0.2">
      <c r="A1774" s="17">
        <v>43203.288807870369</v>
      </c>
      <c r="B1774" s="18">
        <v>1.77569445023255</v>
      </c>
      <c r="C1774" s="18">
        <v>1.2309027777777777</v>
      </c>
      <c r="D1774" s="22">
        <f t="shared" si="27"/>
        <v>29.541388888888495</v>
      </c>
      <c r="E1774" s="19"/>
      <c r="G1774" s="19"/>
      <c r="H1774" s="21">
        <v>398.47800000000001</v>
      </c>
      <c r="I1774" s="19"/>
      <c r="J1774" s="19"/>
      <c r="K1774" s="19"/>
      <c r="L1774" s="19"/>
      <c r="M1774" s="19"/>
      <c r="N1774" s="19"/>
      <c r="O1774" s="19"/>
      <c r="P1774" s="19"/>
      <c r="R1774" s="19"/>
      <c r="S1774" s="21"/>
      <c r="Z1774" s="19"/>
      <c r="AA1774" s="19"/>
      <c r="AB1774" s="19"/>
      <c r="AC1774" s="19"/>
      <c r="AD1774" s="19"/>
    </row>
    <row r="1775" spans="1:31" s="20" customFormat="1" x14ac:dyDescent="0.2">
      <c r="A1775" s="17">
        <v>43203.289502314816</v>
      </c>
      <c r="B1775" s="18">
        <v>1.7763888946792601</v>
      </c>
      <c r="C1775" s="18">
        <v>1.2315972222222222</v>
      </c>
      <c r="D1775" s="22">
        <f t="shared" si="27"/>
        <v>29.558055555555161</v>
      </c>
      <c r="E1775" s="19"/>
      <c r="G1775" s="19"/>
      <c r="H1775" s="21">
        <v>399.017</v>
      </c>
      <c r="I1775" s="19"/>
      <c r="J1775" s="19"/>
      <c r="K1775" s="19"/>
      <c r="L1775" s="19"/>
      <c r="M1775" s="19"/>
      <c r="N1775" s="19"/>
      <c r="O1775" s="19"/>
      <c r="P1775" s="19"/>
      <c r="R1775" s="19"/>
      <c r="S1775" s="21"/>
      <c r="Z1775" s="19"/>
      <c r="AA1775" s="19"/>
      <c r="AB1775" s="19"/>
      <c r="AC1775" s="19"/>
      <c r="AD1775" s="19"/>
    </row>
    <row r="1776" spans="1:31" s="20" customFormat="1" x14ac:dyDescent="0.2">
      <c r="A1776" s="17">
        <v>43203.290196759262</v>
      </c>
      <c r="B1776" s="18">
        <v>1.7770833391259699</v>
      </c>
      <c r="C1776" s="18">
        <v>1.2322916666666666</v>
      </c>
      <c r="D1776" s="22">
        <f t="shared" si="27"/>
        <v>29.574722222221826</v>
      </c>
      <c r="E1776" s="19"/>
      <c r="G1776" s="19"/>
      <c r="H1776" s="21">
        <v>398.42099999999999</v>
      </c>
      <c r="I1776" s="19"/>
      <c r="J1776" s="19"/>
      <c r="K1776" s="19"/>
      <c r="L1776" s="19"/>
      <c r="M1776" s="19"/>
      <c r="N1776" s="19"/>
      <c r="O1776" s="19"/>
      <c r="P1776" s="19"/>
      <c r="R1776" s="19"/>
      <c r="S1776" s="21"/>
      <c r="Z1776" s="19"/>
      <c r="AA1776" s="19"/>
      <c r="AB1776" s="19"/>
      <c r="AC1776" s="19"/>
      <c r="AD1776" s="19"/>
    </row>
    <row r="1777" spans="1:30" s="20" customFormat="1" x14ac:dyDescent="0.2">
      <c r="A1777" s="17">
        <v>43203.290891203702</v>
      </c>
      <c r="B1777" s="18">
        <v>1.77777778357267</v>
      </c>
      <c r="C1777" s="18">
        <v>1.2329745370370371</v>
      </c>
      <c r="D1777" s="22">
        <f t="shared" si="27"/>
        <v>29.591388888888492</v>
      </c>
      <c r="E1777" s="19"/>
      <c r="G1777" s="19"/>
      <c r="H1777" s="21">
        <v>400.661</v>
      </c>
      <c r="I1777" s="19"/>
      <c r="J1777" s="19"/>
      <c r="K1777" s="19"/>
      <c r="L1777" s="19"/>
      <c r="M1777" s="19"/>
      <c r="N1777" s="19"/>
      <c r="O1777" s="19"/>
      <c r="P1777" s="19"/>
      <c r="R1777" s="19"/>
      <c r="S1777" s="21"/>
      <c r="Z1777" s="19"/>
      <c r="AA1777" s="19"/>
      <c r="AB1777" s="19"/>
      <c r="AC1777" s="19"/>
      <c r="AD1777" s="19"/>
    </row>
    <row r="1778" spans="1:30" s="20" customFormat="1" x14ac:dyDescent="0.2">
      <c r="A1778" s="17">
        <v>43203.291585648149</v>
      </c>
      <c r="B1778" s="18">
        <v>1.7784722280193801</v>
      </c>
      <c r="C1778" s="18">
        <v>1.2336805555555554</v>
      </c>
      <c r="D1778" s="22">
        <f t="shared" si="27"/>
        <v>29.608055555555158</v>
      </c>
      <c r="E1778" s="19"/>
      <c r="G1778" s="19"/>
      <c r="H1778" s="21"/>
      <c r="I1778" s="19"/>
      <c r="J1778" s="19"/>
      <c r="K1778" s="19"/>
      <c r="L1778" s="19"/>
      <c r="M1778" s="19"/>
      <c r="N1778" s="19"/>
      <c r="O1778" s="19"/>
      <c r="P1778" s="19"/>
      <c r="R1778" s="19"/>
      <c r="S1778" s="21"/>
      <c r="Z1778" s="19"/>
      <c r="AA1778" s="19"/>
      <c r="AB1778" s="19"/>
      <c r="AC1778" s="19"/>
      <c r="AD1778" s="19"/>
    </row>
    <row r="1779" spans="1:30" s="20" customFormat="1" x14ac:dyDescent="0.2">
      <c r="A1779" s="17">
        <v>43203.292280092595</v>
      </c>
      <c r="B1779" s="18">
        <v>1.7791666724660899</v>
      </c>
      <c r="C1779" s="18">
        <v>1.234375</v>
      </c>
      <c r="D1779" s="22">
        <f t="shared" si="27"/>
        <v>29.624722222221823</v>
      </c>
      <c r="E1779" s="19"/>
      <c r="G1779" s="19"/>
      <c r="H1779" s="21"/>
      <c r="I1779" s="19"/>
      <c r="J1779" s="19"/>
      <c r="K1779" s="19"/>
      <c r="L1779" s="19"/>
      <c r="M1779" s="19"/>
      <c r="N1779" s="19"/>
      <c r="O1779" s="19"/>
      <c r="P1779" s="19"/>
      <c r="R1779" s="19"/>
      <c r="S1779" s="21"/>
      <c r="Z1779" s="19"/>
      <c r="AA1779" s="19"/>
      <c r="AB1779" s="19"/>
      <c r="AC1779" s="19"/>
      <c r="AD1779" s="19"/>
    </row>
    <row r="1780" spans="1:30" s="20" customFormat="1" x14ac:dyDescent="0.2">
      <c r="A1780" s="17">
        <v>43203.292974537035</v>
      </c>
      <c r="B1780" s="18">
        <v>1.7798611169128</v>
      </c>
      <c r="C1780" s="18">
        <v>1.2350694444444446</v>
      </c>
      <c r="D1780" s="22">
        <f t="shared" si="27"/>
        <v>29.641388888888489</v>
      </c>
      <c r="E1780" s="19"/>
      <c r="G1780" s="19"/>
      <c r="H1780" s="21"/>
      <c r="I1780" s="19"/>
      <c r="J1780" s="19"/>
      <c r="K1780" s="19"/>
      <c r="L1780" s="19"/>
      <c r="M1780" s="19"/>
      <c r="N1780" s="19"/>
      <c r="O1780" s="19"/>
      <c r="P1780" s="19"/>
      <c r="R1780" s="19"/>
      <c r="S1780" s="21"/>
      <c r="T1780" s="20">
        <v>36.551000000000002</v>
      </c>
      <c r="Z1780" s="19"/>
      <c r="AA1780" s="19"/>
      <c r="AB1780" s="19"/>
      <c r="AC1780" s="19"/>
      <c r="AD1780" s="19"/>
    </row>
    <row r="1781" spans="1:30" s="20" customFormat="1" x14ac:dyDescent="0.2">
      <c r="A1781" s="17">
        <v>43203.293668981481</v>
      </c>
      <c r="B1781" s="18">
        <v>1.7805555613595101</v>
      </c>
      <c r="C1781" s="18">
        <v>1.2357638888888889</v>
      </c>
      <c r="D1781" s="22">
        <f t="shared" si="27"/>
        <v>29.658055555555155</v>
      </c>
      <c r="E1781" s="19"/>
      <c r="G1781" s="19"/>
      <c r="H1781" s="21"/>
      <c r="I1781" s="19"/>
      <c r="J1781" s="19"/>
      <c r="K1781" s="19"/>
      <c r="L1781" s="19"/>
      <c r="M1781" s="19"/>
      <c r="N1781" s="19"/>
      <c r="O1781" s="19"/>
      <c r="P1781" s="19"/>
      <c r="R1781" s="19"/>
      <c r="S1781" s="21"/>
      <c r="T1781" s="20">
        <v>36.064999999999998</v>
      </c>
      <c r="Z1781" s="19"/>
      <c r="AA1781" s="19"/>
      <c r="AB1781" s="19"/>
      <c r="AC1781" s="19"/>
      <c r="AD1781" s="19"/>
    </row>
    <row r="1782" spans="1:30" s="20" customFormat="1" x14ac:dyDescent="0.2">
      <c r="A1782" s="17">
        <v>43203.294363425928</v>
      </c>
      <c r="B1782" s="18">
        <v>1.78125000580621</v>
      </c>
      <c r="C1782" s="18">
        <v>1.2364583333333334</v>
      </c>
      <c r="D1782" s="22">
        <f t="shared" si="27"/>
        <v>29.674722222221821</v>
      </c>
      <c r="E1782" s="19"/>
      <c r="G1782" s="19"/>
      <c r="H1782" s="21"/>
      <c r="I1782" s="19"/>
      <c r="J1782" s="19"/>
      <c r="K1782" s="19"/>
      <c r="L1782" s="19"/>
      <c r="M1782" s="19"/>
      <c r="N1782" s="19"/>
      <c r="O1782" s="19"/>
      <c r="P1782" s="19"/>
      <c r="R1782" s="19"/>
      <c r="S1782" s="21"/>
      <c r="T1782" s="20">
        <v>35.905999999999999</v>
      </c>
      <c r="Z1782" s="19"/>
      <c r="AA1782" s="19"/>
      <c r="AB1782" s="19"/>
      <c r="AC1782" s="19"/>
      <c r="AD1782" s="19"/>
    </row>
    <row r="1783" spans="1:30" s="20" customFormat="1" x14ac:dyDescent="0.2">
      <c r="A1783" s="17">
        <v>43203.295057870368</v>
      </c>
      <c r="B1783" s="18">
        <v>1.78194445025292</v>
      </c>
      <c r="C1783" s="18">
        <v>1.2371527777777778</v>
      </c>
      <c r="D1783" s="22">
        <f t="shared" si="27"/>
        <v>29.691388888888486</v>
      </c>
      <c r="E1783" s="19"/>
      <c r="G1783" s="19"/>
      <c r="H1783" s="21">
        <v>400.51799999999997</v>
      </c>
      <c r="I1783" s="19"/>
      <c r="J1783" s="19"/>
      <c r="K1783" s="19"/>
      <c r="L1783" s="19"/>
      <c r="M1783" s="19"/>
      <c r="N1783" s="19"/>
      <c r="O1783" s="19"/>
      <c r="P1783" s="19"/>
      <c r="R1783" s="19"/>
      <c r="S1783" s="21"/>
      <c r="Z1783" s="19"/>
      <c r="AA1783" s="19"/>
      <c r="AB1783" s="19"/>
      <c r="AC1783" s="19"/>
      <c r="AD1783" s="19"/>
    </row>
    <row r="1784" spans="1:30" s="20" customFormat="1" x14ac:dyDescent="0.2">
      <c r="A1784" s="17">
        <v>43203.295752314814</v>
      </c>
      <c r="B1784" s="18">
        <v>1.7826388946996301</v>
      </c>
      <c r="C1784" s="18">
        <v>1.2378356481481481</v>
      </c>
      <c r="D1784" s="22">
        <f t="shared" si="27"/>
        <v>29.708055555555152</v>
      </c>
      <c r="E1784" s="19"/>
      <c r="G1784" s="19"/>
      <c r="H1784" s="21">
        <v>400.31700000000001</v>
      </c>
      <c r="I1784" s="19"/>
      <c r="J1784" s="19"/>
      <c r="K1784" s="19"/>
      <c r="L1784" s="19"/>
      <c r="M1784" s="19"/>
      <c r="N1784" s="19"/>
      <c r="O1784" s="19"/>
      <c r="P1784" s="19"/>
      <c r="R1784" s="19"/>
      <c r="S1784" s="21"/>
      <c r="Z1784" s="19"/>
      <c r="AA1784" s="19"/>
      <c r="AB1784" s="19"/>
      <c r="AC1784" s="19"/>
      <c r="AD1784" s="19"/>
    </row>
    <row r="1785" spans="1:30" s="20" customFormat="1" x14ac:dyDescent="0.2">
      <c r="A1785" s="17">
        <v>43203.296446759261</v>
      </c>
      <c r="B1785" s="18">
        <v>1.78333333914634</v>
      </c>
      <c r="C1785" s="18">
        <v>1.2385416666666667</v>
      </c>
      <c r="D1785" s="22">
        <f t="shared" si="27"/>
        <v>29.724722222221818</v>
      </c>
      <c r="E1785" s="19"/>
      <c r="G1785" s="19"/>
      <c r="H1785" s="21">
        <v>400.13</v>
      </c>
      <c r="I1785" s="19"/>
      <c r="J1785" s="19"/>
      <c r="K1785" s="19"/>
      <c r="L1785" s="19"/>
      <c r="M1785" s="19"/>
      <c r="N1785" s="19"/>
      <c r="O1785" s="19"/>
      <c r="P1785" s="19"/>
      <c r="R1785" s="19"/>
      <c r="S1785" s="21"/>
      <c r="Z1785" s="19"/>
      <c r="AA1785" s="19"/>
      <c r="AB1785" s="19"/>
      <c r="AC1785" s="19"/>
      <c r="AD1785" s="19"/>
    </row>
    <row r="1786" spans="1:30" s="20" customFormat="1" x14ac:dyDescent="0.2">
      <c r="A1786" s="17">
        <v>43203.2971412037</v>
      </c>
      <c r="B1786" s="18">
        <v>1.78402778359305</v>
      </c>
      <c r="C1786" s="18">
        <v>1.2392361111111112</v>
      </c>
      <c r="D1786" s="22">
        <f t="shared" si="27"/>
        <v>29.741388888888483</v>
      </c>
      <c r="E1786" s="19"/>
      <c r="G1786" s="19"/>
      <c r="H1786" s="21">
        <v>400.71800000000002</v>
      </c>
      <c r="I1786" s="19"/>
      <c r="J1786" s="19"/>
      <c r="K1786" s="19"/>
      <c r="L1786" s="19"/>
      <c r="M1786" s="19"/>
      <c r="N1786" s="19"/>
      <c r="O1786" s="19"/>
      <c r="P1786" s="19"/>
      <c r="Q1786" s="20">
        <v>-811.50599999999997</v>
      </c>
      <c r="R1786" s="19"/>
      <c r="S1786" s="21"/>
      <c r="Z1786" s="19"/>
      <c r="AA1786" s="19"/>
      <c r="AB1786" s="19"/>
      <c r="AC1786" s="19"/>
      <c r="AD1786" s="19"/>
    </row>
    <row r="1787" spans="1:30" s="20" customFormat="1" x14ac:dyDescent="0.2">
      <c r="A1787" s="17">
        <v>43203.297835648147</v>
      </c>
      <c r="B1787" s="18">
        <v>1.7847222280397499</v>
      </c>
      <c r="C1787" s="18">
        <v>1.2399305555555555</v>
      </c>
      <c r="D1787" s="22">
        <f t="shared" si="27"/>
        <v>29.758055555555149</v>
      </c>
      <c r="E1787" s="19"/>
      <c r="G1787" s="19"/>
      <c r="H1787" s="21">
        <v>400.16899999999998</v>
      </c>
      <c r="I1787" s="19"/>
      <c r="J1787" s="19"/>
      <c r="K1787" s="19"/>
      <c r="L1787" s="19"/>
      <c r="M1787" s="19"/>
      <c r="N1787" s="19"/>
      <c r="O1787" s="19"/>
      <c r="P1787" s="19"/>
      <c r="R1787" s="19"/>
      <c r="S1787" s="21"/>
      <c r="Z1787" s="19"/>
      <c r="AA1787" s="19"/>
      <c r="AB1787" s="19"/>
      <c r="AC1787" s="19"/>
      <c r="AD1787" s="19"/>
    </row>
    <row r="1788" spans="1:30" s="20" customFormat="1" x14ac:dyDescent="0.2">
      <c r="A1788" s="17">
        <v>43203.298530092594</v>
      </c>
      <c r="B1788" s="18">
        <v>1.78541667248646</v>
      </c>
      <c r="C1788" s="18">
        <v>1.2406250000000001</v>
      </c>
      <c r="D1788" s="22">
        <f t="shared" si="27"/>
        <v>29.774722222221815</v>
      </c>
      <c r="E1788" s="19"/>
      <c r="G1788" s="19"/>
      <c r="H1788" s="21">
        <v>400.11799999999999</v>
      </c>
      <c r="I1788" s="19"/>
      <c r="J1788" s="19"/>
      <c r="K1788" s="19"/>
      <c r="L1788" s="19"/>
      <c r="M1788" s="19"/>
      <c r="N1788" s="19"/>
      <c r="O1788" s="19"/>
      <c r="P1788" s="19"/>
      <c r="R1788" s="19"/>
      <c r="S1788" s="21"/>
      <c r="Z1788" s="19"/>
      <c r="AA1788" s="19"/>
      <c r="AB1788" s="19"/>
      <c r="AC1788" s="19"/>
      <c r="AD1788" s="19"/>
    </row>
    <row r="1789" spans="1:30" s="20" customFormat="1" x14ac:dyDescent="0.2">
      <c r="A1789" s="17">
        <v>43203.299224537041</v>
      </c>
      <c r="B1789" s="18">
        <v>1.78611111693317</v>
      </c>
      <c r="C1789" s="18">
        <v>1.2413194444444444</v>
      </c>
      <c r="D1789" s="22">
        <f t="shared" si="27"/>
        <v>29.791388888888481</v>
      </c>
      <c r="E1789" s="19"/>
      <c r="G1789" s="19"/>
      <c r="H1789" s="21">
        <v>403.673</v>
      </c>
      <c r="I1789" s="19"/>
      <c r="J1789" s="19"/>
      <c r="K1789" s="19"/>
      <c r="L1789" s="19"/>
      <c r="M1789" s="19"/>
      <c r="N1789" s="19"/>
      <c r="O1789" s="19"/>
      <c r="P1789" s="19"/>
      <c r="R1789" s="19"/>
      <c r="S1789" s="21"/>
      <c r="Z1789" s="19"/>
      <c r="AA1789" s="19"/>
      <c r="AB1789" s="19"/>
      <c r="AC1789" s="19"/>
      <c r="AD1789" s="19"/>
    </row>
    <row r="1790" spans="1:30" s="20" customFormat="1" x14ac:dyDescent="0.2">
      <c r="A1790" s="17">
        <v>43203.29991898148</v>
      </c>
      <c r="B1790" s="18">
        <v>1.7868055613798799</v>
      </c>
      <c r="C1790" s="18">
        <v>1.2420023148148147</v>
      </c>
      <c r="D1790" s="22">
        <f t="shared" si="27"/>
        <v>29.808055555555146</v>
      </c>
      <c r="E1790" s="19"/>
      <c r="G1790" s="19"/>
      <c r="H1790" s="21">
        <v>399.99799999999999</v>
      </c>
      <c r="I1790" s="19"/>
      <c r="J1790" s="19"/>
      <c r="K1790" s="19"/>
      <c r="L1790" s="19"/>
      <c r="M1790" s="19"/>
      <c r="N1790" s="19"/>
      <c r="O1790" s="19"/>
      <c r="P1790" s="19"/>
      <c r="R1790" s="19"/>
      <c r="S1790" s="21"/>
      <c r="Z1790" s="19"/>
      <c r="AA1790" s="19"/>
      <c r="AB1790" s="19"/>
      <c r="AC1790" s="19"/>
      <c r="AD1790" s="19"/>
    </row>
    <row r="1791" spans="1:30" s="20" customFormat="1" x14ac:dyDescent="0.2">
      <c r="A1791" s="17">
        <v>43203.300613425927</v>
      </c>
      <c r="B1791" s="18">
        <v>1.78750000582659</v>
      </c>
      <c r="C1791" s="18">
        <v>1.2426967592592593</v>
      </c>
      <c r="D1791" s="22">
        <f t="shared" si="27"/>
        <v>29.824722222221812</v>
      </c>
      <c r="E1791" s="19"/>
      <c r="G1791" s="19"/>
      <c r="H1791" s="21">
        <v>399.47800000000001</v>
      </c>
      <c r="I1791" s="19"/>
      <c r="J1791" s="19"/>
      <c r="K1791" s="19"/>
      <c r="L1791" s="19"/>
      <c r="M1791" s="19"/>
      <c r="N1791" s="19"/>
      <c r="O1791" s="19"/>
      <c r="P1791" s="19"/>
      <c r="R1791" s="19"/>
      <c r="S1791" s="21"/>
      <c r="Z1791" s="19"/>
      <c r="AA1791" s="19"/>
      <c r="AB1791" s="19"/>
      <c r="AC1791" s="19"/>
      <c r="AD1791" s="19"/>
    </row>
    <row r="1792" spans="1:30" s="20" customFormat="1" x14ac:dyDescent="0.2">
      <c r="A1792" s="17">
        <v>43203.301307870373</v>
      </c>
      <c r="B1792" s="18">
        <v>1.78819445027329</v>
      </c>
      <c r="C1792" s="18">
        <v>1.2434027777777779</v>
      </c>
      <c r="D1792" s="22">
        <f t="shared" si="27"/>
        <v>29.841388888888478</v>
      </c>
      <c r="E1792" s="19"/>
      <c r="G1792" s="19"/>
      <c r="H1792" s="21">
        <v>399.637</v>
      </c>
      <c r="I1792" s="19"/>
      <c r="J1792" s="19"/>
      <c r="K1792" s="19"/>
      <c r="L1792" s="19"/>
      <c r="M1792" s="19"/>
      <c r="N1792" s="19"/>
      <c r="O1792" s="19"/>
      <c r="P1792" s="19"/>
      <c r="R1792" s="19"/>
      <c r="S1792" s="21"/>
      <c r="Z1792" s="19"/>
      <c r="AA1792" s="19"/>
      <c r="AB1792" s="19"/>
      <c r="AC1792" s="19"/>
      <c r="AD1792" s="19"/>
    </row>
    <row r="1793" spans="1:31" s="20" customFormat="1" x14ac:dyDescent="0.2">
      <c r="A1793" s="17">
        <v>43203.302002314813</v>
      </c>
      <c r="B1793" s="18">
        <v>1.7888888947199999</v>
      </c>
      <c r="C1793" s="18">
        <v>1.2440972222222222</v>
      </c>
      <c r="D1793" s="22">
        <f t="shared" si="27"/>
        <v>29.858055555555143</v>
      </c>
      <c r="E1793" s="19"/>
      <c r="G1793" s="19"/>
      <c r="H1793" s="21">
        <v>400.47699999999998</v>
      </c>
      <c r="I1793" s="19"/>
      <c r="J1793" s="19"/>
      <c r="K1793" s="19"/>
      <c r="L1793" s="19"/>
      <c r="M1793" s="19"/>
      <c r="N1793" s="19"/>
      <c r="O1793" s="19"/>
      <c r="P1793" s="19"/>
      <c r="R1793" s="19"/>
      <c r="S1793" s="21"/>
      <c r="Z1793" s="19"/>
      <c r="AA1793" s="19"/>
      <c r="AB1793" s="19"/>
      <c r="AC1793" s="19"/>
      <c r="AD1793" s="19"/>
    </row>
    <row r="1794" spans="1:31" s="20" customFormat="1" x14ac:dyDescent="0.2">
      <c r="A1794" s="17">
        <v>43203.30269675926</v>
      </c>
      <c r="B1794" s="18">
        <v>1.78958333916671</v>
      </c>
      <c r="C1794" s="18">
        <v>1.2447916666666667</v>
      </c>
      <c r="D1794" s="22">
        <f t="shared" si="27"/>
        <v>29.874722222221809</v>
      </c>
      <c r="E1794" s="19"/>
      <c r="G1794" s="19"/>
      <c r="H1794" s="21"/>
      <c r="I1794" s="19"/>
      <c r="J1794" s="19"/>
      <c r="K1794" s="19"/>
      <c r="L1794" s="19"/>
      <c r="M1794" s="19"/>
      <c r="N1794" s="19"/>
      <c r="O1794" s="19"/>
      <c r="P1794" s="19"/>
      <c r="R1794" s="19"/>
      <c r="S1794" s="21"/>
      <c r="T1794" s="20">
        <v>35.759</v>
      </c>
      <c r="Z1794" s="19"/>
      <c r="AA1794" s="19"/>
      <c r="AB1794" s="19"/>
      <c r="AC1794" s="19"/>
      <c r="AD1794" s="19"/>
    </row>
    <row r="1795" spans="1:31" s="20" customFormat="1" x14ac:dyDescent="0.2">
      <c r="A1795" s="17">
        <v>43203.303391203706</v>
      </c>
      <c r="B1795" s="18">
        <v>1.79027778361342</v>
      </c>
      <c r="C1795" s="18">
        <v>1.2454861111111111</v>
      </c>
      <c r="D1795" s="22">
        <f t="shared" si="27"/>
        <v>29.891388888888475</v>
      </c>
      <c r="E1795" s="19"/>
      <c r="G1795" s="19"/>
      <c r="H1795" s="21">
        <v>401.173</v>
      </c>
      <c r="I1795" s="19"/>
      <c r="J1795" s="19"/>
      <c r="K1795" s="19"/>
      <c r="L1795" s="19"/>
      <c r="M1795" s="19"/>
      <c r="N1795" s="19"/>
      <c r="O1795" s="19"/>
      <c r="P1795" s="19"/>
      <c r="R1795" s="19"/>
      <c r="S1795" s="21"/>
      <c r="T1795" s="20">
        <v>35.610999999999997</v>
      </c>
      <c r="Z1795" s="19"/>
      <c r="AA1795" s="19"/>
      <c r="AB1795" s="19"/>
      <c r="AC1795" s="19"/>
      <c r="AD1795" s="19"/>
    </row>
    <row r="1796" spans="1:31" s="20" customFormat="1" x14ac:dyDescent="0.2">
      <c r="A1796" s="17">
        <v>43203.304085648146</v>
      </c>
      <c r="B1796" s="18">
        <v>1.7909722280601299</v>
      </c>
      <c r="C1796" s="18">
        <v>1.2461805555555556</v>
      </c>
      <c r="D1796" s="22">
        <f t="shared" ref="D1796:D1859" si="28">D1795+60/3600</f>
        <v>29.908055555555141</v>
      </c>
      <c r="E1796" s="19"/>
      <c r="G1796" s="19"/>
      <c r="H1796" s="21">
        <v>400.28899999999999</v>
      </c>
      <c r="I1796" s="19"/>
      <c r="J1796" s="19"/>
      <c r="K1796" s="19"/>
      <c r="L1796" s="19"/>
      <c r="M1796" s="19"/>
      <c r="N1796" s="19"/>
      <c r="O1796" s="19"/>
      <c r="P1796" s="19"/>
      <c r="R1796" s="19"/>
      <c r="S1796" s="21"/>
      <c r="T1796" s="20">
        <v>36.267000000000003</v>
      </c>
      <c r="Z1796" s="19"/>
      <c r="AA1796" s="19"/>
      <c r="AB1796" s="19"/>
      <c r="AC1796" s="19"/>
      <c r="AD1796" s="19"/>
    </row>
    <row r="1797" spans="1:31" s="20" customFormat="1" x14ac:dyDescent="0.2">
      <c r="A1797" s="17">
        <v>43203.304780092592</v>
      </c>
      <c r="B1797" s="18">
        <v>1.79166667250684</v>
      </c>
      <c r="C1797" s="18">
        <v>1.2468634259259259</v>
      </c>
      <c r="D1797" s="22">
        <f t="shared" si="28"/>
        <v>29.924722222221806</v>
      </c>
      <c r="E1797" s="19"/>
      <c r="G1797" s="19"/>
      <c r="H1797" s="21"/>
      <c r="I1797" s="19"/>
      <c r="J1797" s="19"/>
      <c r="K1797" s="19"/>
      <c r="L1797" s="19"/>
      <c r="M1797" s="19"/>
      <c r="N1797" s="19"/>
      <c r="O1797" s="19"/>
      <c r="P1797" s="19"/>
      <c r="R1797" s="19"/>
      <c r="S1797" s="21"/>
      <c r="Z1797" s="19"/>
      <c r="AA1797" s="19"/>
      <c r="AB1797" s="19"/>
      <c r="AC1797" s="19"/>
      <c r="AD1797" s="19"/>
    </row>
    <row r="1798" spans="1:31" s="20" customFormat="1" x14ac:dyDescent="0.2">
      <c r="A1798" s="17">
        <v>43203.305474537039</v>
      </c>
      <c r="B1798" s="18">
        <v>1.7923611169535401</v>
      </c>
      <c r="C1798" s="18">
        <v>1.2475578703703705</v>
      </c>
      <c r="D1798" s="22">
        <f t="shared" si="28"/>
        <v>29.941388888888472</v>
      </c>
      <c r="E1798" s="19">
        <v>1005.633</v>
      </c>
      <c r="F1798" s="20">
        <v>6.125</v>
      </c>
      <c r="G1798" s="19">
        <v>36.978000000000002</v>
      </c>
      <c r="H1798" s="21">
        <v>400.51100000000002</v>
      </c>
      <c r="I1798" s="19">
        <v>0</v>
      </c>
      <c r="J1798" s="19">
        <v>0</v>
      </c>
      <c r="K1798" s="19">
        <v>0</v>
      </c>
      <c r="L1798" s="19">
        <v>5.633</v>
      </c>
      <c r="M1798" s="19">
        <v>0</v>
      </c>
      <c r="N1798" s="19">
        <v>0</v>
      </c>
      <c r="O1798" s="19">
        <v>0</v>
      </c>
      <c r="P1798" s="19">
        <v>0</v>
      </c>
      <c r="Q1798" s="20">
        <v>-810.46199999999999</v>
      </c>
      <c r="R1798" s="19">
        <v>0</v>
      </c>
      <c r="S1798" s="21">
        <v>0.745</v>
      </c>
      <c r="T1798" s="20">
        <v>36.622</v>
      </c>
      <c r="U1798" s="20">
        <v>0</v>
      </c>
      <c r="V1798" s="20">
        <v>0</v>
      </c>
      <c r="W1798" s="20">
        <v>0</v>
      </c>
      <c r="X1798" s="20">
        <v>0</v>
      </c>
      <c r="Y1798" s="20">
        <v>6</v>
      </c>
      <c r="Z1798" s="19">
        <v>37</v>
      </c>
      <c r="AA1798" s="19">
        <v>3</v>
      </c>
      <c r="AB1798" s="19">
        <v>0</v>
      </c>
      <c r="AC1798" s="19">
        <v>3</v>
      </c>
      <c r="AD1798" s="19">
        <v>3</v>
      </c>
      <c r="AE1798" s="20">
        <v>0</v>
      </c>
    </row>
    <row r="1799" spans="1:31" s="20" customFormat="1" x14ac:dyDescent="0.2">
      <c r="A1799" s="17">
        <v>43203.306168981479</v>
      </c>
      <c r="B1799" s="18">
        <v>1.7930555614002499</v>
      </c>
      <c r="C1799" s="18">
        <v>1.2482638888888888</v>
      </c>
      <c r="D1799" s="22">
        <f t="shared" si="28"/>
        <v>29.958055555555138</v>
      </c>
      <c r="E1799" s="19"/>
      <c r="G1799" s="19"/>
      <c r="H1799" s="21"/>
      <c r="I1799" s="19"/>
      <c r="J1799" s="19"/>
      <c r="K1799" s="19"/>
      <c r="L1799" s="19"/>
      <c r="M1799" s="19"/>
      <c r="N1799" s="19"/>
      <c r="O1799" s="19"/>
      <c r="P1799" s="19"/>
      <c r="R1799" s="19"/>
      <c r="S1799" s="21"/>
      <c r="Z1799" s="19"/>
      <c r="AA1799" s="19"/>
      <c r="AB1799" s="19"/>
      <c r="AC1799" s="19"/>
      <c r="AD1799" s="19"/>
    </row>
    <row r="1800" spans="1:31" s="20" customFormat="1" x14ac:dyDescent="0.2">
      <c r="A1800" s="17">
        <v>43203.306863425925</v>
      </c>
      <c r="B1800" s="18">
        <v>1.79375000584696</v>
      </c>
      <c r="C1800" s="18">
        <v>1.2489583333333334</v>
      </c>
      <c r="D1800" s="22">
        <f t="shared" si="28"/>
        <v>29.974722222221803</v>
      </c>
      <c r="E1800" s="19"/>
      <c r="G1800" s="19"/>
      <c r="H1800" s="21"/>
      <c r="I1800" s="19"/>
      <c r="J1800" s="19"/>
      <c r="K1800" s="19"/>
      <c r="L1800" s="19"/>
      <c r="M1800" s="19"/>
      <c r="N1800" s="19"/>
      <c r="O1800" s="19"/>
      <c r="P1800" s="19"/>
      <c r="Q1800" s="20">
        <v>-810.04100000000005</v>
      </c>
      <c r="R1800" s="19"/>
      <c r="S1800" s="21"/>
      <c r="Z1800" s="19"/>
      <c r="AA1800" s="19"/>
      <c r="AB1800" s="19"/>
      <c r="AC1800" s="19"/>
      <c r="AD1800" s="19"/>
    </row>
    <row r="1801" spans="1:31" s="20" customFormat="1" x14ac:dyDescent="0.2">
      <c r="A1801" s="17">
        <v>43203.307557870372</v>
      </c>
      <c r="B1801" s="18">
        <v>1.7944444502936701</v>
      </c>
      <c r="C1801" s="18">
        <v>1.2496527777777777</v>
      </c>
      <c r="D1801" s="22">
        <f t="shared" si="28"/>
        <v>29.991388888888469</v>
      </c>
      <c r="E1801" s="19"/>
      <c r="G1801" s="19"/>
      <c r="H1801" s="21"/>
      <c r="I1801" s="19"/>
      <c r="J1801" s="19"/>
      <c r="K1801" s="19"/>
      <c r="L1801" s="19"/>
      <c r="M1801" s="19"/>
      <c r="N1801" s="19"/>
      <c r="O1801" s="19"/>
      <c r="P1801" s="19"/>
      <c r="R1801" s="19"/>
      <c r="S1801" s="21"/>
      <c r="Z1801" s="19"/>
      <c r="AA1801" s="19"/>
      <c r="AB1801" s="19"/>
      <c r="AC1801" s="19"/>
      <c r="AD1801" s="19"/>
    </row>
    <row r="1802" spans="1:31" s="20" customFormat="1" x14ac:dyDescent="0.2">
      <c r="A1802" s="17">
        <v>43203.308252314811</v>
      </c>
      <c r="B1802" s="18">
        <v>1.7951388947403799</v>
      </c>
      <c r="C1802" s="18">
        <v>1.2503472222222223</v>
      </c>
      <c r="D1802" s="22">
        <f t="shared" si="28"/>
        <v>30.008055555555135</v>
      </c>
      <c r="E1802" s="19"/>
      <c r="G1802" s="19"/>
      <c r="H1802" s="21"/>
      <c r="I1802" s="19"/>
      <c r="J1802" s="19"/>
      <c r="K1802" s="19"/>
      <c r="L1802" s="19"/>
      <c r="M1802" s="19"/>
      <c r="N1802" s="19"/>
      <c r="O1802" s="19"/>
      <c r="P1802" s="19"/>
      <c r="R1802" s="19"/>
      <c r="S1802" s="21"/>
      <c r="Z1802" s="19"/>
      <c r="AA1802" s="19"/>
      <c r="AB1802" s="19"/>
      <c r="AC1802" s="19"/>
      <c r="AD1802" s="19"/>
    </row>
    <row r="1803" spans="1:31" s="20" customFormat="1" x14ac:dyDescent="0.2">
      <c r="A1803" s="17">
        <v>43203.308946759258</v>
      </c>
      <c r="B1803" s="18">
        <v>1.79583333918708</v>
      </c>
      <c r="C1803" s="18">
        <v>1.2510416666666666</v>
      </c>
      <c r="D1803" s="22">
        <f t="shared" si="28"/>
        <v>30.024722222221801</v>
      </c>
      <c r="E1803" s="19"/>
      <c r="G1803" s="19"/>
      <c r="H1803" s="21"/>
      <c r="I1803" s="19"/>
      <c r="J1803" s="19"/>
      <c r="K1803" s="19"/>
      <c r="L1803" s="19"/>
      <c r="M1803" s="19"/>
      <c r="N1803" s="19"/>
      <c r="O1803" s="19"/>
      <c r="P1803" s="19"/>
      <c r="R1803" s="19"/>
      <c r="S1803" s="21"/>
      <c r="Z1803" s="19"/>
      <c r="AA1803" s="19"/>
      <c r="AB1803" s="19"/>
      <c r="AC1803" s="19"/>
      <c r="AD1803" s="19"/>
    </row>
    <row r="1804" spans="1:31" s="20" customFormat="1" x14ac:dyDescent="0.2">
      <c r="A1804" s="17">
        <v>43203.309641203705</v>
      </c>
      <c r="B1804" s="18">
        <v>1.7965277836337901</v>
      </c>
      <c r="C1804" s="18">
        <v>1.2517245370370371</v>
      </c>
      <c r="D1804" s="22">
        <f t="shared" si="28"/>
        <v>30.041388888888466</v>
      </c>
      <c r="E1804" s="19"/>
      <c r="G1804" s="19"/>
      <c r="H1804" s="21"/>
      <c r="I1804" s="19"/>
      <c r="J1804" s="19"/>
      <c r="K1804" s="19"/>
      <c r="L1804" s="19"/>
      <c r="M1804" s="19"/>
      <c r="N1804" s="19"/>
      <c r="O1804" s="19"/>
      <c r="P1804" s="19"/>
      <c r="R1804" s="19"/>
      <c r="S1804" s="21"/>
      <c r="Z1804" s="19"/>
      <c r="AA1804" s="19"/>
      <c r="AB1804" s="19"/>
      <c r="AC1804" s="19"/>
      <c r="AD1804" s="19"/>
    </row>
    <row r="1805" spans="1:31" s="20" customFormat="1" x14ac:dyDescent="0.2">
      <c r="A1805" s="17">
        <v>43203.310335648152</v>
      </c>
      <c r="B1805" s="18">
        <v>1.7972222280804999</v>
      </c>
      <c r="C1805" s="18">
        <v>1.2524305555555555</v>
      </c>
      <c r="D1805" s="22">
        <f t="shared" si="28"/>
        <v>30.058055555555132</v>
      </c>
      <c r="E1805" s="19"/>
      <c r="G1805" s="19"/>
      <c r="H1805" s="21"/>
      <c r="I1805" s="19"/>
      <c r="J1805" s="19"/>
      <c r="K1805" s="19"/>
      <c r="L1805" s="19"/>
      <c r="M1805" s="19"/>
      <c r="N1805" s="19"/>
      <c r="O1805" s="19"/>
      <c r="P1805" s="19"/>
      <c r="R1805" s="19"/>
      <c r="S1805" s="21"/>
      <c r="Z1805" s="19"/>
      <c r="AA1805" s="19"/>
      <c r="AB1805" s="19"/>
      <c r="AC1805" s="19"/>
      <c r="AD1805" s="19"/>
    </row>
    <row r="1806" spans="1:31" s="20" customFormat="1" x14ac:dyDescent="0.2">
      <c r="A1806" s="17">
        <v>43203.311030092591</v>
      </c>
      <c r="B1806" s="18">
        <v>1.79791667252721</v>
      </c>
      <c r="C1806" s="18">
        <v>1.253125</v>
      </c>
      <c r="D1806" s="22">
        <f t="shared" si="28"/>
        <v>30.074722222221798</v>
      </c>
      <c r="E1806" s="19"/>
      <c r="G1806" s="19"/>
      <c r="H1806" s="21"/>
      <c r="I1806" s="19"/>
      <c r="J1806" s="19"/>
      <c r="K1806" s="19"/>
      <c r="L1806" s="19"/>
      <c r="M1806" s="19"/>
      <c r="N1806" s="19"/>
      <c r="O1806" s="19"/>
      <c r="P1806" s="19"/>
      <c r="Q1806" s="20">
        <v>-809.07100000000003</v>
      </c>
      <c r="R1806" s="19"/>
      <c r="S1806" s="21"/>
      <c r="Z1806" s="19"/>
      <c r="AA1806" s="19"/>
      <c r="AB1806" s="19"/>
      <c r="AC1806" s="19"/>
      <c r="AD1806" s="19"/>
    </row>
    <row r="1807" spans="1:31" s="20" customFormat="1" x14ac:dyDescent="0.2">
      <c r="A1807" s="17">
        <v>43203.311724537038</v>
      </c>
      <c r="B1807" s="18">
        <v>1.7986111169739201</v>
      </c>
      <c r="C1807" s="18">
        <v>1.2538194444444444</v>
      </c>
      <c r="D1807" s="22">
        <f t="shared" si="28"/>
        <v>30.091388888888464</v>
      </c>
      <c r="E1807" s="19"/>
      <c r="G1807" s="19"/>
      <c r="H1807" s="21"/>
      <c r="I1807" s="19"/>
      <c r="J1807" s="19"/>
      <c r="K1807" s="19"/>
      <c r="L1807" s="19"/>
      <c r="M1807" s="19"/>
      <c r="N1807" s="19"/>
      <c r="O1807" s="19"/>
      <c r="P1807" s="19"/>
      <c r="R1807" s="19"/>
      <c r="S1807" s="21"/>
      <c r="Z1807" s="19"/>
      <c r="AA1807" s="19"/>
      <c r="AB1807" s="19"/>
      <c r="AC1807" s="19"/>
      <c r="AD1807" s="19"/>
    </row>
    <row r="1808" spans="1:31" s="20" customFormat="1" x14ac:dyDescent="0.2">
      <c r="A1808" s="17">
        <v>43203.312418981484</v>
      </c>
      <c r="B1808" s="18">
        <v>1.7993055614206199</v>
      </c>
      <c r="C1808" s="18">
        <v>1.2545138888888889</v>
      </c>
      <c r="D1808" s="22">
        <f t="shared" si="28"/>
        <v>30.108055555555129</v>
      </c>
      <c r="E1808" s="19"/>
      <c r="G1808" s="19"/>
      <c r="H1808" s="21"/>
      <c r="I1808" s="19"/>
      <c r="J1808" s="19"/>
      <c r="K1808" s="19"/>
      <c r="L1808" s="19"/>
      <c r="M1808" s="19"/>
      <c r="N1808" s="19"/>
      <c r="O1808" s="19"/>
      <c r="P1808" s="19"/>
      <c r="R1808" s="19"/>
      <c r="S1808" s="21"/>
      <c r="Z1808" s="19"/>
      <c r="AA1808" s="19"/>
      <c r="AB1808" s="19"/>
      <c r="AC1808" s="19"/>
      <c r="AD1808" s="19"/>
    </row>
    <row r="1809" spans="1:35" s="19" customFormat="1" x14ac:dyDescent="0.2">
      <c r="A1809" s="17">
        <v>43203.313113425924</v>
      </c>
      <c r="B1809" s="18">
        <v>1.80000000586733</v>
      </c>
      <c r="C1809" s="18">
        <v>1.2552083333333333</v>
      </c>
      <c r="D1809" s="22">
        <f t="shared" si="28"/>
        <v>30.124722222221795</v>
      </c>
      <c r="F1809" s="20"/>
      <c r="H1809" s="21"/>
      <c r="Q1809" s="20"/>
      <c r="S1809" s="21"/>
      <c r="T1809" s="20"/>
      <c r="U1809" s="20"/>
      <c r="V1809" s="20"/>
      <c r="W1809" s="20"/>
      <c r="X1809" s="20"/>
      <c r="Y1809" s="20"/>
      <c r="AE1809" s="20"/>
      <c r="AF1809" s="20"/>
      <c r="AG1809" s="20"/>
      <c r="AH1809" s="20"/>
      <c r="AI1809" s="20"/>
    </row>
    <row r="1810" spans="1:35" s="19" customFormat="1" x14ac:dyDescent="0.2">
      <c r="A1810" s="17">
        <v>43203.313807870371</v>
      </c>
      <c r="B1810" s="18">
        <v>1.8006944503140401</v>
      </c>
      <c r="C1810" s="18">
        <v>1.2559027777777778</v>
      </c>
      <c r="D1810" s="22">
        <f t="shared" si="28"/>
        <v>30.141388888888461</v>
      </c>
      <c r="F1810" s="20"/>
      <c r="H1810" s="21"/>
      <c r="Q1810" s="20"/>
      <c r="S1810" s="21"/>
      <c r="T1810" s="20"/>
      <c r="U1810" s="20"/>
      <c r="V1810" s="20"/>
      <c r="W1810" s="20"/>
      <c r="X1810" s="20"/>
      <c r="Y1810" s="20"/>
      <c r="AE1810" s="20"/>
      <c r="AF1810" s="20"/>
      <c r="AG1810" s="20"/>
      <c r="AH1810" s="20"/>
      <c r="AI1810" s="20"/>
    </row>
    <row r="1811" spans="1:35" s="19" customFormat="1" x14ac:dyDescent="0.2">
      <c r="A1811" s="17">
        <v>43203.314502314817</v>
      </c>
      <c r="B1811" s="18">
        <v>1.8013888947607499</v>
      </c>
      <c r="C1811" s="18">
        <v>1.2565856481481481</v>
      </c>
      <c r="D1811" s="22">
        <f t="shared" si="28"/>
        <v>30.158055555555126</v>
      </c>
      <c r="F1811" s="20"/>
      <c r="H1811" s="21"/>
      <c r="Q1811" s="20"/>
      <c r="S1811" s="21"/>
      <c r="T1811" s="20"/>
      <c r="U1811" s="20"/>
      <c r="V1811" s="20"/>
      <c r="W1811" s="20"/>
      <c r="X1811" s="20"/>
      <c r="Y1811" s="20"/>
      <c r="AE1811" s="20"/>
      <c r="AF1811" s="20"/>
      <c r="AG1811" s="20"/>
      <c r="AH1811" s="20"/>
      <c r="AI1811" s="20"/>
    </row>
    <row r="1812" spans="1:35" s="19" customFormat="1" x14ac:dyDescent="0.2">
      <c r="A1812" s="17">
        <v>43203.315196759257</v>
      </c>
      <c r="B1812" s="18">
        <v>1.80208333920746</v>
      </c>
      <c r="C1812" s="18">
        <v>1.2572916666666667</v>
      </c>
      <c r="D1812" s="22">
        <f t="shared" si="28"/>
        <v>30.174722222221792</v>
      </c>
      <c r="F1812" s="20"/>
      <c r="H1812" s="21"/>
      <c r="Q1812" s="20">
        <v>-808.04300000000001</v>
      </c>
      <c r="S1812" s="21"/>
      <c r="T1812" s="20"/>
      <c r="U1812" s="20"/>
      <c r="V1812" s="20"/>
      <c r="W1812" s="20"/>
      <c r="X1812" s="20"/>
      <c r="Y1812" s="20"/>
      <c r="AE1812" s="20"/>
      <c r="AF1812" s="20"/>
      <c r="AG1812" s="20"/>
      <c r="AH1812" s="20"/>
      <c r="AI1812" s="20"/>
    </row>
    <row r="1813" spans="1:35" s="19" customFormat="1" x14ac:dyDescent="0.2">
      <c r="A1813" s="17">
        <v>43203.315891203703</v>
      </c>
      <c r="B1813" s="18">
        <v>1.8027777836541601</v>
      </c>
      <c r="C1813" s="18">
        <v>1.257986111111111</v>
      </c>
      <c r="D1813" s="22">
        <f t="shared" si="28"/>
        <v>30.191388888888458</v>
      </c>
      <c r="F1813" s="20"/>
      <c r="H1813" s="21"/>
      <c r="Q1813" s="20"/>
      <c r="S1813" s="21"/>
      <c r="T1813" s="20"/>
      <c r="U1813" s="20"/>
      <c r="V1813" s="20"/>
      <c r="W1813" s="20"/>
      <c r="X1813" s="20"/>
      <c r="Y1813" s="20"/>
      <c r="AE1813" s="20"/>
      <c r="AF1813" s="20"/>
      <c r="AG1813" s="20"/>
      <c r="AH1813" s="20"/>
      <c r="AI1813" s="20"/>
    </row>
    <row r="1814" spans="1:35" s="19" customFormat="1" x14ac:dyDescent="0.2">
      <c r="A1814" s="17">
        <v>43203.31658564815</v>
      </c>
      <c r="B1814" s="18">
        <v>1.8034722281008699</v>
      </c>
      <c r="C1814" s="18">
        <v>1.2586805555555556</v>
      </c>
      <c r="D1814" s="22">
        <f t="shared" si="28"/>
        <v>30.208055555555124</v>
      </c>
      <c r="F1814" s="20"/>
      <c r="H1814" s="21"/>
      <c r="Q1814" s="20"/>
      <c r="S1814" s="21"/>
      <c r="T1814" s="20"/>
      <c r="U1814" s="20"/>
      <c r="V1814" s="20"/>
      <c r="W1814" s="20"/>
      <c r="X1814" s="20"/>
      <c r="Y1814" s="20"/>
      <c r="AE1814" s="20"/>
      <c r="AF1814" s="20"/>
      <c r="AG1814" s="20"/>
      <c r="AH1814" s="20"/>
      <c r="AI1814" s="20"/>
    </row>
    <row r="1815" spans="1:35" s="19" customFormat="1" x14ac:dyDescent="0.2">
      <c r="A1815" s="17">
        <v>43203.317280092589</v>
      </c>
      <c r="B1815" s="18">
        <v>1.80416667254758</v>
      </c>
      <c r="C1815" s="18">
        <v>1.2593749999999999</v>
      </c>
      <c r="D1815" s="22">
        <f t="shared" si="28"/>
        <v>30.224722222221789</v>
      </c>
      <c r="F1815" s="20"/>
      <c r="H1815" s="21">
        <v>398.43299999999999</v>
      </c>
      <c r="Q1815" s="20"/>
      <c r="S1815" s="21"/>
      <c r="T1815" s="20"/>
      <c r="U1815" s="20"/>
      <c r="V1815" s="20"/>
      <c r="W1815" s="20"/>
      <c r="X1815" s="20"/>
      <c r="Y1815" s="20"/>
      <c r="AE1815" s="20"/>
      <c r="AF1815" s="20"/>
      <c r="AG1815" s="20"/>
      <c r="AH1815" s="20"/>
      <c r="AI1815" s="20"/>
    </row>
    <row r="1816" spans="1:35" s="19" customFormat="1" x14ac:dyDescent="0.2">
      <c r="A1816" s="17">
        <v>43203.317974537036</v>
      </c>
      <c r="B1816" s="18">
        <v>1.8048611169942901</v>
      </c>
      <c r="C1816" s="18">
        <v>1.2600694444444445</v>
      </c>
      <c r="D1816" s="22">
        <f t="shared" si="28"/>
        <v>30.241388888888455</v>
      </c>
      <c r="F1816" s="20"/>
      <c r="H1816" s="21">
        <v>400.83300000000003</v>
      </c>
      <c r="Q1816" s="20"/>
      <c r="S1816" s="21"/>
      <c r="T1816" s="20"/>
      <c r="U1816" s="20"/>
      <c r="V1816" s="20"/>
      <c r="W1816" s="20"/>
      <c r="X1816" s="20"/>
      <c r="Y1816" s="20"/>
      <c r="AE1816" s="20"/>
      <c r="AF1816" s="20"/>
      <c r="AG1816" s="20"/>
      <c r="AH1816" s="20"/>
      <c r="AI1816" s="20"/>
    </row>
    <row r="1817" spans="1:35" s="19" customFormat="1" x14ac:dyDescent="0.2">
      <c r="A1817" s="17">
        <v>43203.318668981483</v>
      </c>
      <c r="B1817" s="18">
        <v>1.8055555614409999</v>
      </c>
      <c r="C1817" s="18">
        <v>1.2607638888888888</v>
      </c>
      <c r="D1817" s="22">
        <f t="shared" si="28"/>
        <v>30.258055555555121</v>
      </c>
      <c r="F1817" s="20"/>
      <c r="H1817" s="21"/>
      <c r="Q1817" s="20"/>
      <c r="S1817" s="21"/>
      <c r="T1817" s="20"/>
      <c r="U1817" s="20"/>
      <c r="V1817" s="20"/>
      <c r="W1817" s="20"/>
      <c r="X1817" s="20"/>
      <c r="Y1817" s="20"/>
      <c r="AE1817" s="20"/>
      <c r="AF1817" s="20"/>
      <c r="AG1817" s="20"/>
      <c r="AH1817" s="20"/>
      <c r="AI1817" s="20"/>
    </row>
    <row r="1818" spans="1:35" s="19" customFormat="1" x14ac:dyDescent="0.2">
      <c r="A1818" s="17">
        <v>43203.319363425922</v>
      </c>
      <c r="B1818" s="18">
        <v>1.8062500058877</v>
      </c>
      <c r="C1818" s="18">
        <v>1.2614467592592593</v>
      </c>
      <c r="D1818" s="22">
        <f t="shared" si="28"/>
        <v>30.274722222221786</v>
      </c>
      <c r="F1818" s="20"/>
      <c r="H1818" s="21"/>
      <c r="Q1818" s="20"/>
      <c r="S1818" s="21"/>
      <c r="T1818" s="20"/>
      <c r="U1818" s="20"/>
      <c r="V1818" s="20"/>
      <c r="W1818" s="20"/>
      <c r="X1818" s="20"/>
      <c r="Y1818" s="20"/>
      <c r="AE1818" s="20"/>
      <c r="AF1818" s="20"/>
      <c r="AG1818" s="20"/>
      <c r="AH1818" s="20"/>
      <c r="AI1818" s="20"/>
    </row>
    <row r="1819" spans="1:35" s="19" customFormat="1" x14ac:dyDescent="0.2">
      <c r="A1819" s="17">
        <v>43203.320057870369</v>
      </c>
      <c r="B1819" s="18">
        <v>1.8069444503344101</v>
      </c>
      <c r="C1819" s="18">
        <v>1.2621527777777777</v>
      </c>
      <c r="D1819" s="22">
        <f t="shared" si="28"/>
        <v>30.291388888888452</v>
      </c>
      <c r="F1819" s="20"/>
      <c r="H1819" s="21">
        <v>401.17700000000002</v>
      </c>
      <c r="Q1819" s="20"/>
      <c r="S1819" s="21"/>
      <c r="T1819" s="20"/>
      <c r="U1819" s="20"/>
      <c r="V1819" s="20"/>
      <c r="W1819" s="20"/>
      <c r="X1819" s="20"/>
      <c r="Y1819" s="20"/>
      <c r="AE1819" s="20"/>
      <c r="AF1819" s="20"/>
      <c r="AG1819" s="20"/>
      <c r="AH1819" s="20"/>
      <c r="AI1819" s="20"/>
    </row>
    <row r="1820" spans="1:35" s="19" customFormat="1" x14ac:dyDescent="0.2">
      <c r="A1820" s="17">
        <v>43203.320752314816</v>
      </c>
      <c r="B1820" s="18">
        <v>1.8076388947811199</v>
      </c>
      <c r="C1820" s="18">
        <v>1.2628472222222222</v>
      </c>
      <c r="D1820" s="22">
        <f t="shared" si="28"/>
        <v>30.308055555555118</v>
      </c>
      <c r="F1820" s="20"/>
      <c r="H1820" s="21">
        <v>397.976</v>
      </c>
      <c r="Q1820" s="20"/>
      <c r="S1820" s="21"/>
      <c r="T1820" s="20"/>
      <c r="U1820" s="20"/>
      <c r="V1820" s="20"/>
      <c r="W1820" s="20"/>
      <c r="X1820" s="20"/>
      <c r="Y1820" s="20"/>
      <c r="AE1820" s="20"/>
      <c r="AF1820" s="20"/>
      <c r="AG1820" s="20"/>
      <c r="AH1820" s="20"/>
      <c r="AI1820" s="20"/>
    </row>
    <row r="1821" spans="1:35" s="19" customFormat="1" x14ac:dyDescent="0.2">
      <c r="A1821" s="17">
        <v>43203.321446759262</v>
      </c>
      <c r="B1821" s="18">
        <v>1.80833333922783</v>
      </c>
      <c r="C1821" s="18">
        <v>1.2635416666666666</v>
      </c>
      <c r="D1821" s="22">
        <f t="shared" si="28"/>
        <v>30.324722222221784</v>
      </c>
      <c r="F1821" s="20"/>
      <c r="H1821" s="21">
        <v>400.995</v>
      </c>
      <c r="Q1821" s="20"/>
      <c r="S1821" s="21"/>
      <c r="T1821" s="20"/>
      <c r="U1821" s="20"/>
      <c r="V1821" s="20"/>
      <c r="W1821" s="20"/>
      <c r="X1821" s="20"/>
      <c r="Y1821" s="20"/>
      <c r="AE1821" s="20"/>
      <c r="AF1821" s="20"/>
      <c r="AG1821" s="20"/>
      <c r="AH1821" s="20"/>
      <c r="AI1821" s="20"/>
    </row>
    <row r="1822" spans="1:35" s="19" customFormat="1" x14ac:dyDescent="0.2">
      <c r="A1822" s="17">
        <v>43203.322141203702</v>
      </c>
      <c r="B1822" s="18">
        <v>1.8090277836745401</v>
      </c>
      <c r="C1822" s="18">
        <v>1.2642361111111111</v>
      </c>
      <c r="D1822" s="22">
        <f t="shared" si="28"/>
        <v>30.341388888888449</v>
      </c>
      <c r="F1822" s="20"/>
      <c r="H1822" s="21">
        <v>398.43400000000003</v>
      </c>
      <c r="Q1822" s="20">
        <v>-807</v>
      </c>
      <c r="S1822" s="21"/>
      <c r="T1822" s="20"/>
      <c r="U1822" s="20"/>
      <c r="V1822" s="20"/>
      <c r="W1822" s="20"/>
      <c r="X1822" s="20"/>
      <c r="Y1822" s="20"/>
      <c r="AE1822" s="20"/>
      <c r="AF1822" s="20"/>
      <c r="AG1822" s="20"/>
      <c r="AH1822" s="20"/>
      <c r="AI1822" s="20"/>
    </row>
    <row r="1823" spans="1:35" s="19" customFormat="1" x14ac:dyDescent="0.2">
      <c r="A1823" s="17">
        <v>43203.322835648149</v>
      </c>
      <c r="B1823" s="18">
        <v>1.8097222281212499</v>
      </c>
      <c r="C1823" s="18">
        <v>1.2649305555555554</v>
      </c>
      <c r="D1823" s="22">
        <f t="shared" si="28"/>
        <v>30.358055555555115</v>
      </c>
      <c r="F1823" s="20"/>
      <c r="H1823" s="21">
        <v>400.60700000000003</v>
      </c>
      <c r="Q1823" s="20"/>
      <c r="S1823" s="21"/>
      <c r="T1823" s="20"/>
      <c r="U1823" s="20"/>
      <c r="V1823" s="20"/>
      <c r="W1823" s="20"/>
      <c r="X1823" s="20"/>
      <c r="Y1823" s="20"/>
      <c r="AE1823" s="20"/>
      <c r="AF1823" s="20"/>
      <c r="AG1823" s="20"/>
      <c r="AH1823" s="20"/>
      <c r="AI1823" s="20"/>
    </row>
    <row r="1824" spans="1:35" s="19" customFormat="1" x14ac:dyDescent="0.2">
      <c r="A1824" s="17">
        <v>43203.323530092595</v>
      </c>
      <c r="B1824" s="18">
        <v>1.81041667256795</v>
      </c>
      <c r="C1824" s="18">
        <v>1.265613425925926</v>
      </c>
      <c r="D1824" s="22">
        <f t="shared" si="28"/>
        <v>30.374722222221781</v>
      </c>
      <c r="F1824" s="20"/>
      <c r="H1824" s="21">
        <v>397.541</v>
      </c>
      <c r="Q1824" s="20"/>
      <c r="S1824" s="21"/>
      <c r="T1824" s="20"/>
      <c r="U1824" s="20"/>
      <c r="V1824" s="20"/>
      <c r="W1824" s="20"/>
      <c r="X1824" s="20"/>
      <c r="Y1824" s="20"/>
      <c r="AE1824" s="20"/>
      <c r="AF1824" s="20"/>
      <c r="AG1824" s="20"/>
      <c r="AH1824" s="20"/>
      <c r="AI1824" s="20"/>
    </row>
    <row r="1825" spans="1:31" s="20" customFormat="1" x14ac:dyDescent="0.2">
      <c r="A1825" s="17">
        <v>43203.324224537035</v>
      </c>
      <c r="B1825" s="18">
        <v>1.8111111170146601</v>
      </c>
      <c r="C1825" s="18">
        <v>1.2663078703703703</v>
      </c>
      <c r="D1825" s="22">
        <f t="shared" si="28"/>
        <v>30.391388888888446</v>
      </c>
      <c r="E1825" s="19"/>
      <c r="G1825" s="19"/>
      <c r="H1825" s="21">
        <v>400.51499999999999</v>
      </c>
      <c r="I1825" s="19"/>
      <c r="J1825" s="19"/>
      <c r="K1825" s="19"/>
      <c r="L1825" s="19"/>
      <c r="M1825" s="19"/>
      <c r="N1825" s="19"/>
      <c r="O1825" s="19"/>
      <c r="P1825" s="19"/>
      <c r="R1825" s="19"/>
      <c r="S1825" s="21"/>
      <c r="Z1825" s="19"/>
      <c r="AA1825" s="19"/>
      <c r="AB1825" s="19"/>
      <c r="AC1825" s="19"/>
      <c r="AD1825" s="19"/>
    </row>
    <row r="1826" spans="1:31" s="20" customFormat="1" x14ac:dyDescent="0.2">
      <c r="A1826" s="17">
        <v>43203.324918981481</v>
      </c>
      <c r="B1826" s="18">
        <v>1.81180556146137</v>
      </c>
      <c r="C1826" s="18">
        <v>1.2670138888888889</v>
      </c>
      <c r="D1826" s="22">
        <f t="shared" si="28"/>
        <v>30.408055555555112</v>
      </c>
      <c r="E1826" s="19"/>
      <c r="G1826" s="19"/>
      <c r="H1826" s="21"/>
      <c r="I1826" s="19"/>
      <c r="J1826" s="19"/>
      <c r="K1826" s="19"/>
      <c r="L1826" s="19"/>
      <c r="M1826" s="19"/>
      <c r="N1826" s="19"/>
      <c r="O1826" s="19"/>
      <c r="P1826" s="19"/>
      <c r="R1826" s="19"/>
      <c r="S1826" s="21"/>
      <c r="Z1826" s="19"/>
      <c r="AA1826" s="19"/>
      <c r="AB1826" s="19"/>
      <c r="AC1826" s="19"/>
      <c r="AD1826" s="19"/>
    </row>
    <row r="1827" spans="1:31" s="20" customFormat="1" x14ac:dyDescent="0.2">
      <c r="A1827" s="17">
        <v>43203.325613425928</v>
      </c>
      <c r="B1827" s="18">
        <v>1.81250000590808</v>
      </c>
      <c r="C1827" s="18">
        <v>1.2677083333333334</v>
      </c>
      <c r="D1827" s="22">
        <f t="shared" si="28"/>
        <v>30.424722222221778</v>
      </c>
      <c r="E1827" s="19"/>
      <c r="G1827" s="19"/>
      <c r="H1827" s="21"/>
      <c r="I1827" s="19"/>
      <c r="J1827" s="19"/>
      <c r="K1827" s="19"/>
      <c r="L1827" s="19"/>
      <c r="M1827" s="19"/>
      <c r="N1827" s="19"/>
      <c r="O1827" s="19"/>
      <c r="P1827" s="19"/>
      <c r="Q1827" s="20">
        <v>-805.88499999999999</v>
      </c>
      <c r="R1827" s="19"/>
      <c r="S1827" s="21"/>
      <c r="Z1827" s="19"/>
      <c r="AA1827" s="19"/>
      <c r="AB1827" s="19"/>
      <c r="AC1827" s="19"/>
      <c r="AD1827" s="19"/>
    </row>
    <row r="1828" spans="1:31" s="20" customFormat="1" x14ac:dyDescent="0.2">
      <c r="A1828" s="17">
        <v>43203.326307870368</v>
      </c>
      <c r="B1828" s="18">
        <v>1.8131944503547901</v>
      </c>
      <c r="C1828" s="18">
        <v>1.2684027777777778</v>
      </c>
      <c r="D1828" s="22">
        <f t="shared" si="28"/>
        <v>30.441388888888444</v>
      </c>
      <c r="E1828" s="19">
        <v>1005.633</v>
      </c>
      <c r="F1828" s="20">
        <v>6.125</v>
      </c>
      <c r="G1828" s="19">
        <v>36.972000000000001</v>
      </c>
      <c r="H1828" s="21">
        <v>400.37900000000002</v>
      </c>
      <c r="I1828" s="19">
        <v>0</v>
      </c>
      <c r="J1828" s="19">
        <v>0</v>
      </c>
      <c r="K1828" s="19">
        <v>0</v>
      </c>
      <c r="L1828" s="19">
        <v>5.633</v>
      </c>
      <c r="M1828" s="19">
        <v>0</v>
      </c>
      <c r="N1828" s="19">
        <v>0</v>
      </c>
      <c r="O1828" s="19">
        <v>0</v>
      </c>
      <c r="P1828" s="19">
        <v>0</v>
      </c>
      <c r="Q1828" s="20">
        <v>-806.05600000000004</v>
      </c>
      <c r="R1828" s="19">
        <v>0</v>
      </c>
      <c r="S1828" s="21">
        <v>0.23599999999999999</v>
      </c>
      <c r="T1828" s="20">
        <v>35.256</v>
      </c>
      <c r="U1828" s="20">
        <v>0</v>
      </c>
      <c r="V1828" s="20">
        <v>0</v>
      </c>
      <c r="W1828" s="20">
        <v>0</v>
      </c>
      <c r="X1828" s="20">
        <v>0</v>
      </c>
      <c r="Y1828" s="20">
        <v>6</v>
      </c>
      <c r="Z1828" s="19">
        <v>37</v>
      </c>
      <c r="AA1828" s="19">
        <v>3</v>
      </c>
      <c r="AB1828" s="19">
        <v>0</v>
      </c>
      <c r="AC1828" s="19">
        <v>3</v>
      </c>
      <c r="AD1828" s="19">
        <v>3</v>
      </c>
      <c r="AE1828" s="20">
        <v>0</v>
      </c>
    </row>
    <row r="1829" spans="1:31" s="20" customFormat="1" x14ac:dyDescent="0.2">
      <c r="A1829" s="17">
        <v>43203.327002314814</v>
      </c>
      <c r="B1829" s="18">
        <v>1.81388889480149</v>
      </c>
      <c r="C1829" s="18">
        <v>1.2690972222222223</v>
      </c>
      <c r="D1829" s="22">
        <f t="shared" si="28"/>
        <v>30.458055555555109</v>
      </c>
      <c r="E1829" s="19"/>
      <c r="G1829" s="19"/>
      <c r="H1829" s="21"/>
      <c r="I1829" s="19"/>
      <c r="J1829" s="19"/>
      <c r="K1829" s="19"/>
      <c r="L1829" s="19"/>
      <c r="M1829" s="19"/>
      <c r="N1829" s="19"/>
      <c r="O1829" s="19"/>
      <c r="P1829" s="19"/>
      <c r="R1829" s="19"/>
      <c r="S1829" s="21"/>
      <c r="Z1829" s="19"/>
      <c r="AA1829" s="19"/>
      <c r="AB1829" s="19"/>
      <c r="AC1829" s="19"/>
      <c r="AD1829" s="19"/>
    </row>
    <row r="1830" spans="1:31" s="20" customFormat="1" x14ac:dyDescent="0.2">
      <c r="A1830" s="17">
        <v>43203.327696759261</v>
      </c>
      <c r="B1830" s="18">
        <v>1.8145833392482</v>
      </c>
      <c r="C1830" s="18">
        <v>1.2697916666666667</v>
      </c>
      <c r="D1830" s="22">
        <f t="shared" si="28"/>
        <v>30.474722222221775</v>
      </c>
      <c r="E1830" s="19"/>
      <c r="G1830" s="19"/>
      <c r="H1830" s="21"/>
      <c r="I1830" s="19"/>
      <c r="J1830" s="19"/>
      <c r="K1830" s="19"/>
      <c r="L1830" s="19"/>
      <c r="M1830" s="19"/>
      <c r="N1830" s="19"/>
      <c r="O1830" s="19"/>
      <c r="P1830" s="19"/>
      <c r="R1830" s="19"/>
      <c r="S1830" s="21"/>
      <c r="Z1830" s="19"/>
      <c r="AA1830" s="19"/>
      <c r="AB1830" s="19"/>
      <c r="AC1830" s="19"/>
      <c r="AD1830" s="19"/>
    </row>
    <row r="1831" spans="1:31" s="20" customFormat="1" x14ac:dyDescent="0.2">
      <c r="A1831" s="17">
        <v>43203.3283912037</v>
      </c>
      <c r="B1831" s="18">
        <v>1.8152777836949101</v>
      </c>
      <c r="C1831" s="18">
        <v>1.2704745370370369</v>
      </c>
      <c r="D1831" s="22">
        <f t="shared" si="28"/>
        <v>30.491388888888441</v>
      </c>
      <c r="E1831" s="19"/>
      <c r="G1831" s="19"/>
      <c r="H1831" s="21">
        <v>400.16500000000002</v>
      </c>
      <c r="I1831" s="19"/>
      <c r="J1831" s="19"/>
      <c r="K1831" s="19"/>
      <c r="L1831" s="19"/>
      <c r="M1831" s="19"/>
      <c r="N1831" s="19"/>
      <c r="O1831" s="19"/>
      <c r="P1831" s="19"/>
      <c r="R1831" s="19"/>
      <c r="S1831" s="21"/>
      <c r="Z1831" s="19"/>
      <c r="AA1831" s="19"/>
      <c r="AB1831" s="19"/>
      <c r="AC1831" s="19"/>
      <c r="AD1831" s="19"/>
    </row>
    <row r="1832" spans="1:31" s="20" customFormat="1" x14ac:dyDescent="0.2">
      <c r="A1832" s="17">
        <v>43203.329085648147</v>
      </c>
      <c r="B1832" s="18">
        <v>1.81597222814162</v>
      </c>
      <c r="C1832" s="18">
        <v>1.2711805555555555</v>
      </c>
      <c r="D1832" s="22">
        <f t="shared" si="28"/>
        <v>30.508055555555107</v>
      </c>
      <c r="E1832" s="19"/>
      <c r="G1832" s="19"/>
      <c r="H1832" s="21">
        <v>398.36599999999999</v>
      </c>
      <c r="I1832" s="19"/>
      <c r="J1832" s="19"/>
      <c r="K1832" s="19"/>
      <c r="L1832" s="19"/>
      <c r="M1832" s="19"/>
      <c r="N1832" s="19"/>
      <c r="O1832" s="19"/>
      <c r="P1832" s="19"/>
      <c r="R1832" s="19"/>
      <c r="S1832" s="21"/>
      <c r="Z1832" s="19"/>
      <c r="AA1832" s="19"/>
      <c r="AB1832" s="19"/>
      <c r="AC1832" s="19"/>
      <c r="AD1832" s="19"/>
    </row>
    <row r="1833" spans="1:31" s="20" customFormat="1" x14ac:dyDescent="0.2">
      <c r="A1833" s="17">
        <v>43203.329780092594</v>
      </c>
      <c r="B1833" s="18">
        <v>1.81666667258833</v>
      </c>
      <c r="C1833" s="18">
        <v>1.2718750000000001</v>
      </c>
      <c r="D1833" s="22">
        <f t="shared" si="28"/>
        <v>30.524722222221772</v>
      </c>
      <c r="E1833" s="19"/>
      <c r="G1833" s="19"/>
      <c r="H1833" s="21">
        <v>400.24</v>
      </c>
      <c r="I1833" s="19"/>
      <c r="J1833" s="19"/>
      <c r="K1833" s="19"/>
      <c r="L1833" s="19"/>
      <c r="M1833" s="19"/>
      <c r="N1833" s="19"/>
      <c r="O1833" s="19"/>
      <c r="P1833" s="19"/>
      <c r="R1833" s="19"/>
      <c r="S1833" s="21"/>
      <c r="Z1833" s="19"/>
      <c r="AA1833" s="19"/>
      <c r="AB1833" s="19"/>
      <c r="AC1833" s="19"/>
      <c r="AD1833" s="19"/>
    </row>
    <row r="1834" spans="1:31" s="20" customFormat="1" x14ac:dyDescent="0.2">
      <c r="A1834" s="17">
        <v>43203.330474537041</v>
      </c>
      <c r="B1834" s="18">
        <v>1.8173611170350299</v>
      </c>
      <c r="C1834" s="18">
        <v>1.2725694444444444</v>
      </c>
      <c r="D1834" s="22">
        <f t="shared" si="28"/>
        <v>30.541388888888438</v>
      </c>
      <c r="E1834" s="19"/>
      <c r="G1834" s="19"/>
      <c r="H1834" s="21"/>
      <c r="I1834" s="19"/>
      <c r="J1834" s="19"/>
      <c r="K1834" s="19"/>
      <c r="L1834" s="19"/>
      <c r="M1834" s="19"/>
      <c r="N1834" s="19"/>
      <c r="O1834" s="19"/>
      <c r="P1834" s="19"/>
      <c r="R1834" s="19"/>
      <c r="S1834" s="21"/>
      <c r="Z1834" s="19"/>
      <c r="AA1834" s="19"/>
      <c r="AB1834" s="19"/>
      <c r="AC1834" s="19"/>
      <c r="AD1834" s="19"/>
    </row>
    <row r="1835" spans="1:31" s="20" customFormat="1" x14ac:dyDescent="0.2">
      <c r="A1835" s="17">
        <v>43203.33116898148</v>
      </c>
      <c r="B1835" s="18">
        <v>1.81805556148174</v>
      </c>
      <c r="C1835" s="18">
        <v>1.273263888888889</v>
      </c>
      <c r="D1835" s="22">
        <f t="shared" si="28"/>
        <v>30.558055555555104</v>
      </c>
      <c r="E1835" s="19"/>
      <c r="G1835" s="19"/>
      <c r="H1835" s="21"/>
      <c r="I1835" s="19"/>
      <c r="J1835" s="19"/>
      <c r="K1835" s="19"/>
      <c r="L1835" s="19"/>
      <c r="M1835" s="19"/>
      <c r="N1835" s="19"/>
      <c r="O1835" s="19"/>
      <c r="P1835" s="19"/>
      <c r="R1835" s="19"/>
      <c r="S1835" s="21"/>
      <c r="Z1835" s="19"/>
      <c r="AA1835" s="19"/>
      <c r="AB1835" s="19"/>
      <c r="AC1835" s="19"/>
      <c r="AD1835" s="19"/>
    </row>
    <row r="1836" spans="1:31" s="20" customFormat="1" x14ac:dyDescent="0.2">
      <c r="A1836" s="17">
        <v>43203.331863425927</v>
      </c>
      <c r="B1836" s="18">
        <v>1.81875000592845</v>
      </c>
      <c r="C1836" s="18">
        <v>1.2739583333333333</v>
      </c>
      <c r="D1836" s="22">
        <f t="shared" si="28"/>
        <v>30.574722222221769</v>
      </c>
      <c r="E1836" s="19"/>
      <c r="G1836" s="19"/>
      <c r="H1836" s="21"/>
      <c r="I1836" s="19"/>
      <c r="J1836" s="19"/>
      <c r="K1836" s="19"/>
      <c r="L1836" s="19"/>
      <c r="M1836" s="19"/>
      <c r="N1836" s="19"/>
      <c r="O1836" s="19"/>
      <c r="P1836" s="19"/>
      <c r="R1836" s="19"/>
      <c r="S1836" s="21"/>
      <c r="Z1836" s="19"/>
      <c r="AA1836" s="19"/>
      <c r="AB1836" s="19"/>
      <c r="AC1836" s="19"/>
      <c r="AD1836" s="19"/>
    </row>
    <row r="1837" spans="1:31" s="20" customFormat="1" x14ac:dyDescent="0.2">
      <c r="A1837" s="17">
        <v>43203.332557870373</v>
      </c>
      <c r="B1837" s="18">
        <v>1.8194444503751599</v>
      </c>
      <c r="C1837" s="18">
        <v>1.2746527777777779</v>
      </c>
      <c r="D1837" s="22">
        <f t="shared" si="28"/>
        <v>30.591388888888435</v>
      </c>
      <c r="E1837" s="19"/>
      <c r="G1837" s="19"/>
      <c r="H1837" s="21"/>
      <c r="I1837" s="19"/>
      <c r="J1837" s="19"/>
      <c r="K1837" s="19"/>
      <c r="L1837" s="19"/>
      <c r="M1837" s="19"/>
      <c r="N1837" s="19"/>
      <c r="O1837" s="19"/>
      <c r="P1837" s="19"/>
      <c r="R1837" s="19"/>
      <c r="S1837" s="21"/>
      <c r="Z1837" s="19"/>
      <c r="AA1837" s="19"/>
      <c r="AB1837" s="19"/>
      <c r="AC1837" s="19"/>
      <c r="AD1837" s="19"/>
    </row>
    <row r="1838" spans="1:31" s="20" customFormat="1" x14ac:dyDescent="0.2">
      <c r="A1838" s="17">
        <v>43203.333252314813</v>
      </c>
      <c r="B1838" s="18">
        <v>1.82013889482187</v>
      </c>
      <c r="C1838" s="18">
        <v>1.2753356481481481</v>
      </c>
      <c r="D1838" s="22">
        <f t="shared" si="28"/>
        <v>30.608055555555101</v>
      </c>
      <c r="E1838" s="19"/>
      <c r="G1838" s="19"/>
      <c r="H1838" s="21"/>
      <c r="I1838" s="19"/>
      <c r="J1838" s="19"/>
      <c r="K1838" s="19"/>
      <c r="L1838" s="19"/>
      <c r="M1838" s="19"/>
      <c r="N1838" s="19"/>
      <c r="O1838" s="19"/>
      <c r="P1838" s="19"/>
      <c r="R1838" s="19"/>
      <c r="S1838" s="21"/>
      <c r="Z1838" s="19"/>
      <c r="AA1838" s="19"/>
      <c r="AB1838" s="19"/>
      <c r="AC1838" s="19"/>
      <c r="AD1838" s="19"/>
    </row>
    <row r="1839" spans="1:31" s="20" customFormat="1" x14ac:dyDescent="0.2">
      <c r="A1839" s="17">
        <v>43203.33394675926</v>
      </c>
      <c r="B1839" s="18">
        <v>1.8208333392685701</v>
      </c>
      <c r="C1839" s="18">
        <v>1.2760416666666667</v>
      </c>
      <c r="D1839" s="22">
        <f t="shared" si="28"/>
        <v>30.624722222221767</v>
      </c>
      <c r="E1839" s="19"/>
      <c r="G1839" s="19"/>
      <c r="H1839" s="21"/>
      <c r="I1839" s="19"/>
      <c r="J1839" s="19"/>
      <c r="K1839" s="19"/>
      <c r="L1839" s="19"/>
      <c r="M1839" s="19"/>
      <c r="N1839" s="19"/>
      <c r="O1839" s="19"/>
      <c r="P1839" s="19"/>
      <c r="R1839" s="19"/>
      <c r="S1839" s="21"/>
      <c r="Z1839" s="19"/>
      <c r="AA1839" s="19"/>
      <c r="AB1839" s="19"/>
      <c r="AC1839" s="19"/>
      <c r="AD1839" s="19"/>
    </row>
    <row r="1840" spans="1:31" s="20" customFormat="1" x14ac:dyDescent="0.2">
      <c r="A1840" s="17">
        <v>43203.334641203706</v>
      </c>
      <c r="B1840" s="18">
        <v>1.8215277837152799</v>
      </c>
      <c r="C1840" s="18">
        <v>1.2767361111111111</v>
      </c>
      <c r="D1840" s="22">
        <f t="shared" si="28"/>
        <v>30.641388888888432</v>
      </c>
      <c r="E1840" s="19"/>
      <c r="G1840" s="19"/>
      <c r="H1840" s="21"/>
      <c r="I1840" s="19"/>
      <c r="J1840" s="19"/>
      <c r="K1840" s="19"/>
      <c r="L1840" s="19"/>
      <c r="M1840" s="19"/>
      <c r="N1840" s="19"/>
      <c r="O1840" s="19"/>
      <c r="P1840" s="19"/>
      <c r="R1840" s="19"/>
      <c r="S1840" s="21"/>
      <c r="Z1840" s="19"/>
      <c r="AA1840" s="19"/>
      <c r="AB1840" s="19"/>
      <c r="AC1840" s="19"/>
      <c r="AD1840" s="19"/>
    </row>
    <row r="1841" spans="1:30" s="20" customFormat="1" x14ac:dyDescent="0.2">
      <c r="A1841" s="17">
        <v>43203.335335648146</v>
      </c>
      <c r="B1841" s="18">
        <v>1.82222222816199</v>
      </c>
      <c r="C1841" s="18">
        <v>1.2774305555555556</v>
      </c>
      <c r="D1841" s="22">
        <f t="shared" si="28"/>
        <v>30.658055555555098</v>
      </c>
      <c r="E1841" s="19"/>
      <c r="G1841" s="19"/>
      <c r="H1841" s="21"/>
      <c r="I1841" s="19"/>
      <c r="J1841" s="19"/>
      <c r="K1841" s="19"/>
      <c r="L1841" s="19"/>
      <c r="M1841" s="19"/>
      <c r="N1841" s="19"/>
      <c r="O1841" s="19"/>
      <c r="P1841" s="19"/>
      <c r="Q1841" s="20">
        <v>-805.03800000000001</v>
      </c>
      <c r="R1841" s="19"/>
      <c r="S1841" s="21"/>
      <c r="Z1841" s="19"/>
      <c r="AA1841" s="19"/>
      <c r="AB1841" s="19"/>
      <c r="AC1841" s="19"/>
      <c r="AD1841" s="19"/>
    </row>
    <row r="1842" spans="1:30" s="20" customFormat="1" x14ac:dyDescent="0.2">
      <c r="A1842" s="17">
        <v>43203.336030092592</v>
      </c>
      <c r="B1842" s="18">
        <v>1.8229166726087001</v>
      </c>
      <c r="C1842" s="18">
        <v>1.278125</v>
      </c>
      <c r="D1842" s="22">
        <f t="shared" si="28"/>
        <v>30.674722222221764</v>
      </c>
      <c r="E1842" s="19"/>
      <c r="G1842" s="19"/>
      <c r="H1842" s="21"/>
      <c r="I1842" s="19"/>
      <c r="J1842" s="19"/>
      <c r="K1842" s="19"/>
      <c r="L1842" s="19"/>
      <c r="M1842" s="19"/>
      <c r="N1842" s="19"/>
      <c r="O1842" s="19"/>
      <c r="P1842" s="19"/>
      <c r="R1842" s="19"/>
      <c r="S1842" s="21"/>
      <c r="Z1842" s="19"/>
      <c r="AA1842" s="19"/>
      <c r="AB1842" s="19"/>
      <c r="AC1842" s="19"/>
      <c r="AD1842" s="19"/>
    </row>
    <row r="1843" spans="1:30" s="20" customFormat="1" x14ac:dyDescent="0.2">
      <c r="A1843" s="17">
        <v>43203.336724537039</v>
      </c>
      <c r="B1843" s="18">
        <v>1.8236111170554099</v>
      </c>
      <c r="C1843" s="18">
        <v>1.2788194444444445</v>
      </c>
      <c r="D1843" s="22">
        <f t="shared" si="28"/>
        <v>30.691388888888429</v>
      </c>
      <c r="E1843" s="19"/>
      <c r="G1843" s="19"/>
      <c r="H1843" s="21"/>
      <c r="I1843" s="19"/>
      <c r="J1843" s="19"/>
      <c r="K1843" s="19"/>
      <c r="L1843" s="19"/>
      <c r="M1843" s="19"/>
      <c r="N1843" s="19"/>
      <c r="O1843" s="19"/>
      <c r="P1843" s="19"/>
      <c r="R1843" s="19"/>
      <c r="S1843" s="21"/>
      <c r="Z1843" s="19"/>
      <c r="AA1843" s="19"/>
      <c r="AB1843" s="19"/>
      <c r="AC1843" s="19"/>
      <c r="AD1843" s="19"/>
    </row>
    <row r="1844" spans="1:30" s="20" customFormat="1" x14ac:dyDescent="0.2">
      <c r="A1844" s="17">
        <v>43203.337418981479</v>
      </c>
      <c r="B1844" s="18">
        <v>1.82430556150211</v>
      </c>
      <c r="C1844" s="18">
        <v>1.2795138888888888</v>
      </c>
      <c r="D1844" s="22">
        <f t="shared" si="28"/>
        <v>30.708055555555095</v>
      </c>
      <c r="E1844" s="19"/>
      <c r="G1844" s="19"/>
      <c r="H1844" s="21"/>
      <c r="I1844" s="19"/>
      <c r="J1844" s="19"/>
      <c r="K1844" s="19"/>
      <c r="L1844" s="19"/>
      <c r="M1844" s="19"/>
      <c r="N1844" s="19"/>
      <c r="O1844" s="19"/>
      <c r="P1844" s="19"/>
      <c r="R1844" s="19"/>
      <c r="S1844" s="21"/>
      <c r="Z1844" s="19"/>
      <c r="AA1844" s="19"/>
      <c r="AB1844" s="19"/>
      <c r="AC1844" s="19"/>
      <c r="AD1844" s="19"/>
    </row>
    <row r="1845" spans="1:30" s="20" customFormat="1" x14ac:dyDescent="0.2">
      <c r="A1845" s="17">
        <v>43203.338113425925</v>
      </c>
      <c r="B1845" s="18">
        <v>1.8250000059488201</v>
      </c>
      <c r="C1845" s="18">
        <v>1.2801967592592594</v>
      </c>
      <c r="D1845" s="22">
        <f t="shared" si="28"/>
        <v>30.724722222221761</v>
      </c>
      <c r="E1845" s="19"/>
      <c r="G1845" s="19"/>
      <c r="H1845" s="21"/>
      <c r="I1845" s="19"/>
      <c r="J1845" s="19"/>
      <c r="K1845" s="19"/>
      <c r="L1845" s="19"/>
      <c r="M1845" s="19"/>
      <c r="N1845" s="19"/>
      <c r="O1845" s="19"/>
      <c r="P1845" s="19"/>
      <c r="R1845" s="19"/>
      <c r="S1845" s="21"/>
      <c r="Z1845" s="19"/>
      <c r="AA1845" s="19"/>
      <c r="AB1845" s="19"/>
      <c r="AC1845" s="19"/>
      <c r="AD1845" s="19"/>
    </row>
    <row r="1846" spans="1:30" s="20" customFormat="1" x14ac:dyDescent="0.2">
      <c r="A1846" s="17">
        <v>43203.338807870372</v>
      </c>
      <c r="B1846" s="18">
        <v>1.8256944503955299</v>
      </c>
      <c r="C1846" s="18">
        <v>1.2809027777777777</v>
      </c>
      <c r="D1846" s="22">
        <f t="shared" si="28"/>
        <v>30.741388888888427</v>
      </c>
      <c r="E1846" s="19"/>
      <c r="G1846" s="19"/>
      <c r="H1846" s="21"/>
      <c r="I1846" s="19"/>
      <c r="J1846" s="19"/>
      <c r="K1846" s="19"/>
      <c r="L1846" s="19"/>
      <c r="M1846" s="19"/>
      <c r="N1846" s="19"/>
      <c r="O1846" s="19"/>
      <c r="P1846" s="19"/>
      <c r="R1846" s="19"/>
      <c r="S1846" s="21"/>
      <c r="Z1846" s="19"/>
      <c r="AA1846" s="19"/>
      <c r="AB1846" s="19"/>
      <c r="AC1846" s="19"/>
      <c r="AD1846" s="19"/>
    </row>
    <row r="1847" spans="1:30" s="20" customFormat="1" x14ac:dyDescent="0.2">
      <c r="A1847" s="17">
        <v>43203.339502314811</v>
      </c>
      <c r="B1847" s="18">
        <v>1.82638889484224</v>
      </c>
      <c r="C1847" s="18">
        <v>1.2815972222222223</v>
      </c>
      <c r="D1847" s="22">
        <f t="shared" si="28"/>
        <v>30.758055555555092</v>
      </c>
      <c r="E1847" s="19"/>
      <c r="G1847" s="19"/>
      <c r="H1847" s="21"/>
      <c r="I1847" s="19"/>
      <c r="J1847" s="19"/>
      <c r="K1847" s="19"/>
      <c r="L1847" s="19"/>
      <c r="M1847" s="19"/>
      <c r="N1847" s="19"/>
      <c r="O1847" s="19"/>
      <c r="P1847" s="19"/>
      <c r="R1847" s="19"/>
      <c r="S1847" s="21"/>
      <c r="T1847" s="20">
        <v>34.485999999999997</v>
      </c>
      <c r="Z1847" s="19"/>
      <c r="AA1847" s="19"/>
      <c r="AB1847" s="19"/>
      <c r="AC1847" s="19"/>
      <c r="AD1847" s="19"/>
    </row>
    <row r="1848" spans="1:30" s="20" customFormat="1" x14ac:dyDescent="0.2">
      <c r="A1848" s="17">
        <v>43203.340196759258</v>
      </c>
      <c r="B1848" s="18">
        <v>1.8270833392889501</v>
      </c>
      <c r="C1848" s="18">
        <v>1.2822916666666666</v>
      </c>
      <c r="D1848" s="22">
        <f t="shared" si="28"/>
        <v>30.774722222221758</v>
      </c>
      <c r="E1848" s="19"/>
      <c r="G1848" s="19"/>
      <c r="H1848" s="21"/>
      <c r="I1848" s="19"/>
      <c r="J1848" s="19"/>
      <c r="K1848" s="19"/>
      <c r="L1848" s="19"/>
      <c r="M1848" s="19"/>
      <c r="N1848" s="19"/>
      <c r="O1848" s="19"/>
      <c r="P1848" s="19"/>
      <c r="R1848" s="19"/>
      <c r="S1848" s="21"/>
      <c r="Z1848" s="19"/>
      <c r="AA1848" s="19"/>
      <c r="AB1848" s="19"/>
      <c r="AC1848" s="19"/>
      <c r="AD1848" s="19"/>
    </row>
    <row r="1849" spans="1:30" s="20" customFormat="1" x14ac:dyDescent="0.2">
      <c r="A1849" s="17">
        <v>43203.340891203705</v>
      </c>
      <c r="B1849" s="18">
        <v>1.8277777837356599</v>
      </c>
      <c r="C1849" s="18">
        <v>1.2829861111111112</v>
      </c>
      <c r="D1849" s="22">
        <f t="shared" si="28"/>
        <v>30.791388888888424</v>
      </c>
      <c r="E1849" s="19"/>
      <c r="G1849" s="19"/>
      <c r="H1849" s="21"/>
      <c r="I1849" s="19"/>
      <c r="J1849" s="19"/>
      <c r="K1849" s="19"/>
      <c r="L1849" s="19"/>
      <c r="M1849" s="19"/>
      <c r="N1849" s="19"/>
      <c r="O1849" s="19"/>
      <c r="P1849" s="19"/>
      <c r="R1849" s="19"/>
      <c r="S1849" s="21"/>
      <c r="T1849" s="20">
        <v>36.484999999999999</v>
      </c>
      <c r="Z1849" s="19"/>
      <c r="AA1849" s="19"/>
      <c r="AB1849" s="19"/>
      <c r="AC1849" s="19"/>
      <c r="AD1849" s="19"/>
    </row>
    <row r="1850" spans="1:30" s="20" customFormat="1" x14ac:dyDescent="0.2">
      <c r="A1850" s="17">
        <v>43203.341585648152</v>
      </c>
      <c r="B1850" s="18">
        <v>1.82847222818236</v>
      </c>
      <c r="C1850" s="18">
        <v>1.2836805555555555</v>
      </c>
      <c r="D1850" s="22">
        <f t="shared" si="28"/>
        <v>30.808055555555089</v>
      </c>
      <c r="E1850" s="19"/>
      <c r="G1850" s="19"/>
      <c r="H1850" s="21"/>
      <c r="I1850" s="19"/>
      <c r="J1850" s="19"/>
      <c r="K1850" s="19"/>
      <c r="L1850" s="19"/>
      <c r="M1850" s="19"/>
      <c r="N1850" s="19"/>
      <c r="O1850" s="19"/>
      <c r="P1850" s="19"/>
      <c r="R1850" s="19"/>
      <c r="S1850" s="21"/>
      <c r="Z1850" s="19"/>
      <c r="AA1850" s="19"/>
      <c r="AB1850" s="19"/>
      <c r="AC1850" s="19"/>
      <c r="AD1850" s="19"/>
    </row>
    <row r="1851" spans="1:30" s="20" customFormat="1" x14ac:dyDescent="0.2">
      <c r="A1851" s="17">
        <v>43203.342280092591</v>
      </c>
      <c r="B1851" s="18">
        <v>1.8291666726290701</v>
      </c>
      <c r="C1851" s="18">
        <v>1.284375</v>
      </c>
      <c r="D1851" s="22">
        <f t="shared" si="28"/>
        <v>30.824722222221755</v>
      </c>
      <c r="E1851" s="19"/>
      <c r="G1851" s="19"/>
      <c r="H1851" s="21"/>
      <c r="I1851" s="19"/>
      <c r="J1851" s="19"/>
      <c r="K1851" s="19"/>
      <c r="L1851" s="19"/>
      <c r="M1851" s="19"/>
      <c r="N1851" s="19"/>
      <c r="O1851" s="19"/>
      <c r="P1851" s="19"/>
      <c r="Q1851" s="20">
        <v>-803.96699999999998</v>
      </c>
      <c r="R1851" s="19"/>
      <c r="S1851" s="21"/>
      <c r="Z1851" s="19"/>
      <c r="AA1851" s="19"/>
      <c r="AB1851" s="19"/>
      <c r="AC1851" s="19"/>
      <c r="AD1851" s="19"/>
    </row>
    <row r="1852" spans="1:30" s="20" customFormat="1" x14ac:dyDescent="0.2">
      <c r="A1852" s="17">
        <v>43203.342974537038</v>
      </c>
      <c r="B1852" s="18">
        <v>1.8298611170757799</v>
      </c>
      <c r="C1852" s="18">
        <v>1.2850578703703703</v>
      </c>
      <c r="D1852" s="22">
        <f t="shared" si="28"/>
        <v>30.841388888888421</v>
      </c>
      <c r="E1852" s="19"/>
      <c r="G1852" s="19"/>
      <c r="H1852" s="21"/>
      <c r="I1852" s="19"/>
      <c r="J1852" s="19"/>
      <c r="K1852" s="19"/>
      <c r="L1852" s="19"/>
      <c r="M1852" s="19"/>
      <c r="N1852" s="19"/>
      <c r="O1852" s="19"/>
      <c r="P1852" s="19"/>
      <c r="R1852" s="19"/>
      <c r="S1852" s="21"/>
      <c r="Z1852" s="19"/>
      <c r="AA1852" s="19"/>
      <c r="AB1852" s="19"/>
      <c r="AC1852" s="19"/>
      <c r="AD1852" s="19"/>
    </row>
    <row r="1853" spans="1:30" s="20" customFormat="1" x14ac:dyDescent="0.2">
      <c r="A1853" s="17">
        <v>43203.343668981484</v>
      </c>
      <c r="B1853" s="18">
        <v>1.83055556152249</v>
      </c>
      <c r="C1853" s="18">
        <v>1.2857638888888889</v>
      </c>
      <c r="D1853" s="22">
        <f t="shared" si="28"/>
        <v>30.858055555555087</v>
      </c>
      <c r="E1853" s="19"/>
      <c r="G1853" s="19"/>
      <c r="H1853" s="21"/>
      <c r="I1853" s="19"/>
      <c r="J1853" s="19"/>
      <c r="K1853" s="19"/>
      <c r="L1853" s="19"/>
      <c r="M1853" s="19"/>
      <c r="N1853" s="19"/>
      <c r="O1853" s="19"/>
      <c r="P1853" s="19"/>
      <c r="R1853" s="19"/>
      <c r="S1853" s="21"/>
      <c r="Z1853" s="19"/>
      <c r="AA1853" s="19"/>
      <c r="AB1853" s="19"/>
      <c r="AC1853" s="19"/>
      <c r="AD1853" s="19"/>
    </row>
    <row r="1854" spans="1:30" s="20" customFormat="1" x14ac:dyDescent="0.2">
      <c r="A1854" s="17">
        <v>43203.344363425924</v>
      </c>
      <c r="B1854" s="18">
        <v>1.8312500059692001</v>
      </c>
      <c r="C1854" s="18">
        <v>1.2864583333333333</v>
      </c>
      <c r="D1854" s="22">
        <f t="shared" si="28"/>
        <v>30.874722222221752</v>
      </c>
      <c r="E1854" s="19"/>
      <c r="G1854" s="19"/>
      <c r="H1854" s="21"/>
      <c r="I1854" s="19"/>
      <c r="J1854" s="19"/>
      <c r="K1854" s="19"/>
      <c r="L1854" s="19"/>
      <c r="M1854" s="19"/>
      <c r="N1854" s="19"/>
      <c r="O1854" s="19"/>
      <c r="P1854" s="19"/>
      <c r="R1854" s="19"/>
      <c r="S1854" s="21"/>
      <c r="Z1854" s="19"/>
      <c r="AA1854" s="19"/>
      <c r="AB1854" s="19"/>
      <c r="AC1854" s="19"/>
      <c r="AD1854" s="19"/>
    </row>
    <row r="1855" spans="1:30" s="20" customFormat="1" x14ac:dyDescent="0.2">
      <c r="A1855" s="17">
        <v>43203.345057870371</v>
      </c>
      <c r="B1855" s="18">
        <v>1.8319444504158999</v>
      </c>
      <c r="C1855" s="18">
        <v>1.2871527777777778</v>
      </c>
      <c r="D1855" s="22">
        <f t="shared" si="28"/>
        <v>30.891388888888418</v>
      </c>
      <c r="E1855" s="19"/>
      <c r="G1855" s="19"/>
      <c r="H1855" s="21"/>
      <c r="I1855" s="19"/>
      <c r="J1855" s="19"/>
      <c r="K1855" s="19"/>
      <c r="L1855" s="19"/>
      <c r="M1855" s="19"/>
      <c r="N1855" s="19"/>
      <c r="O1855" s="19"/>
      <c r="P1855" s="19"/>
      <c r="R1855" s="19"/>
      <c r="S1855" s="21"/>
      <c r="Z1855" s="19"/>
      <c r="AA1855" s="19"/>
      <c r="AB1855" s="19"/>
      <c r="AC1855" s="19"/>
      <c r="AD1855" s="19"/>
    </row>
    <row r="1856" spans="1:30" s="20" customFormat="1" x14ac:dyDescent="0.2">
      <c r="A1856" s="17">
        <v>43203.345752314817</v>
      </c>
      <c r="B1856" s="18">
        <v>1.83263889486261</v>
      </c>
      <c r="C1856" s="18">
        <v>1.2878472222222221</v>
      </c>
      <c r="D1856" s="22">
        <f t="shared" si="28"/>
        <v>30.908055555555084</v>
      </c>
      <c r="E1856" s="19"/>
      <c r="G1856" s="19"/>
      <c r="H1856" s="21"/>
      <c r="I1856" s="19"/>
      <c r="J1856" s="19"/>
      <c r="K1856" s="19"/>
      <c r="L1856" s="19"/>
      <c r="M1856" s="19"/>
      <c r="N1856" s="19"/>
      <c r="O1856" s="19"/>
      <c r="P1856" s="19"/>
      <c r="R1856" s="19"/>
      <c r="S1856" s="21"/>
      <c r="Z1856" s="19"/>
      <c r="AA1856" s="19"/>
      <c r="AB1856" s="19"/>
      <c r="AC1856" s="19"/>
      <c r="AD1856" s="19"/>
    </row>
    <row r="1857" spans="1:31" s="20" customFormat="1" x14ac:dyDescent="0.2">
      <c r="A1857" s="17">
        <v>43203.346446759257</v>
      </c>
      <c r="B1857" s="18">
        <v>1.8333333393093201</v>
      </c>
      <c r="C1857" s="18">
        <v>1.2885416666666667</v>
      </c>
      <c r="D1857" s="22">
        <f t="shared" si="28"/>
        <v>30.924722222221749</v>
      </c>
      <c r="E1857" s="19"/>
      <c r="G1857" s="19"/>
      <c r="H1857" s="21"/>
      <c r="I1857" s="19"/>
      <c r="J1857" s="19"/>
      <c r="K1857" s="19"/>
      <c r="L1857" s="19"/>
      <c r="M1857" s="19"/>
      <c r="N1857" s="19"/>
      <c r="O1857" s="19"/>
      <c r="P1857" s="19"/>
      <c r="R1857" s="19"/>
      <c r="S1857" s="21"/>
      <c r="T1857" s="20">
        <v>34.011000000000003</v>
      </c>
      <c r="Z1857" s="19"/>
      <c r="AA1857" s="19"/>
      <c r="AB1857" s="19"/>
      <c r="AC1857" s="19"/>
      <c r="AD1857" s="19"/>
    </row>
    <row r="1858" spans="1:31" s="20" customFormat="1" x14ac:dyDescent="0.2">
      <c r="A1858" s="17">
        <v>43203.347141203703</v>
      </c>
      <c r="B1858" s="18">
        <v>1.8340277837560299</v>
      </c>
      <c r="C1858" s="18">
        <v>1.289236111111111</v>
      </c>
      <c r="D1858" s="22">
        <f t="shared" si="28"/>
        <v>30.941388888888415</v>
      </c>
      <c r="E1858" s="19">
        <v>1005.633</v>
      </c>
      <c r="F1858" s="20">
        <v>6.1269999999999998</v>
      </c>
      <c r="G1858" s="19">
        <v>36.979999999999997</v>
      </c>
      <c r="H1858" s="21">
        <v>400.99</v>
      </c>
      <c r="I1858" s="19">
        <v>0</v>
      </c>
      <c r="J1858" s="19">
        <v>0</v>
      </c>
      <c r="K1858" s="19">
        <v>0</v>
      </c>
      <c r="L1858" s="19">
        <v>5.633</v>
      </c>
      <c r="M1858" s="19">
        <v>0</v>
      </c>
      <c r="N1858" s="19">
        <v>0</v>
      </c>
      <c r="O1858" s="19">
        <v>0</v>
      </c>
      <c r="P1858" s="19">
        <v>0</v>
      </c>
      <c r="Q1858" s="20">
        <v>-803.07600000000002</v>
      </c>
      <c r="R1858" s="19">
        <v>0</v>
      </c>
      <c r="S1858" s="21">
        <v>0.90800000000000003</v>
      </c>
      <c r="T1858" s="20">
        <v>36.411000000000001</v>
      </c>
      <c r="U1858" s="20">
        <v>0</v>
      </c>
      <c r="V1858" s="20">
        <v>0</v>
      </c>
      <c r="W1858" s="20">
        <v>0</v>
      </c>
      <c r="X1858" s="20">
        <v>0</v>
      </c>
      <c r="Y1858" s="20">
        <v>6</v>
      </c>
      <c r="Z1858" s="19">
        <v>37</v>
      </c>
      <c r="AA1858" s="19">
        <v>3</v>
      </c>
      <c r="AB1858" s="19">
        <v>0</v>
      </c>
      <c r="AC1858" s="19">
        <v>3</v>
      </c>
      <c r="AD1858" s="19">
        <v>3</v>
      </c>
      <c r="AE1858" s="20">
        <v>0</v>
      </c>
    </row>
    <row r="1859" spans="1:31" s="20" customFormat="1" x14ac:dyDescent="0.2">
      <c r="A1859" s="17">
        <v>43203.34783564815</v>
      </c>
      <c r="B1859" s="18">
        <v>1.83472222820274</v>
      </c>
      <c r="C1859" s="18">
        <v>1.2899189814814815</v>
      </c>
      <c r="D1859" s="22">
        <f t="shared" si="28"/>
        <v>30.958055555555081</v>
      </c>
      <c r="E1859" s="19"/>
      <c r="G1859" s="19"/>
      <c r="H1859" s="21"/>
      <c r="I1859" s="19"/>
      <c r="J1859" s="19"/>
      <c r="K1859" s="19"/>
      <c r="L1859" s="19"/>
      <c r="M1859" s="19"/>
      <c r="N1859" s="19"/>
      <c r="O1859" s="19"/>
      <c r="P1859" s="19"/>
      <c r="R1859" s="19"/>
      <c r="S1859" s="21"/>
      <c r="Z1859" s="19"/>
      <c r="AA1859" s="19"/>
      <c r="AB1859" s="19"/>
      <c r="AC1859" s="19"/>
      <c r="AD1859" s="19"/>
    </row>
    <row r="1860" spans="1:31" s="20" customFormat="1" x14ac:dyDescent="0.2">
      <c r="A1860" s="17">
        <v>43203.348530092589</v>
      </c>
      <c r="B1860" s="18">
        <v>1.8354166726494401</v>
      </c>
      <c r="C1860" s="18">
        <v>1.2906249999999999</v>
      </c>
      <c r="D1860" s="22">
        <f t="shared" ref="D1860:D1923" si="29">D1859+60/3600</f>
        <v>30.974722222221747</v>
      </c>
      <c r="E1860" s="19"/>
      <c r="G1860" s="19"/>
      <c r="H1860" s="21"/>
      <c r="I1860" s="19"/>
      <c r="J1860" s="19"/>
      <c r="K1860" s="19"/>
      <c r="L1860" s="19"/>
      <c r="M1860" s="19"/>
      <c r="N1860" s="19"/>
      <c r="O1860" s="19"/>
      <c r="P1860" s="19"/>
      <c r="R1860" s="19"/>
      <c r="S1860" s="21"/>
      <c r="Z1860" s="19"/>
      <c r="AA1860" s="19"/>
      <c r="AB1860" s="19"/>
      <c r="AC1860" s="19"/>
      <c r="AD1860" s="19"/>
    </row>
    <row r="1861" spans="1:31" s="20" customFormat="1" x14ac:dyDescent="0.2">
      <c r="A1861" s="17">
        <v>43203.349224537036</v>
      </c>
      <c r="B1861" s="18">
        <v>1.8361111170961499</v>
      </c>
      <c r="C1861" s="18">
        <v>1.2913194444444445</v>
      </c>
      <c r="D1861" s="22">
        <f t="shared" si="29"/>
        <v>30.991388888888412</v>
      </c>
      <c r="E1861" s="19"/>
      <c r="G1861" s="19"/>
      <c r="H1861" s="21">
        <v>399.77100000000002</v>
      </c>
      <c r="I1861" s="19"/>
      <c r="J1861" s="19"/>
      <c r="K1861" s="19"/>
      <c r="L1861" s="19"/>
      <c r="M1861" s="19"/>
      <c r="N1861" s="19"/>
      <c r="O1861" s="19"/>
      <c r="P1861" s="19"/>
      <c r="R1861" s="19"/>
      <c r="S1861" s="21"/>
      <c r="Z1861" s="19"/>
      <c r="AA1861" s="19"/>
      <c r="AB1861" s="19"/>
      <c r="AC1861" s="19"/>
      <c r="AD1861" s="19"/>
    </row>
    <row r="1862" spans="1:31" s="20" customFormat="1" x14ac:dyDescent="0.2">
      <c r="A1862" s="17">
        <v>43203.349918981483</v>
      </c>
      <c r="B1862" s="18">
        <v>1.83680556154286</v>
      </c>
      <c r="C1862" s="18">
        <v>1.2920138888888888</v>
      </c>
      <c r="D1862" s="22">
        <f t="shared" si="29"/>
        <v>31.008055555555078</v>
      </c>
      <c r="E1862" s="19"/>
      <c r="G1862" s="19"/>
      <c r="H1862" s="21">
        <v>401.22300000000001</v>
      </c>
      <c r="I1862" s="19"/>
      <c r="J1862" s="19"/>
      <c r="K1862" s="19"/>
      <c r="L1862" s="19"/>
      <c r="M1862" s="19"/>
      <c r="N1862" s="19"/>
      <c r="O1862" s="19"/>
      <c r="P1862" s="19"/>
      <c r="Q1862" s="20">
        <v>-802.40899999999999</v>
      </c>
      <c r="R1862" s="19"/>
      <c r="S1862" s="21"/>
      <c r="Z1862" s="19"/>
      <c r="AA1862" s="19"/>
      <c r="AB1862" s="19"/>
      <c r="AC1862" s="19"/>
      <c r="AD1862" s="19"/>
    </row>
    <row r="1863" spans="1:31" s="20" customFormat="1" x14ac:dyDescent="0.2">
      <c r="A1863" s="17">
        <v>43203.350613425922</v>
      </c>
      <c r="B1863" s="18">
        <v>1.8375000059895701</v>
      </c>
      <c r="C1863" s="18">
        <v>1.2927083333333333</v>
      </c>
      <c r="D1863" s="22">
        <f t="shared" si="29"/>
        <v>31.024722222221744</v>
      </c>
      <c r="E1863" s="19"/>
      <c r="G1863" s="19"/>
      <c r="H1863" s="21"/>
      <c r="I1863" s="19"/>
      <c r="J1863" s="19"/>
      <c r="K1863" s="19"/>
      <c r="L1863" s="19"/>
      <c r="M1863" s="19"/>
      <c r="N1863" s="19"/>
      <c r="O1863" s="19"/>
      <c r="P1863" s="19"/>
      <c r="R1863" s="19"/>
      <c r="S1863" s="21"/>
      <c r="Z1863" s="19"/>
      <c r="AA1863" s="19"/>
      <c r="AB1863" s="19"/>
      <c r="AC1863" s="19"/>
      <c r="AD1863" s="19"/>
    </row>
    <row r="1864" spans="1:31" s="20" customFormat="1" x14ac:dyDescent="0.2">
      <c r="A1864" s="17">
        <v>43203.351307870369</v>
      </c>
      <c r="B1864" s="18">
        <v>1.8381944504362799</v>
      </c>
      <c r="C1864" s="18">
        <v>1.2934027777777777</v>
      </c>
      <c r="D1864" s="22">
        <f t="shared" si="29"/>
        <v>31.04138888888841</v>
      </c>
      <c r="E1864" s="19"/>
      <c r="G1864" s="19"/>
      <c r="H1864" s="21"/>
      <c r="I1864" s="19"/>
      <c r="J1864" s="19"/>
      <c r="K1864" s="19"/>
      <c r="L1864" s="19"/>
      <c r="M1864" s="19"/>
      <c r="N1864" s="19"/>
      <c r="O1864" s="19"/>
      <c r="P1864" s="19"/>
      <c r="R1864" s="19"/>
      <c r="S1864" s="21"/>
      <c r="Z1864" s="19"/>
      <c r="AA1864" s="19"/>
      <c r="AB1864" s="19"/>
      <c r="AC1864" s="19"/>
      <c r="AD1864" s="19"/>
    </row>
    <row r="1865" spans="1:31" s="20" customFormat="1" x14ac:dyDescent="0.2">
      <c r="A1865" s="17">
        <v>43203.352002314816</v>
      </c>
      <c r="B1865" s="18">
        <v>1.83888889488298</v>
      </c>
      <c r="C1865" s="18">
        <v>1.2940856481481482</v>
      </c>
      <c r="D1865" s="22">
        <f t="shared" si="29"/>
        <v>31.058055555555075</v>
      </c>
      <c r="E1865" s="19"/>
      <c r="G1865" s="19"/>
      <c r="H1865" s="21">
        <v>400.65300000000002</v>
      </c>
      <c r="I1865" s="19"/>
      <c r="J1865" s="19"/>
      <c r="K1865" s="19"/>
      <c r="L1865" s="19"/>
      <c r="M1865" s="19"/>
      <c r="N1865" s="19"/>
      <c r="O1865" s="19"/>
      <c r="P1865" s="19"/>
      <c r="R1865" s="19"/>
      <c r="S1865" s="21"/>
      <c r="Z1865" s="19"/>
      <c r="AA1865" s="19"/>
      <c r="AB1865" s="19"/>
      <c r="AC1865" s="19"/>
      <c r="AD1865" s="19"/>
    </row>
    <row r="1866" spans="1:31" s="20" customFormat="1" x14ac:dyDescent="0.2">
      <c r="A1866" s="17">
        <v>43203.352696759262</v>
      </c>
      <c r="B1866" s="18">
        <v>1.8395833393296901</v>
      </c>
      <c r="C1866" s="18">
        <v>1.2947800925925925</v>
      </c>
      <c r="D1866" s="22">
        <f t="shared" si="29"/>
        <v>31.074722222221741</v>
      </c>
      <c r="E1866" s="19"/>
      <c r="G1866" s="19"/>
      <c r="H1866" s="21">
        <v>400.25099999999998</v>
      </c>
      <c r="I1866" s="19"/>
      <c r="J1866" s="19"/>
      <c r="K1866" s="19"/>
      <c r="L1866" s="19"/>
      <c r="M1866" s="19"/>
      <c r="N1866" s="19"/>
      <c r="O1866" s="19"/>
      <c r="P1866" s="19"/>
      <c r="R1866" s="19"/>
      <c r="S1866" s="21"/>
      <c r="Z1866" s="19"/>
      <c r="AA1866" s="19"/>
      <c r="AB1866" s="19"/>
      <c r="AC1866" s="19"/>
      <c r="AD1866" s="19"/>
    </row>
    <row r="1867" spans="1:31" s="20" customFormat="1" x14ac:dyDescent="0.2">
      <c r="A1867" s="17">
        <v>43203.353391203702</v>
      </c>
      <c r="B1867" s="18">
        <v>1.8402777837763999</v>
      </c>
      <c r="C1867" s="18">
        <v>1.2954861111111111</v>
      </c>
      <c r="D1867" s="22">
        <f t="shared" si="29"/>
        <v>31.091388888888407</v>
      </c>
      <c r="E1867" s="19"/>
      <c r="G1867" s="19"/>
      <c r="H1867" s="21"/>
      <c r="I1867" s="19"/>
      <c r="J1867" s="19"/>
      <c r="K1867" s="19"/>
      <c r="L1867" s="19"/>
      <c r="M1867" s="19"/>
      <c r="N1867" s="19"/>
      <c r="O1867" s="19"/>
      <c r="P1867" s="19"/>
      <c r="R1867" s="19"/>
      <c r="S1867" s="21"/>
      <c r="Z1867" s="19"/>
      <c r="AA1867" s="19"/>
      <c r="AB1867" s="19"/>
      <c r="AC1867" s="19"/>
      <c r="AD1867" s="19"/>
    </row>
    <row r="1868" spans="1:31" s="20" customFormat="1" x14ac:dyDescent="0.2">
      <c r="A1868" s="17">
        <v>43203.354085648149</v>
      </c>
      <c r="B1868" s="18">
        <v>1.84097222822311</v>
      </c>
      <c r="C1868" s="18">
        <v>1.2961805555555554</v>
      </c>
      <c r="D1868" s="22">
        <f t="shared" si="29"/>
        <v>31.108055555555072</v>
      </c>
      <c r="E1868" s="19"/>
      <c r="G1868" s="19"/>
      <c r="H1868" s="21"/>
      <c r="I1868" s="19"/>
      <c r="J1868" s="19"/>
      <c r="K1868" s="19"/>
      <c r="L1868" s="19"/>
      <c r="M1868" s="19"/>
      <c r="N1868" s="19"/>
      <c r="O1868" s="19"/>
      <c r="P1868" s="19"/>
      <c r="R1868" s="19"/>
      <c r="S1868" s="21"/>
      <c r="Z1868" s="19"/>
      <c r="AA1868" s="19"/>
      <c r="AB1868" s="19"/>
      <c r="AC1868" s="19"/>
      <c r="AD1868" s="19"/>
    </row>
    <row r="1869" spans="1:31" s="20" customFormat="1" x14ac:dyDescent="0.2">
      <c r="A1869" s="17">
        <v>43203.354780092595</v>
      </c>
      <c r="B1869" s="18">
        <v>1.8416666726698201</v>
      </c>
      <c r="C1869" s="18">
        <v>1.296875</v>
      </c>
      <c r="D1869" s="22">
        <f t="shared" si="29"/>
        <v>31.124722222221738</v>
      </c>
      <c r="E1869" s="19"/>
      <c r="G1869" s="19"/>
      <c r="H1869" s="21"/>
      <c r="I1869" s="19"/>
      <c r="J1869" s="19"/>
      <c r="K1869" s="19"/>
      <c r="L1869" s="19"/>
      <c r="M1869" s="19"/>
      <c r="N1869" s="19"/>
      <c r="O1869" s="19"/>
      <c r="P1869" s="19"/>
      <c r="R1869" s="19"/>
      <c r="S1869" s="21"/>
      <c r="Z1869" s="19"/>
      <c r="AA1869" s="19"/>
      <c r="AB1869" s="19"/>
      <c r="AC1869" s="19"/>
      <c r="AD1869" s="19"/>
    </row>
    <row r="1870" spans="1:31" s="20" customFormat="1" x14ac:dyDescent="0.2">
      <c r="A1870" s="17">
        <v>43203.355474537035</v>
      </c>
      <c r="B1870" s="18">
        <v>1.84236111711652</v>
      </c>
      <c r="C1870" s="18">
        <v>1.2975694444444446</v>
      </c>
      <c r="D1870" s="22">
        <f t="shared" si="29"/>
        <v>31.141388888888404</v>
      </c>
      <c r="E1870" s="19"/>
      <c r="G1870" s="19"/>
      <c r="H1870" s="21"/>
      <c r="I1870" s="19"/>
      <c r="J1870" s="19"/>
      <c r="K1870" s="19"/>
      <c r="L1870" s="19"/>
      <c r="M1870" s="19"/>
      <c r="N1870" s="19"/>
      <c r="O1870" s="19"/>
      <c r="P1870" s="19"/>
      <c r="Q1870" s="20">
        <v>-801.56799999999998</v>
      </c>
      <c r="R1870" s="19"/>
      <c r="S1870" s="21"/>
      <c r="Z1870" s="19"/>
      <c r="AA1870" s="19"/>
      <c r="AB1870" s="19"/>
      <c r="AC1870" s="19"/>
      <c r="AD1870" s="19"/>
    </row>
    <row r="1871" spans="1:31" s="20" customFormat="1" x14ac:dyDescent="0.2">
      <c r="A1871" s="17">
        <v>43203.356168981481</v>
      </c>
      <c r="B1871" s="18">
        <v>1.84305556156323</v>
      </c>
      <c r="C1871" s="18">
        <v>1.2982638888888889</v>
      </c>
      <c r="D1871" s="22">
        <f t="shared" si="29"/>
        <v>31.15805555555507</v>
      </c>
      <c r="E1871" s="19"/>
      <c r="G1871" s="19"/>
      <c r="H1871" s="21"/>
      <c r="I1871" s="19"/>
      <c r="J1871" s="19"/>
      <c r="K1871" s="19"/>
      <c r="L1871" s="19"/>
      <c r="M1871" s="19"/>
      <c r="N1871" s="19"/>
      <c r="O1871" s="19"/>
      <c r="P1871" s="19"/>
      <c r="R1871" s="19"/>
      <c r="S1871" s="21"/>
      <c r="Z1871" s="19"/>
      <c r="AA1871" s="19"/>
      <c r="AB1871" s="19"/>
      <c r="AC1871" s="19"/>
      <c r="AD1871" s="19"/>
    </row>
    <row r="1872" spans="1:31" s="20" customFormat="1" x14ac:dyDescent="0.2">
      <c r="A1872" s="17">
        <v>43203.356863425928</v>
      </c>
      <c r="B1872" s="18">
        <v>1.8437500060099401</v>
      </c>
      <c r="C1872" s="18">
        <v>1.2989467592592592</v>
      </c>
      <c r="D1872" s="22">
        <f t="shared" si="29"/>
        <v>31.174722222221735</v>
      </c>
      <c r="E1872" s="19"/>
      <c r="G1872" s="19"/>
      <c r="H1872" s="21"/>
      <c r="I1872" s="19"/>
      <c r="J1872" s="19"/>
      <c r="K1872" s="19"/>
      <c r="L1872" s="19"/>
      <c r="M1872" s="19"/>
      <c r="N1872" s="19"/>
      <c r="O1872" s="19"/>
      <c r="P1872" s="19"/>
      <c r="R1872" s="19"/>
      <c r="S1872" s="21"/>
      <c r="Z1872" s="19"/>
      <c r="AA1872" s="19"/>
      <c r="AB1872" s="19"/>
      <c r="AC1872" s="19"/>
      <c r="AD1872" s="19"/>
    </row>
    <row r="1873" spans="1:31" s="20" customFormat="1" x14ac:dyDescent="0.2">
      <c r="A1873" s="17">
        <v>43203.357557870368</v>
      </c>
      <c r="B1873" s="18">
        <v>1.84444445045665</v>
      </c>
      <c r="C1873" s="18">
        <v>1.2996527777777778</v>
      </c>
      <c r="D1873" s="22">
        <f t="shared" si="29"/>
        <v>31.191388888888401</v>
      </c>
      <c r="E1873" s="19"/>
      <c r="G1873" s="19"/>
      <c r="H1873" s="21"/>
      <c r="I1873" s="19"/>
      <c r="J1873" s="19"/>
      <c r="K1873" s="19"/>
      <c r="L1873" s="19"/>
      <c r="M1873" s="19"/>
      <c r="N1873" s="19"/>
      <c r="O1873" s="19"/>
      <c r="P1873" s="19"/>
      <c r="R1873" s="19"/>
      <c r="S1873" s="21"/>
      <c r="Z1873" s="19"/>
      <c r="AA1873" s="19"/>
      <c r="AB1873" s="19"/>
      <c r="AC1873" s="19"/>
      <c r="AD1873" s="19"/>
    </row>
    <row r="1874" spans="1:31" s="20" customFormat="1" x14ac:dyDescent="0.2">
      <c r="A1874" s="17">
        <v>43203.358252314814</v>
      </c>
      <c r="B1874" s="18">
        <v>1.84513889490336</v>
      </c>
      <c r="C1874" s="18">
        <v>1.3003472222222223</v>
      </c>
      <c r="D1874" s="22">
        <f t="shared" si="29"/>
        <v>31.208055555555067</v>
      </c>
      <c r="E1874" s="19"/>
      <c r="G1874" s="19"/>
      <c r="H1874" s="21"/>
      <c r="I1874" s="19"/>
      <c r="J1874" s="19"/>
      <c r="K1874" s="19"/>
      <c r="L1874" s="19"/>
      <c r="M1874" s="19"/>
      <c r="N1874" s="19"/>
      <c r="O1874" s="19"/>
      <c r="P1874" s="19"/>
      <c r="R1874" s="19"/>
      <c r="S1874" s="21"/>
      <c r="Z1874" s="19"/>
      <c r="AA1874" s="19"/>
      <c r="AB1874" s="19"/>
      <c r="AC1874" s="19"/>
      <c r="AD1874" s="19"/>
    </row>
    <row r="1875" spans="1:31" s="20" customFormat="1" x14ac:dyDescent="0.2">
      <c r="A1875" s="17">
        <v>43203.358946759261</v>
      </c>
      <c r="B1875" s="18">
        <v>1.8458333393500701</v>
      </c>
      <c r="C1875" s="18">
        <v>1.3010416666666667</v>
      </c>
      <c r="D1875" s="22">
        <f t="shared" si="29"/>
        <v>31.224722222221732</v>
      </c>
      <c r="E1875" s="19"/>
      <c r="G1875" s="19"/>
      <c r="H1875" s="21"/>
      <c r="I1875" s="19"/>
      <c r="J1875" s="19"/>
      <c r="K1875" s="19"/>
      <c r="L1875" s="19"/>
      <c r="M1875" s="19"/>
      <c r="N1875" s="19"/>
      <c r="O1875" s="19"/>
      <c r="P1875" s="19"/>
      <c r="R1875" s="19"/>
      <c r="S1875" s="21"/>
      <c r="Z1875" s="19"/>
      <c r="AA1875" s="19"/>
      <c r="AB1875" s="19"/>
      <c r="AC1875" s="19"/>
      <c r="AD1875" s="19"/>
    </row>
    <row r="1876" spans="1:31" s="20" customFormat="1" x14ac:dyDescent="0.2">
      <c r="A1876" s="17">
        <v>43203.3596412037</v>
      </c>
      <c r="B1876" s="18">
        <v>1.84652778379677</v>
      </c>
      <c r="C1876" s="18">
        <v>1.3017361111111112</v>
      </c>
      <c r="D1876" s="22">
        <f t="shared" si="29"/>
        <v>31.241388888888398</v>
      </c>
      <c r="E1876" s="19"/>
      <c r="G1876" s="19"/>
      <c r="H1876" s="21"/>
      <c r="I1876" s="19"/>
      <c r="J1876" s="19"/>
      <c r="K1876" s="19"/>
      <c r="L1876" s="19"/>
      <c r="M1876" s="19"/>
      <c r="N1876" s="19"/>
      <c r="O1876" s="19"/>
      <c r="P1876" s="19"/>
      <c r="R1876" s="19"/>
      <c r="S1876" s="21"/>
      <c r="Z1876" s="19"/>
      <c r="AA1876" s="19"/>
      <c r="AB1876" s="19"/>
      <c r="AC1876" s="19"/>
      <c r="AD1876" s="19"/>
    </row>
    <row r="1877" spans="1:31" s="20" customFormat="1" x14ac:dyDescent="0.2">
      <c r="A1877" s="17">
        <v>43203.360335648147</v>
      </c>
      <c r="B1877" s="18">
        <v>1.84722222824348</v>
      </c>
      <c r="C1877" s="18">
        <v>1.3024305555555555</v>
      </c>
      <c r="D1877" s="22">
        <f t="shared" si="29"/>
        <v>31.258055555555064</v>
      </c>
      <c r="E1877" s="19"/>
      <c r="G1877" s="19"/>
      <c r="H1877" s="21"/>
      <c r="I1877" s="19"/>
      <c r="J1877" s="19"/>
      <c r="K1877" s="19"/>
      <c r="L1877" s="19"/>
      <c r="M1877" s="19"/>
      <c r="N1877" s="19"/>
      <c r="O1877" s="19"/>
      <c r="P1877" s="19"/>
      <c r="R1877" s="19"/>
      <c r="S1877" s="21"/>
      <c r="Z1877" s="19"/>
      <c r="AA1877" s="19"/>
      <c r="AB1877" s="19"/>
      <c r="AC1877" s="19"/>
      <c r="AD1877" s="19"/>
    </row>
    <row r="1878" spans="1:31" s="20" customFormat="1" x14ac:dyDescent="0.2">
      <c r="A1878" s="17">
        <v>43203.361030092594</v>
      </c>
      <c r="B1878" s="18">
        <v>1.8479166726901901</v>
      </c>
      <c r="C1878" s="18">
        <v>1.3031250000000001</v>
      </c>
      <c r="D1878" s="22">
        <f t="shared" si="29"/>
        <v>31.27472222222173</v>
      </c>
      <c r="E1878" s="19"/>
      <c r="G1878" s="19"/>
      <c r="H1878" s="21"/>
      <c r="I1878" s="19"/>
      <c r="J1878" s="19"/>
      <c r="K1878" s="19"/>
      <c r="L1878" s="19"/>
      <c r="M1878" s="19"/>
      <c r="N1878" s="19"/>
      <c r="O1878" s="19"/>
      <c r="P1878" s="19"/>
      <c r="R1878" s="19"/>
      <c r="S1878" s="21"/>
      <c r="Z1878" s="19"/>
      <c r="AA1878" s="19"/>
      <c r="AB1878" s="19"/>
      <c r="AC1878" s="19"/>
      <c r="AD1878" s="19"/>
    </row>
    <row r="1879" spans="1:31" s="20" customFormat="1" x14ac:dyDescent="0.2">
      <c r="A1879" s="17">
        <v>43203.361724537041</v>
      </c>
      <c r="B1879" s="18">
        <v>1.8486111171369</v>
      </c>
      <c r="C1879" s="18">
        <v>1.3038078703703704</v>
      </c>
      <c r="D1879" s="22">
        <f t="shared" si="29"/>
        <v>31.291388888888395</v>
      </c>
      <c r="E1879" s="19"/>
      <c r="G1879" s="19"/>
      <c r="H1879" s="21"/>
      <c r="I1879" s="19"/>
      <c r="J1879" s="19"/>
      <c r="K1879" s="19"/>
      <c r="L1879" s="19"/>
      <c r="M1879" s="19"/>
      <c r="N1879" s="19"/>
      <c r="O1879" s="19"/>
      <c r="P1879" s="19"/>
      <c r="R1879" s="19"/>
      <c r="S1879" s="21"/>
      <c r="Z1879" s="19"/>
      <c r="AA1879" s="19"/>
      <c r="AB1879" s="19"/>
      <c r="AC1879" s="19"/>
      <c r="AD1879" s="19"/>
    </row>
    <row r="1880" spans="1:31" s="20" customFormat="1" x14ac:dyDescent="0.2">
      <c r="A1880" s="17">
        <v>43203.36241898148</v>
      </c>
      <c r="B1880" s="18">
        <v>1.84930556158361</v>
      </c>
      <c r="C1880" s="18">
        <v>1.304513888888889</v>
      </c>
      <c r="D1880" s="22">
        <f t="shared" si="29"/>
        <v>31.308055555555061</v>
      </c>
      <c r="E1880" s="19"/>
      <c r="G1880" s="19"/>
      <c r="H1880" s="21"/>
      <c r="I1880" s="19"/>
      <c r="J1880" s="19"/>
      <c r="K1880" s="19"/>
      <c r="L1880" s="19"/>
      <c r="M1880" s="19"/>
      <c r="N1880" s="19"/>
      <c r="O1880" s="19"/>
      <c r="P1880" s="19"/>
      <c r="R1880" s="19"/>
      <c r="S1880" s="21"/>
      <c r="Z1880" s="19"/>
      <c r="AA1880" s="19"/>
      <c r="AB1880" s="19"/>
      <c r="AC1880" s="19"/>
      <c r="AD1880" s="19"/>
    </row>
    <row r="1881" spans="1:31" s="20" customFormat="1" x14ac:dyDescent="0.2">
      <c r="A1881" s="17">
        <v>43203.363113425927</v>
      </c>
      <c r="B1881" s="18">
        <v>1.8500000060303099</v>
      </c>
      <c r="C1881" s="18">
        <v>1.3052083333333333</v>
      </c>
      <c r="D1881" s="22">
        <f t="shared" si="29"/>
        <v>31.324722222221727</v>
      </c>
      <c r="E1881" s="19"/>
      <c r="G1881" s="19">
        <v>37.012999999999998</v>
      </c>
      <c r="H1881" s="21"/>
      <c r="I1881" s="19"/>
      <c r="J1881" s="19"/>
      <c r="K1881" s="19"/>
      <c r="L1881" s="19"/>
      <c r="M1881" s="19"/>
      <c r="N1881" s="19"/>
      <c r="O1881" s="19"/>
      <c r="P1881" s="19"/>
      <c r="R1881" s="19"/>
      <c r="S1881" s="21"/>
      <c r="Z1881" s="19"/>
      <c r="AA1881" s="19"/>
      <c r="AB1881" s="19"/>
      <c r="AC1881" s="19"/>
      <c r="AD1881" s="19"/>
    </row>
    <row r="1882" spans="1:31" s="20" customFormat="1" x14ac:dyDescent="0.2">
      <c r="A1882" s="17">
        <v>43203.363807870373</v>
      </c>
      <c r="B1882" s="18">
        <v>1.85069445047702</v>
      </c>
      <c r="C1882" s="18">
        <v>1.3059027777777779</v>
      </c>
      <c r="D1882" s="22">
        <f t="shared" si="29"/>
        <v>31.341388888888392</v>
      </c>
      <c r="E1882" s="19"/>
      <c r="G1882" s="19"/>
      <c r="H1882" s="21"/>
      <c r="I1882" s="19"/>
      <c r="J1882" s="19"/>
      <c r="K1882" s="19"/>
      <c r="L1882" s="19"/>
      <c r="M1882" s="19"/>
      <c r="N1882" s="19"/>
      <c r="O1882" s="19"/>
      <c r="P1882" s="19"/>
      <c r="R1882" s="19"/>
      <c r="S1882" s="21"/>
      <c r="Z1882" s="19"/>
      <c r="AA1882" s="19"/>
      <c r="AB1882" s="19"/>
      <c r="AC1882" s="19"/>
      <c r="AD1882" s="19"/>
    </row>
    <row r="1883" spans="1:31" s="20" customFormat="1" x14ac:dyDescent="0.2">
      <c r="A1883" s="17">
        <v>43203.364502314813</v>
      </c>
      <c r="B1883" s="18">
        <v>1.85138889492373</v>
      </c>
      <c r="C1883" s="18">
        <v>1.3065972222222222</v>
      </c>
      <c r="D1883" s="22">
        <f t="shared" si="29"/>
        <v>31.358055555555058</v>
      </c>
      <c r="E1883" s="19"/>
      <c r="G1883" s="19"/>
      <c r="H1883" s="21"/>
      <c r="I1883" s="19"/>
      <c r="J1883" s="19"/>
      <c r="K1883" s="19"/>
      <c r="L1883" s="19"/>
      <c r="M1883" s="19"/>
      <c r="N1883" s="19"/>
      <c r="O1883" s="19"/>
      <c r="P1883" s="19"/>
      <c r="R1883" s="19"/>
      <c r="S1883" s="21"/>
      <c r="Z1883" s="19"/>
      <c r="AA1883" s="19"/>
      <c r="AB1883" s="19"/>
      <c r="AC1883" s="19"/>
      <c r="AD1883" s="19"/>
    </row>
    <row r="1884" spans="1:31" s="20" customFormat="1" x14ac:dyDescent="0.2">
      <c r="A1884" s="17">
        <v>43203.36519675926</v>
      </c>
      <c r="B1884" s="18">
        <v>1.8520833393704399</v>
      </c>
      <c r="C1884" s="18">
        <v>1.3072916666666667</v>
      </c>
      <c r="D1884" s="22">
        <f t="shared" si="29"/>
        <v>31.374722222221724</v>
      </c>
      <c r="E1884" s="19"/>
      <c r="G1884" s="19"/>
      <c r="H1884" s="21"/>
      <c r="I1884" s="19"/>
      <c r="J1884" s="19"/>
      <c r="K1884" s="19"/>
      <c r="L1884" s="19"/>
      <c r="M1884" s="19"/>
      <c r="N1884" s="19"/>
      <c r="O1884" s="19"/>
      <c r="P1884" s="19"/>
      <c r="Q1884" s="20">
        <v>-800.08199999999999</v>
      </c>
      <c r="R1884" s="19"/>
      <c r="S1884" s="21"/>
      <c r="Z1884" s="19"/>
      <c r="AA1884" s="19"/>
      <c r="AB1884" s="19"/>
      <c r="AC1884" s="19"/>
      <c r="AD1884" s="19"/>
    </row>
    <row r="1885" spans="1:31" s="20" customFormat="1" x14ac:dyDescent="0.2">
      <c r="A1885" s="17">
        <v>43203.365891203706</v>
      </c>
      <c r="B1885" s="18">
        <v>1.85277778381715</v>
      </c>
      <c r="C1885" s="18">
        <v>1.3079861111111111</v>
      </c>
      <c r="D1885" s="22">
        <f t="shared" si="29"/>
        <v>31.39138888888839</v>
      </c>
      <c r="E1885" s="19"/>
      <c r="G1885" s="19"/>
      <c r="H1885" s="21"/>
      <c r="I1885" s="19"/>
      <c r="J1885" s="19"/>
      <c r="K1885" s="19"/>
      <c r="L1885" s="19"/>
      <c r="M1885" s="19"/>
      <c r="N1885" s="19"/>
      <c r="O1885" s="19"/>
      <c r="P1885" s="19"/>
      <c r="R1885" s="19"/>
      <c r="S1885" s="21"/>
      <c r="Z1885" s="19"/>
      <c r="AA1885" s="19"/>
      <c r="AB1885" s="19"/>
      <c r="AC1885" s="19"/>
      <c r="AD1885" s="19"/>
    </row>
    <row r="1886" spans="1:31" s="20" customFormat="1" x14ac:dyDescent="0.2">
      <c r="A1886" s="17">
        <v>43203.366585648146</v>
      </c>
      <c r="B1886" s="18">
        <v>1.8534722282638501</v>
      </c>
      <c r="C1886" s="18">
        <v>1.3086689814814816</v>
      </c>
      <c r="D1886" s="22">
        <f t="shared" si="29"/>
        <v>31.408055555555055</v>
      </c>
      <c r="E1886" s="19"/>
      <c r="G1886" s="19"/>
      <c r="H1886" s="21"/>
      <c r="I1886" s="19"/>
      <c r="J1886" s="19"/>
      <c r="K1886" s="19"/>
      <c r="L1886" s="19"/>
      <c r="M1886" s="19"/>
      <c r="N1886" s="19"/>
      <c r="O1886" s="19"/>
      <c r="P1886" s="19"/>
      <c r="R1886" s="19"/>
      <c r="S1886" s="21"/>
      <c r="Z1886" s="19"/>
      <c r="AA1886" s="19"/>
      <c r="AB1886" s="19"/>
      <c r="AC1886" s="19"/>
      <c r="AD1886" s="19"/>
    </row>
    <row r="1887" spans="1:31" s="20" customFormat="1" x14ac:dyDescent="0.2">
      <c r="A1887" s="17">
        <v>43203.367280092592</v>
      </c>
      <c r="B1887" s="18">
        <v>1.8541666727105599</v>
      </c>
      <c r="C1887" s="18">
        <v>1.309375</v>
      </c>
      <c r="D1887" s="22">
        <f t="shared" si="29"/>
        <v>31.424722222221721</v>
      </c>
      <c r="E1887" s="19"/>
      <c r="G1887" s="19"/>
      <c r="H1887" s="21"/>
      <c r="I1887" s="19"/>
      <c r="J1887" s="19"/>
      <c r="K1887" s="19"/>
      <c r="L1887" s="19"/>
      <c r="M1887" s="19"/>
      <c r="N1887" s="19"/>
      <c r="O1887" s="19"/>
      <c r="P1887" s="19"/>
      <c r="R1887" s="19"/>
      <c r="S1887" s="21"/>
      <c r="Z1887" s="19"/>
      <c r="AA1887" s="19"/>
      <c r="AB1887" s="19"/>
      <c r="AC1887" s="19"/>
      <c r="AD1887" s="19"/>
    </row>
    <row r="1888" spans="1:31" s="20" customFormat="1" x14ac:dyDescent="0.2">
      <c r="A1888" s="17">
        <v>43203.367974537039</v>
      </c>
      <c r="B1888" s="18">
        <v>1.85486111715727</v>
      </c>
      <c r="C1888" s="18">
        <v>1.3100694444444445</v>
      </c>
      <c r="D1888" s="22">
        <f t="shared" si="29"/>
        <v>31.441388888888387</v>
      </c>
      <c r="E1888" s="19">
        <v>1005.633</v>
      </c>
      <c r="F1888" s="20">
        <v>6.1280000000000001</v>
      </c>
      <c r="G1888" s="19">
        <v>37.014000000000003</v>
      </c>
      <c r="H1888" s="21">
        <v>399.14299999999997</v>
      </c>
      <c r="I1888" s="19">
        <v>0</v>
      </c>
      <c r="J1888" s="19">
        <v>0</v>
      </c>
      <c r="K1888" s="19">
        <v>0</v>
      </c>
      <c r="L1888" s="19">
        <v>5.633</v>
      </c>
      <c r="M1888" s="19">
        <v>0</v>
      </c>
      <c r="N1888" s="19">
        <v>0</v>
      </c>
      <c r="O1888" s="19">
        <v>0</v>
      </c>
      <c r="P1888" s="19">
        <v>0</v>
      </c>
      <c r="Q1888" s="20">
        <v>-800.07500000000005</v>
      </c>
      <c r="R1888" s="19">
        <v>0</v>
      </c>
      <c r="S1888" s="21">
        <v>0</v>
      </c>
      <c r="T1888" s="20">
        <v>36.331000000000003</v>
      </c>
      <c r="U1888" s="20">
        <v>0</v>
      </c>
      <c r="V1888" s="20">
        <v>0</v>
      </c>
      <c r="W1888" s="20">
        <v>0</v>
      </c>
      <c r="X1888" s="20">
        <v>0</v>
      </c>
      <c r="Y1888" s="20">
        <v>6</v>
      </c>
      <c r="Z1888" s="19">
        <v>37</v>
      </c>
      <c r="AA1888" s="19">
        <v>3</v>
      </c>
      <c r="AB1888" s="19">
        <v>0</v>
      </c>
      <c r="AC1888" s="19">
        <v>3</v>
      </c>
      <c r="AD1888" s="19">
        <v>3</v>
      </c>
      <c r="AE1888" s="20">
        <v>0</v>
      </c>
    </row>
    <row r="1889" spans="1:35" s="19" customFormat="1" x14ac:dyDescent="0.2">
      <c r="A1889" s="17">
        <v>43203.368668981479</v>
      </c>
      <c r="B1889" s="18">
        <v>1.8555555616039801</v>
      </c>
      <c r="C1889" s="18">
        <v>1.3107638888888888</v>
      </c>
      <c r="D1889" s="22">
        <f t="shared" si="29"/>
        <v>31.458055555555053</v>
      </c>
      <c r="F1889" s="20"/>
      <c r="H1889" s="21">
        <v>398.81400000000002</v>
      </c>
      <c r="Q1889" s="20"/>
      <c r="S1889" s="21"/>
      <c r="T1889" s="20"/>
      <c r="U1889" s="20"/>
      <c r="V1889" s="20"/>
      <c r="W1889" s="20"/>
      <c r="X1889" s="20"/>
      <c r="Y1889" s="20"/>
      <c r="AE1889" s="20"/>
      <c r="AF1889" s="20"/>
      <c r="AG1889" s="20"/>
      <c r="AH1889" s="20"/>
      <c r="AI1889" s="20"/>
    </row>
    <row r="1890" spans="1:35" s="19" customFormat="1" x14ac:dyDescent="0.2">
      <c r="A1890" s="17">
        <v>43203.369363425925</v>
      </c>
      <c r="B1890" s="18">
        <v>1.8562500060506899</v>
      </c>
      <c r="C1890" s="18">
        <v>1.3114583333333334</v>
      </c>
      <c r="D1890" s="22">
        <f t="shared" si="29"/>
        <v>31.474722222221718</v>
      </c>
      <c r="F1890" s="20"/>
      <c r="H1890" s="21">
        <v>400.76900000000001</v>
      </c>
      <c r="Q1890" s="20"/>
      <c r="S1890" s="21"/>
      <c r="T1890" s="20"/>
      <c r="U1890" s="20"/>
      <c r="V1890" s="20"/>
      <c r="W1890" s="20"/>
      <c r="X1890" s="20"/>
      <c r="Y1890" s="20"/>
      <c r="AE1890" s="20"/>
      <c r="AF1890" s="20"/>
      <c r="AG1890" s="20"/>
      <c r="AH1890" s="20"/>
      <c r="AI1890" s="20"/>
    </row>
    <row r="1891" spans="1:35" s="19" customFormat="1" x14ac:dyDescent="0.2">
      <c r="A1891" s="17">
        <v>43203.370057870372</v>
      </c>
      <c r="B1891" s="18">
        <v>1.85694445049739</v>
      </c>
      <c r="C1891" s="18">
        <v>1.3121527777777777</v>
      </c>
      <c r="D1891" s="22">
        <f t="shared" si="29"/>
        <v>31.491388888888384</v>
      </c>
      <c r="F1891" s="20"/>
      <c r="H1891" s="21">
        <v>400.14100000000002</v>
      </c>
      <c r="Q1891" s="20"/>
      <c r="S1891" s="21"/>
      <c r="T1891" s="20"/>
      <c r="U1891" s="20"/>
      <c r="V1891" s="20"/>
      <c r="W1891" s="20"/>
      <c r="X1891" s="20"/>
      <c r="Y1891" s="20"/>
      <c r="AE1891" s="20"/>
      <c r="AF1891" s="20"/>
      <c r="AG1891" s="20"/>
      <c r="AH1891" s="20"/>
      <c r="AI1891" s="20"/>
    </row>
    <row r="1892" spans="1:35" s="19" customFormat="1" x14ac:dyDescent="0.2">
      <c r="A1892" s="17">
        <v>43203.370752314811</v>
      </c>
      <c r="B1892" s="18">
        <v>1.8576388949441001</v>
      </c>
      <c r="C1892" s="18">
        <v>1.3128356481481482</v>
      </c>
      <c r="D1892" s="22">
        <f t="shared" si="29"/>
        <v>31.50805555555505</v>
      </c>
      <c r="F1892" s="20"/>
      <c r="H1892" s="21">
        <v>397.83800000000002</v>
      </c>
      <c r="Q1892" s="20"/>
      <c r="S1892" s="21"/>
      <c r="T1892" s="20"/>
      <c r="U1892" s="20"/>
      <c r="V1892" s="20"/>
      <c r="W1892" s="20"/>
      <c r="X1892" s="20"/>
      <c r="Y1892" s="20"/>
      <c r="AE1892" s="20"/>
      <c r="AF1892" s="20"/>
      <c r="AG1892" s="20"/>
      <c r="AH1892" s="20"/>
      <c r="AI1892" s="20"/>
    </row>
    <row r="1893" spans="1:35" s="19" customFormat="1" x14ac:dyDescent="0.2">
      <c r="A1893" s="17">
        <v>43203.371446759258</v>
      </c>
      <c r="B1893" s="18">
        <v>1.8583333393908099</v>
      </c>
      <c r="C1893" s="18">
        <v>1.3135300925925926</v>
      </c>
      <c r="D1893" s="22">
        <f t="shared" si="29"/>
        <v>31.524722222221715</v>
      </c>
      <c r="F1893" s="20"/>
      <c r="H1893" s="21">
        <v>402.572</v>
      </c>
      <c r="Q1893" s="20"/>
      <c r="S1893" s="21"/>
      <c r="T1893" s="20"/>
      <c r="U1893" s="20"/>
      <c r="V1893" s="20"/>
      <c r="W1893" s="20"/>
      <c r="X1893" s="20"/>
      <c r="Y1893" s="20"/>
      <c r="AE1893" s="20"/>
      <c r="AF1893" s="20"/>
      <c r="AG1893" s="20"/>
      <c r="AH1893" s="20"/>
      <c r="AI1893" s="20"/>
    </row>
    <row r="1894" spans="1:35" s="19" customFormat="1" x14ac:dyDescent="0.2">
      <c r="A1894" s="17">
        <v>43203.372141203705</v>
      </c>
      <c r="B1894" s="18">
        <v>1.85902778383752</v>
      </c>
      <c r="C1894" s="18">
        <v>1.3142361111111112</v>
      </c>
      <c r="D1894" s="22">
        <f t="shared" si="29"/>
        <v>31.541388888888381</v>
      </c>
      <c r="F1894" s="20"/>
      <c r="H1894" s="21"/>
      <c r="Q1894" s="20"/>
      <c r="S1894" s="21"/>
      <c r="T1894" s="20"/>
      <c r="U1894" s="20"/>
      <c r="V1894" s="20"/>
      <c r="W1894" s="20"/>
      <c r="X1894" s="20"/>
      <c r="Y1894" s="20"/>
      <c r="AE1894" s="20"/>
      <c r="AF1894" s="20"/>
      <c r="AG1894" s="20"/>
      <c r="AH1894" s="20"/>
      <c r="AI1894" s="20"/>
    </row>
    <row r="1895" spans="1:35" s="19" customFormat="1" x14ac:dyDescent="0.2">
      <c r="A1895" s="17">
        <v>43203.372835648152</v>
      </c>
      <c r="B1895" s="18">
        <v>1.8597222282842301</v>
      </c>
      <c r="C1895" s="18">
        <v>1.3149305555555555</v>
      </c>
      <c r="D1895" s="22">
        <f t="shared" si="29"/>
        <v>31.558055555555047</v>
      </c>
      <c r="F1895" s="20"/>
      <c r="H1895" s="21">
        <v>400.44799999999998</v>
      </c>
      <c r="Q1895" s="20"/>
      <c r="S1895" s="21"/>
      <c r="T1895" s="20"/>
      <c r="U1895" s="20"/>
      <c r="V1895" s="20"/>
      <c r="W1895" s="20"/>
      <c r="X1895" s="20"/>
      <c r="Y1895" s="20"/>
      <c r="AE1895" s="20"/>
      <c r="AF1895" s="20"/>
      <c r="AG1895" s="20"/>
      <c r="AH1895" s="20"/>
      <c r="AI1895" s="20"/>
    </row>
    <row r="1896" spans="1:35" s="19" customFormat="1" x14ac:dyDescent="0.2">
      <c r="A1896" s="17">
        <v>43203.373530092591</v>
      </c>
      <c r="B1896" s="18">
        <v>1.8604166727309299</v>
      </c>
      <c r="C1896" s="18">
        <v>1.315625</v>
      </c>
      <c r="D1896" s="22">
        <f t="shared" si="29"/>
        <v>31.574722222221713</v>
      </c>
      <c r="F1896" s="20"/>
      <c r="H1896" s="21"/>
      <c r="Q1896" s="20">
        <v>-799.11199999999997</v>
      </c>
      <c r="S1896" s="21"/>
      <c r="T1896" s="20"/>
      <c r="U1896" s="20"/>
      <c r="V1896" s="20"/>
      <c r="W1896" s="20"/>
      <c r="X1896" s="20"/>
      <c r="Y1896" s="20"/>
      <c r="AE1896" s="20"/>
      <c r="AF1896" s="20"/>
      <c r="AG1896" s="20"/>
      <c r="AH1896" s="20"/>
      <c r="AI1896" s="20"/>
    </row>
    <row r="1897" spans="1:35" s="19" customFormat="1" x14ac:dyDescent="0.2">
      <c r="A1897" s="17">
        <v>43203.374224537038</v>
      </c>
      <c r="B1897" s="18">
        <v>1.86111111717764</v>
      </c>
      <c r="C1897" s="18">
        <v>1.3163194444444444</v>
      </c>
      <c r="D1897" s="22">
        <f t="shared" si="29"/>
        <v>31.591388888888378</v>
      </c>
      <c r="F1897" s="20"/>
      <c r="H1897" s="21"/>
      <c r="Q1897" s="20"/>
      <c r="S1897" s="21"/>
      <c r="T1897" s="20"/>
      <c r="U1897" s="20"/>
      <c r="V1897" s="20"/>
      <c r="W1897" s="20"/>
      <c r="X1897" s="20"/>
      <c r="Y1897" s="20"/>
      <c r="AE1897" s="20"/>
      <c r="AF1897" s="20"/>
      <c r="AG1897" s="20"/>
      <c r="AH1897" s="20"/>
      <c r="AI1897" s="20"/>
    </row>
    <row r="1898" spans="1:35" s="19" customFormat="1" x14ac:dyDescent="0.2">
      <c r="A1898" s="17">
        <v>43203.374918981484</v>
      </c>
      <c r="B1898" s="18">
        <v>1.8618055616243501</v>
      </c>
      <c r="C1898" s="18">
        <v>1.3170138888888889</v>
      </c>
      <c r="D1898" s="22">
        <f t="shared" si="29"/>
        <v>31.608055555555044</v>
      </c>
      <c r="F1898" s="20"/>
      <c r="H1898" s="21"/>
      <c r="Q1898" s="20"/>
      <c r="S1898" s="21"/>
      <c r="T1898" s="20"/>
      <c r="U1898" s="20"/>
      <c r="V1898" s="20"/>
      <c r="W1898" s="20"/>
      <c r="X1898" s="20"/>
      <c r="Y1898" s="20"/>
      <c r="AE1898" s="20"/>
      <c r="AF1898" s="20"/>
      <c r="AG1898" s="20"/>
      <c r="AH1898" s="20"/>
      <c r="AI1898" s="20"/>
    </row>
    <row r="1899" spans="1:35" s="19" customFormat="1" x14ac:dyDescent="0.2">
      <c r="A1899" s="17">
        <v>43203.375613425924</v>
      </c>
      <c r="B1899" s="18">
        <v>1.8625000060710599</v>
      </c>
      <c r="C1899" s="18">
        <v>1.3176967592592592</v>
      </c>
      <c r="D1899" s="22">
        <f t="shared" si="29"/>
        <v>31.62472222222171</v>
      </c>
      <c r="F1899" s="20"/>
      <c r="H1899" s="21"/>
      <c r="Q1899" s="20"/>
      <c r="S1899" s="21"/>
      <c r="T1899" s="20"/>
      <c r="U1899" s="20"/>
      <c r="V1899" s="20"/>
      <c r="W1899" s="20"/>
      <c r="X1899" s="20"/>
      <c r="Y1899" s="20"/>
      <c r="AE1899" s="20"/>
      <c r="AF1899" s="20"/>
      <c r="AG1899" s="20"/>
      <c r="AH1899" s="20"/>
      <c r="AI1899" s="20"/>
    </row>
    <row r="1900" spans="1:35" s="19" customFormat="1" x14ac:dyDescent="0.2">
      <c r="A1900" s="17">
        <v>43203.376307870371</v>
      </c>
      <c r="B1900" s="18">
        <v>1.86319445051777</v>
      </c>
      <c r="C1900" s="18">
        <v>1.3183912037037038</v>
      </c>
      <c r="D1900" s="22">
        <f t="shared" si="29"/>
        <v>31.641388888888375</v>
      </c>
      <c r="F1900" s="20"/>
      <c r="H1900" s="21"/>
      <c r="Q1900" s="20"/>
      <c r="S1900" s="21"/>
      <c r="T1900" s="20"/>
      <c r="U1900" s="20"/>
      <c r="V1900" s="20"/>
      <c r="W1900" s="20"/>
      <c r="X1900" s="20"/>
      <c r="Y1900" s="20"/>
      <c r="AE1900" s="20"/>
      <c r="AF1900" s="20"/>
      <c r="AG1900" s="20"/>
      <c r="AH1900" s="20"/>
      <c r="AI1900" s="20"/>
    </row>
    <row r="1901" spans="1:35" s="19" customFormat="1" x14ac:dyDescent="0.2">
      <c r="A1901" s="17">
        <v>43203.377002314817</v>
      </c>
      <c r="B1901" s="18">
        <v>1.8638888949644801</v>
      </c>
      <c r="C1901" s="18">
        <v>1.3190972222222221</v>
      </c>
      <c r="D1901" s="22">
        <f t="shared" si="29"/>
        <v>31.658055555555041</v>
      </c>
      <c r="F1901" s="20"/>
      <c r="H1901" s="21"/>
      <c r="Q1901" s="20"/>
      <c r="S1901" s="21"/>
      <c r="T1901" s="20"/>
      <c r="U1901" s="20"/>
      <c r="V1901" s="20"/>
      <c r="W1901" s="20"/>
      <c r="X1901" s="20"/>
      <c r="Y1901" s="20"/>
      <c r="AE1901" s="20"/>
      <c r="AF1901" s="20"/>
      <c r="AG1901" s="20"/>
      <c r="AH1901" s="20"/>
      <c r="AI1901" s="20"/>
    </row>
    <row r="1902" spans="1:35" s="19" customFormat="1" x14ac:dyDescent="0.2">
      <c r="A1902" s="17">
        <v>43203.377696759257</v>
      </c>
      <c r="B1902" s="18">
        <v>1.8645833394111799</v>
      </c>
      <c r="C1902" s="18">
        <v>1.3197916666666667</v>
      </c>
      <c r="D1902" s="22">
        <f t="shared" si="29"/>
        <v>31.674722222221707</v>
      </c>
      <c r="F1902" s="20"/>
      <c r="H1902" s="21"/>
      <c r="Q1902" s="20"/>
      <c r="S1902" s="21"/>
      <c r="T1902" s="20"/>
      <c r="U1902" s="20"/>
      <c r="V1902" s="20"/>
      <c r="W1902" s="20"/>
      <c r="X1902" s="20"/>
      <c r="Y1902" s="20"/>
      <c r="AE1902" s="20"/>
      <c r="AF1902" s="20"/>
      <c r="AG1902" s="20"/>
      <c r="AH1902" s="20"/>
      <c r="AI1902" s="20"/>
    </row>
    <row r="1903" spans="1:35" s="19" customFormat="1" x14ac:dyDescent="0.2">
      <c r="A1903" s="17">
        <v>43203.378391203703</v>
      </c>
      <c r="B1903" s="18">
        <v>1.86527778385789</v>
      </c>
      <c r="C1903" s="18">
        <v>1.320486111111111</v>
      </c>
      <c r="D1903" s="22">
        <f t="shared" si="29"/>
        <v>31.691388888888373</v>
      </c>
      <c r="F1903" s="20"/>
      <c r="H1903" s="21"/>
      <c r="Q1903" s="20"/>
      <c r="S1903" s="21"/>
      <c r="T1903" s="20"/>
      <c r="U1903" s="20"/>
      <c r="V1903" s="20"/>
      <c r="W1903" s="20"/>
      <c r="X1903" s="20"/>
      <c r="Y1903" s="20"/>
      <c r="AE1903" s="20"/>
      <c r="AF1903" s="20"/>
      <c r="AG1903" s="20"/>
      <c r="AH1903" s="20"/>
      <c r="AI1903" s="20"/>
    </row>
    <row r="1904" spans="1:35" s="19" customFormat="1" x14ac:dyDescent="0.2">
      <c r="A1904" s="17">
        <v>43203.37908564815</v>
      </c>
      <c r="B1904" s="18">
        <v>1.8659722283046001</v>
      </c>
      <c r="C1904" s="18">
        <v>1.3211805555555556</v>
      </c>
      <c r="D1904" s="22">
        <f t="shared" si="29"/>
        <v>31.708055555555038</v>
      </c>
      <c r="F1904" s="20"/>
      <c r="H1904" s="21"/>
      <c r="Q1904" s="20"/>
      <c r="S1904" s="21"/>
      <c r="T1904" s="20"/>
      <c r="U1904" s="20"/>
      <c r="V1904" s="20"/>
      <c r="W1904" s="20"/>
      <c r="X1904" s="20"/>
      <c r="Y1904" s="20"/>
      <c r="AE1904" s="20"/>
      <c r="AF1904" s="20"/>
      <c r="AG1904" s="20"/>
      <c r="AH1904" s="20"/>
      <c r="AI1904" s="20"/>
    </row>
    <row r="1905" spans="1:31" s="20" customFormat="1" x14ac:dyDescent="0.2">
      <c r="A1905" s="17">
        <v>43203.379780092589</v>
      </c>
      <c r="B1905" s="18">
        <v>1.8666666727513099</v>
      </c>
      <c r="C1905" s="18">
        <v>1.3218749999999999</v>
      </c>
      <c r="D1905" s="22">
        <f t="shared" si="29"/>
        <v>31.724722222221704</v>
      </c>
      <c r="E1905" s="19"/>
      <c r="G1905" s="19"/>
      <c r="H1905" s="21"/>
      <c r="I1905" s="19"/>
      <c r="J1905" s="19"/>
      <c r="K1905" s="19"/>
      <c r="L1905" s="19"/>
      <c r="M1905" s="19"/>
      <c r="N1905" s="19"/>
      <c r="O1905" s="19"/>
      <c r="P1905" s="19"/>
      <c r="R1905" s="19"/>
      <c r="S1905" s="21"/>
      <c r="Z1905" s="19"/>
      <c r="AA1905" s="19"/>
      <c r="AB1905" s="19"/>
      <c r="AC1905" s="19"/>
      <c r="AD1905" s="19"/>
    </row>
    <row r="1906" spans="1:31" s="20" customFormat="1" x14ac:dyDescent="0.2">
      <c r="A1906" s="17">
        <v>43203.380474537036</v>
      </c>
      <c r="B1906" s="18">
        <v>1.86736111719802</v>
      </c>
      <c r="C1906" s="18">
        <v>1.3225578703703704</v>
      </c>
      <c r="D1906" s="22">
        <f t="shared" si="29"/>
        <v>31.74138888888837</v>
      </c>
      <c r="E1906" s="19"/>
      <c r="G1906" s="19"/>
      <c r="H1906" s="21">
        <v>399.06099999999998</v>
      </c>
      <c r="I1906" s="19"/>
      <c r="J1906" s="19"/>
      <c r="K1906" s="19"/>
      <c r="L1906" s="19"/>
      <c r="M1906" s="19"/>
      <c r="N1906" s="19"/>
      <c r="O1906" s="19"/>
      <c r="P1906" s="19"/>
      <c r="R1906" s="19"/>
      <c r="S1906" s="21"/>
      <c r="Z1906" s="19"/>
      <c r="AA1906" s="19"/>
      <c r="AB1906" s="19"/>
      <c r="AC1906" s="19"/>
      <c r="AD1906" s="19"/>
    </row>
    <row r="1907" spans="1:31" s="20" customFormat="1" x14ac:dyDescent="0.2">
      <c r="A1907" s="17">
        <v>43203.381168981483</v>
      </c>
      <c r="B1907" s="18">
        <v>1.8680555616447201</v>
      </c>
      <c r="C1907" s="18">
        <v>1.3232638888888888</v>
      </c>
      <c r="D1907" s="22">
        <f t="shared" si="29"/>
        <v>31.758055555555035</v>
      </c>
      <c r="E1907" s="19"/>
      <c r="G1907" s="19"/>
      <c r="H1907" s="21">
        <v>401.06299999999999</v>
      </c>
      <c r="I1907" s="19"/>
      <c r="J1907" s="19"/>
      <c r="K1907" s="19"/>
      <c r="L1907" s="19"/>
      <c r="M1907" s="19"/>
      <c r="N1907" s="19"/>
      <c r="O1907" s="19"/>
      <c r="P1907" s="19"/>
      <c r="R1907" s="19"/>
      <c r="S1907" s="21"/>
      <c r="Z1907" s="19"/>
      <c r="AA1907" s="19"/>
      <c r="AB1907" s="19"/>
      <c r="AC1907" s="19"/>
      <c r="AD1907" s="19"/>
    </row>
    <row r="1908" spans="1:31" s="20" customFormat="1" x14ac:dyDescent="0.2">
      <c r="A1908" s="17">
        <v>43203.381863425922</v>
      </c>
      <c r="B1908" s="18">
        <v>1.8687500060914299</v>
      </c>
      <c r="C1908" s="18">
        <v>1.3239583333333333</v>
      </c>
      <c r="D1908" s="22">
        <f t="shared" si="29"/>
        <v>31.774722222221701</v>
      </c>
      <c r="E1908" s="19"/>
      <c r="G1908" s="19"/>
      <c r="H1908" s="21"/>
      <c r="I1908" s="19"/>
      <c r="J1908" s="19"/>
      <c r="K1908" s="19"/>
      <c r="L1908" s="19"/>
      <c r="M1908" s="19"/>
      <c r="N1908" s="19"/>
      <c r="O1908" s="19"/>
      <c r="P1908" s="19"/>
      <c r="R1908" s="19"/>
      <c r="S1908" s="21"/>
      <c r="Z1908" s="19"/>
      <c r="AA1908" s="19"/>
      <c r="AB1908" s="19"/>
      <c r="AC1908" s="19"/>
      <c r="AD1908" s="19"/>
    </row>
    <row r="1909" spans="1:31" s="20" customFormat="1" x14ac:dyDescent="0.2">
      <c r="A1909" s="17">
        <v>43203.382557870369</v>
      </c>
      <c r="B1909" s="18">
        <v>1.86944445053814</v>
      </c>
      <c r="C1909" s="18">
        <v>1.3246527777777777</v>
      </c>
      <c r="D1909" s="22">
        <f t="shared" si="29"/>
        <v>31.791388888888367</v>
      </c>
      <c r="E1909" s="19"/>
      <c r="G1909" s="19"/>
      <c r="H1909" s="21">
        <v>400.35199999999998</v>
      </c>
      <c r="I1909" s="19"/>
      <c r="J1909" s="19"/>
      <c r="K1909" s="19"/>
      <c r="L1909" s="19"/>
      <c r="M1909" s="19"/>
      <c r="N1909" s="19"/>
      <c r="O1909" s="19"/>
      <c r="P1909" s="19"/>
      <c r="R1909" s="19"/>
      <c r="S1909" s="21"/>
      <c r="Z1909" s="19"/>
      <c r="AA1909" s="19"/>
      <c r="AB1909" s="19"/>
      <c r="AC1909" s="19"/>
      <c r="AD1909" s="19"/>
    </row>
    <row r="1910" spans="1:31" s="20" customFormat="1" x14ac:dyDescent="0.2">
      <c r="A1910" s="17">
        <v>43203.383252314816</v>
      </c>
      <c r="B1910" s="18">
        <v>1.8701388949848501</v>
      </c>
      <c r="C1910" s="18">
        <v>1.3253472222222222</v>
      </c>
      <c r="D1910" s="22">
        <f t="shared" si="29"/>
        <v>31.808055555555033</v>
      </c>
      <c r="E1910" s="19"/>
      <c r="G1910" s="19"/>
      <c r="H1910" s="21"/>
      <c r="I1910" s="19"/>
      <c r="J1910" s="19"/>
      <c r="K1910" s="19"/>
      <c r="L1910" s="19"/>
      <c r="M1910" s="19"/>
      <c r="N1910" s="19"/>
      <c r="O1910" s="19"/>
      <c r="P1910" s="19"/>
      <c r="R1910" s="19"/>
      <c r="S1910" s="21"/>
      <c r="Z1910" s="19"/>
      <c r="AA1910" s="19"/>
      <c r="AB1910" s="19"/>
      <c r="AC1910" s="19"/>
      <c r="AD1910" s="19"/>
    </row>
    <row r="1911" spans="1:31" s="20" customFormat="1" x14ac:dyDescent="0.2">
      <c r="A1911" s="17">
        <v>43203.383946759262</v>
      </c>
      <c r="B1911" s="18">
        <v>1.8708333394315599</v>
      </c>
      <c r="C1911" s="18">
        <v>1.3260416666666666</v>
      </c>
      <c r="D1911" s="22">
        <f t="shared" si="29"/>
        <v>31.824722222221698</v>
      </c>
      <c r="E1911" s="19"/>
      <c r="G1911" s="19"/>
      <c r="H1911" s="21"/>
      <c r="I1911" s="19"/>
      <c r="J1911" s="19"/>
      <c r="K1911" s="19"/>
      <c r="L1911" s="19"/>
      <c r="M1911" s="19"/>
      <c r="N1911" s="19"/>
      <c r="O1911" s="19"/>
      <c r="P1911" s="19"/>
      <c r="R1911" s="19"/>
      <c r="S1911" s="21"/>
      <c r="Z1911" s="19"/>
      <c r="AA1911" s="19"/>
      <c r="AB1911" s="19"/>
      <c r="AC1911" s="19"/>
      <c r="AD1911" s="19"/>
    </row>
    <row r="1912" spans="1:31" s="20" customFormat="1" x14ac:dyDescent="0.2">
      <c r="A1912" s="17">
        <v>43203.384641203702</v>
      </c>
      <c r="B1912" s="18">
        <v>1.87152778387826</v>
      </c>
      <c r="C1912" s="18">
        <v>1.3267361111111111</v>
      </c>
      <c r="D1912" s="22">
        <f t="shared" si="29"/>
        <v>31.841388888888364</v>
      </c>
      <c r="E1912" s="19"/>
      <c r="G1912" s="19"/>
      <c r="H1912" s="21"/>
      <c r="I1912" s="19"/>
      <c r="J1912" s="19"/>
      <c r="K1912" s="19"/>
      <c r="L1912" s="19"/>
      <c r="M1912" s="19"/>
      <c r="N1912" s="19"/>
      <c r="O1912" s="19"/>
      <c r="P1912" s="19"/>
      <c r="R1912" s="19"/>
      <c r="S1912" s="21"/>
      <c r="Z1912" s="19"/>
      <c r="AA1912" s="19"/>
      <c r="AB1912" s="19"/>
      <c r="AC1912" s="19"/>
      <c r="AD1912" s="19"/>
    </row>
    <row r="1913" spans="1:31" s="20" customFormat="1" x14ac:dyDescent="0.2">
      <c r="A1913" s="17">
        <v>43203.385335648149</v>
      </c>
      <c r="B1913" s="18">
        <v>1.8722222283249701</v>
      </c>
      <c r="C1913" s="18">
        <v>1.3274189814814814</v>
      </c>
      <c r="D1913" s="22">
        <f t="shared" si="29"/>
        <v>31.85805555555503</v>
      </c>
      <c r="E1913" s="19"/>
      <c r="G1913" s="19"/>
      <c r="H1913" s="21"/>
      <c r="I1913" s="19"/>
      <c r="J1913" s="19"/>
      <c r="K1913" s="19"/>
      <c r="L1913" s="19"/>
      <c r="M1913" s="19"/>
      <c r="N1913" s="19"/>
      <c r="O1913" s="19"/>
      <c r="P1913" s="19"/>
      <c r="R1913" s="19"/>
      <c r="S1913" s="21"/>
      <c r="Z1913" s="19"/>
      <c r="AA1913" s="19"/>
      <c r="AB1913" s="19"/>
      <c r="AC1913" s="19"/>
      <c r="AD1913" s="19"/>
    </row>
    <row r="1914" spans="1:31" s="20" customFormat="1" x14ac:dyDescent="0.2">
      <c r="A1914" s="17">
        <v>43203.386030092595</v>
      </c>
      <c r="B1914" s="18">
        <v>1.8729166727716799</v>
      </c>
      <c r="C1914" s="18">
        <v>1.328125</v>
      </c>
      <c r="D1914" s="22">
        <f t="shared" si="29"/>
        <v>31.874722222221695</v>
      </c>
      <c r="E1914" s="19"/>
      <c r="G1914" s="19"/>
      <c r="H1914" s="21"/>
      <c r="I1914" s="19"/>
      <c r="J1914" s="19"/>
      <c r="K1914" s="19"/>
      <c r="L1914" s="19"/>
      <c r="M1914" s="19"/>
      <c r="N1914" s="19"/>
      <c r="O1914" s="19"/>
      <c r="P1914" s="19"/>
      <c r="R1914" s="19"/>
      <c r="S1914" s="21"/>
      <c r="Z1914" s="19"/>
      <c r="AA1914" s="19"/>
      <c r="AB1914" s="19"/>
      <c r="AC1914" s="19"/>
      <c r="AD1914" s="19"/>
    </row>
    <row r="1915" spans="1:31" s="20" customFormat="1" x14ac:dyDescent="0.2">
      <c r="A1915" s="17">
        <v>43203.386724537035</v>
      </c>
      <c r="B1915" s="18">
        <v>1.87361111721839</v>
      </c>
      <c r="C1915" s="18">
        <v>1.3288194444444446</v>
      </c>
      <c r="D1915" s="22">
        <f t="shared" si="29"/>
        <v>31.891388888888361</v>
      </c>
      <c r="E1915" s="19"/>
      <c r="G1915" s="19"/>
      <c r="H1915" s="21"/>
      <c r="I1915" s="19"/>
      <c r="J1915" s="19"/>
      <c r="K1915" s="19"/>
      <c r="L1915" s="19"/>
      <c r="M1915" s="19"/>
      <c r="N1915" s="19"/>
      <c r="O1915" s="19"/>
      <c r="P1915" s="19"/>
      <c r="Q1915" s="20">
        <v>-798.21400000000006</v>
      </c>
      <c r="R1915" s="19"/>
      <c r="S1915" s="21"/>
      <c r="Z1915" s="19"/>
      <c r="AA1915" s="19"/>
      <c r="AB1915" s="19"/>
      <c r="AC1915" s="19"/>
      <c r="AD1915" s="19"/>
    </row>
    <row r="1916" spans="1:31" s="20" customFormat="1" x14ac:dyDescent="0.2">
      <c r="A1916" s="17">
        <v>43203.387418981481</v>
      </c>
      <c r="B1916" s="18">
        <v>1.8743055616651001</v>
      </c>
      <c r="C1916" s="18">
        <v>1.3295138888888889</v>
      </c>
      <c r="D1916" s="22">
        <f t="shared" si="29"/>
        <v>31.908055555555027</v>
      </c>
      <c r="E1916" s="19"/>
      <c r="G1916" s="19"/>
      <c r="H1916" s="21"/>
      <c r="I1916" s="19"/>
      <c r="J1916" s="19"/>
      <c r="K1916" s="19"/>
      <c r="L1916" s="19"/>
      <c r="M1916" s="19"/>
      <c r="N1916" s="19"/>
      <c r="O1916" s="19"/>
      <c r="P1916" s="19"/>
      <c r="R1916" s="19"/>
      <c r="S1916" s="21"/>
      <c r="Z1916" s="19"/>
      <c r="AA1916" s="19"/>
      <c r="AB1916" s="19"/>
      <c r="AC1916" s="19"/>
      <c r="AD1916" s="19"/>
    </row>
    <row r="1917" spans="1:31" s="20" customFormat="1" x14ac:dyDescent="0.2">
      <c r="A1917" s="17">
        <v>43203.388113425928</v>
      </c>
      <c r="B1917" s="18">
        <v>1.8750000061118</v>
      </c>
      <c r="C1917" s="18">
        <v>1.3302083333333334</v>
      </c>
      <c r="D1917" s="22">
        <f t="shared" si="29"/>
        <v>31.924722222221693</v>
      </c>
      <c r="E1917" s="19"/>
      <c r="G1917" s="19"/>
      <c r="H1917" s="21"/>
      <c r="I1917" s="19"/>
      <c r="J1917" s="19"/>
      <c r="K1917" s="19"/>
      <c r="L1917" s="19"/>
      <c r="M1917" s="19"/>
      <c r="N1917" s="19"/>
      <c r="O1917" s="19"/>
      <c r="P1917" s="19"/>
      <c r="R1917" s="19"/>
      <c r="S1917" s="21"/>
      <c r="Z1917" s="19"/>
      <c r="AA1917" s="19"/>
      <c r="AB1917" s="19"/>
      <c r="AC1917" s="19"/>
      <c r="AD1917" s="19"/>
    </row>
    <row r="1918" spans="1:31" s="20" customFormat="1" x14ac:dyDescent="0.2">
      <c r="A1918" s="17">
        <v>43203.388807870368</v>
      </c>
      <c r="B1918" s="18">
        <v>1.87569445055851</v>
      </c>
      <c r="C1918" s="18">
        <v>1.3309027777777778</v>
      </c>
      <c r="D1918" s="22">
        <f t="shared" si="29"/>
        <v>31.941388888888358</v>
      </c>
      <c r="E1918" s="19">
        <v>1005.633</v>
      </c>
      <c r="F1918" s="20">
        <v>6.13</v>
      </c>
      <c r="G1918" s="19">
        <v>37.024999999999999</v>
      </c>
      <c r="H1918" s="21">
        <v>400.30599999999998</v>
      </c>
      <c r="I1918" s="19">
        <v>0</v>
      </c>
      <c r="J1918" s="19">
        <v>0</v>
      </c>
      <c r="K1918" s="19">
        <v>0</v>
      </c>
      <c r="L1918" s="19">
        <v>5.633</v>
      </c>
      <c r="M1918" s="19">
        <v>0</v>
      </c>
      <c r="N1918" s="19">
        <v>0</v>
      </c>
      <c r="O1918" s="19">
        <v>0</v>
      </c>
      <c r="P1918" s="19">
        <v>0</v>
      </c>
      <c r="Q1918" s="20">
        <v>-798.072</v>
      </c>
      <c r="R1918" s="19">
        <v>0</v>
      </c>
      <c r="S1918" s="21">
        <v>0.90500000000000003</v>
      </c>
      <c r="T1918" s="20">
        <v>36.045000000000002</v>
      </c>
      <c r="U1918" s="20">
        <v>0</v>
      </c>
      <c r="V1918" s="20">
        <v>0</v>
      </c>
      <c r="W1918" s="20">
        <v>0</v>
      </c>
      <c r="X1918" s="20">
        <v>0</v>
      </c>
      <c r="Y1918" s="20">
        <v>6</v>
      </c>
      <c r="Z1918" s="19">
        <v>37</v>
      </c>
      <c r="AA1918" s="19">
        <v>3</v>
      </c>
      <c r="AB1918" s="19">
        <v>0</v>
      </c>
      <c r="AC1918" s="19">
        <v>3</v>
      </c>
      <c r="AD1918" s="19">
        <v>3</v>
      </c>
      <c r="AE1918" s="20">
        <v>0</v>
      </c>
    </row>
    <row r="1919" spans="1:31" s="20" customFormat="1" x14ac:dyDescent="0.2">
      <c r="A1919" s="17">
        <v>43203.389502314814</v>
      </c>
      <c r="B1919" s="18">
        <v>1.8763888950052201</v>
      </c>
      <c r="C1919" s="18">
        <v>1.3315972222222223</v>
      </c>
      <c r="D1919" s="22">
        <f t="shared" si="29"/>
        <v>31.958055555555024</v>
      </c>
      <c r="E1919" s="19"/>
      <c r="G1919" s="19"/>
      <c r="H1919" s="21"/>
      <c r="I1919" s="19"/>
      <c r="J1919" s="19"/>
      <c r="K1919" s="19"/>
      <c r="L1919" s="19"/>
      <c r="M1919" s="19"/>
      <c r="N1919" s="19"/>
      <c r="O1919" s="19"/>
      <c r="P1919" s="19"/>
      <c r="R1919" s="19"/>
      <c r="S1919" s="21"/>
      <c r="Z1919" s="19"/>
      <c r="AA1919" s="19"/>
      <c r="AB1919" s="19"/>
      <c r="AC1919" s="19"/>
      <c r="AD1919" s="19"/>
    </row>
    <row r="1920" spans="1:31" s="20" customFormat="1" x14ac:dyDescent="0.2">
      <c r="A1920" s="17">
        <v>43203.390196759261</v>
      </c>
      <c r="B1920" s="18">
        <v>1.87708333945193</v>
      </c>
      <c r="C1920" s="18">
        <v>1.3322800925925926</v>
      </c>
      <c r="D1920" s="22">
        <f t="shared" si="29"/>
        <v>31.97472222222169</v>
      </c>
      <c r="E1920" s="19"/>
      <c r="G1920" s="19"/>
      <c r="H1920" s="21"/>
      <c r="I1920" s="19"/>
      <c r="J1920" s="19"/>
      <c r="K1920" s="19"/>
      <c r="L1920" s="19"/>
      <c r="M1920" s="19"/>
      <c r="N1920" s="19"/>
      <c r="O1920" s="19"/>
      <c r="P1920" s="19"/>
      <c r="R1920" s="19"/>
      <c r="S1920" s="21"/>
      <c r="Z1920" s="19"/>
      <c r="AA1920" s="19"/>
      <c r="AB1920" s="19"/>
      <c r="AC1920" s="19"/>
      <c r="AD1920" s="19"/>
    </row>
    <row r="1921" spans="1:30" s="20" customFormat="1" x14ac:dyDescent="0.2">
      <c r="A1921" s="17">
        <v>43203.3908912037</v>
      </c>
      <c r="B1921" s="18">
        <v>1.87777778389864</v>
      </c>
      <c r="C1921" s="18">
        <v>1.3329861111111112</v>
      </c>
      <c r="D1921" s="22">
        <f t="shared" si="29"/>
        <v>31.991388888888356</v>
      </c>
      <c r="E1921" s="19"/>
      <c r="G1921" s="19"/>
      <c r="H1921" s="21"/>
      <c r="I1921" s="19"/>
      <c r="J1921" s="19"/>
      <c r="K1921" s="19"/>
      <c r="L1921" s="19"/>
      <c r="M1921" s="19"/>
      <c r="N1921" s="19"/>
      <c r="O1921" s="19"/>
      <c r="P1921" s="19"/>
      <c r="R1921" s="19"/>
      <c r="S1921" s="21"/>
      <c r="Z1921" s="19"/>
      <c r="AA1921" s="19"/>
      <c r="AB1921" s="19"/>
      <c r="AC1921" s="19"/>
      <c r="AD1921" s="19"/>
    </row>
    <row r="1922" spans="1:30" s="20" customFormat="1" x14ac:dyDescent="0.2">
      <c r="A1922" s="17">
        <v>43203.391585648147</v>
      </c>
      <c r="B1922" s="18">
        <v>1.8784722283453399</v>
      </c>
      <c r="C1922" s="18">
        <v>1.3336805555555555</v>
      </c>
      <c r="D1922" s="22">
        <f t="shared" si="29"/>
        <v>32.008055555555025</v>
      </c>
      <c r="E1922" s="19"/>
      <c r="G1922" s="19"/>
      <c r="H1922" s="21"/>
      <c r="I1922" s="19"/>
      <c r="J1922" s="19"/>
      <c r="K1922" s="19"/>
      <c r="L1922" s="19"/>
      <c r="M1922" s="19"/>
      <c r="N1922" s="19"/>
      <c r="O1922" s="19"/>
      <c r="P1922" s="19"/>
      <c r="R1922" s="19"/>
      <c r="S1922" s="21"/>
      <c r="Z1922" s="19"/>
      <c r="AA1922" s="19"/>
      <c r="AB1922" s="19"/>
      <c r="AC1922" s="19"/>
      <c r="AD1922" s="19"/>
    </row>
    <row r="1923" spans="1:30" s="20" customFormat="1" x14ac:dyDescent="0.2">
      <c r="A1923" s="17">
        <v>43203.392280092594</v>
      </c>
      <c r="B1923" s="18">
        <v>1.87916667279205</v>
      </c>
      <c r="C1923" s="18">
        <v>1.3343750000000001</v>
      </c>
      <c r="D1923" s="22">
        <f t="shared" si="29"/>
        <v>32.024722222221691</v>
      </c>
      <c r="E1923" s="19"/>
      <c r="G1923" s="19"/>
      <c r="H1923" s="21"/>
      <c r="I1923" s="19"/>
      <c r="J1923" s="19"/>
      <c r="K1923" s="19"/>
      <c r="L1923" s="19"/>
      <c r="M1923" s="19"/>
      <c r="N1923" s="19"/>
      <c r="O1923" s="19"/>
      <c r="P1923" s="19"/>
      <c r="R1923" s="19"/>
      <c r="S1923" s="21"/>
      <c r="Z1923" s="19"/>
      <c r="AA1923" s="19"/>
      <c r="AB1923" s="19"/>
      <c r="AC1923" s="19"/>
      <c r="AD1923" s="19"/>
    </row>
    <row r="1924" spans="1:30" s="20" customFormat="1" x14ac:dyDescent="0.2">
      <c r="A1924" s="17">
        <v>43203.392974537041</v>
      </c>
      <c r="B1924" s="18">
        <v>1.87986111723876</v>
      </c>
      <c r="C1924" s="18">
        <v>1.3350694444444444</v>
      </c>
      <c r="D1924" s="22">
        <f t="shared" ref="D1924:D1987" si="30">D1923+60/3600</f>
        <v>32.041388888888356</v>
      </c>
      <c r="E1924" s="19"/>
      <c r="G1924" s="19"/>
      <c r="H1924" s="21"/>
      <c r="I1924" s="19"/>
      <c r="J1924" s="19"/>
      <c r="K1924" s="19"/>
      <c r="L1924" s="19"/>
      <c r="M1924" s="19"/>
      <c r="N1924" s="19"/>
      <c r="O1924" s="19"/>
      <c r="P1924" s="19"/>
      <c r="R1924" s="19"/>
      <c r="S1924" s="21"/>
      <c r="Z1924" s="19"/>
      <c r="AA1924" s="19"/>
      <c r="AB1924" s="19"/>
      <c r="AC1924" s="19"/>
      <c r="AD1924" s="19"/>
    </row>
    <row r="1925" spans="1:30" s="20" customFormat="1" x14ac:dyDescent="0.2">
      <c r="A1925" s="17">
        <v>43203.39366898148</v>
      </c>
      <c r="B1925" s="18">
        <v>1.8805555616854699</v>
      </c>
      <c r="C1925" s="18">
        <v>1.335763888888889</v>
      </c>
      <c r="D1925" s="22">
        <f t="shared" si="30"/>
        <v>32.058055555555022</v>
      </c>
      <c r="E1925" s="19"/>
      <c r="G1925" s="19"/>
      <c r="H1925" s="21"/>
      <c r="I1925" s="19"/>
      <c r="J1925" s="19"/>
      <c r="K1925" s="19"/>
      <c r="L1925" s="19"/>
      <c r="M1925" s="19"/>
      <c r="N1925" s="19"/>
      <c r="O1925" s="19"/>
      <c r="P1925" s="19"/>
      <c r="R1925" s="19"/>
      <c r="S1925" s="21"/>
      <c r="Z1925" s="19"/>
      <c r="AA1925" s="19"/>
      <c r="AB1925" s="19"/>
      <c r="AC1925" s="19"/>
      <c r="AD1925" s="19"/>
    </row>
    <row r="1926" spans="1:30" s="20" customFormat="1" x14ac:dyDescent="0.2">
      <c r="A1926" s="17">
        <v>43203.394363425927</v>
      </c>
      <c r="B1926" s="18">
        <v>1.88125000613218</v>
      </c>
      <c r="C1926" s="18">
        <v>1.3364467592592593</v>
      </c>
      <c r="D1926" s="22">
        <f t="shared" si="30"/>
        <v>32.074722222221688</v>
      </c>
      <c r="E1926" s="19"/>
      <c r="G1926" s="19"/>
      <c r="H1926" s="21"/>
      <c r="I1926" s="19"/>
      <c r="J1926" s="19"/>
      <c r="K1926" s="19"/>
      <c r="L1926" s="19"/>
      <c r="M1926" s="19"/>
      <c r="N1926" s="19"/>
      <c r="O1926" s="19"/>
      <c r="P1926" s="19"/>
      <c r="R1926" s="19"/>
      <c r="S1926" s="21"/>
      <c r="Z1926" s="19"/>
      <c r="AA1926" s="19"/>
      <c r="AB1926" s="19"/>
      <c r="AC1926" s="19"/>
      <c r="AD1926" s="19"/>
    </row>
    <row r="1927" spans="1:30" s="20" customFormat="1" x14ac:dyDescent="0.2">
      <c r="A1927" s="17">
        <v>43203.395057870373</v>
      </c>
      <c r="B1927" s="18">
        <v>1.88194445057889</v>
      </c>
      <c r="C1927" s="18">
        <v>1.3371412037037036</v>
      </c>
      <c r="D1927" s="22">
        <f t="shared" si="30"/>
        <v>32.091388888888353</v>
      </c>
      <c r="E1927" s="19"/>
      <c r="G1927" s="19"/>
      <c r="H1927" s="21"/>
      <c r="I1927" s="19"/>
      <c r="J1927" s="19"/>
      <c r="K1927" s="19"/>
      <c r="L1927" s="19"/>
      <c r="M1927" s="19"/>
      <c r="N1927" s="19"/>
      <c r="O1927" s="19"/>
      <c r="P1927" s="19"/>
      <c r="R1927" s="19"/>
      <c r="S1927" s="21"/>
      <c r="Z1927" s="19"/>
      <c r="AA1927" s="19"/>
      <c r="AB1927" s="19"/>
      <c r="AC1927" s="19"/>
      <c r="AD1927" s="19"/>
    </row>
    <row r="1928" spans="1:30" s="20" customFormat="1" x14ac:dyDescent="0.2">
      <c r="A1928" s="17">
        <v>43203.395752314813</v>
      </c>
      <c r="B1928" s="18">
        <v>1.8826388950255899</v>
      </c>
      <c r="C1928" s="18">
        <v>1.3378472222222222</v>
      </c>
      <c r="D1928" s="22">
        <f t="shared" si="30"/>
        <v>32.108055555555019</v>
      </c>
      <c r="E1928" s="19"/>
      <c r="G1928" s="19"/>
      <c r="H1928" s="21">
        <v>399.74099999999999</v>
      </c>
      <c r="I1928" s="19"/>
      <c r="J1928" s="19"/>
      <c r="K1928" s="19"/>
      <c r="L1928" s="19"/>
      <c r="M1928" s="19"/>
      <c r="N1928" s="19"/>
      <c r="O1928" s="19"/>
      <c r="P1928" s="19"/>
      <c r="R1928" s="19"/>
      <c r="S1928" s="21"/>
      <c r="Z1928" s="19"/>
      <c r="AA1928" s="19"/>
      <c r="AB1928" s="19"/>
      <c r="AC1928" s="19"/>
      <c r="AD1928" s="19"/>
    </row>
    <row r="1929" spans="1:30" s="20" customFormat="1" x14ac:dyDescent="0.2">
      <c r="A1929" s="17">
        <v>43203.39644675926</v>
      </c>
      <c r="B1929" s="18">
        <v>1.8833333394723</v>
      </c>
      <c r="C1929" s="18">
        <v>1.3385416666666667</v>
      </c>
      <c r="D1929" s="22">
        <f t="shared" si="30"/>
        <v>32.124722222221685</v>
      </c>
      <c r="E1929" s="19"/>
      <c r="G1929" s="19"/>
      <c r="H1929" s="21">
        <v>400.54300000000001</v>
      </c>
      <c r="I1929" s="19"/>
      <c r="J1929" s="19"/>
      <c r="K1929" s="19"/>
      <c r="L1929" s="19"/>
      <c r="M1929" s="19"/>
      <c r="N1929" s="19"/>
      <c r="O1929" s="19"/>
      <c r="P1929" s="19"/>
      <c r="R1929" s="19"/>
      <c r="S1929" s="21"/>
      <c r="T1929" s="20">
        <v>34.97</v>
      </c>
      <c r="Z1929" s="19"/>
      <c r="AA1929" s="19"/>
      <c r="AB1929" s="19"/>
      <c r="AC1929" s="19"/>
      <c r="AD1929" s="19"/>
    </row>
    <row r="1930" spans="1:30" s="20" customFormat="1" x14ac:dyDescent="0.2">
      <c r="A1930" s="17">
        <v>43203.397141203706</v>
      </c>
      <c r="B1930" s="18">
        <v>1.88402778391901</v>
      </c>
      <c r="C1930" s="18">
        <v>1.3392361111111111</v>
      </c>
      <c r="D1930" s="22">
        <f t="shared" si="30"/>
        <v>32.141388888888351</v>
      </c>
      <c r="E1930" s="19"/>
      <c r="G1930" s="19"/>
      <c r="H1930" s="21"/>
      <c r="I1930" s="19"/>
      <c r="J1930" s="19"/>
      <c r="K1930" s="19"/>
      <c r="L1930" s="19"/>
      <c r="M1930" s="19"/>
      <c r="N1930" s="19"/>
      <c r="O1930" s="19"/>
      <c r="P1930" s="19"/>
      <c r="R1930" s="19"/>
      <c r="S1930" s="21"/>
      <c r="T1930" s="20">
        <v>37.899000000000001</v>
      </c>
      <c r="Z1930" s="19"/>
      <c r="AA1930" s="19"/>
      <c r="AB1930" s="19"/>
      <c r="AC1930" s="19"/>
      <c r="AD1930" s="19"/>
    </row>
    <row r="1931" spans="1:30" s="20" customFormat="1" x14ac:dyDescent="0.2">
      <c r="A1931" s="17">
        <v>43203.397835648146</v>
      </c>
      <c r="B1931" s="18">
        <v>1.8847222283657199</v>
      </c>
      <c r="C1931" s="18">
        <v>1.3399305555555556</v>
      </c>
      <c r="D1931" s="22">
        <f t="shared" si="30"/>
        <v>32.158055555555016</v>
      </c>
      <c r="E1931" s="19"/>
      <c r="G1931" s="19"/>
      <c r="H1931" s="21">
        <v>398.63</v>
      </c>
      <c r="I1931" s="19"/>
      <c r="J1931" s="19"/>
      <c r="K1931" s="19"/>
      <c r="L1931" s="19"/>
      <c r="M1931" s="19"/>
      <c r="N1931" s="19"/>
      <c r="O1931" s="19"/>
      <c r="P1931" s="19"/>
      <c r="R1931" s="19"/>
      <c r="S1931" s="21"/>
      <c r="T1931" s="20">
        <v>39.338999999999999</v>
      </c>
      <c r="Z1931" s="19"/>
      <c r="AA1931" s="19"/>
      <c r="AB1931" s="19"/>
      <c r="AC1931" s="19"/>
      <c r="AD1931" s="19"/>
    </row>
    <row r="1932" spans="1:30" s="20" customFormat="1" x14ac:dyDescent="0.2">
      <c r="A1932" s="17">
        <v>43203.398530092592</v>
      </c>
      <c r="B1932" s="18">
        <v>1.88541667281243</v>
      </c>
      <c r="C1932" s="18">
        <v>1.340625</v>
      </c>
      <c r="D1932" s="22">
        <f t="shared" si="30"/>
        <v>32.174722222221682</v>
      </c>
      <c r="E1932" s="19"/>
      <c r="G1932" s="19"/>
      <c r="H1932" s="21">
        <v>402.09699999999998</v>
      </c>
      <c r="I1932" s="19"/>
      <c r="J1932" s="19"/>
      <c r="K1932" s="19"/>
      <c r="L1932" s="19"/>
      <c r="M1932" s="19"/>
      <c r="N1932" s="19"/>
      <c r="O1932" s="19"/>
      <c r="P1932" s="19"/>
      <c r="R1932" s="19"/>
      <c r="S1932" s="21"/>
      <c r="T1932" s="20">
        <v>35.619999999999997</v>
      </c>
      <c r="Z1932" s="19"/>
      <c r="AA1932" s="19"/>
      <c r="AB1932" s="19"/>
      <c r="AC1932" s="19"/>
      <c r="AD1932" s="19"/>
    </row>
    <row r="1933" spans="1:30" s="20" customFormat="1" x14ac:dyDescent="0.2">
      <c r="A1933" s="17">
        <v>43203.399224537039</v>
      </c>
      <c r="B1933" s="18">
        <v>1.8861111172591301</v>
      </c>
      <c r="C1933" s="18">
        <v>1.3413078703703705</v>
      </c>
      <c r="D1933" s="22">
        <f t="shared" si="30"/>
        <v>32.191388888888348</v>
      </c>
      <c r="E1933" s="19"/>
      <c r="G1933" s="19"/>
      <c r="H1933" s="21"/>
      <c r="I1933" s="19"/>
      <c r="J1933" s="19"/>
      <c r="K1933" s="19"/>
      <c r="L1933" s="19"/>
      <c r="M1933" s="19"/>
      <c r="N1933" s="19"/>
      <c r="O1933" s="19"/>
      <c r="P1933" s="19"/>
      <c r="R1933" s="19"/>
      <c r="S1933" s="21"/>
      <c r="Z1933" s="19"/>
      <c r="AA1933" s="19"/>
      <c r="AB1933" s="19"/>
      <c r="AC1933" s="19"/>
      <c r="AD1933" s="19"/>
    </row>
    <row r="1934" spans="1:30" s="20" customFormat="1" x14ac:dyDescent="0.2">
      <c r="A1934" s="17">
        <v>43203.399918981479</v>
      </c>
      <c r="B1934" s="18">
        <v>1.8868055617058399</v>
      </c>
      <c r="C1934" s="18">
        <v>1.3420023148148148</v>
      </c>
      <c r="D1934" s="22">
        <f t="shared" si="30"/>
        <v>32.208055555555013</v>
      </c>
      <c r="E1934" s="19"/>
      <c r="G1934" s="19"/>
      <c r="H1934" s="21"/>
      <c r="I1934" s="19"/>
      <c r="J1934" s="19"/>
      <c r="K1934" s="19"/>
      <c r="L1934" s="19"/>
      <c r="M1934" s="19"/>
      <c r="N1934" s="19"/>
      <c r="O1934" s="19"/>
      <c r="P1934" s="19"/>
      <c r="R1934" s="19"/>
      <c r="S1934" s="21"/>
      <c r="Z1934" s="19"/>
      <c r="AA1934" s="19"/>
      <c r="AB1934" s="19"/>
      <c r="AC1934" s="19"/>
      <c r="AD1934" s="19"/>
    </row>
    <row r="1935" spans="1:30" s="20" customFormat="1" x14ac:dyDescent="0.2">
      <c r="A1935" s="17">
        <v>43203.400613425925</v>
      </c>
      <c r="B1935" s="18">
        <v>1.88750000615255</v>
      </c>
      <c r="C1935" s="18">
        <v>1.3427083333333334</v>
      </c>
      <c r="D1935" s="22">
        <f t="shared" si="30"/>
        <v>32.224722222221679</v>
      </c>
      <c r="E1935" s="19"/>
      <c r="G1935" s="19"/>
      <c r="H1935" s="21">
        <v>400.738</v>
      </c>
      <c r="I1935" s="19"/>
      <c r="J1935" s="19"/>
      <c r="K1935" s="19"/>
      <c r="L1935" s="19"/>
      <c r="M1935" s="19"/>
      <c r="N1935" s="19"/>
      <c r="O1935" s="19"/>
      <c r="P1935" s="19"/>
      <c r="R1935" s="19"/>
      <c r="S1935" s="21"/>
      <c r="Z1935" s="19"/>
      <c r="AA1935" s="19"/>
      <c r="AB1935" s="19"/>
      <c r="AC1935" s="19"/>
      <c r="AD1935" s="19"/>
    </row>
    <row r="1936" spans="1:30" s="20" customFormat="1" x14ac:dyDescent="0.2">
      <c r="A1936" s="17">
        <v>43203.401307870372</v>
      </c>
      <c r="B1936" s="18">
        <v>1.8881944505992601</v>
      </c>
      <c r="C1936" s="18">
        <v>1.3434027777777777</v>
      </c>
      <c r="D1936" s="22">
        <f t="shared" si="30"/>
        <v>32.241388888888345</v>
      </c>
      <c r="E1936" s="19"/>
      <c r="G1936" s="19"/>
      <c r="H1936" s="21">
        <v>397.76299999999998</v>
      </c>
      <c r="I1936" s="19"/>
      <c r="J1936" s="19"/>
      <c r="K1936" s="19"/>
      <c r="L1936" s="19"/>
      <c r="M1936" s="19"/>
      <c r="N1936" s="19"/>
      <c r="O1936" s="19"/>
      <c r="P1936" s="19"/>
      <c r="R1936" s="19"/>
      <c r="S1936" s="21"/>
      <c r="Z1936" s="19"/>
      <c r="AA1936" s="19"/>
      <c r="AB1936" s="19"/>
      <c r="AC1936" s="19"/>
      <c r="AD1936" s="19"/>
    </row>
    <row r="1937" spans="1:31" s="20" customFormat="1" x14ac:dyDescent="0.2">
      <c r="A1937" s="17">
        <v>43203.402002314811</v>
      </c>
      <c r="B1937" s="18">
        <v>1.8888888950459699</v>
      </c>
      <c r="C1937" s="18">
        <v>1.3440972222222223</v>
      </c>
      <c r="D1937" s="22">
        <f t="shared" si="30"/>
        <v>32.258055555555011</v>
      </c>
      <c r="E1937" s="19"/>
      <c r="G1937" s="19"/>
      <c r="H1937" s="21"/>
      <c r="I1937" s="19"/>
      <c r="J1937" s="19"/>
      <c r="K1937" s="19"/>
      <c r="L1937" s="19"/>
      <c r="M1937" s="19"/>
      <c r="N1937" s="19"/>
      <c r="O1937" s="19"/>
      <c r="P1937" s="19"/>
      <c r="Q1937" s="20">
        <v>-797.05799999999999</v>
      </c>
      <c r="R1937" s="19"/>
      <c r="S1937" s="21"/>
      <c r="Z1937" s="19"/>
      <c r="AA1937" s="19"/>
      <c r="AB1937" s="19"/>
      <c r="AC1937" s="19"/>
      <c r="AD1937" s="19"/>
    </row>
    <row r="1938" spans="1:31" s="20" customFormat="1" x14ac:dyDescent="0.2">
      <c r="A1938" s="17">
        <v>43203.402696759258</v>
      </c>
      <c r="B1938" s="18">
        <v>1.88958333949267</v>
      </c>
      <c r="C1938" s="18">
        <v>1.3447916666666666</v>
      </c>
      <c r="D1938" s="22">
        <f t="shared" si="30"/>
        <v>32.274722222221676</v>
      </c>
      <c r="E1938" s="19"/>
      <c r="G1938" s="19"/>
      <c r="H1938" s="21">
        <v>401.238</v>
      </c>
      <c r="I1938" s="19"/>
      <c r="J1938" s="19"/>
      <c r="K1938" s="19"/>
      <c r="L1938" s="19"/>
      <c r="M1938" s="19"/>
      <c r="N1938" s="19"/>
      <c r="O1938" s="19"/>
      <c r="P1938" s="19"/>
      <c r="R1938" s="19"/>
      <c r="S1938" s="21"/>
      <c r="Z1938" s="19"/>
      <c r="AA1938" s="19"/>
      <c r="AB1938" s="19"/>
      <c r="AC1938" s="19"/>
      <c r="AD1938" s="19"/>
    </row>
    <row r="1939" spans="1:31" s="20" customFormat="1" x14ac:dyDescent="0.2">
      <c r="A1939" s="17">
        <v>43203.403391203705</v>
      </c>
      <c r="B1939" s="18">
        <v>1.8902777839393801</v>
      </c>
      <c r="C1939" s="18">
        <v>1.3454861111111112</v>
      </c>
      <c r="D1939" s="22">
        <f t="shared" si="30"/>
        <v>32.291388888888342</v>
      </c>
      <c r="E1939" s="19"/>
      <c r="G1939" s="19"/>
      <c r="H1939" s="21"/>
      <c r="I1939" s="19"/>
      <c r="J1939" s="19"/>
      <c r="K1939" s="19"/>
      <c r="L1939" s="19"/>
      <c r="M1939" s="19"/>
      <c r="N1939" s="19"/>
      <c r="O1939" s="19"/>
      <c r="P1939" s="19"/>
      <c r="R1939" s="19"/>
      <c r="S1939" s="21"/>
      <c r="Z1939" s="19"/>
      <c r="AA1939" s="19"/>
      <c r="AB1939" s="19"/>
      <c r="AC1939" s="19"/>
      <c r="AD1939" s="19"/>
    </row>
    <row r="1940" spans="1:31" s="20" customFormat="1" x14ac:dyDescent="0.2">
      <c r="A1940" s="17">
        <v>43203.404085648152</v>
      </c>
      <c r="B1940" s="18">
        <v>1.8909722283860899</v>
      </c>
      <c r="C1940" s="18">
        <v>1.3461689814814815</v>
      </c>
      <c r="D1940" s="22">
        <f t="shared" si="30"/>
        <v>32.308055555555008</v>
      </c>
      <c r="E1940" s="19"/>
      <c r="G1940" s="19"/>
      <c r="H1940" s="21"/>
      <c r="I1940" s="19"/>
      <c r="J1940" s="19"/>
      <c r="K1940" s="19"/>
      <c r="L1940" s="19"/>
      <c r="M1940" s="19"/>
      <c r="N1940" s="19"/>
      <c r="O1940" s="19"/>
      <c r="P1940" s="19"/>
      <c r="R1940" s="19"/>
      <c r="S1940" s="21"/>
      <c r="Z1940" s="19"/>
      <c r="AA1940" s="19"/>
      <c r="AB1940" s="19"/>
      <c r="AC1940" s="19"/>
      <c r="AD1940" s="19"/>
    </row>
    <row r="1941" spans="1:31" s="20" customFormat="1" x14ac:dyDescent="0.2">
      <c r="A1941" s="17">
        <v>43203.404780092591</v>
      </c>
      <c r="B1941" s="18">
        <v>1.8916666728328</v>
      </c>
      <c r="C1941" s="18">
        <v>1.346875</v>
      </c>
      <c r="D1941" s="22">
        <f t="shared" si="30"/>
        <v>32.324722222221673</v>
      </c>
      <c r="E1941" s="19"/>
      <c r="G1941" s="19"/>
      <c r="H1941" s="21"/>
      <c r="I1941" s="19"/>
      <c r="J1941" s="19"/>
      <c r="K1941" s="19"/>
      <c r="L1941" s="19"/>
      <c r="M1941" s="19"/>
      <c r="N1941" s="19"/>
      <c r="O1941" s="19"/>
      <c r="P1941" s="19"/>
      <c r="R1941" s="19"/>
      <c r="S1941" s="21"/>
      <c r="Z1941" s="19"/>
      <c r="AA1941" s="19"/>
      <c r="AB1941" s="19"/>
      <c r="AC1941" s="19"/>
      <c r="AD1941" s="19"/>
    </row>
    <row r="1942" spans="1:31" s="20" customFormat="1" x14ac:dyDescent="0.2">
      <c r="A1942" s="17">
        <v>43203.405474537038</v>
      </c>
      <c r="B1942" s="18">
        <v>1.8923611172795101</v>
      </c>
      <c r="C1942" s="18">
        <v>1.3475694444444444</v>
      </c>
      <c r="D1942" s="22">
        <f t="shared" si="30"/>
        <v>32.341388888888339</v>
      </c>
      <c r="E1942" s="19"/>
      <c r="G1942" s="19"/>
      <c r="H1942" s="21"/>
      <c r="I1942" s="19"/>
      <c r="J1942" s="19"/>
      <c r="K1942" s="19"/>
      <c r="L1942" s="19"/>
      <c r="M1942" s="19"/>
      <c r="N1942" s="19"/>
      <c r="O1942" s="19"/>
      <c r="P1942" s="19"/>
      <c r="R1942" s="19"/>
      <c r="S1942" s="21"/>
      <c r="Z1942" s="19"/>
      <c r="AA1942" s="19"/>
      <c r="AB1942" s="19"/>
      <c r="AC1942" s="19"/>
      <c r="AD1942" s="19"/>
    </row>
    <row r="1943" spans="1:31" s="20" customFormat="1" x14ac:dyDescent="0.2">
      <c r="A1943" s="17">
        <v>43203.406168981484</v>
      </c>
      <c r="B1943" s="18">
        <v>1.8930555617262099</v>
      </c>
      <c r="C1943" s="18">
        <v>1.3482638888888889</v>
      </c>
      <c r="D1943" s="22">
        <f t="shared" si="30"/>
        <v>32.358055555555005</v>
      </c>
      <c r="E1943" s="19"/>
      <c r="G1943" s="19"/>
      <c r="H1943" s="21"/>
      <c r="I1943" s="19"/>
      <c r="J1943" s="19"/>
      <c r="K1943" s="19"/>
      <c r="L1943" s="19"/>
      <c r="M1943" s="19"/>
      <c r="N1943" s="19"/>
      <c r="O1943" s="19"/>
      <c r="P1943" s="19"/>
      <c r="R1943" s="19"/>
      <c r="S1943" s="21"/>
      <c r="Z1943" s="19"/>
      <c r="AA1943" s="19"/>
      <c r="AB1943" s="19"/>
      <c r="AC1943" s="19"/>
      <c r="AD1943" s="19"/>
    </row>
    <row r="1944" spans="1:31" s="20" customFormat="1" x14ac:dyDescent="0.2">
      <c r="A1944" s="17">
        <v>43203.406863425924</v>
      </c>
      <c r="B1944" s="18">
        <v>1.89375000617292</v>
      </c>
      <c r="C1944" s="18">
        <v>1.3489583333333333</v>
      </c>
      <c r="D1944" s="22">
        <f t="shared" si="30"/>
        <v>32.374722222221671</v>
      </c>
      <c r="E1944" s="19"/>
      <c r="G1944" s="19"/>
      <c r="H1944" s="21"/>
      <c r="I1944" s="19"/>
      <c r="J1944" s="19"/>
      <c r="K1944" s="19"/>
      <c r="L1944" s="19"/>
      <c r="M1944" s="19"/>
      <c r="N1944" s="19"/>
      <c r="O1944" s="19"/>
      <c r="P1944" s="19"/>
      <c r="R1944" s="19"/>
      <c r="S1944" s="21"/>
      <c r="Z1944" s="19"/>
      <c r="AA1944" s="19"/>
      <c r="AB1944" s="19"/>
      <c r="AC1944" s="19"/>
      <c r="AD1944" s="19"/>
    </row>
    <row r="1945" spans="1:31" s="20" customFormat="1" x14ac:dyDescent="0.2">
      <c r="A1945" s="17">
        <v>43203.407557870371</v>
      </c>
      <c r="B1945" s="18">
        <v>1.8944444506196301</v>
      </c>
      <c r="C1945" s="18">
        <v>1.3496527777777778</v>
      </c>
      <c r="D1945" s="22">
        <f t="shared" si="30"/>
        <v>32.391388888888336</v>
      </c>
      <c r="E1945" s="19"/>
      <c r="G1945" s="19"/>
      <c r="H1945" s="21"/>
      <c r="I1945" s="19"/>
      <c r="J1945" s="19"/>
      <c r="K1945" s="19"/>
      <c r="L1945" s="19"/>
      <c r="M1945" s="19"/>
      <c r="N1945" s="19"/>
      <c r="O1945" s="19"/>
      <c r="P1945" s="19"/>
      <c r="R1945" s="19"/>
      <c r="S1945" s="21"/>
      <c r="Z1945" s="19"/>
      <c r="AA1945" s="19"/>
      <c r="AB1945" s="19"/>
      <c r="AC1945" s="19"/>
      <c r="AD1945" s="19"/>
    </row>
    <row r="1946" spans="1:31" s="20" customFormat="1" x14ac:dyDescent="0.2">
      <c r="A1946" s="17">
        <v>43203.408252314817</v>
      </c>
      <c r="B1946" s="18">
        <v>1.8951388950663399</v>
      </c>
      <c r="C1946" s="18">
        <v>1.3503472222222221</v>
      </c>
      <c r="D1946" s="22">
        <f t="shared" si="30"/>
        <v>32.408055555555002</v>
      </c>
      <c r="E1946" s="19"/>
      <c r="G1946" s="19"/>
      <c r="H1946" s="21"/>
      <c r="I1946" s="19"/>
      <c r="J1946" s="19"/>
      <c r="K1946" s="19"/>
      <c r="L1946" s="19"/>
      <c r="M1946" s="19"/>
      <c r="N1946" s="19"/>
      <c r="O1946" s="19"/>
      <c r="P1946" s="19"/>
      <c r="R1946" s="19"/>
      <c r="S1946" s="21"/>
      <c r="Z1946" s="19"/>
      <c r="AA1946" s="19"/>
      <c r="AB1946" s="19"/>
      <c r="AC1946" s="19"/>
      <c r="AD1946" s="19"/>
    </row>
    <row r="1947" spans="1:31" s="20" customFormat="1" x14ac:dyDescent="0.2">
      <c r="A1947" s="17">
        <v>43203.408946759257</v>
      </c>
      <c r="B1947" s="18">
        <v>1.89583333951305</v>
      </c>
      <c r="C1947" s="18">
        <v>1.3510300925925927</v>
      </c>
      <c r="D1947" s="22">
        <f t="shared" si="30"/>
        <v>32.424722222221668</v>
      </c>
      <c r="E1947" s="19"/>
      <c r="G1947" s="19"/>
      <c r="H1947" s="21"/>
      <c r="I1947" s="19"/>
      <c r="J1947" s="19"/>
      <c r="K1947" s="19"/>
      <c r="L1947" s="19"/>
      <c r="M1947" s="19"/>
      <c r="N1947" s="19"/>
      <c r="O1947" s="19"/>
      <c r="P1947" s="19"/>
      <c r="R1947" s="19"/>
      <c r="S1947" s="21"/>
      <c r="Z1947" s="19"/>
      <c r="AA1947" s="19"/>
      <c r="AB1947" s="19"/>
      <c r="AC1947" s="19"/>
      <c r="AD1947" s="19"/>
    </row>
    <row r="1948" spans="1:31" s="20" customFormat="1" x14ac:dyDescent="0.2">
      <c r="A1948" s="17">
        <v>43203.409641203703</v>
      </c>
      <c r="B1948" s="18">
        <v>1.8965277839597501</v>
      </c>
      <c r="C1948" s="18">
        <v>1.351736111111111</v>
      </c>
      <c r="D1948" s="22">
        <f t="shared" si="30"/>
        <v>32.441388888888333</v>
      </c>
      <c r="E1948" s="19">
        <v>1005.633</v>
      </c>
      <c r="F1948" s="20">
        <v>6.13</v>
      </c>
      <c r="G1948" s="19">
        <v>37.037999999999997</v>
      </c>
      <c r="H1948" s="21">
        <v>400.28199999999998</v>
      </c>
      <c r="I1948" s="19">
        <v>0</v>
      </c>
      <c r="J1948" s="19">
        <v>0</v>
      </c>
      <c r="K1948" s="19">
        <v>0</v>
      </c>
      <c r="L1948" s="19">
        <v>5.633</v>
      </c>
      <c r="M1948" s="19">
        <v>0</v>
      </c>
      <c r="N1948" s="19">
        <v>0</v>
      </c>
      <c r="O1948" s="19">
        <v>0</v>
      </c>
      <c r="P1948" s="19">
        <v>0</v>
      </c>
      <c r="Q1948" s="20">
        <v>-796.41099999999994</v>
      </c>
      <c r="R1948" s="19">
        <v>0</v>
      </c>
      <c r="S1948" s="21">
        <v>0.65</v>
      </c>
      <c r="T1948" s="20">
        <v>34.631999999999998</v>
      </c>
      <c r="U1948" s="20">
        <v>0</v>
      </c>
      <c r="V1948" s="20">
        <v>0</v>
      </c>
      <c r="W1948" s="20">
        <v>0</v>
      </c>
      <c r="X1948" s="20">
        <v>0</v>
      </c>
      <c r="Y1948" s="20">
        <v>6</v>
      </c>
      <c r="Z1948" s="19">
        <v>37</v>
      </c>
      <c r="AA1948" s="19">
        <v>3</v>
      </c>
      <c r="AB1948" s="19">
        <v>0</v>
      </c>
      <c r="AC1948" s="19">
        <v>3</v>
      </c>
      <c r="AD1948" s="19">
        <v>3</v>
      </c>
      <c r="AE1948" s="20">
        <v>0</v>
      </c>
    </row>
    <row r="1949" spans="1:31" s="20" customFormat="1" x14ac:dyDescent="0.2">
      <c r="A1949" s="17">
        <v>43203.41033564815</v>
      </c>
      <c r="B1949" s="18">
        <v>1.8972222284064599</v>
      </c>
      <c r="C1949" s="18">
        <v>1.3524305555555556</v>
      </c>
      <c r="D1949" s="22">
        <f t="shared" si="30"/>
        <v>32.458055555554999</v>
      </c>
      <c r="E1949" s="19"/>
      <c r="G1949" s="19"/>
      <c r="H1949" s="21"/>
      <c r="I1949" s="19"/>
      <c r="J1949" s="19"/>
      <c r="K1949" s="19"/>
      <c r="L1949" s="19"/>
      <c r="M1949" s="19"/>
      <c r="N1949" s="19"/>
      <c r="O1949" s="19"/>
      <c r="P1949" s="19"/>
      <c r="R1949" s="19"/>
      <c r="S1949" s="21"/>
      <c r="Z1949" s="19"/>
      <c r="AA1949" s="19"/>
      <c r="AB1949" s="19"/>
      <c r="AC1949" s="19"/>
      <c r="AD1949" s="19"/>
    </row>
    <row r="1950" spans="1:31" s="20" customFormat="1" x14ac:dyDescent="0.2">
      <c r="A1950" s="17">
        <v>43203.411030092589</v>
      </c>
      <c r="B1950" s="18">
        <v>1.89791667285317</v>
      </c>
      <c r="C1950" s="18">
        <v>1.3531249999999999</v>
      </c>
      <c r="D1950" s="22">
        <f t="shared" si="30"/>
        <v>32.474722222221665</v>
      </c>
      <c r="E1950" s="19"/>
      <c r="G1950" s="19"/>
      <c r="H1950" s="21"/>
      <c r="I1950" s="19"/>
      <c r="J1950" s="19"/>
      <c r="K1950" s="19"/>
      <c r="L1950" s="19"/>
      <c r="M1950" s="19"/>
      <c r="N1950" s="19"/>
      <c r="O1950" s="19"/>
      <c r="P1950" s="19"/>
      <c r="R1950" s="19"/>
      <c r="S1950" s="21"/>
      <c r="Z1950" s="19"/>
      <c r="AA1950" s="19"/>
      <c r="AB1950" s="19"/>
      <c r="AC1950" s="19"/>
      <c r="AD1950" s="19"/>
    </row>
    <row r="1951" spans="1:31" s="20" customFormat="1" x14ac:dyDescent="0.2">
      <c r="A1951" s="17">
        <v>43203.411724537036</v>
      </c>
      <c r="B1951" s="18">
        <v>1.8986111172998801</v>
      </c>
      <c r="C1951" s="18">
        <v>1.3538194444444445</v>
      </c>
      <c r="D1951" s="22">
        <f t="shared" si="30"/>
        <v>32.491388888888331</v>
      </c>
      <c r="E1951" s="19"/>
      <c r="G1951" s="19"/>
      <c r="H1951" s="21"/>
      <c r="I1951" s="19"/>
      <c r="J1951" s="19"/>
      <c r="K1951" s="19"/>
      <c r="L1951" s="19"/>
      <c r="M1951" s="19"/>
      <c r="N1951" s="19"/>
      <c r="O1951" s="19"/>
      <c r="P1951" s="19"/>
      <c r="R1951" s="19"/>
      <c r="S1951" s="21"/>
      <c r="Z1951" s="19"/>
      <c r="AA1951" s="19"/>
      <c r="AB1951" s="19"/>
      <c r="AC1951" s="19"/>
      <c r="AD1951" s="19"/>
    </row>
    <row r="1952" spans="1:31" s="20" customFormat="1" x14ac:dyDescent="0.2">
      <c r="A1952" s="17">
        <v>43203.412418981483</v>
      </c>
      <c r="B1952" s="18">
        <v>1.8993055617465899</v>
      </c>
      <c r="C1952" s="18">
        <v>1.3545138888888888</v>
      </c>
      <c r="D1952" s="22">
        <f t="shared" si="30"/>
        <v>32.508055555554996</v>
      </c>
      <c r="E1952" s="19"/>
      <c r="G1952" s="19"/>
      <c r="H1952" s="21"/>
      <c r="I1952" s="19"/>
      <c r="J1952" s="19"/>
      <c r="K1952" s="19"/>
      <c r="L1952" s="19"/>
      <c r="M1952" s="19"/>
      <c r="N1952" s="19"/>
      <c r="O1952" s="19"/>
      <c r="P1952" s="19"/>
      <c r="R1952" s="19"/>
      <c r="S1952" s="21"/>
      <c r="Z1952" s="19"/>
      <c r="AA1952" s="19"/>
      <c r="AB1952" s="19"/>
      <c r="AC1952" s="19"/>
      <c r="AD1952" s="19"/>
    </row>
    <row r="1953" spans="1:35" s="19" customFormat="1" x14ac:dyDescent="0.2">
      <c r="A1953" s="17">
        <v>43203.413113425922</v>
      </c>
      <c r="B1953" s="18">
        <v>1.9000000061933</v>
      </c>
      <c r="C1953" s="18">
        <v>1.3552083333333333</v>
      </c>
      <c r="D1953" s="22">
        <f t="shared" si="30"/>
        <v>32.524722222221662</v>
      </c>
      <c r="F1953" s="20"/>
      <c r="H1953" s="21"/>
      <c r="Q1953" s="20"/>
      <c r="S1953" s="21"/>
      <c r="T1953" s="20"/>
      <c r="U1953" s="20"/>
      <c r="V1953" s="20"/>
      <c r="W1953" s="20"/>
      <c r="X1953" s="20"/>
      <c r="Y1953" s="20"/>
      <c r="AE1953" s="20"/>
      <c r="AF1953" s="20"/>
      <c r="AG1953" s="20"/>
      <c r="AH1953" s="20"/>
      <c r="AI1953" s="20"/>
    </row>
    <row r="1954" spans="1:35" s="19" customFormat="1" x14ac:dyDescent="0.2">
      <c r="A1954" s="17">
        <v>43203.413807870369</v>
      </c>
      <c r="B1954" s="18">
        <v>1.9006944506400001</v>
      </c>
      <c r="C1954" s="18">
        <v>1.3558912037037036</v>
      </c>
      <c r="D1954" s="22">
        <f t="shared" si="30"/>
        <v>32.541388888888328</v>
      </c>
      <c r="F1954" s="20"/>
      <c r="H1954" s="21"/>
      <c r="Q1954" s="20"/>
      <c r="S1954" s="21"/>
      <c r="T1954" s="20"/>
      <c r="U1954" s="20"/>
      <c r="V1954" s="20"/>
      <c r="W1954" s="20"/>
      <c r="X1954" s="20"/>
      <c r="Y1954" s="20"/>
      <c r="AE1954" s="20"/>
      <c r="AF1954" s="20"/>
      <c r="AG1954" s="20"/>
      <c r="AH1954" s="20"/>
      <c r="AI1954" s="20"/>
    </row>
    <row r="1955" spans="1:35" s="19" customFormat="1" x14ac:dyDescent="0.2">
      <c r="A1955" s="17">
        <v>43203.414502314816</v>
      </c>
      <c r="B1955" s="18">
        <v>1.9013888950867099</v>
      </c>
      <c r="C1955" s="18">
        <v>1.3565972222222222</v>
      </c>
      <c r="D1955" s="22">
        <f t="shared" si="30"/>
        <v>32.558055555554994</v>
      </c>
      <c r="F1955" s="20"/>
      <c r="H1955" s="21"/>
      <c r="Q1955" s="20"/>
      <c r="S1955" s="21"/>
      <c r="T1955" s="20"/>
      <c r="U1955" s="20"/>
      <c r="V1955" s="20"/>
      <c r="W1955" s="20"/>
      <c r="X1955" s="20"/>
      <c r="Y1955" s="20"/>
      <c r="AE1955" s="20"/>
      <c r="AF1955" s="20"/>
      <c r="AG1955" s="20"/>
      <c r="AH1955" s="20"/>
      <c r="AI1955" s="20"/>
    </row>
    <row r="1956" spans="1:35" s="19" customFormat="1" x14ac:dyDescent="0.2">
      <c r="A1956" s="17">
        <v>43203.415196759262</v>
      </c>
      <c r="B1956" s="18">
        <v>1.90208333953342</v>
      </c>
      <c r="C1956" s="18">
        <v>1.3572916666666666</v>
      </c>
      <c r="D1956" s="22">
        <f t="shared" si="30"/>
        <v>32.574722222221659</v>
      </c>
      <c r="F1956" s="20"/>
      <c r="H1956" s="21"/>
      <c r="Q1956" s="20"/>
      <c r="S1956" s="21"/>
      <c r="T1956" s="20"/>
      <c r="U1956" s="20"/>
      <c r="V1956" s="20"/>
      <c r="W1956" s="20"/>
      <c r="X1956" s="20"/>
      <c r="Y1956" s="20"/>
      <c r="AE1956" s="20"/>
      <c r="AF1956" s="20"/>
      <c r="AG1956" s="20"/>
      <c r="AH1956" s="20"/>
      <c r="AI1956" s="20"/>
    </row>
    <row r="1957" spans="1:35" s="19" customFormat="1" x14ac:dyDescent="0.2">
      <c r="A1957" s="17">
        <v>43203.415891203702</v>
      </c>
      <c r="B1957" s="18">
        <v>1.9027777839801301</v>
      </c>
      <c r="C1957" s="18">
        <v>1.3579861111111111</v>
      </c>
      <c r="D1957" s="22">
        <f t="shared" si="30"/>
        <v>32.591388888888325</v>
      </c>
      <c r="F1957" s="20"/>
      <c r="H1957" s="21"/>
      <c r="Q1957" s="20"/>
      <c r="S1957" s="21"/>
      <c r="T1957" s="20"/>
      <c r="U1957" s="20"/>
      <c r="V1957" s="20"/>
      <c r="W1957" s="20"/>
      <c r="X1957" s="20"/>
      <c r="Y1957" s="20"/>
      <c r="AE1957" s="20"/>
      <c r="AF1957" s="20"/>
      <c r="AG1957" s="20"/>
      <c r="AH1957" s="20"/>
      <c r="AI1957" s="20"/>
    </row>
    <row r="1958" spans="1:35" s="19" customFormat="1" x14ac:dyDescent="0.2">
      <c r="A1958" s="17">
        <v>43203.416585648149</v>
      </c>
      <c r="B1958" s="18">
        <v>1.9034722284268399</v>
      </c>
      <c r="C1958" s="18">
        <v>1.3586805555555554</v>
      </c>
      <c r="D1958" s="22">
        <f t="shared" si="30"/>
        <v>32.608055555554991</v>
      </c>
      <c r="F1958" s="20"/>
      <c r="H1958" s="21"/>
      <c r="Q1958" s="20"/>
      <c r="S1958" s="21"/>
      <c r="T1958" s="20"/>
      <c r="U1958" s="20"/>
      <c r="V1958" s="20"/>
      <c r="W1958" s="20"/>
      <c r="X1958" s="20"/>
      <c r="Y1958" s="20"/>
      <c r="AE1958" s="20"/>
      <c r="AF1958" s="20"/>
      <c r="AG1958" s="20"/>
      <c r="AH1958" s="20"/>
      <c r="AI1958" s="20"/>
    </row>
    <row r="1959" spans="1:35" s="19" customFormat="1" x14ac:dyDescent="0.2">
      <c r="A1959" s="17">
        <v>43203.417280092595</v>
      </c>
      <c r="B1959" s="18">
        <v>1.90416667287354</v>
      </c>
      <c r="C1959" s="18">
        <v>1.359375</v>
      </c>
      <c r="D1959" s="22">
        <f t="shared" si="30"/>
        <v>32.624722222221656</v>
      </c>
      <c r="F1959" s="20"/>
      <c r="H1959" s="21"/>
      <c r="Q1959" s="20"/>
      <c r="S1959" s="21"/>
      <c r="T1959" s="20"/>
      <c r="U1959" s="20"/>
      <c r="V1959" s="20"/>
      <c r="W1959" s="20"/>
      <c r="X1959" s="20"/>
      <c r="Y1959" s="20"/>
      <c r="AE1959" s="20"/>
      <c r="AF1959" s="20"/>
      <c r="AG1959" s="20"/>
      <c r="AH1959" s="20"/>
      <c r="AI1959" s="20"/>
    </row>
    <row r="1960" spans="1:35" s="19" customFormat="1" x14ac:dyDescent="0.2">
      <c r="A1960" s="17">
        <v>43203.417974537035</v>
      </c>
      <c r="B1960" s="18">
        <v>1.9048611173202501</v>
      </c>
      <c r="C1960" s="18">
        <v>1.3600578703703703</v>
      </c>
      <c r="D1960" s="22">
        <f t="shared" si="30"/>
        <v>32.641388888888322</v>
      </c>
      <c r="F1960" s="20"/>
      <c r="H1960" s="21"/>
      <c r="Q1960" s="20"/>
      <c r="S1960" s="21"/>
      <c r="T1960" s="20"/>
      <c r="U1960" s="20"/>
      <c r="V1960" s="20"/>
      <c r="W1960" s="20"/>
      <c r="X1960" s="20"/>
      <c r="Y1960" s="20"/>
      <c r="AE1960" s="20"/>
      <c r="AF1960" s="20"/>
      <c r="AG1960" s="20"/>
      <c r="AH1960" s="20"/>
      <c r="AI1960" s="20"/>
    </row>
    <row r="1961" spans="1:35" s="19" customFormat="1" x14ac:dyDescent="0.2">
      <c r="A1961" s="17">
        <v>43203.418668981481</v>
      </c>
      <c r="B1961" s="18">
        <v>1.9055555617669599</v>
      </c>
      <c r="C1961" s="18">
        <v>1.3607523148148148</v>
      </c>
      <c r="D1961" s="22">
        <f t="shared" si="30"/>
        <v>32.658055555554988</v>
      </c>
      <c r="F1961" s="20"/>
      <c r="H1961" s="21"/>
      <c r="Q1961" s="20"/>
      <c r="S1961" s="21"/>
      <c r="T1961" s="20"/>
      <c r="U1961" s="20"/>
      <c r="V1961" s="20"/>
      <c r="W1961" s="20"/>
      <c r="X1961" s="20"/>
      <c r="Y1961" s="20"/>
      <c r="AE1961" s="20"/>
      <c r="AF1961" s="20"/>
      <c r="AG1961" s="20"/>
      <c r="AH1961" s="20"/>
      <c r="AI1961" s="20"/>
    </row>
    <row r="1962" spans="1:35" s="19" customFormat="1" x14ac:dyDescent="0.2">
      <c r="A1962" s="17">
        <v>43203.419363425928</v>
      </c>
      <c r="B1962" s="18">
        <v>1.90625000621367</v>
      </c>
      <c r="C1962" s="18">
        <v>1.3614583333333334</v>
      </c>
      <c r="D1962" s="22">
        <f t="shared" si="30"/>
        <v>32.674722222221654</v>
      </c>
      <c r="F1962" s="20"/>
      <c r="H1962" s="21"/>
      <c r="Q1962" s="20"/>
      <c r="S1962" s="21"/>
      <c r="T1962" s="20"/>
      <c r="U1962" s="20"/>
      <c r="V1962" s="20"/>
      <c r="W1962" s="20"/>
      <c r="X1962" s="20"/>
      <c r="Y1962" s="20"/>
      <c r="AE1962" s="20"/>
      <c r="AF1962" s="20"/>
      <c r="AG1962" s="20"/>
      <c r="AH1962" s="20"/>
      <c r="AI1962" s="20"/>
    </row>
    <row r="1963" spans="1:35" s="19" customFormat="1" x14ac:dyDescent="0.2">
      <c r="A1963" s="17">
        <v>43203.420057870368</v>
      </c>
      <c r="B1963" s="18">
        <v>1.9069444506603801</v>
      </c>
      <c r="C1963" s="18">
        <v>1.3621527777777778</v>
      </c>
      <c r="D1963" s="22">
        <f t="shared" si="30"/>
        <v>32.691388888888319</v>
      </c>
      <c r="F1963" s="20"/>
      <c r="H1963" s="21"/>
      <c r="Q1963" s="20"/>
      <c r="S1963" s="21"/>
      <c r="T1963" s="20"/>
      <c r="U1963" s="20"/>
      <c r="V1963" s="20"/>
      <c r="W1963" s="20"/>
      <c r="X1963" s="20"/>
      <c r="Y1963" s="20"/>
      <c r="AE1963" s="20"/>
      <c r="AF1963" s="20"/>
      <c r="AG1963" s="20"/>
      <c r="AH1963" s="20"/>
      <c r="AI1963" s="20"/>
    </row>
    <row r="1964" spans="1:35" s="19" customFormat="1" x14ac:dyDescent="0.2">
      <c r="A1964" s="17">
        <v>43203.420752314814</v>
      </c>
      <c r="B1964" s="18">
        <v>1.90763889510708</v>
      </c>
      <c r="C1964" s="18">
        <v>1.3628472222222223</v>
      </c>
      <c r="D1964" s="22">
        <f t="shared" si="30"/>
        <v>32.708055555554985</v>
      </c>
      <c r="F1964" s="20"/>
      <c r="H1964" s="21"/>
      <c r="Q1964" s="20">
        <v>-796.05700000000002</v>
      </c>
      <c r="S1964" s="21"/>
      <c r="T1964" s="20"/>
      <c r="U1964" s="20"/>
      <c r="V1964" s="20"/>
      <c r="W1964" s="20"/>
      <c r="X1964" s="20"/>
      <c r="Y1964" s="20"/>
      <c r="AE1964" s="20"/>
      <c r="AF1964" s="20"/>
      <c r="AG1964" s="20"/>
      <c r="AH1964" s="20"/>
      <c r="AI1964" s="20"/>
    </row>
    <row r="1965" spans="1:35" s="19" customFormat="1" x14ac:dyDescent="0.2">
      <c r="A1965" s="17">
        <v>43203.421446759261</v>
      </c>
      <c r="B1965" s="18">
        <v>1.90833333955379</v>
      </c>
      <c r="C1965" s="18">
        <v>1.3635416666666667</v>
      </c>
      <c r="D1965" s="22">
        <f t="shared" si="30"/>
        <v>32.724722222221651</v>
      </c>
      <c r="F1965" s="20"/>
      <c r="H1965" s="21"/>
      <c r="Q1965" s="20"/>
      <c r="S1965" s="21"/>
      <c r="T1965" s="20"/>
      <c r="U1965" s="20"/>
      <c r="V1965" s="20"/>
      <c r="W1965" s="20"/>
      <c r="X1965" s="20"/>
      <c r="Y1965" s="20"/>
      <c r="AE1965" s="20"/>
      <c r="AF1965" s="20"/>
      <c r="AG1965" s="20"/>
      <c r="AH1965" s="20"/>
      <c r="AI1965" s="20"/>
    </row>
    <row r="1966" spans="1:35" s="19" customFormat="1" x14ac:dyDescent="0.2">
      <c r="A1966" s="17">
        <v>43203.4221412037</v>
      </c>
      <c r="B1966" s="18">
        <v>1.9090277840005001</v>
      </c>
      <c r="C1966" s="18">
        <v>1.3642361111111112</v>
      </c>
      <c r="D1966" s="22">
        <f t="shared" si="30"/>
        <v>32.741388888888316</v>
      </c>
      <c r="F1966" s="20"/>
      <c r="H1966" s="21">
        <v>398.25900000000001</v>
      </c>
      <c r="Q1966" s="20"/>
      <c r="S1966" s="21"/>
      <c r="T1966" s="20"/>
      <c r="U1966" s="20"/>
      <c r="V1966" s="20"/>
      <c r="W1966" s="20"/>
      <c r="X1966" s="20"/>
      <c r="Y1966" s="20"/>
      <c r="AE1966" s="20"/>
      <c r="AF1966" s="20"/>
      <c r="AG1966" s="20"/>
      <c r="AH1966" s="20"/>
      <c r="AI1966" s="20"/>
    </row>
    <row r="1967" spans="1:35" s="19" customFormat="1" x14ac:dyDescent="0.2">
      <c r="A1967" s="17">
        <v>43203.422835648147</v>
      </c>
      <c r="B1967" s="18">
        <v>1.90972222844721</v>
      </c>
      <c r="C1967" s="18">
        <v>1.3649189814814815</v>
      </c>
      <c r="D1967" s="22">
        <f t="shared" si="30"/>
        <v>32.758055555554982</v>
      </c>
      <c r="F1967" s="20"/>
      <c r="H1967" s="21">
        <v>401.03100000000001</v>
      </c>
      <c r="Q1967" s="20"/>
      <c r="S1967" s="21"/>
      <c r="T1967" s="20"/>
      <c r="U1967" s="20"/>
      <c r="V1967" s="20"/>
      <c r="W1967" s="20"/>
      <c r="X1967" s="20"/>
      <c r="Y1967" s="20"/>
      <c r="AE1967" s="20"/>
      <c r="AF1967" s="20"/>
      <c r="AG1967" s="20"/>
      <c r="AH1967" s="20"/>
      <c r="AI1967" s="20"/>
    </row>
    <row r="1968" spans="1:35" s="19" customFormat="1" x14ac:dyDescent="0.2">
      <c r="A1968" s="17">
        <v>43203.423530092594</v>
      </c>
      <c r="B1968" s="18">
        <v>1.91041667289392</v>
      </c>
      <c r="C1968" s="18">
        <v>1.3656134259259258</v>
      </c>
      <c r="D1968" s="22">
        <f t="shared" si="30"/>
        <v>32.774722222221648</v>
      </c>
      <c r="F1968" s="20"/>
      <c r="H1968" s="21">
        <v>400.08300000000003</v>
      </c>
      <c r="Q1968" s="20"/>
      <c r="S1968" s="21"/>
      <c r="T1968" s="20"/>
      <c r="U1968" s="20"/>
      <c r="V1968" s="20"/>
      <c r="W1968" s="20"/>
      <c r="X1968" s="20"/>
      <c r="Y1968" s="20"/>
      <c r="AE1968" s="20"/>
      <c r="AF1968" s="20"/>
      <c r="AG1968" s="20"/>
      <c r="AH1968" s="20"/>
      <c r="AI1968" s="20"/>
    </row>
    <row r="1969" spans="1:31" s="20" customFormat="1" x14ac:dyDescent="0.2">
      <c r="A1969" s="17">
        <v>43203.424224537041</v>
      </c>
      <c r="B1969" s="18">
        <v>1.9111111173406199</v>
      </c>
      <c r="C1969" s="18">
        <v>1.3663194444444444</v>
      </c>
      <c r="D1969" s="22">
        <f t="shared" si="30"/>
        <v>32.791388888888314</v>
      </c>
      <c r="E1969" s="19"/>
      <c r="G1969" s="19"/>
      <c r="H1969" s="21">
        <v>397.40600000000001</v>
      </c>
      <c r="I1969" s="19"/>
      <c r="J1969" s="19"/>
      <c r="K1969" s="19"/>
      <c r="L1969" s="19"/>
      <c r="M1969" s="19"/>
      <c r="N1969" s="19"/>
      <c r="O1969" s="19"/>
      <c r="P1969" s="19"/>
      <c r="R1969" s="19"/>
      <c r="S1969" s="21"/>
      <c r="Z1969" s="19"/>
      <c r="AA1969" s="19"/>
      <c r="AB1969" s="19"/>
      <c r="AC1969" s="19"/>
      <c r="AD1969" s="19"/>
    </row>
    <row r="1970" spans="1:31" s="20" customFormat="1" x14ac:dyDescent="0.2">
      <c r="A1970" s="17">
        <v>43203.42491898148</v>
      </c>
      <c r="B1970" s="18">
        <v>1.91180556178733</v>
      </c>
      <c r="C1970" s="18">
        <v>1.367013888888889</v>
      </c>
      <c r="D1970" s="22">
        <f t="shared" si="30"/>
        <v>32.808055555554979</v>
      </c>
      <c r="E1970" s="19"/>
      <c r="G1970" s="19"/>
      <c r="H1970" s="21">
        <v>399.58100000000002</v>
      </c>
      <c r="I1970" s="19"/>
      <c r="J1970" s="19"/>
      <c r="K1970" s="19"/>
      <c r="L1970" s="19"/>
      <c r="M1970" s="19"/>
      <c r="N1970" s="19"/>
      <c r="O1970" s="19"/>
      <c r="P1970" s="19"/>
      <c r="R1970" s="19"/>
      <c r="S1970" s="21"/>
      <c r="Z1970" s="19"/>
      <c r="AA1970" s="19"/>
      <c r="AB1970" s="19"/>
      <c r="AC1970" s="19"/>
      <c r="AD1970" s="19"/>
    </row>
    <row r="1971" spans="1:31" s="20" customFormat="1" x14ac:dyDescent="0.2">
      <c r="A1971" s="17">
        <v>43203.425613425927</v>
      </c>
      <c r="B1971" s="18">
        <v>1.91250000623404</v>
      </c>
      <c r="C1971" s="18">
        <v>1.3677083333333333</v>
      </c>
      <c r="D1971" s="22">
        <f t="shared" si="30"/>
        <v>32.824722222221645</v>
      </c>
      <c r="E1971" s="19"/>
      <c r="G1971" s="19"/>
      <c r="H1971" s="21">
        <v>400.71</v>
      </c>
      <c r="I1971" s="19"/>
      <c r="J1971" s="19"/>
      <c r="K1971" s="19"/>
      <c r="L1971" s="19"/>
      <c r="M1971" s="19"/>
      <c r="N1971" s="19"/>
      <c r="O1971" s="19"/>
      <c r="P1971" s="19"/>
      <c r="R1971" s="19"/>
      <c r="S1971" s="21"/>
      <c r="Z1971" s="19"/>
      <c r="AA1971" s="19"/>
      <c r="AB1971" s="19"/>
      <c r="AC1971" s="19"/>
      <c r="AD1971" s="19"/>
    </row>
    <row r="1972" spans="1:31" s="20" customFormat="1" x14ac:dyDescent="0.2">
      <c r="A1972" s="17">
        <v>43203.426307870373</v>
      </c>
      <c r="B1972" s="18">
        <v>1.9131944506807499</v>
      </c>
      <c r="C1972" s="18">
        <v>1.3684027777777779</v>
      </c>
      <c r="D1972" s="22">
        <f t="shared" si="30"/>
        <v>32.841388888888311</v>
      </c>
      <c r="E1972" s="19"/>
      <c r="G1972" s="19"/>
      <c r="H1972" s="21"/>
      <c r="I1972" s="19"/>
      <c r="J1972" s="19"/>
      <c r="K1972" s="19"/>
      <c r="L1972" s="19"/>
      <c r="M1972" s="19"/>
      <c r="N1972" s="19"/>
      <c r="O1972" s="19"/>
      <c r="P1972" s="19"/>
      <c r="R1972" s="19"/>
      <c r="S1972" s="21"/>
      <c r="Z1972" s="19"/>
      <c r="AA1972" s="19"/>
      <c r="AB1972" s="19"/>
      <c r="AC1972" s="19"/>
      <c r="AD1972" s="19"/>
    </row>
    <row r="1973" spans="1:31" s="20" customFormat="1" x14ac:dyDescent="0.2">
      <c r="A1973" s="17">
        <v>43203.427002314813</v>
      </c>
      <c r="B1973" s="18">
        <v>1.91388889512746</v>
      </c>
      <c r="C1973" s="18">
        <v>1.3690972222222222</v>
      </c>
      <c r="D1973" s="22">
        <f t="shared" si="30"/>
        <v>32.858055555554976</v>
      </c>
      <c r="E1973" s="19"/>
      <c r="G1973" s="19"/>
      <c r="H1973" s="21"/>
      <c r="I1973" s="19"/>
      <c r="J1973" s="19"/>
      <c r="K1973" s="19"/>
      <c r="L1973" s="19"/>
      <c r="M1973" s="19"/>
      <c r="N1973" s="19"/>
      <c r="O1973" s="19"/>
      <c r="P1973" s="19"/>
      <c r="R1973" s="19"/>
      <c r="S1973" s="21"/>
      <c r="Z1973" s="19"/>
      <c r="AA1973" s="19"/>
      <c r="AB1973" s="19"/>
      <c r="AC1973" s="19"/>
      <c r="AD1973" s="19"/>
    </row>
    <row r="1974" spans="1:31" s="20" customFormat="1" x14ac:dyDescent="0.2">
      <c r="A1974" s="17">
        <v>43203.42769675926</v>
      </c>
      <c r="B1974" s="18">
        <v>1.91458333957416</v>
      </c>
      <c r="C1974" s="18">
        <v>1.3697800925925927</v>
      </c>
      <c r="D1974" s="22">
        <f t="shared" si="30"/>
        <v>32.874722222221642</v>
      </c>
      <c r="E1974" s="19"/>
      <c r="G1974" s="19"/>
      <c r="H1974" s="21"/>
      <c r="I1974" s="19"/>
      <c r="J1974" s="19"/>
      <c r="K1974" s="19"/>
      <c r="L1974" s="19"/>
      <c r="M1974" s="19"/>
      <c r="N1974" s="19"/>
      <c r="O1974" s="19"/>
      <c r="P1974" s="19"/>
      <c r="R1974" s="19"/>
      <c r="S1974" s="21"/>
      <c r="Z1974" s="19"/>
      <c r="AA1974" s="19"/>
      <c r="AB1974" s="19"/>
      <c r="AC1974" s="19"/>
      <c r="AD1974" s="19"/>
    </row>
    <row r="1975" spans="1:31" s="20" customFormat="1" x14ac:dyDescent="0.2">
      <c r="A1975" s="17">
        <v>43203.428391203706</v>
      </c>
      <c r="B1975" s="18">
        <v>1.9152777840208699</v>
      </c>
      <c r="C1975" s="18">
        <v>1.3704861111111111</v>
      </c>
      <c r="D1975" s="22">
        <f t="shared" si="30"/>
        <v>32.891388888888308</v>
      </c>
      <c r="E1975" s="19"/>
      <c r="G1975" s="19"/>
      <c r="H1975" s="21"/>
      <c r="I1975" s="19"/>
      <c r="J1975" s="19"/>
      <c r="K1975" s="19"/>
      <c r="L1975" s="19"/>
      <c r="M1975" s="19"/>
      <c r="N1975" s="19"/>
      <c r="O1975" s="19"/>
      <c r="P1975" s="19"/>
      <c r="R1975" s="19"/>
      <c r="S1975" s="21"/>
      <c r="Z1975" s="19"/>
      <c r="AA1975" s="19"/>
      <c r="AB1975" s="19"/>
      <c r="AC1975" s="19"/>
      <c r="AD1975" s="19"/>
    </row>
    <row r="1976" spans="1:31" s="20" customFormat="1" x14ac:dyDescent="0.2">
      <c r="A1976" s="17">
        <v>43203.429085648146</v>
      </c>
      <c r="B1976" s="18">
        <v>1.91597222846758</v>
      </c>
      <c r="C1976" s="18">
        <v>1.3711805555555556</v>
      </c>
      <c r="D1976" s="22">
        <f t="shared" si="30"/>
        <v>32.908055555554974</v>
      </c>
      <c r="E1976" s="19"/>
      <c r="G1976" s="19"/>
      <c r="H1976" s="21"/>
      <c r="I1976" s="19"/>
      <c r="J1976" s="19"/>
      <c r="K1976" s="19"/>
      <c r="L1976" s="19"/>
      <c r="M1976" s="19"/>
      <c r="N1976" s="19"/>
      <c r="O1976" s="19"/>
      <c r="P1976" s="19"/>
      <c r="R1976" s="19"/>
      <c r="S1976" s="21"/>
      <c r="T1976" s="20">
        <v>36.128</v>
      </c>
      <c r="Z1976" s="19"/>
      <c r="AA1976" s="19"/>
      <c r="AB1976" s="19"/>
      <c r="AC1976" s="19"/>
      <c r="AD1976" s="19"/>
    </row>
    <row r="1977" spans="1:31" s="20" customFormat="1" x14ac:dyDescent="0.2">
      <c r="A1977" s="17">
        <v>43203.429780092592</v>
      </c>
      <c r="B1977" s="18">
        <v>1.91666667291429</v>
      </c>
      <c r="C1977" s="18">
        <v>1.371875</v>
      </c>
      <c r="D1977" s="22">
        <f t="shared" si="30"/>
        <v>32.924722222221639</v>
      </c>
      <c r="E1977" s="19"/>
      <c r="G1977" s="19"/>
      <c r="H1977" s="21"/>
      <c r="I1977" s="19"/>
      <c r="J1977" s="19"/>
      <c r="K1977" s="19"/>
      <c r="L1977" s="19"/>
      <c r="M1977" s="19"/>
      <c r="N1977" s="19"/>
      <c r="O1977" s="19"/>
      <c r="P1977" s="19"/>
      <c r="R1977" s="19"/>
      <c r="S1977" s="21"/>
      <c r="T1977" s="20">
        <v>33.923999999999999</v>
      </c>
      <c r="Z1977" s="19"/>
      <c r="AA1977" s="19"/>
      <c r="AB1977" s="19"/>
      <c r="AC1977" s="19"/>
      <c r="AD1977" s="19"/>
    </row>
    <row r="1978" spans="1:31" s="20" customFormat="1" x14ac:dyDescent="0.2">
      <c r="A1978" s="17">
        <v>43203.430474537039</v>
      </c>
      <c r="B1978" s="18">
        <v>1.9173611173609999</v>
      </c>
      <c r="C1978" s="18">
        <v>1.3725694444444445</v>
      </c>
      <c r="D1978" s="22">
        <f t="shared" si="30"/>
        <v>32.941388888888305</v>
      </c>
      <c r="E1978" s="19">
        <v>1005.633</v>
      </c>
      <c r="F1978" s="20">
        <v>6.1310000000000002</v>
      </c>
      <c r="G1978" s="19">
        <v>37.036999999999999</v>
      </c>
      <c r="H1978" s="21">
        <v>399.77100000000002</v>
      </c>
      <c r="I1978" s="19">
        <v>0</v>
      </c>
      <c r="J1978" s="19">
        <v>0</v>
      </c>
      <c r="K1978" s="19">
        <v>0</v>
      </c>
      <c r="L1978" s="19">
        <v>5.633</v>
      </c>
      <c r="M1978" s="19">
        <v>0</v>
      </c>
      <c r="N1978" s="19">
        <v>0</v>
      </c>
      <c r="O1978" s="19">
        <v>0</v>
      </c>
      <c r="P1978" s="19">
        <v>0</v>
      </c>
      <c r="Q1978" s="20">
        <v>-795.92399999999998</v>
      </c>
      <c r="R1978" s="19">
        <v>0</v>
      </c>
      <c r="S1978" s="21">
        <v>1.0529999999999999</v>
      </c>
      <c r="T1978" s="20">
        <v>33.944000000000003</v>
      </c>
      <c r="U1978" s="20">
        <v>0</v>
      </c>
      <c r="V1978" s="20">
        <v>0</v>
      </c>
      <c r="W1978" s="20">
        <v>0</v>
      </c>
      <c r="X1978" s="20">
        <v>0</v>
      </c>
      <c r="Y1978" s="20">
        <v>6</v>
      </c>
      <c r="Z1978" s="19">
        <v>37</v>
      </c>
      <c r="AA1978" s="19">
        <v>3</v>
      </c>
      <c r="AB1978" s="19">
        <v>0</v>
      </c>
      <c r="AC1978" s="19">
        <v>3</v>
      </c>
      <c r="AD1978" s="19">
        <v>3</v>
      </c>
      <c r="AE1978" s="20">
        <v>0</v>
      </c>
    </row>
    <row r="1979" spans="1:31" s="20" customFormat="1" x14ac:dyDescent="0.2">
      <c r="A1979" s="17">
        <v>43203.431168981479</v>
      </c>
      <c r="B1979" s="18">
        <v>1.91805556180771</v>
      </c>
      <c r="C1979" s="18">
        <v>1.3732638888888888</v>
      </c>
      <c r="D1979" s="22">
        <f t="shared" si="30"/>
        <v>32.958055555554971</v>
      </c>
      <c r="E1979" s="19"/>
      <c r="G1979" s="19"/>
      <c r="H1979" s="21"/>
      <c r="I1979" s="19"/>
      <c r="J1979" s="19"/>
      <c r="K1979" s="19"/>
      <c r="L1979" s="19"/>
      <c r="M1979" s="19"/>
      <c r="N1979" s="19"/>
      <c r="O1979" s="19"/>
      <c r="P1979" s="19"/>
      <c r="R1979" s="19"/>
      <c r="S1979" s="21"/>
      <c r="T1979" s="20">
        <v>35.302</v>
      </c>
      <c r="Z1979" s="19"/>
      <c r="AA1979" s="19"/>
      <c r="AB1979" s="19"/>
      <c r="AC1979" s="19"/>
      <c r="AD1979" s="19"/>
    </row>
    <row r="1980" spans="1:31" s="20" customFormat="1" x14ac:dyDescent="0.2">
      <c r="A1980" s="17">
        <v>43203.431863425925</v>
      </c>
      <c r="B1980" s="18">
        <v>1.9187500062544101</v>
      </c>
      <c r="C1980" s="18">
        <v>1.3739583333333334</v>
      </c>
      <c r="D1980" s="22">
        <f t="shared" si="30"/>
        <v>32.974722222221637</v>
      </c>
      <c r="E1980" s="19"/>
      <c r="G1980" s="19"/>
      <c r="H1980" s="21"/>
      <c r="I1980" s="19"/>
      <c r="J1980" s="19"/>
      <c r="K1980" s="19"/>
      <c r="L1980" s="19"/>
      <c r="M1980" s="19"/>
      <c r="N1980" s="19"/>
      <c r="O1980" s="19"/>
      <c r="P1980" s="19"/>
      <c r="R1980" s="19"/>
      <c r="S1980" s="21"/>
      <c r="Z1980" s="19"/>
      <c r="AA1980" s="19"/>
      <c r="AB1980" s="19"/>
      <c r="AC1980" s="19"/>
      <c r="AD1980" s="19"/>
    </row>
    <row r="1981" spans="1:31" s="20" customFormat="1" x14ac:dyDescent="0.2">
      <c r="A1981" s="17">
        <v>43203.432557870372</v>
      </c>
      <c r="B1981" s="18">
        <v>1.9194444507011199</v>
      </c>
      <c r="C1981" s="18">
        <v>1.3746527777777777</v>
      </c>
      <c r="D1981" s="22">
        <f t="shared" si="30"/>
        <v>32.991388888888302</v>
      </c>
      <c r="E1981" s="19"/>
      <c r="G1981" s="19"/>
      <c r="H1981" s="21">
        <v>401.39600000000002</v>
      </c>
      <c r="I1981" s="19"/>
      <c r="J1981" s="19"/>
      <c r="K1981" s="19"/>
      <c r="L1981" s="19"/>
      <c r="M1981" s="19"/>
      <c r="N1981" s="19"/>
      <c r="O1981" s="19"/>
      <c r="P1981" s="19"/>
      <c r="R1981" s="19"/>
      <c r="S1981" s="21"/>
      <c r="Z1981" s="19"/>
      <c r="AA1981" s="19"/>
      <c r="AB1981" s="19"/>
      <c r="AC1981" s="19"/>
      <c r="AD1981" s="19"/>
    </row>
    <row r="1982" spans="1:31" s="20" customFormat="1" x14ac:dyDescent="0.2">
      <c r="A1982" s="17">
        <v>43203.433252314811</v>
      </c>
      <c r="B1982" s="18">
        <v>1.92013889514783</v>
      </c>
      <c r="C1982" s="18">
        <v>1.3753472222222223</v>
      </c>
      <c r="D1982" s="22">
        <f t="shared" si="30"/>
        <v>33.008055555554968</v>
      </c>
      <c r="E1982" s="19"/>
      <c r="G1982" s="19"/>
      <c r="H1982" s="21"/>
      <c r="I1982" s="19"/>
      <c r="J1982" s="19"/>
      <c r="K1982" s="19"/>
      <c r="L1982" s="19"/>
      <c r="M1982" s="19"/>
      <c r="N1982" s="19"/>
      <c r="O1982" s="19"/>
      <c r="P1982" s="19"/>
      <c r="R1982" s="19"/>
      <c r="S1982" s="21"/>
      <c r="Z1982" s="19"/>
      <c r="AA1982" s="19"/>
      <c r="AB1982" s="19"/>
      <c r="AC1982" s="19"/>
      <c r="AD1982" s="19"/>
    </row>
    <row r="1983" spans="1:31" s="20" customFormat="1" x14ac:dyDescent="0.2">
      <c r="A1983" s="17">
        <v>43203.433946759258</v>
      </c>
      <c r="B1983" s="18">
        <v>1.9208333395945401</v>
      </c>
      <c r="C1983" s="18">
        <v>1.3760416666666666</v>
      </c>
      <c r="D1983" s="22">
        <f t="shared" si="30"/>
        <v>33.024722222221634</v>
      </c>
      <c r="E1983" s="19"/>
      <c r="G1983" s="19"/>
      <c r="H1983" s="21">
        <v>400.06099999999998</v>
      </c>
      <c r="I1983" s="19"/>
      <c r="J1983" s="19"/>
      <c r="K1983" s="19"/>
      <c r="L1983" s="19"/>
      <c r="M1983" s="19"/>
      <c r="N1983" s="19"/>
      <c r="O1983" s="19"/>
      <c r="P1983" s="19"/>
      <c r="R1983" s="19"/>
      <c r="S1983" s="21"/>
      <c r="Z1983" s="19"/>
      <c r="AA1983" s="19"/>
      <c r="AB1983" s="19"/>
      <c r="AC1983" s="19"/>
      <c r="AD1983" s="19"/>
    </row>
    <row r="1984" spans="1:31" s="20" customFormat="1" x14ac:dyDescent="0.2">
      <c r="A1984" s="17">
        <v>43203.434641203705</v>
      </c>
      <c r="B1984" s="18">
        <v>1.9215277840412499</v>
      </c>
      <c r="C1984" s="18">
        <v>1.3767361111111112</v>
      </c>
      <c r="D1984" s="22">
        <f t="shared" si="30"/>
        <v>33.041388888888299</v>
      </c>
      <c r="E1984" s="19"/>
      <c r="G1984" s="19"/>
      <c r="H1984" s="21"/>
      <c r="I1984" s="19"/>
      <c r="J1984" s="19"/>
      <c r="K1984" s="19"/>
      <c r="L1984" s="19"/>
      <c r="M1984" s="19"/>
      <c r="N1984" s="19"/>
      <c r="O1984" s="19"/>
      <c r="P1984" s="19"/>
      <c r="R1984" s="19"/>
      <c r="S1984" s="21"/>
      <c r="Z1984" s="19"/>
      <c r="AA1984" s="19"/>
      <c r="AB1984" s="19"/>
      <c r="AC1984" s="19"/>
      <c r="AD1984" s="19"/>
    </row>
    <row r="1985" spans="1:30" s="20" customFormat="1" x14ac:dyDescent="0.2">
      <c r="A1985" s="17">
        <v>43203.435335648152</v>
      </c>
      <c r="B1985" s="18">
        <v>1.92222222848795</v>
      </c>
      <c r="C1985" s="18">
        <v>1.3774305555555555</v>
      </c>
      <c r="D1985" s="22">
        <f t="shared" si="30"/>
        <v>33.058055555554965</v>
      </c>
      <c r="E1985" s="19"/>
      <c r="G1985" s="19"/>
      <c r="H1985" s="21"/>
      <c r="I1985" s="19"/>
      <c r="J1985" s="19"/>
      <c r="K1985" s="19"/>
      <c r="L1985" s="19"/>
      <c r="M1985" s="19"/>
      <c r="N1985" s="19"/>
      <c r="O1985" s="19"/>
      <c r="P1985" s="19"/>
      <c r="R1985" s="19"/>
      <c r="S1985" s="21"/>
      <c r="Z1985" s="19"/>
      <c r="AA1985" s="19"/>
      <c r="AB1985" s="19"/>
      <c r="AC1985" s="19"/>
      <c r="AD1985" s="19"/>
    </row>
    <row r="1986" spans="1:30" s="20" customFormat="1" x14ac:dyDescent="0.2">
      <c r="A1986" s="17">
        <v>43203.436030092591</v>
      </c>
      <c r="B1986" s="18">
        <v>1.9229166729346601</v>
      </c>
      <c r="C1986" s="18">
        <v>1.378125</v>
      </c>
      <c r="D1986" s="22">
        <f t="shared" si="30"/>
        <v>33.074722222221631</v>
      </c>
      <c r="E1986" s="19"/>
      <c r="G1986" s="19"/>
      <c r="H1986" s="21"/>
      <c r="I1986" s="19"/>
      <c r="J1986" s="19"/>
      <c r="K1986" s="19"/>
      <c r="L1986" s="19"/>
      <c r="M1986" s="19"/>
      <c r="N1986" s="19"/>
      <c r="O1986" s="19"/>
      <c r="P1986" s="19"/>
      <c r="R1986" s="19"/>
      <c r="S1986" s="21"/>
      <c r="Z1986" s="19"/>
      <c r="AA1986" s="19"/>
      <c r="AB1986" s="19"/>
      <c r="AC1986" s="19"/>
      <c r="AD1986" s="19"/>
    </row>
    <row r="1987" spans="1:30" s="20" customFormat="1" x14ac:dyDescent="0.2">
      <c r="A1987" s="17">
        <v>43203.436724537038</v>
      </c>
      <c r="B1987" s="18">
        <v>1.9236111173813699</v>
      </c>
      <c r="C1987" s="18">
        <v>1.3788194444444444</v>
      </c>
      <c r="D1987" s="22">
        <f t="shared" si="30"/>
        <v>33.091388888888297</v>
      </c>
      <c r="E1987" s="19"/>
      <c r="G1987" s="19"/>
      <c r="H1987" s="21"/>
      <c r="I1987" s="19"/>
      <c r="J1987" s="19"/>
      <c r="K1987" s="19"/>
      <c r="L1987" s="19"/>
      <c r="M1987" s="19"/>
      <c r="N1987" s="19"/>
      <c r="O1987" s="19"/>
      <c r="P1987" s="19"/>
      <c r="R1987" s="19"/>
      <c r="S1987" s="21"/>
      <c r="Z1987" s="19"/>
      <c r="AA1987" s="19"/>
      <c r="AB1987" s="19"/>
      <c r="AC1987" s="19"/>
      <c r="AD1987" s="19"/>
    </row>
    <row r="1988" spans="1:30" s="20" customFormat="1" x14ac:dyDescent="0.2">
      <c r="A1988" s="17">
        <v>43203.437418981484</v>
      </c>
      <c r="B1988" s="18">
        <v>1.92430556182808</v>
      </c>
      <c r="C1988" s="18">
        <v>1.3795023148148149</v>
      </c>
      <c r="D1988" s="22">
        <f t="shared" ref="D1988:D2051" si="31">D1987+60/3600</f>
        <v>33.108055555554962</v>
      </c>
      <c r="E1988" s="19"/>
      <c r="G1988" s="19"/>
      <c r="H1988" s="21"/>
      <c r="I1988" s="19"/>
      <c r="J1988" s="19"/>
      <c r="K1988" s="19"/>
      <c r="L1988" s="19"/>
      <c r="M1988" s="19"/>
      <c r="N1988" s="19"/>
      <c r="O1988" s="19"/>
      <c r="P1988" s="19"/>
      <c r="R1988" s="19"/>
      <c r="S1988" s="21"/>
      <c r="Z1988" s="19"/>
      <c r="AA1988" s="19"/>
      <c r="AB1988" s="19"/>
      <c r="AC1988" s="19"/>
      <c r="AD1988" s="19"/>
    </row>
    <row r="1989" spans="1:30" s="20" customFormat="1" x14ac:dyDescent="0.2">
      <c r="A1989" s="17">
        <v>43203.438113425924</v>
      </c>
      <c r="B1989" s="18">
        <v>1.9250000062747901</v>
      </c>
      <c r="C1989" s="18">
        <v>1.3802083333333333</v>
      </c>
      <c r="D1989" s="22">
        <f t="shared" si="31"/>
        <v>33.124722222221628</v>
      </c>
      <c r="E1989" s="19"/>
      <c r="G1989" s="19"/>
      <c r="H1989" s="21"/>
      <c r="I1989" s="19"/>
      <c r="J1989" s="19"/>
      <c r="K1989" s="19"/>
      <c r="L1989" s="19"/>
      <c r="M1989" s="19"/>
      <c r="N1989" s="19"/>
      <c r="O1989" s="19"/>
      <c r="P1989" s="19"/>
      <c r="R1989" s="19"/>
      <c r="S1989" s="21"/>
      <c r="Z1989" s="19"/>
      <c r="AA1989" s="19"/>
      <c r="AB1989" s="19"/>
      <c r="AC1989" s="19"/>
      <c r="AD1989" s="19"/>
    </row>
    <row r="1990" spans="1:30" s="20" customFormat="1" x14ac:dyDescent="0.2">
      <c r="A1990" s="17">
        <v>43203.438807870371</v>
      </c>
      <c r="B1990" s="18">
        <v>1.9256944507214899</v>
      </c>
      <c r="C1990" s="18">
        <v>1.3809027777777778</v>
      </c>
      <c r="D1990" s="22">
        <f t="shared" si="31"/>
        <v>33.141388888888294</v>
      </c>
      <c r="E1990" s="19"/>
      <c r="G1990" s="19"/>
      <c r="H1990" s="21"/>
      <c r="I1990" s="19"/>
      <c r="J1990" s="19"/>
      <c r="K1990" s="19"/>
      <c r="L1990" s="19"/>
      <c r="M1990" s="19"/>
      <c r="N1990" s="19"/>
      <c r="O1990" s="19"/>
      <c r="P1990" s="19"/>
      <c r="R1990" s="19"/>
      <c r="S1990" s="21"/>
      <c r="Z1990" s="19"/>
      <c r="AA1990" s="19"/>
      <c r="AB1990" s="19"/>
      <c r="AC1990" s="19"/>
      <c r="AD1990" s="19"/>
    </row>
    <row r="1991" spans="1:30" s="20" customFormat="1" x14ac:dyDescent="0.2">
      <c r="A1991" s="17">
        <v>43203.439502314817</v>
      </c>
      <c r="B1991" s="18">
        <v>1.9263888951682</v>
      </c>
      <c r="C1991" s="18">
        <v>1.3815972222222221</v>
      </c>
      <c r="D1991" s="22">
        <f t="shared" si="31"/>
        <v>33.158055555554959</v>
      </c>
      <c r="E1991" s="19"/>
      <c r="G1991" s="19"/>
      <c r="H1991" s="21"/>
      <c r="I1991" s="19"/>
      <c r="J1991" s="19"/>
      <c r="K1991" s="19"/>
      <c r="L1991" s="19"/>
      <c r="M1991" s="19"/>
      <c r="N1991" s="19"/>
      <c r="O1991" s="19"/>
      <c r="P1991" s="19"/>
      <c r="R1991" s="19"/>
      <c r="S1991" s="21"/>
      <c r="Z1991" s="19"/>
      <c r="AA1991" s="19"/>
      <c r="AB1991" s="19"/>
      <c r="AC1991" s="19"/>
      <c r="AD1991" s="19"/>
    </row>
    <row r="1992" spans="1:30" s="20" customFormat="1" x14ac:dyDescent="0.2">
      <c r="A1992" s="17">
        <v>43203.440196759257</v>
      </c>
      <c r="B1992" s="18">
        <v>1.9270833396149101</v>
      </c>
      <c r="C1992" s="18">
        <v>1.3822916666666667</v>
      </c>
      <c r="D1992" s="22">
        <f t="shared" si="31"/>
        <v>33.174722222221625</v>
      </c>
      <c r="E1992" s="19"/>
      <c r="G1992" s="19"/>
      <c r="H1992" s="21"/>
      <c r="I1992" s="19"/>
      <c r="J1992" s="19"/>
      <c r="K1992" s="19"/>
      <c r="L1992" s="19"/>
      <c r="M1992" s="19"/>
      <c r="N1992" s="19"/>
      <c r="O1992" s="19"/>
      <c r="P1992" s="19"/>
      <c r="R1992" s="19"/>
      <c r="S1992" s="21"/>
      <c r="Z1992" s="19"/>
      <c r="AA1992" s="19"/>
      <c r="AB1992" s="19"/>
      <c r="AC1992" s="19"/>
      <c r="AD1992" s="19"/>
    </row>
    <row r="1993" spans="1:30" s="20" customFormat="1" x14ac:dyDescent="0.2">
      <c r="A1993" s="17">
        <v>43203.440891203703</v>
      </c>
      <c r="B1993" s="18">
        <v>1.9277777840616199</v>
      </c>
      <c r="C1993" s="18">
        <v>1.382986111111111</v>
      </c>
      <c r="D1993" s="22">
        <f t="shared" si="31"/>
        <v>33.191388888888291</v>
      </c>
      <c r="E1993" s="19"/>
      <c r="G1993" s="19"/>
      <c r="H1993" s="21">
        <v>400.53199999999998</v>
      </c>
      <c r="I1993" s="19"/>
      <c r="J1993" s="19"/>
      <c r="K1993" s="19"/>
      <c r="L1993" s="19"/>
      <c r="M1993" s="19"/>
      <c r="N1993" s="19"/>
      <c r="O1993" s="19"/>
      <c r="P1993" s="19"/>
      <c r="R1993" s="19"/>
      <c r="S1993" s="21"/>
      <c r="Z1993" s="19"/>
      <c r="AA1993" s="19"/>
      <c r="AB1993" s="19"/>
      <c r="AC1993" s="19"/>
      <c r="AD1993" s="19"/>
    </row>
    <row r="1994" spans="1:30" s="20" customFormat="1" x14ac:dyDescent="0.2">
      <c r="A1994" s="17">
        <v>43203.44158564815</v>
      </c>
      <c r="B1994" s="18">
        <v>1.92847222850833</v>
      </c>
      <c r="C1994" s="18">
        <v>1.3836689814814815</v>
      </c>
      <c r="D1994" s="22">
        <f t="shared" si="31"/>
        <v>33.208055555554957</v>
      </c>
      <c r="E1994" s="19"/>
      <c r="G1994" s="19"/>
      <c r="H1994" s="21"/>
      <c r="I1994" s="19"/>
      <c r="J1994" s="19"/>
      <c r="K1994" s="19"/>
      <c r="L1994" s="19"/>
      <c r="M1994" s="19"/>
      <c r="N1994" s="19"/>
      <c r="O1994" s="19"/>
      <c r="P1994" s="19"/>
      <c r="R1994" s="19"/>
      <c r="S1994" s="21"/>
      <c r="Z1994" s="19"/>
      <c r="AA1994" s="19"/>
      <c r="AB1994" s="19"/>
      <c r="AC1994" s="19"/>
      <c r="AD1994" s="19"/>
    </row>
    <row r="1995" spans="1:30" s="20" customFormat="1" x14ac:dyDescent="0.2">
      <c r="A1995" s="17">
        <v>43203.442280092589</v>
      </c>
      <c r="B1995" s="18">
        <v>1.9291666729550301</v>
      </c>
      <c r="C1995" s="18">
        <v>1.3843634259259259</v>
      </c>
      <c r="D1995" s="22">
        <f t="shared" si="31"/>
        <v>33.224722222221622</v>
      </c>
      <c r="E1995" s="19"/>
      <c r="G1995" s="19"/>
      <c r="H1995" s="21">
        <v>399.774</v>
      </c>
      <c r="I1995" s="19"/>
      <c r="J1995" s="19"/>
      <c r="K1995" s="19"/>
      <c r="L1995" s="19"/>
      <c r="M1995" s="19"/>
      <c r="N1995" s="19"/>
      <c r="O1995" s="19"/>
      <c r="P1995" s="19"/>
      <c r="R1995" s="19"/>
      <c r="S1995" s="21"/>
      <c r="Z1995" s="19"/>
      <c r="AA1995" s="19"/>
      <c r="AB1995" s="19"/>
      <c r="AC1995" s="19"/>
      <c r="AD1995" s="19"/>
    </row>
    <row r="1996" spans="1:30" s="20" customFormat="1" x14ac:dyDescent="0.2">
      <c r="A1996" s="17">
        <v>43203.442974537036</v>
      </c>
      <c r="B1996" s="18">
        <v>1.9298611174017399</v>
      </c>
      <c r="C1996" s="18">
        <v>1.3850694444444445</v>
      </c>
      <c r="D1996" s="22">
        <f t="shared" si="31"/>
        <v>33.241388888888288</v>
      </c>
      <c r="E1996" s="19"/>
      <c r="G1996" s="19"/>
      <c r="H1996" s="21"/>
      <c r="I1996" s="19"/>
      <c r="J1996" s="19"/>
      <c r="K1996" s="19"/>
      <c r="L1996" s="19"/>
      <c r="M1996" s="19"/>
      <c r="N1996" s="19"/>
      <c r="O1996" s="19"/>
      <c r="P1996" s="19"/>
      <c r="R1996" s="19"/>
      <c r="S1996" s="21"/>
      <c r="Z1996" s="19"/>
      <c r="AA1996" s="19"/>
      <c r="AB1996" s="19"/>
      <c r="AC1996" s="19"/>
      <c r="AD1996" s="19"/>
    </row>
    <row r="1997" spans="1:30" s="20" customFormat="1" x14ac:dyDescent="0.2">
      <c r="A1997" s="17">
        <v>43203.443668981483</v>
      </c>
      <c r="B1997" s="18">
        <v>1.93055556184845</v>
      </c>
      <c r="C1997" s="18">
        <v>1.3857638888888888</v>
      </c>
      <c r="D1997" s="22">
        <f t="shared" si="31"/>
        <v>33.258055555554954</v>
      </c>
      <c r="E1997" s="19"/>
      <c r="G1997" s="19"/>
      <c r="H1997" s="21"/>
      <c r="I1997" s="19"/>
      <c r="J1997" s="19"/>
      <c r="K1997" s="19"/>
      <c r="L1997" s="19"/>
      <c r="M1997" s="19"/>
      <c r="N1997" s="19"/>
      <c r="O1997" s="19"/>
      <c r="P1997" s="19"/>
      <c r="R1997" s="19"/>
      <c r="S1997" s="21"/>
      <c r="Z1997" s="19"/>
      <c r="AA1997" s="19"/>
      <c r="AB1997" s="19"/>
      <c r="AC1997" s="19"/>
      <c r="AD1997" s="19"/>
    </row>
    <row r="1998" spans="1:30" s="20" customFormat="1" x14ac:dyDescent="0.2">
      <c r="A1998" s="17">
        <v>43203.444363425922</v>
      </c>
      <c r="B1998" s="18">
        <v>1.9312500062951601</v>
      </c>
      <c r="C1998" s="18">
        <v>1.3864583333333333</v>
      </c>
      <c r="D1998" s="22">
        <f t="shared" si="31"/>
        <v>33.274722222221619</v>
      </c>
      <c r="E1998" s="19"/>
      <c r="G1998" s="19"/>
      <c r="H1998" s="21"/>
      <c r="I1998" s="19"/>
      <c r="J1998" s="19"/>
      <c r="K1998" s="19"/>
      <c r="L1998" s="19"/>
      <c r="M1998" s="19"/>
      <c r="N1998" s="19"/>
      <c r="O1998" s="19"/>
      <c r="P1998" s="19"/>
      <c r="R1998" s="19"/>
      <c r="S1998" s="21"/>
      <c r="Z1998" s="19"/>
      <c r="AA1998" s="19"/>
      <c r="AB1998" s="19"/>
      <c r="AC1998" s="19"/>
      <c r="AD1998" s="19"/>
    </row>
    <row r="1999" spans="1:30" s="20" customFormat="1" x14ac:dyDescent="0.2">
      <c r="A1999" s="17">
        <v>43203.445057870369</v>
      </c>
      <c r="B1999" s="18">
        <v>1.9319444507418699</v>
      </c>
      <c r="C1999" s="18">
        <v>1.3871527777777777</v>
      </c>
      <c r="D1999" s="22">
        <f t="shared" si="31"/>
        <v>33.291388888888285</v>
      </c>
      <c r="E1999" s="19"/>
      <c r="G1999" s="19"/>
      <c r="H1999" s="21"/>
      <c r="I1999" s="19"/>
      <c r="J1999" s="19"/>
      <c r="K1999" s="19"/>
      <c r="L1999" s="19"/>
      <c r="M1999" s="19"/>
      <c r="N1999" s="19"/>
      <c r="O1999" s="19"/>
      <c r="P1999" s="19"/>
      <c r="R1999" s="19"/>
      <c r="S1999" s="21"/>
      <c r="Z1999" s="19"/>
      <c r="AA1999" s="19"/>
      <c r="AB1999" s="19"/>
      <c r="AC1999" s="19"/>
      <c r="AD1999" s="19"/>
    </row>
    <row r="2000" spans="1:30" s="20" customFormat="1" x14ac:dyDescent="0.2">
      <c r="A2000" s="17">
        <v>43203.445752314816</v>
      </c>
      <c r="B2000" s="18">
        <v>1.93263889518857</v>
      </c>
      <c r="C2000" s="18">
        <v>1.3878472222222222</v>
      </c>
      <c r="D2000" s="22">
        <f t="shared" si="31"/>
        <v>33.308055555554951</v>
      </c>
      <c r="E2000" s="19"/>
      <c r="G2000" s="19"/>
      <c r="H2000" s="21"/>
      <c r="I2000" s="19"/>
      <c r="J2000" s="19"/>
      <c r="K2000" s="19"/>
      <c r="L2000" s="19"/>
      <c r="M2000" s="19"/>
      <c r="N2000" s="19"/>
      <c r="O2000" s="19"/>
      <c r="P2000" s="19"/>
      <c r="R2000" s="19"/>
      <c r="S2000" s="21"/>
      <c r="Z2000" s="19"/>
      <c r="AA2000" s="19"/>
      <c r="AB2000" s="19"/>
      <c r="AC2000" s="19"/>
      <c r="AD2000" s="19"/>
    </row>
    <row r="2001" spans="1:31" s="20" customFormat="1" x14ac:dyDescent="0.2">
      <c r="A2001" s="17">
        <v>43203.446446759262</v>
      </c>
      <c r="B2001" s="18">
        <v>1.9333333396352801</v>
      </c>
      <c r="C2001" s="18">
        <v>1.3885300925925925</v>
      </c>
      <c r="D2001" s="22">
        <f t="shared" si="31"/>
        <v>33.324722222221617</v>
      </c>
      <c r="E2001" s="19"/>
      <c r="G2001" s="19"/>
      <c r="H2001" s="21"/>
      <c r="I2001" s="19"/>
      <c r="J2001" s="19"/>
      <c r="K2001" s="19"/>
      <c r="L2001" s="19"/>
      <c r="M2001" s="19"/>
      <c r="N2001" s="19"/>
      <c r="O2001" s="19"/>
      <c r="P2001" s="19"/>
      <c r="R2001" s="19"/>
      <c r="S2001" s="21"/>
      <c r="Z2001" s="19"/>
      <c r="AA2001" s="19"/>
      <c r="AB2001" s="19"/>
      <c r="AC2001" s="19"/>
      <c r="AD2001" s="19"/>
    </row>
    <row r="2002" spans="1:31" s="20" customFormat="1" x14ac:dyDescent="0.2">
      <c r="A2002" s="17">
        <v>43203.447141203702</v>
      </c>
      <c r="B2002" s="18">
        <v>1.9340277840819899</v>
      </c>
      <c r="C2002" s="18">
        <v>1.3892361111111111</v>
      </c>
      <c r="D2002" s="22">
        <f t="shared" si="31"/>
        <v>33.341388888888282</v>
      </c>
      <c r="E2002" s="19"/>
      <c r="G2002" s="19"/>
      <c r="H2002" s="21"/>
      <c r="I2002" s="19"/>
      <c r="J2002" s="19"/>
      <c r="K2002" s="19"/>
      <c r="L2002" s="19"/>
      <c r="M2002" s="19"/>
      <c r="N2002" s="19"/>
      <c r="O2002" s="19"/>
      <c r="P2002" s="19"/>
      <c r="R2002" s="19"/>
      <c r="S2002" s="21"/>
      <c r="Z2002" s="19"/>
      <c r="AA2002" s="19"/>
      <c r="AB2002" s="19"/>
      <c r="AC2002" s="19"/>
      <c r="AD2002" s="19"/>
    </row>
    <row r="2003" spans="1:31" s="20" customFormat="1" x14ac:dyDescent="0.2">
      <c r="A2003" s="17">
        <v>43203.447835648149</v>
      </c>
      <c r="B2003" s="18">
        <v>1.9347222285287</v>
      </c>
      <c r="C2003" s="18">
        <v>1.3899305555555554</v>
      </c>
      <c r="D2003" s="22">
        <f t="shared" si="31"/>
        <v>33.358055555554948</v>
      </c>
      <c r="E2003" s="19"/>
      <c r="G2003" s="19"/>
      <c r="H2003" s="21"/>
      <c r="I2003" s="19"/>
      <c r="J2003" s="19"/>
      <c r="K2003" s="19"/>
      <c r="L2003" s="19"/>
      <c r="M2003" s="19"/>
      <c r="N2003" s="19"/>
      <c r="O2003" s="19"/>
      <c r="P2003" s="19"/>
      <c r="Q2003" s="20">
        <v>-795.09299999999996</v>
      </c>
      <c r="R2003" s="19"/>
      <c r="S2003" s="21"/>
      <c r="Z2003" s="19"/>
      <c r="AA2003" s="19"/>
      <c r="AB2003" s="19"/>
      <c r="AC2003" s="19"/>
      <c r="AD2003" s="19"/>
    </row>
    <row r="2004" spans="1:31" s="20" customFormat="1" x14ac:dyDescent="0.2">
      <c r="A2004" s="17">
        <v>43203.448530092595</v>
      </c>
      <c r="B2004" s="18">
        <v>1.9354166729754101</v>
      </c>
      <c r="C2004" s="18">
        <v>1.390625</v>
      </c>
      <c r="D2004" s="22">
        <f t="shared" si="31"/>
        <v>33.374722222221614</v>
      </c>
      <c r="E2004" s="19"/>
      <c r="G2004" s="19"/>
      <c r="H2004" s="21">
        <v>403.52600000000001</v>
      </c>
      <c r="I2004" s="19"/>
      <c r="J2004" s="19"/>
      <c r="K2004" s="19"/>
      <c r="L2004" s="19"/>
      <c r="M2004" s="19"/>
      <c r="N2004" s="19"/>
      <c r="O2004" s="19"/>
      <c r="P2004" s="19"/>
      <c r="R2004" s="19"/>
      <c r="S2004" s="21"/>
      <c r="Z2004" s="19"/>
      <c r="AA2004" s="19"/>
      <c r="AB2004" s="19"/>
      <c r="AC2004" s="19"/>
      <c r="AD2004" s="19"/>
    </row>
    <row r="2005" spans="1:31" s="20" customFormat="1" x14ac:dyDescent="0.2">
      <c r="A2005" s="17">
        <v>43203.449224537035</v>
      </c>
      <c r="B2005" s="18">
        <v>1.9361111174221199</v>
      </c>
      <c r="C2005" s="18">
        <v>1.3913194444444446</v>
      </c>
      <c r="D2005" s="22">
        <f t="shared" si="31"/>
        <v>33.391388888888279</v>
      </c>
      <c r="E2005" s="19"/>
      <c r="G2005" s="19"/>
      <c r="H2005" s="21">
        <v>397.988</v>
      </c>
      <c r="I2005" s="19"/>
      <c r="J2005" s="19"/>
      <c r="K2005" s="19"/>
      <c r="L2005" s="19"/>
      <c r="M2005" s="19"/>
      <c r="N2005" s="19"/>
      <c r="O2005" s="19"/>
      <c r="P2005" s="19"/>
      <c r="R2005" s="19"/>
      <c r="S2005" s="21"/>
      <c r="Z2005" s="19"/>
      <c r="AA2005" s="19"/>
      <c r="AB2005" s="19"/>
      <c r="AC2005" s="19"/>
      <c r="AD2005" s="19"/>
    </row>
    <row r="2006" spans="1:31" s="20" customFormat="1" x14ac:dyDescent="0.2">
      <c r="A2006" s="17">
        <v>43203.449918981481</v>
      </c>
      <c r="B2006" s="18">
        <v>1.93680556186882</v>
      </c>
      <c r="C2006" s="18">
        <v>1.3920138888888889</v>
      </c>
      <c r="D2006" s="22">
        <f t="shared" si="31"/>
        <v>33.408055555554945</v>
      </c>
      <c r="E2006" s="19"/>
      <c r="G2006" s="19"/>
      <c r="H2006" s="21">
        <v>400.09199999999998</v>
      </c>
      <c r="I2006" s="19"/>
      <c r="J2006" s="19"/>
      <c r="K2006" s="19"/>
      <c r="L2006" s="19"/>
      <c r="M2006" s="19"/>
      <c r="N2006" s="19"/>
      <c r="O2006" s="19"/>
      <c r="P2006" s="19"/>
      <c r="R2006" s="19"/>
      <c r="S2006" s="21"/>
      <c r="Z2006" s="19"/>
      <c r="AA2006" s="19"/>
      <c r="AB2006" s="19"/>
      <c r="AC2006" s="19"/>
      <c r="AD2006" s="19"/>
    </row>
    <row r="2007" spans="1:31" s="20" customFormat="1" x14ac:dyDescent="0.2">
      <c r="A2007" s="17">
        <v>43203.450613425928</v>
      </c>
      <c r="B2007" s="18">
        <v>1.9375000063155301</v>
      </c>
      <c r="C2007" s="18">
        <v>1.3927083333333334</v>
      </c>
      <c r="D2007" s="22">
        <f t="shared" si="31"/>
        <v>33.424722222221611</v>
      </c>
      <c r="E2007" s="19"/>
      <c r="G2007" s="19"/>
      <c r="H2007" s="21"/>
      <c r="I2007" s="19"/>
      <c r="J2007" s="19"/>
      <c r="K2007" s="19"/>
      <c r="L2007" s="19"/>
      <c r="M2007" s="19"/>
      <c r="N2007" s="19"/>
      <c r="O2007" s="19"/>
      <c r="P2007" s="19"/>
      <c r="R2007" s="19"/>
      <c r="S2007" s="21"/>
      <c r="Z2007" s="19"/>
      <c r="AA2007" s="19"/>
      <c r="AB2007" s="19"/>
      <c r="AC2007" s="19"/>
      <c r="AD2007" s="19"/>
    </row>
    <row r="2008" spans="1:31" s="20" customFormat="1" x14ac:dyDescent="0.2">
      <c r="A2008" s="17">
        <v>43203.451307870368</v>
      </c>
      <c r="B2008" s="18">
        <v>1.93819445076224</v>
      </c>
      <c r="C2008" s="18">
        <v>1.3933912037037037</v>
      </c>
      <c r="D2008" s="22">
        <f t="shared" si="31"/>
        <v>33.441388888888277</v>
      </c>
      <c r="E2008" s="19">
        <v>1005.633</v>
      </c>
      <c r="F2008" s="20">
        <v>6.1310000000000002</v>
      </c>
      <c r="G2008" s="19">
        <v>37.033000000000001</v>
      </c>
      <c r="H2008" s="21">
        <v>399.38600000000002</v>
      </c>
      <c r="I2008" s="19">
        <v>0</v>
      </c>
      <c r="J2008" s="19">
        <v>0</v>
      </c>
      <c r="K2008" s="19">
        <v>0</v>
      </c>
      <c r="L2008" s="19">
        <v>5.633</v>
      </c>
      <c r="M2008" s="19">
        <v>0</v>
      </c>
      <c r="N2008" s="19">
        <v>0</v>
      </c>
      <c r="O2008" s="19">
        <v>0</v>
      </c>
      <c r="P2008" s="19">
        <v>0</v>
      </c>
      <c r="Q2008" s="20">
        <v>-795.05799999999999</v>
      </c>
      <c r="R2008" s="19">
        <v>0</v>
      </c>
      <c r="S2008" s="21">
        <v>0.58499999999999996</v>
      </c>
      <c r="T2008" s="20">
        <v>35.680999999999997</v>
      </c>
      <c r="U2008" s="20">
        <v>0</v>
      </c>
      <c r="V2008" s="20">
        <v>0</v>
      </c>
      <c r="W2008" s="20">
        <v>0</v>
      </c>
      <c r="X2008" s="20">
        <v>0</v>
      </c>
      <c r="Y2008" s="20">
        <v>6</v>
      </c>
      <c r="Z2008" s="19">
        <v>37</v>
      </c>
      <c r="AA2008" s="19">
        <v>3</v>
      </c>
      <c r="AB2008" s="19">
        <v>0</v>
      </c>
      <c r="AC2008" s="19">
        <v>3</v>
      </c>
      <c r="AD2008" s="19">
        <v>3</v>
      </c>
      <c r="AE2008" s="20">
        <v>0</v>
      </c>
    </row>
    <row r="2009" spans="1:31" s="20" customFormat="1" x14ac:dyDescent="0.2">
      <c r="A2009" s="17">
        <v>43203.452002314814</v>
      </c>
      <c r="B2009" s="18">
        <v>1.93888889520895</v>
      </c>
      <c r="C2009" s="18">
        <v>1.3940972222222223</v>
      </c>
      <c r="D2009" s="22">
        <f t="shared" si="31"/>
        <v>33.458055555554942</v>
      </c>
      <c r="E2009" s="19"/>
      <c r="G2009" s="19"/>
      <c r="H2009" s="21">
        <v>403.392</v>
      </c>
      <c r="I2009" s="19"/>
      <c r="J2009" s="19"/>
      <c r="K2009" s="19"/>
      <c r="L2009" s="19"/>
      <c r="M2009" s="19"/>
      <c r="N2009" s="19"/>
      <c r="O2009" s="19"/>
      <c r="P2009" s="19"/>
      <c r="R2009" s="19"/>
      <c r="S2009" s="21"/>
      <c r="Z2009" s="19"/>
      <c r="AA2009" s="19"/>
      <c r="AB2009" s="19"/>
      <c r="AC2009" s="19"/>
      <c r="AD2009" s="19"/>
    </row>
    <row r="2010" spans="1:31" s="20" customFormat="1" x14ac:dyDescent="0.2">
      <c r="A2010" s="17">
        <v>43203.452696759261</v>
      </c>
      <c r="B2010" s="18">
        <v>1.9395833396556601</v>
      </c>
      <c r="C2010" s="18">
        <v>1.3947916666666667</v>
      </c>
      <c r="D2010" s="22">
        <f t="shared" si="31"/>
        <v>33.474722222221608</v>
      </c>
      <c r="E2010" s="19"/>
      <c r="G2010" s="19"/>
      <c r="H2010" s="21">
        <v>400.71600000000001</v>
      </c>
      <c r="I2010" s="19"/>
      <c r="J2010" s="19"/>
      <c r="K2010" s="19"/>
      <c r="L2010" s="19"/>
      <c r="M2010" s="19"/>
      <c r="N2010" s="19"/>
      <c r="O2010" s="19"/>
      <c r="P2010" s="19"/>
      <c r="R2010" s="19"/>
      <c r="S2010" s="21"/>
      <c r="Z2010" s="19"/>
      <c r="AA2010" s="19"/>
      <c r="AB2010" s="19"/>
      <c r="AC2010" s="19"/>
      <c r="AD2010" s="19"/>
    </row>
    <row r="2011" spans="1:31" s="20" customFormat="1" x14ac:dyDescent="0.2">
      <c r="A2011" s="17">
        <v>43203.4533912037</v>
      </c>
      <c r="B2011" s="18">
        <v>1.94027778410236</v>
      </c>
      <c r="C2011" s="18">
        <v>1.3954861111111112</v>
      </c>
      <c r="D2011" s="22">
        <f t="shared" si="31"/>
        <v>33.491388888888274</v>
      </c>
      <c r="E2011" s="19"/>
      <c r="G2011" s="19"/>
      <c r="H2011" s="21"/>
      <c r="I2011" s="19"/>
      <c r="J2011" s="19"/>
      <c r="K2011" s="19"/>
      <c r="L2011" s="19"/>
      <c r="M2011" s="19"/>
      <c r="N2011" s="19"/>
      <c r="O2011" s="19"/>
      <c r="P2011" s="19"/>
      <c r="R2011" s="19"/>
      <c r="S2011" s="21"/>
      <c r="T2011" s="20">
        <v>33.323999999999998</v>
      </c>
      <c r="Z2011" s="19"/>
      <c r="AA2011" s="19"/>
      <c r="AB2011" s="19"/>
      <c r="AC2011" s="19"/>
      <c r="AD2011" s="19"/>
    </row>
    <row r="2012" spans="1:31" s="20" customFormat="1" x14ac:dyDescent="0.2">
      <c r="A2012" s="17">
        <v>43203.454085648147</v>
      </c>
      <c r="B2012" s="18">
        <v>1.94097222854907</v>
      </c>
      <c r="C2012" s="18">
        <v>1.3961805555555555</v>
      </c>
      <c r="D2012" s="22">
        <f t="shared" si="31"/>
        <v>33.50805555555494</v>
      </c>
      <c r="E2012" s="19"/>
      <c r="G2012" s="19"/>
      <c r="H2012" s="21"/>
      <c r="I2012" s="19"/>
      <c r="J2012" s="19"/>
      <c r="K2012" s="19"/>
      <c r="L2012" s="19"/>
      <c r="M2012" s="19"/>
      <c r="N2012" s="19"/>
      <c r="O2012" s="19"/>
      <c r="P2012" s="19"/>
      <c r="R2012" s="19"/>
      <c r="S2012" s="21"/>
      <c r="T2012" s="20">
        <v>36.191000000000003</v>
      </c>
      <c r="Z2012" s="19"/>
      <c r="AA2012" s="19"/>
      <c r="AB2012" s="19"/>
      <c r="AC2012" s="19"/>
      <c r="AD2012" s="19"/>
    </row>
    <row r="2013" spans="1:31" s="20" customFormat="1" x14ac:dyDescent="0.2">
      <c r="A2013" s="17">
        <v>43203.454780092594</v>
      </c>
      <c r="B2013" s="18">
        <v>1.9416666729957801</v>
      </c>
      <c r="C2013" s="18">
        <v>1.3968750000000001</v>
      </c>
      <c r="D2013" s="22">
        <f t="shared" si="31"/>
        <v>33.524722222221605</v>
      </c>
      <c r="E2013" s="19"/>
      <c r="G2013" s="19"/>
      <c r="H2013" s="21"/>
      <c r="I2013" s="19"/>
      <c r="J2013" s="19"/>
      <c r="K2013" s="19"/>
      <c r="L2013" s="19"/>
      <c r="M2013" s="19"/>
      <c r="N2013" s="19"/>
      <c r="O2013" s="19"/>
      <c r="P2013" s="19"/>
      <c r="R2013" s="19"/>
      <c r="S2013" s="21"/>
      <c r="Z2013" s="19"/>
      <c r="AA2013" s="19"/>
      <c r="AB2013" s="19"/>
      <c r="AC2013" s="19"/>
      <c r="AD2013" s="19"/>
    </row>
    <row r="2014" spans="1:31" s="20" customFormat="1" x14ac:dyDescent="0.2">
      <c r="A2014" s="17">
        <v>43203.455474537041</v>
      </c>
      <c r="B2014" s="18">
        <v>1.94236111744249</v>
      </c>
      <c r="C2014" s="18">
        <v>1.3975694444444444</v>
      </c>
      <c r="D2014" s="22">
        <f t="shared" si="31"/>
        <v>33.541388888888271</v>
      </c>
      <c r="E2014" s="19"/>
      <c r="G2014" s="19"/>
      <c r="H2014" s="21"/>
      <c r="I2014" s="19"/>
      <c r="J2014" s="19"/>
      <c r="K2014" s="19"/>
      <c r="L2014" s="19"/>
      <c r="M2014" s="19"/>
      <c r="N2014" s="19"/>
      <c r="O2014" s="19"/>
      <c r="P2014" s="19"/>
      <c r="R2014" s="19"/>
      <c r="S2014" s="21"/>
      <c r="T2014" s="20">
        <v>33.680999999999997</v>
      </c>
      <c r="Z2014" s="19"/>
      <c r="AA2014" s="19"/>
      <c r="AB2014" s="19"/>
      <c r="AC2014" s="19"/>
      <c r="AD2014" s="19"/>
    </row>
    <row r="2015" spans="1:31" s="20" customFormat="1" x14ac:dyDescent="0.2">
      <c r="A2015" s="17">
        <v>43203.45616898148</v>
      </c>
      <c r="B2015" s="18">
        <v>1.9430555618892</v>
      </c>
      <c r="C2015" s="18">
        <v>1.3982523148148147</v>
      </c>
      <c r="D2015" s="22">
        <f t="shared" si="31"/>
        <v>33.558055555554937</v>
      </c>
      <c r="E2015" s="19"/>
      <c r="G2015" s="19"/>
      <c r="H2015" s="21"/>
      <c r="I2015" s="19"/>
      <c r="J2015" s="19"/>
      <c r="K2015" s="19"/>
      <c r="L2015" s="19"/>
      <c r="M2015" s="19"/>
      <c r="N2015" s="19"/>
      <c r="O2015" s="19"/>
      <c r="P2015" s="19"/>
      <c r="R2015" s="19"/>
      <c r="S2015" s="21"/>
      <c r="Z2015" s="19"/>
      <c r="AA2015" s="19"/>
      <c r="AB2015" s="19"/>
      <c r="AC2015" s="19"/>
      <c r="AD2015" s="19"/>
    </row>
    <row r="2016" spans="1:31" s="20" customFormat="1" x14ac:dyDescent="0.2">
      <c r="A2016" s="17">
        <v>43203.456863425927</v>
      </c>
      <c r="B2016" s="18">
        <v>1.9437500063358999</v>
      </c>
      <c r="C2016" s="18">
        <v>1.3989583333333333</v>
      </c>
      <c r="D2016" s="22">
        <f t="shared" si="31"/>
        <v>33.574722222221602</v>
      </c>
      <c r="E2016" s="19"/>
      <c r="G2016" s="19"/>
      <c r="H2016" s="21"/>
      <c r="I2016" s="19"/>
      <c r="J2016" s="19"/>
      <c r="K2016" s="19"/>
      <c r="L2016" s="19"/>
      <c r="M2016" s="19"/>
      <c r="N2016" s="19"/>
      <c r="O2016" s="19"/>
      <c r="P2016" s="19"/>
      <c r="R2016" s="19"/>
      <c r="S2016" s="21"/>
      <c r="Z2016" s="19"/>
      <c r="AA2016" s="19"/>
      <c r="AB2016" s="19"/>
      <c r="AC2016" s="19"/>
      <c r="AD2016" s="19"/>
    </row>
    <row r="2017" spans="1:30" s="20" customFormat="1" x14ac:dyDescent="0.2">
      <c r="A2017" s="17">
        <v>43203.457557870373</v>
      </c>
      <c r="B2017" s="18">
        <v>1.94444445078261</v>
      </c>
      <c r="C2017" s="18">
        <v>1.3996527777777779</v>
      </c>
      <c r="D2017" s="22">
        <f t="shared" si="31"/>
        <v>33.591388888888268</v>
      </c>
      <c r="E2017" s="19"/>
      <c r="G2017" s="19"/>
      <c r="H2017" s="21"/>
      <c r="I2017" s="19"/>
      <c r="J2017" s="19"/>
      <c r="K2017" s="19"/>
      <c r="L2017" s="19"/>
      <c r="M2017" s="19"/>
      <c r="N2017" s="19"/>
      <c r="O2017" s="19"/>
      <c r="P2017" s="19"/>
      <c r="R2017" s="19"/>
      <c r="S2017" s="21"/>
      <c r="Z2017" s="19"/>
      <c r="AA2017" s="19"/>
      <c r="AB2017" s="19"/>
      <c r="AC2017" s="19"/>
      <c r="AD2017" s="19"/>
    </row>
    <row r="2018" spans="1:30" s="20" customFormat="1" x14ac:dyDescent="0.2">
      <c r="A2018" s="17">
        <v>43203.458252314813</v>
      </c>
      <c r="B2018" s="18">
        <v>1.94513889522932</v>
      </c>
      <c r="C2018" s="18">
        <v>1.4003472222222222</v>
      </c>
      <c r="D2018" s="22">
        <f t="shared" si="31"/>
        <v>33.608055555554934</v>
      </c>
      <c r="E2018" s="19"/>
      <c r="G2018" s="19"/>
      <c r="H2018" s="21"/>
      <c r="I2018" s="19"/>
      <c r="J2018" s="19"/>
      <c r="K2018" s="19"/>
      <c r="L2018" s="19"/>
      <c r="M2018" s="19"/>
      <c r="N2018" s="19"/>
      <c r="O2018" s="19"/>
      <c r="P2018" s="19"/>
      <c r="R2018" s="19"/>
      <c r="S2018" s="21"/>
      <c r="Z2018" s="19"/>
      <c r="AA2018" s="19"/>
      <c r="AB2018" s="19"/>
      <c r="AC2018" s="19"/>
      <c r="AD2018" s="19"/>
    </row>
    <row r="2019" spans="1:30" s="20" customFormat="1" x14ac:dyDescent="0.2">
      <c r="A2019" s="17">
        <v>43203.45894675926</v>
      </c>
      <c r="B2019" s="18">
        <v>1.9458333396760299</v>
      </c>
      <c r="C2019" s="18">
        <v>1.4010416666666667</v>
      </c>
      <c r="D2019" s="22">
        <f t="shared" si="31"/>
        <v>33.6247222222216</v>
      </c>
      <c r="E2019" s="19"/>
      <c r="G2019" s="19"/>
      <c r="H2019" s="21"/>
      <c r="I2019" s="19"/>
      <c r="J2019" s="19"/>
      <c r="K2019" s="19"/>
      <c r="L2019" s="19"/>
      <c r="M2019" s="19"/>
      <c r="N2019" s="19"/>
      <c r="O2019" s="19"/>
      <c r="P2019" s="19"/>
      <c r="R2019" s="19"/>
      <c r="S2019" s="21"/>
      <c r="Z2019" s="19"/>
      <c r="AA2019" s="19"/>
      <c r="AB2019" s="19"/>
      <c r="AC2019" s="19"/>
      <c r="AD2019" s="19"/>
    </row>
    <row r="2020" spans="1:30" s="20" customFormat="1" x14ac:dyDescent="0.2">
      <c r="A2020" s="17">
        <v>43203.459641203706</v>
      </c>
      <c r="B2020" s="18">
        <v>1.94652778412274</v>
      </c>
      <c r="C2020" s="18">
        <v>1.4017361111111111</v>
      </c>
      <c r="D2020" s="22">
        <f t="shared" si="31"/>
        <v>33.641388888888265</v>
      </c>
      <c r="E2020" s="19"/>
      <c r="G2020" s="19"/>
      <c r="H2020" s="21"/>
      <c r="I2020" s="19"/>
      <c r="J2020" s="19"/>
      <c r="K2020" s="19"/>
      <c r="L2020" s="19"/>
      <c r="M2020" s="19"/>
      <c r="N2020" s="19"/>
      <c r="O2020" s="19"/>
      <c r="P2020" s="19"/>
      <c r="R2020" s="19"/>
      <c r="S2020" s="21"/>
      <c r="Z2020" s="19"/>
      <c r="AA2020" s="19"/>
      <c r="AB2020" s="19"/>
      <c r="AC2020" s="19"/>
      <c r="AD2020" s="19"/>
    </row>
    <row r="2021" spans="1:30" s="20" customFormat="1" x14ac:dyDescent="0.2">
      <c r="A2021" s="17">
        <v>43203.460335648146</v>
      </c>
      <c r="B2021" s="18">
        <v>1.9472222285694401</v>
      </c>
      <c r="C2021" s="18">
        <v>1.4024305555555556</v>
      </c>
      <c r="D2021" s="22">
        <f t="shared" si="31"/>
        <v>33.658055555554931</v>
      </c>
      <c r="E2021" s="19"/>
      <c r="G2021" s="19"/>
      <c r="H2021" s="21"/>
      <c r="I2021" s="19"/>
      <c r="J2021" s="19"/>
      <c r="K2021" s="19"/>
      <c r="L2021" s="19"/>
      <c r="M2021" s="19"/>
      <c r="N2021" s="19"/>
      <c r="O2021" s="19"/>
      <c r="P2021" s="19"/>
      <c r="R2021" s="19"/>
      <c r="S2021" s="21"/>
      <c r="Z2021" s="19"/>
      <c r="AA2021" s="19"/>
      <c r="AB2021" s="19"/>
      <c r="AC2021" s="19"/>
      <c r="AD2021" s="19"/>
    </row>
    <row r="2022" spans="1:30" s="20" customFormat="1" x14ac:dyDescent="0.2">
      <c r="A2022" s="17">
        <v>43203.461030092592</v>
      </c>
      <c r="B2022" s="18">
        <v>1.9479166730161499</v>
      </c>
      <c r="C2022" s="18">
        <v>1.4031134259259259</v>
      </c>
      <c r="D2022" s="22">
        <f t="shared" si="31"/>
        <v>33.674722222221597</v>
      </c>
      <c r="E2022" s="19"/>
      <c r="G2022" s="19"/>
      <c r="H2022" s="21"/>
      <c r="I2022" s="19"/>
      <c r="J2022" s="19"/>
      <c r="K2022" s="19"/>
      <c r="L2022" s="19"/>
      <c r="M2022" s="19"/>
      <c r="N2022" s="19"/>
      <c r="O2022" s="19"/>
      <c r="P2022" s="19"/>
      <c r="R2022" s="19"/>
      <c r="S2022" s="21"/>
      <c r="Z2022" s="19"/>
      <c r="AA2022" s="19"/>
      <c r="AB2022" s="19"/>
      <c r="AC2022" s="19"/>
      <c r="AD2022" s="19"/>
    </row>
    <row r="2023" spans="1:30" s="20" customFormat="1" x14ac:dyDescent="0.2">
      <c r="A2023" s="17">
        <v>43203.461724537039</v>
      </c>
      <c r="B2023" s="18">
        <v>1.94861111746286</v>
      </c>
      <c r="C2023" s="18">
        <v>1.4038194444444445</v>
      </c>
      <c r="D2023" s="22">
        <f t="shared" si="31"/>
        <v>33.691388888888262</v>
      </c>
      <c r="E2023" s="19"/>
      <c r="G2023" s="19"/>
      <c r="H2023" s="21"/>
      <c r="I2023" s="19"/>
      <c r="J2023" s="19"/>
      <c r="K2023" s="19"/>
      <c r="L2023" s="19"/>
      <c r="M2023" s="19"/>
      <c r="N2023" s="19"/>
      <c r="O2023" s="19"/>
      <c r="P2023" s="19"/>
      <c r="R2023" s="19"/>
      <c r="S2023" s="21"/>
      <c r="Z2023" s="19"/>
      <c r="AA2023" s="19"/>
      <c r="AB2023" s="19"/>
      <c r="AC2023" s="19"/>
      <c r="AD2023" s="19"/>
    </row>
    <row r="2024" spans="1:30" s="20" customFormat="1" x14ac:dyDescent="0.2">
      <c r="A2024" s="17">
        <v>43203.462418981479</v>
      </c>
      <c r="B2024" s="18">
        <v>1.9493055619095701</v>
      </c>
      <c r="C2024" s="18">
        <v>1.4045138888888888</v>
      </c>
      <c r="D2024" s="22">
        <f t="shared" si="31"/>
        <v>33.708055555554928</v>
      </c>
      <c r="E2024" s="19"/>
      <c r="G2024" s="19"/>
      <c r="H2024" s="21"/>
      <c r="I2024" s="19"/>
      <c r="J2024" s="19"/>
      <c r="K2024" s="19"/>
      <c r="L2024" s="19"/>
      <c r="M2024" s="19"/>
      <c r="N2024" s="19"/>
      <c r="O2024" s="19"/>
      <c r="P2024" s="19"/>
      <c r="R2024" s="19"/>
      <c r="S2024" s="21"/>
      <c r="Z2024" s="19"/>
      <c r="AA2024" s="19"/>
      <c r="AB2024" s="19"/>
      <c r="AC2024" s="19"/>
      <c r="AD2024" s="19"/>
    </row>
    <row r="2025" spans="1:30" s="20" customFormat="1" x14ac:dyDescent="0.2">
      <c r="A2025" s="17">
        <v>43203.463113425925</v>
      </c>
      <c r="B2025" s="18">
        <v>1.9500000063562799</v>
      </c>
      <c r="C2025" s="18">
        <v>1.4052083333333334</v>
      </c>
      <c r="D2025" s="22">
        <f t="shared" si="31"/>
        <v>33.724722222221594</v>
      </c>
      <c r="E2025" s="19"/>
      <c r="G2025" s="19"/>
      <c r="H2025" s="21"/>
      <c r="I2025" s="19"/>
      <c r="J2025" s="19"/>
      <c r="K2025" s="19"/>
      <c r="L2025" s="19"/>
      <c r="M2025" s="19"/>
      <c r="N2025" s="19"/>
      <c r="O2025" s="19"/>
      <c r="P2025" s="19"/>
      <c r="R2025" s="19"/>
      <c r="S2025" s="21"/>
      <c r="T2025" s="20">
        <v>34.298000000000002</v>
      </c>
      <c r="Z2025" s="19"/>
      <c r="AA2025" s="19"/>
      <c r="AB2025" s="19"/>
      <c r="AC2025" s="19"/>
      <c r="AD2025" s="19"/>
    </row>
    <row r="2026" spans="1:30" s="20" customFormat="1" x14ac:dyDescent="0.2">
      <c r="A2026" s="17">
        <v>43203.463807870372</v>
      </c>
      <c r="B2026" s="18">
        <v>1.95069445080298</v>
      </c>
      <c r="C2026" s="18">
        <v>1.4059027777777777</v>
      </c>
      <c r="D2026" s="22">
        <f t="shared" si="31"/>
        <v>33.74138888888826</v>
      </c>
      <c r="E2026" s="19"/>
      <c r="G2026" s="19"/>
      <c r="H2026" s="21"/>
      <c r="I2026" s="19"/>
      <c r="J2026" s="19"/>
      <c r="K2026" s="19"/>
      <c r="L2026" s="19"/>
      <c r="M2026" s="19"/>
      <c r="N2026" s="19"/>
      <c r="O2026" s="19"/>
      <c r="P2026" s="19"/>
      <c r="R2026" s="19"/>
      <c r="S2026" s="21"/>
      <c r="T2026" s="20">
        <v>35.630000000000003</v>
      </c>
      <c r="Z2026" s="19"/>
      <c r="AA2026" s="19"/>
      <c r="AB2026" s="19"/>
      <c r="AC2026" s="19"/>
      <c r="AD2026" s="19"/>
    </row>
    <row r="2027" spans="1:30" s="20" customFormat="1" x14ac:dyDescent="0.2">
      <c r="A2027" s="17">
        <v>43203.464502314811</v>
      </c>
      <c r="B2027" s="18">
        <v>1.9513888952496901</v>
      </c>
      <c r="C2027" s="18">
        <v>1.4065972222222223</v>
      </c>
      <c r="D2027" s="22">
        <f t="shared" si="31"/>
        <v>33.758055555554925</v>
      </c>
      <c r="E2027" s="19"/>
      <c r="G2027" s="19"/>
      <c r="H2027" s="21"/>
      <c r="I2027" s="19"/>
      <c r="J2027" s="19"/>
      <c r="K2027" s="19"/>
      <c r="L2027" s="19"/>
      <c r="M2027" s="19"/>
      <c r="N2027" s="19"/>
      <c r="O2027" s="19"/>
      <c r="P2027" s="19"/>
      <c r="R2027" s="19"/>
      <c r="S2027" s="21"/>
      <c r="Z2027" s="19"/>
      <c r="AA2027" s="19"/>
      <c r="AB2027" s="19"/>
      <c r="AC2027" s="19"/>
      <c r="AD2027" s="19"/>
    </row>
    <row r="2028" spans="1:30" s="20" customFormat="1" x14ac:dyDescent="0.2">
      <c r="A2028" s="17">
        <v>43203.465196759258</v>
      </c>
      <c r="B2028" s="18">
        <v>1.9520833396963999</v>
      </c>
      <c r="C2028" s="18">
        <v>1.4072800925925926</v>
      </c>
      <c r="D2028" s="22">
        <f t="shared" si="31"/>
        <v>33.774722222221591</v>
      </c>
      <c r="E2028" s="19"/>
      <c r="G2028" s="19"/>
      <c r="H2028" s="21"/>
      <c r="I2028" s="19"/>
      <c r="J2028" s="19"/>
      <c r="K2028" s="19"/>
      <c r="L2028" s="19"/>
      <c r="M2028" s="19"/>
      <c r="N2028" s="19"/>
      <c r="O2028" s="19"/>
      <c r="P2028" s="19"/>
      <c r="R2028" s="19"/>
      <c r="S2028" s="21"/>
      <c r="T2028" s="20">
        <v>34.213000000000001</v>
      </c>
      <c r="Z2028" s="19"/>
      <c r="AA2028" s="19"/>
      <c r="AB2028" s="19"/>
      <c r="AC2028" s="19"/>
      <c r="AD2028" s="19"/>
    </row>
    <row r="2029" spans="1:30" s="20" customFormat="1" x14ac:dyDescent="0.2">
      <c r="A2029" s="17">
        <v>43203.465891203705</v>
      </c>
      <c r="B2029" s="18">
        <v>1.95277778414311</v>
      </c>
      <c r="C2029" s="18">
        <v>1.4079745370370371</v>
      </c>
      <c r="D2029" s="22">
        <f t="shared" si="31"/>
        <v>33.791388888888257</v>
      </c>
      <c r="E2029" s="19"/>
      <c r="G2029" s="19"/>
      <c r="H2029" s="21"/>
      <c r="I2029" s="19"/>
      <c r="J2029" s="19"/>
      <c r="K2029" s="19"/>
      <c r="L2029" s="19"/>
      <c r="M2029" s="19"/>
      <c r="N2029" s="19"/>
      <c r="O2029" s="19"/>
      <c r="P2029" s="19"/>
      <c r="R2029" s="19"/>
      <c r="S2029" s="21"/>
      <c r="Z2029" s="19"/>
      <c r="AA2029" s="19"/>
      <c r="AB2029" s="19"/>
      <c r="AC2029" s="19"/>
      <c r="AD2029" s="19"/>
    </row>
    <row r="2030" spans="1:30" s="20" customFormat="1" x14ac:dyDescent="0.2">
      <c r="A2030" s="17">
        <v>43203.466585648152</v>
      </c>
      <c r="B2030" s="18">
        <v>1.9534722285898201</v>
      </c>
      <c r="C2030" s="18">
        <v>1.4086805555555555</v>
      </c>
      <c r="D2030" s="22">
        <f t="shared" si="31"/>
        <v>33.808055555554922</v>
      </c>
      <c r="E2030" s="19"/>
      <c r="G2030" s="19"/>
      <c r="H2030" s="21"/>
      <c r="I2030" s="19"/>
      <c r="J2030" s="19"/>
      <c r="K2030" s="19"/>
      <c r="L2030" s="19"/>
      <c r="M2030" s="19"/>
      <c r="N2030" s="19"/>
      <c r="O2030" s="19"/>
      <c r="P2030" s="19"/>
      <c r="R2030" s="19"/>
      <c r="S2030" s="21"/>
      <c r="Z2030" s="19"/>
      <c r="AA2030" s="19"/>
      <c r="AB2030" s="19"/>
      <c r="AC2030" s="19"/>
      <c r="AD2030" s="19"/>
    </row>
    <row r="2031" spans="1:30" s="20" customFormat="1" x14ac:dyDescent="0.2">
      <c r="A2031" s="17">
        <v>43203.467280092591</v>
      </c>
      <c r="B2031" s="18">
        <v>1.9541666730365299</v>
      </c>
      <c r="C2031" s="18">
        <v>1.409375</v>
      </c>
      <c r="D2031" s="22">
        <f t="shared" si="31"/>
        <v>33.824722222221588</v>
      </c>
      <c r="E2031" s="19"/>
      <c r="G2031" s="19"/>
      <c r="H2031" s="21"/>
      <c r="I2031" s="19"/>
      <c r="J2031" s="19"/>
      <c r="K2031" s="19"/>
      <c r="L2031" s="19"/>
      <c r="M2031" s="19"/>
      <c r="N2031" s="19"/>
      <c r="O2031" s="19"/>
      <c r="P2031" s="19"/>
      <c r="R2031" s="19"/>
      <c r="S2031" s="21"/>
      <c r="Z2031" s="19"/>
      <c r="AA2031" s="19"/>
      <c r="AB2031" s="19"/>
      <c r="AC2031" s="19"/>
      <c r="AD2031" s="19"/>
    </row>
    <row r="2032" spans="1:30" s="20" customFormat="1" x14ac:dyDescent="0.2">
      <c r="A2032" s="17">
        <v>43203.467974537038</v>
      </c>
      <c r="B2032" s="18">
        <v>1.95486111748323</v>
      </c>
      <c r="C2032" s="18">
        <v>1.4100694444444444</v>
      </c>
      <c r="D2032" s="22">
        <f t="shared" si="31"/>
        <v>33.841388888888254</v>
      </c>
      <c r="E2032" s="19"/>
      <c r="G2032" s="19"/>
      <c r="H2032" s="21"/>
      <c r="I2032" s="19"/>
      <c r="J2032" s="19"/>
      <c r="K2032" s="19"/>
      <c r="L2032" s="19"/>
      <c r="M2032" s="19"/>
      <c r="N2032" s="19"/>
      <c r="O2032" s="19"/>
      <c r="P2032" s="19"/>
      <c r="R2032" s="19"/>
      <c r="S2032" s="21"/>
      <c r="Z2032" s="19"/>
      <c r="AA2032" s="19"/>
      <c r="AB2032" s="19"/>
      <c r="AC2032" s="19"/>
      <c r="AD2032" s="19"/>
    </row>
    <row r="2033" spans="1:31" s="20" customFormat="1" x14ac:dyDescent="0.2">
      <c r="A2033" s="17">
        <v>43203.468668981484</v>
      </c>
      <c r="B2033" s="18">
        <v>1.9555555619299401</v>
      </c>
      <c r="C2033" s="18">
        <v>1.4107638888888889</v>
      </c>
      <c r="D2033" s="22">
        <f t="shared" si="31"/>
        <v>33.85805555555492</v>
      </c>
      <c r="E2033" s="19"/>
      <c r="G2033" s="19"/>
      <c r="H2033" s="21">
        <v>398.38400000000001</v>
      </c>
      <c r="I2033" s="19"/>
      <c r="J2033" s="19"/>
      <c r="K2033" s="19"/>
      <c r="L2033" s="19"/>
      <c r="M2033" s="19"/>
      <c r="N2033" s="19"/>
      <c r="O2033" s="19"/>
      <c r="P2033" s="19"/>
      <c r="R2033" s="19"/>
      <c r="S2033" s="21"/>
      <c r="Z2033" s="19"/>
      <c r="AA2033" s="19"/>
      <c r="AB2033" s="19"/>
      <c r="AC2033" s="19"/>
      <c r="AD2033" s="19"/>
    </row>
    <row r="2034" spans="1:31" s="20" customFormat="1" x14ac:dyDescent="0.2">
      <c r="A2034" s="17">
        <v>43203.469363425924</v>
      </c>
      <c r="B2034" s="18">
        <v>1.9562500063766499</v>
      </c>
      <c r="C2034" s="18">
        <v>1.4114583333333333</v>
      </c>
      <c r="D2034" s="22">
        <f t="shared" si="31"/>
        <v>33.874722222221585</v>
      </c>
      <c r="E2034" s="19"/>
      <c r="G2034" s="19"/>
      <c r="H2034" s="21">
        <v>399.64400000000001</v>
      </c>
      <c r="I2034" s="19"/>
      <c r="J2034" s="19"/>
      <c r="K2034" s="19"/>
      <c r="L2034" s="19"/>
      <c r="M2034" s="19"/>
      <c r="N2034" s="19"/>
      <c r="O2034" s="19"/>
      <c r="P2034" s="19"/>
      <c r="R2034" s="19"/>
      <c r="S2034" s="21"/>
      <c r="Z2034" s="19"/>
      <c r="AA2034" s="19"/>
      <c r="AB2034" s="19"/>
      <c r="AC2034" s="19"/>
      <c r="AD2034" s="19"/>
    </row>
    <row r="2035" spans="1:31" s="20" customFormat="1" x14ac:dyDescent="0.2">
      <c r="A2035" s="17">
        <v>43203.470057870371</v>
      </c>
      <c r="B2035" s="18">
        <v>1.95694445082336</v>
      </c>
      <c r="C2035" s="18">
        <v>1.4121412037037038</v>
      </c>
      <c r="D2035" s="22">
        <f t="shared" si="31"/>
        <v>33.891388888888251</v>
      </c>
      <c r="E2035" s="19"/>
      <c r="G2035" s="19"/>
      <c r="H2035" s="21">
        <v>401.09899999999999</v>
      </c>
      <c r="I2035" s="19"/>
      <c r="J2035" s="19"/>
      <c r="K2035" s="19"/>
      <c r="L2035" s="19"/>
      <c r="M2035" s="19"/>
      <c r="N2035" s="19"/>
      <c r="O2035" s="19"/>
      <c r="P2035" s="19"/>
      <c r="R2035" s="19"/>
      <c r="S2035" s="21"/>
      <c r="Z2035" s="19"/>
      <c r="AA2035" s="19"/>
      <c r="AB2035" s="19"/>
      <c r="AC2035" s="19"/>
      <c r="AD2035" s="19"/>
    </row>
    <row r="2036" spans="1:31" s="20" customFormat="1" x14ac:dyDescent="0.2">
      <c r="A2036" s="17">
        <v>43203.470752314817</v>
      </c>
      <c r="B2036" s="18">
        <v>1.9576388952700701</v>
      </c>
      <c r="C2036" s="18">
        <v>1.4128472222222221</v>
      </c>
      <c r="D2036" s="22">
        <f t="shared" si="31"/>
        <v>33.908055555554917</v>
      </c>
      <c r="E2036" s="19"/>
      <c r="G2036" s="19"/>
      <c r="H2036" s="21"/>
      <c r="I2036" s="19"/>
      <c r="J2036" s="19"/>
      <c r="K2036" s="19"/>
      <c r="L2036" s="19"/>
      <c r="M2036" s="19"/>
      <c r="N2036" s="19"/>
      <c r="O2036" s="19"/>
      <c r="P2036" s="19"/>
      <c r="Q2036" s="20">
        <v>-794.06</v>
      </c>
      <c r="R2036" s="19"/>
      <c r="S2036" s="21"/>
      <c r="Z2036" s="19"/>
      <c r="AA2036" s="19"/>
      <c r="AB2036" s="19"/>
      <c r="AC2036" s="19"/>
      <c r="AD2036" s="19"/>
    </row>
    <row r="2037" spans="1:31" s="20" customFormat="1" x14ac:dyDescent="0.2">
      <c r="A2037" s="17">
        <v>43203.471446759257</v>
      </c>
      <c r="B2037" s="18">
        <v>1.9583333397167699</v>
      </c>
      <c r="C2037" s="18">
        <v>1.4135416666666667</v>
      </c>
      <c r="D2037" s="22">
        <f t="shared" si="31"/>
        <v>33.924722222221583</v>
      </c>
      <c r="E2037" s="19"/>
      <c r="G2037" s="19"/>
      <c r="H2037" s="21"/>
      <c r="I2037" s="19"/>
      <c r="J2037" s="19"/>
      <c r="K2037" s="19"/>
      <c r="L2037" s="19"/>
      <c r="M2037" s="19"/>
      <c r="N2037" s="19"/>
      <c r="O2037" s="19"/>
      <c r="P2037" s="19"/>
      <c r="R2037" s="19"/>
      <c r="S2037" s="21"/>
      <c r="Z2037" s="19"/>
      <c r="AA2037" s="19"/>
      <c r="AB2037" s="19"/>
      <c r="AC2037" s="19"/>
      <c r="AD2037" s="19"/>
    </row>
    <row r="2038" spans="1:31" s="20" customFormat="1" x14ac:dyDescent="0.2">
      <c r="A2038" s="17">
        <v>43203.472141203703</v>
      </c>
      <c r="B2038" s="18">
        <v>1.95902778416348</v>
      </c>
      <c r="C2038" s="18">
        <v>1.414236111111111</v>
      </c>
      <c r="D2038" s="22">
        <f t="shared" si="31"/>
        <v>33.941388888888248</v>
      </c>
      <c r="E2038" s="19">
        <v>1005.633</v>
      </c>
      <c r="F2038" s="20">
        <v>6.133</v>
      </c>
      <c r="G2038" s="19">
        <v>37.03</v>
      </c>
      <c r="H2038" s="21">
        <v>401.19299999999998</v>
      </c>
      <c r="I2038" s="19">
        <v>0</v>
      </c>
      <c r="J2038" s="19">
        <v>0</v>
      </c>
      <c r="K2038" s="19">
        <v>0</v>
      </c>
      <c r="L2038" s="19">
        <v>5.633</v>
      </c>
      <c r="M2038" s="19">
        <v>0</v>
      </c>
      <c r="N2038" s="19">
        <v>0</v>
      </c>
      <c r="O2038" s="19">
        <v>0</v>
      </c>
      <c r="P2038" s="19">
        <v>0</v>
      </c>
      <c r="Q2038" s="20">
        <v>-794.06</v>
      </c>
      <c r="R2038" s="19">
        <v>0</v>
      </c>
      <c r="S2038" s="21">
        <v>0.998</v>
      </c>
      <c r="T2038" s="20">
        <v>35.393000000000001</v>
      </c>
      <c r="U2038" s="20">
        <v>0</v>
      </c>
      <c r="V2038" s="20">
        <v>0</v>
      </c>
      <c r="W2038" s="20">
        <v>0</v>
      </c>
      <c r="X2038" s="20">
        <v>0</v>
      </c>
      <c r="Y2038" s="20">
        <v>6</v>
      </c>
      <c r="Z2038" s="19">
        <v>37</v>
      </c>
      <c r="AA2038" s="19">
        <v>3</v>
      </c>
      <c r="AB2038" s="19">
        <v>0</v>
      </c>
      <c r="AC2038" s="19">
        <v>3</v>
      </c>
      <c r="AD2038" s="19">
        <v>3</v>
      </c>
      <c r="AE2038" s="20">
        <v>0</v>
      </c>
    </row>
    <row r="2039" spans="1:31" s="20" customFormat="1" x14ac:dyDescent="0.2">
      <c r="A2039" s="17">
        <v>43203.47283564815</v>
      </c>
      <c r="B2039" s="18">
        <v>1.9597222286101901</v>
      </c>
      <c r="C2039" s="18">
        <v>1.4149305555555556</v>
      </c>
      <c r="D2039" s="22">
        <f t="shared" si="31"/>
        <v>33.958055555554914</v>
      </c>
      <c r="E2039" s="19"/>
      <c r="G2039" s="19"/>
      <c r="H2039" s="21"/>
      <c r="I2039" s="19"/>
      <c r="J2039" s="19"/>
      <c r="K2039" s="19"/>
      <c r="L2039" s="19"/>
      <c r="M2039" s="19"/>
      <c r="N2039" s="19"/>
      <c r="O2039" s="19"/>
      <c r="P2039" s="19"/>
      <c r="R2039" s="19"/>
      <c r="S2039" s="21"/>
      <c r="Z2039" s="19"/>
      <c r="AA2039" s="19"/>
      <c r="AB2039" s="19"/>
      <c r="AC2039" s="19"/>
      <c r="AD2039" s="19"/>
    </row>
    <row r="2040" spans="1:31" s="20" customFormat="1" x14ac:dyDescent="0.2">
      <c r="A2040" s="17">
        <v>43203.473530092589</v>
      </c>
      <c r="B2040" s="18">
        <v>1.9604166730568999</v>
      </c>
      <c r="C2040" s="18">
        <v>1.4156249999999999</v>
      </c>
      <c r="D2040" s="22">
        <f t="shared" si="31"/>
        <v>33.97472222222158</v>
      </c>
      <c r="E2040" s="19"/>
      <c r="G2040" s="19"/>
      <c r="H2040" s="21"/>
      <c r="I2040" s="19"/>
      <c r="J2040" s="19"/>
      <c r="K2040" s="19"/>
      <c r="L2040" s="19"/>
      <c r="M2040" s="19"/>
      <c r="N2040" s="19"/>
      <c r="O2040" s="19"/>
      <c r="P2040" s="19"/>
      <c r="R2040" s="19"/>
      <c r="S2040" s="21"/>
      <c r="Z2040" s="19"/>
      <c r="AA2040" s="19"/>
      <c r="AB2040" s="19"/>
      <c r="AC2040" s="19"/>
      <c r="AD2040" s="19"/>
    </row>
    <row r="2041" spans="1:31" s="20" customFormat="1" x14ac:dyDescent="0.2">
      <c r="A2041" s="17">
        <v>43203.474224537036</v>
      </c>
      <c r="B2041" s="18">
        <v>1.96111111750361</v>
      </c>
      <c r="C2041" s="18">
        <v>1.4163194444444445</v>
      </c>
      <c r="D2041" s="22">
        <f t="shared" si="31"/>
        <v>33.991388888888245</v>
      </c>
      <c r="E2041" s="19"/>
      <c r="G2041" s="19"/>
      <c r="H2041" s="21"/>
      <c r="I2041" s="19"/>
      <c r="J2041" s="19"/>
      <c r="K2041" s="19"/>
      <c r="L2041" s="19"/>
      <c r="M2041" s="19"/>
      <c r="N2041" s="19"/>
      <c r="O2041" s="19"/>
      <c r="P2041" s="19"/>
      <c r="R2041" s="19"/>
      <c r="S2041" s="21"/>
      <c r="Z2041" s="19"/>
      <c r="AA2041" s="19"/>
      <c r="AB2041" s="19"/>
      <c r="AC2041" s="19"/>
      <c r="AD2041" s="19"/>
    </row>
    <row r="2042" spans="1:31" s="20" customFormat="1" x14ac:dyDescent="0.2">
      <c r="A2042" s="17">
        <v>43203.474918981483</v>
      </c>
      <c r="B2042" s="18">
        <v>1.9618055619503101</v>
      </c>
      <c r="C2042" s="18">
        <v>1.4170023148148148</v>
      </c>
      <c r="D2042" s="22">
        <f t="shared" si="31"/>
        <v>34.008055555554911</v>
      </c>
      <c r="E2042" s="19"/>
      <c r="G2042" s="19"/>
      <c r="H2042" s="21"/>
      <c r="I2042" s="19"/>
      <c r="J2042" s="19"/>
      <c r="K2042" s="19"/>
      <c r="L2042" s="19"/>
      <c r="M2042" s="19"/>
      <c r="N2042" s="19"/>
      <c r="O2042" s="19"/>
      <c r="P2042" s="19"/>
      <c r="R2042" s="19"/>
      <c r="S2042" s="21"/>
      <c r="Z2042" s="19"/>
      <c r="AA2042" s="19"/>
      <c r="AB2042" s="19"/>
      <c r="AC2042" s="19"/>
      <c r="AD2042" s="19"/>
    </row>
    <row r="2043" spans="1:31" s="20" customFormat="1" x14ac:dyDescent="0.2">
      <c r="A2043" s="17">
        <v>43203.475613425922</v>
      </c>
      <c r="B2043" s="18">
        <v>1.9625000063970199</v>
      </c>
      <c r="C2043" s="18">
        <v>1.4177083333333333</v>
      </c>
      <c r="D2043" s="22">
        <f t="shared" si="31"/>
        <v>34.024722222221577</v>
      </c>
      <c r="E2043" s="19"/>
      <c r="G2043" s="19"/>
      <c r="H2043" s="21"/>
      <c r="I2043" s="19"/>
      <c r="J2043" s="19"/>
      <c r="K2043" s="19"/>
      <c r="L2043" s="19"/>
      <c r="M2043" s="19"/>
      <c r="N2043" s="19"/>
      <c r="O2043" s="19"/>
      <c r="P2043" s="19"/>
      <c r="R2043" s="19"/>
      <c r="S2043" s="21"/>
      <c r="Z2043" s="19"/>
      <c r="AA2043" s="19"/>
      <c r="AB2043" s="19"/>
      <c r="AC2043" s="19"/>
      <c r="AD2043" s="19"/>
    </row>
    <row r="2044" spans="1:31" s="20" customFormat="1" x14ac:dyDescent="0.2">
      <c r="A2044" s="17">
        <v>43203.476307870369</v>
      </c>
      <c r="B2044" s="18">
        <v>1.96319445084373</v>
      </c>
      <c r="C2044" s="18">
        <v>1.4184027777777777</v>
      </c>
      <c r="D2044" s="22">
        <f t="shared" si="31"/>
        <v>34.041388888888243</v>
      </c>
      <c r="E2044" s="19"/>
      <c r="G2044" s="19"/>
      <c r="H2044" s="21">
        <v>399.452</v>
      </c>
      <c r="I2044" s="19"/>
      <c r="J2044" s="19"/>
      <c r="K2044" s="19"/>
      <c r="L2044" s="19"/>
      <c r="M2044" s="19"/>
      <c r="N2044" s="19"/>
      <c r="O2044" s="19"/>
      <c r="P2044" s="19"/>
      <c r="R2044" s="19"/>
      <c r="S2044" s="21"/>
      <c r="Z2044" s="19"/>
      <c r="AA2044" s="19"/>
      <c r="AB2044" s="19"/>
      <c r="AC2044" s="19"/>
      <c r="AD2044" s="19"/>
    </row>
    <row r="2045" spans="1:31" s="20" customFormat="1" x14ac:dyDescent="0.2">
      <c r="A2045" s="17">
        <v>43203.477002314816</v>
      </c>
      <c r="B2045" s="18">
        <v>1.9638888952904401</v>
      </c>
      <c r="C2045" s="18">
        <v>1.4190972222222222</v>
      </c>
      <c r="D2045" s="22">
        <f t="shared" si="31"/>
        <v>34.058055555554908</v>
      </c>
      <c r="E2045" s="19"/>
      <c r="G2045" s="19"/>
      <c r="H2045" s="21">
        <v>400.54199999999997</v>
      </c>
      <c r="I2045" s="19"/>
      <c r="J2045" s="19"/>
      <c r="K2045" s="19"/>
      <c r="L2045" s="19"/>
      <c r="M2045" s="19"/>
      <c r="N2045" s="19"/>
      <c r="O2045" s="19"/>
      <c r="P2045" s="19"/>
      <c r="R2045" s="19"/>
      <c r="S2045" s="21"/>
      <c r="Z2045" s="19"/>
      <c r="AA2045" s="19"/>
      <c r="AB2045" s="19"/>
      <c r="AC2045" s="19"/>
      <c r="AD2045" s="19"/>
    </row>
    <row r="2046" spans="1:31" s="20" customFormat="1" x14ac:dyDescent="0.2">
      <c r="A2046" s="17">
        <v>43203.477696759262</v>
      </c>
      <c r="B2046" s="18">
        <v>1.9645833397371499</v>
      </c>
      <c r="C2046" s="18">
        <v>1.4197916666666666</v>
      </c>
      <c r="D2046" s="22">
        <f t="shared" si="31"/>
        <v>34.074722222221574</v>
      </c>
      <c r="E2046" s="19"/>
      <c r="G2046" s="19"/>
      <c r="H2046" s="21">
        <v>399.52499999999998</v>
      </c>
      <c r="I2046" s="19"/>
      <c r="J2046" s="19"/>
      <c r="K2046" s="19"/>
      <c r="L2046" s="19"/>
      <c r="M2046" s="19"/>
      <c r="N2046" s="19"/>
      <c r="O2046" s="19"/>
      <c r="P2046" s="19"/>
      <c r="R2046" s="19"/>
      <c r="S2046" s="21"/>
      <c r="T2046" s="20">
        <v>37.048000000000002</v>
      </c>
      <c r="Z2046" s="19"/>
      <c r="AA2046" s="19"/>
      <c r="AB2046" s="19"/>
      <c r="AC2046" s="19"/>
      <c r="AD2046" s="19"/>
    </row>
    <row r="2047" spans="1:31" s="20" customFormat="1" x14ac:dyDescent="0.2">
      <c r="A2047" s="17">
        <v>43203.478391203702</v>
      </c>
      <c r="B2047" s="18">
        <v>1.96527778418385</v>
      </c>
      <c r="C2047" s="18">
        <v>1.4204861111111111</v>
      </c>
      <c r="D2047" s="22">
        <f t="shared" si="31"/>
        <v>34.09138888888824</v>
      </c>
      <c r="E2047" s="19"/>
      <c r="G2047" s="19"/>
      <c r="H2047" s="21"/>
      <c r="I2047" s="19"/>
      <c r="J2047" s="19"/>
      <c r="K2047" s="19"/>
      <c r="L2047" s="19"/>
      <c r="M2047" s="19"/>
      <c r="N2047" s="19"/>
      <c r="O2047" s="19"/>
      <c r="P2047" s="19"/>
      <c r="R2047" s="19"/>
      <c r="S2047" s="21"/>
      <c r="Z2047" s="19"/>
      <c r="AA2047" s="19"/>
      <c r="AB2047" s="19"/>
      <c r="AC2047" s="19"/>
      <c r="AD2047" s="19"/>
    </row>
    <row r="2048" spans="1:31" s="20" customFormat="1" x14ac:dyDescent="0.2">
      <c r="A2048" s="17">
        <v>43203.479085648149</v>
      </c>
      <c r="B2048" s="18">
        <v>1.9659722286305601</v>
      </c>
      <c r="C2048" s="18">
        <v>1.4211805555555554</v>
      </c>
      <c r="D2048" s="22">
        <f t="shared" si="31"/>
        <v>34.108055555554905</v>
      </c>
      <c r="E2048" s="19"/>
      <c r="G2048" s="19"/>
      <c r="H2048" s="21"/>
      <c r="I2048" s="19"/>
      <c r="J2048" s="19"/>
      <c r="K2048" s="19"/>
      <c r="L2048" s="19"/>
      <c r="M2048" s="19"/>
      <c r="N2048" s="19"/>
      <c r="O2048" s="19"/>
      <c r="P2048" s="19"/>
      <c r="R2048" s="19"/>
      <c r="S2048" s="21"/>
      <c r="T2048" s="20">
        <v>34.280999999999999</v>
      </c>
      <c r="Z2048" s="19"/>
      <c r="AA2048" s="19"/>
      <c r="AB2048" s="19"/>
      <c r="AC2048" s="19"/>
      <c r="AD2048" s="19"/>
    </row>
    <row r="2049" spans="1:30" s="20" customFormat="1" x14ac:dyDescent="0.2">
      <c r="A2049" s="17">
        <v>43203.479780092595</v>
      </c>
      <c r="B2049" s="18">
        <v>1.9666666730772699</v>
      </c>
      <c r="C2049" s="18">
        <v>1.421863425925926</v>
      </c>
      <c r="D2049" s="22">
        <f t="shared" si="31"/>
        <v>34.124722222221571</v>
      </c>
      <c r="E2049" s="19"/>
      <c r="G2049" s="19"/>
      <c r="H2049" s="21"/>
      <c r="I2049" s="19"/>
      <c r="J2049" s="19"/>
      <c r="K2049" s="19"/>
      <c r="L2049" s="19"/>
      <c r="M2049" s="19"/>
      <c r="N2049" s="19"/>
      <c r="O2049" s="19"/>
      <c r="P2049" s="19"/>
      <c r="R2049" s="19"/>
      <c r="S2049" s="21"/>
      <c r="Z2049" s="19"/>
      <c r="AA2049" s="19"/>
      <c r="AB2049" s="19"/>
      <c r="AC2049" s="19"/>
      <c r="AD2049" s="19"/>
    </row>
    <row r="2050" spans="1:30" s="20" customFormat="1" x14ac:dyDescent="0.2">
      <c r="A2050" s="17">
        <v>43203.480474537035</v>
      </c>
      <c r="B2050" s="18">
        <v>1.96736111752398</v>
      </c>
      <c r="C2050" s="18">
        <v>1.4225694444444446</v>
      </c>
      <c r="D2050" s="22">
        <f t="shared" si="31"/>
        <v>34.141388888888237</v>
      </c>
      <c r="E2050" s="19"/>
      <c r="G2050" s="19"/>
      <c r="H2050" s="21"/>
      <c r="I2050" s="19"/>
      <c r="J2050" s="19"/>
      <c r="K2050" s="19"/>
      <c r="L2050" s="19"/>
      <c r="M2050" s="19"/>
      <c r="N2050" s="19"/>
      <c r="O2050" s="19"/>
      <c r="P2050" s="19"/>
      <c r="R2050" s="19"/>
      <c r="S2050" s="21"/>
      <c r="Z2050" s="19"/>
      <c r="AA2050" s="19"/>
      <c r="AB2050" s="19"/>
      <c r="AC2050" s="19"/>
      <c r="AD2050" s="19"/>
    </row>
    <row r="2051" spans="1:30" s="20" customFormat="1" x14ac:dyDescent="0.2">
      <c r="A2051" s="17">
        <v>43203.481168981481</v>
      </c>
      <c r="B2051" s="18">
        <v>1.9680555619706901</v>
      </c>
      <c r="C2051" s="18">
        <v>1.4232638888888889</v>
      </c>
      <c r="D2051" s="22">
        <f t="shared" si="31"/>
        <v>34.158055555554903</v>
      </c>
      <c r="E2051" s="19"/>
      <c r="G2051" s="19"/>
      <c r="H2051" s="21"/>
      <c r="I2051" s="19"/>
      <c r="J2051" s="19"/>
      <c r="K2051" s="19"/>
      <c r="L2051" s="19"/>
      <c r="M2051" s="19"/>
      <c r="N2051" s="19"/>
      <c r="O2051" s="19"/>
      <c r="P2051" s="19"/>
      <c r="R2051" s="19"/>
      <c r="S2051" s="21"/>
      <c r="Z2051" s="19"/>
      <c r="AA2051" s="19"/>
      <c r="AB2051" s="19"/>
      <c r="AC2051" s="19"/>
      <c r="AD2051" s="19"/>
    </row>
    <row r="2052" spans="1:30" s="20" customFormat="1" x14ac:dyDescent="0.2">
      <c r="A2052" s="17">
        <v>43203.481863425928</v>
      </c>
      <c r="B2052" s="18">
        <v>1.96875000641739</v>
      </c>
      <c r="C2052" s="18">
        <v>1.4239583333333334</v>
      </c>
      <c r="D2052" s="22">
        <f t="shared" ref="D2052:D2115" si="32">D2051+60/3600</f>
        <v>34.174722222221568</v>
      </c>
      <c r="E2052" s="19"/>
      <c r="G2052" s="19"/>
      <c r="H2052" s="21"/>
      <c r="I2052" s="19"/>
      <c r="J2052" s="19"/>
      <c r="K2052" s="19"/>
      <c r="L2052" s="19"/>
      <c r="M2052" s="19"/>
      <c r="N2052" s="19"/>
      <c r="O2052" s="19"/>
      <c r="P2052" s="19"/>
      <c r="R2052" s="19"/>
      <c r="S2052" s="21"/>
      <c r="Z2052" s="19"/>
      <c r="AA2052" s="19"/>
      <c r="AB2052" s="19"/>
      <c r="AC2052" s="19"/>
      <c r="AD2052" s="19"/>
    </row>
    <row r="2053" spans="1:30" s="20" customFormat="1" x14ac:dyDescent="0.2">
      <c r="A2053" s="17">
        <v>43203.482557870368</v>
      </c>
      <c r="B2053" s="18">
        <v>1.9694444508641</v>
      </c>
      <c r="C2053" s="18">
        <v>1.4246527777777778</v>
      </c>
      <c r="D2053" s="22">
        <f t="shared" si="32"/>
        <v>34.191388888888234</v>
      </c>
      <c r="E2053" s="19"/>
      <c r="G2053" s="19"/>
      <c r="H2053" s="21"/>
      <c r="I2053" s="19"/>
      <c r="J2053" s="19"/>
      <c r="K2053" s="19"/>
      <c r="L2053" s="19"/>
      <c r="M2053" s="19"/>
      <c r="N2053" s="19"/>
      <c r="O2053" s="19"/>
      <c r="P2053" s="19"/>
      <c r="R2053" s="19"/>
      <c r="S2053" s="21"/>
      <c r="Z2053" s="19"/>
      <c r="AA2053" s="19"/>
      <c r="AB2053" s="19"/>
      <c r="AC2053" s="19"/>
      <c r="AD2053" s="19"/>
    </row>
    <row r="2054" spans="1:30" s="20" customFormat="1" x14ac:dyDescent="0.2">
      <c r="A2054" s="17">
        <v>43203.483252314814</v>
      </c>
      <c r="B2054" s="18">
        <v>1.9701388953108101</v>
      </c>
      <c r="C2054" s="18">
        <v>1.4253472222222223</v>
      </c>
      <c r="D2054" s="22">
        <f t="shared" si="32"/>
        <v>34.2080555555549</v>
      </c>
      <c r="E2054" s="19"/>
      <c r="G2054" s="19"/>
      <c r="H2054" s="21"/>
      <c r="I2054" s="19"/>
      <c r="J2054" s="19"/>
      <c r="K2054" s="19"/>
      <c r="L2054" s="19"/>
      <c r="M2054" s="19"/>
      <c r="N2054" s="19"/>
      <c r="O2054" s="19"/>
      <c r="P2054" s="19"/>
      <c r="R2054" s="19"/>
      <c r="S2054" s="21"/>
      <c r="Z2054" s="19"/>
      <c r="AA2054" s="19"/>
      <c r="AB2054" s="19"/>
      <c r="AC2054" s="19"/>
      <c r="AD2054" s="19"/>
    </row>
    <row r="2055" spans="1:30" s="20" customFormat="1" x14ac:dyDescent="0.2">
      <c r="A2055" s="17">
        <v>43203.483946759261</v>
      </c>
      <c r="B2055" s="18">
        <v>1.97083333975752</v>
      </c>
      <c r="C2055" s="18">
        <v>1.4260416666666667</v>
      </c>
      <c r="D2055" s="22">
        <f t="shared" si="32"/>
        <v>34.224722222221565</v>
      </c>
      <c r="E2055" s="19"/>
      <c r="G2055" s="19"/>
      <c r="H2055" s="21"/>
      <c r="I2055" s="19"/>
      <c r="J2055" s="19"/>
      <c r="K2055" s="19"/>
      <c r="L2055" s="19"/>
      <c r="M2055" s="19"/>
      <c r="N2055" s="19"/>
      <c r="O2055" s="19"/>
      <c r="P2055" s="19"/>
      <c r="R2055" s="19"/>
      <c r="S2055" s="21"/>
      <c r="Z2055" s="19"/>
      <c r="AA2055" s="19"/>
      <c r="AB2055" s="19"/>
      <c r="AC2055" s="19"/>
      <c r="AD2055" s="19"/>
    </row>
    <row r="2056" spans="1:30" s="20" customFormat="1" x14ac:dyDescent="0.2">
      <c r="A2056" s="17">
        <v>43203.4846412037</v>
      </c>
      <c r="B2056" s="18">
        <v>1.97152778420423</v>
      </c>
      <c r="C2056" s="18">
        <v>1.4267245370370369</v>
      </c>
      <c r="D2056" s="22">
        <f t="shared" si="32"/>
        <v>34.241388888888231</v>
      </c>
      <c r="E2056" s="19"/>
      <c r="G2056" s="19"/>
      <c r="H2056" s="21"/>
      <c r="I2056" s="19"/>
      <c r="J2056" s="19"/>
      <c r="K2056" s="19"/>
      <c r="L2056" s="19"/>
      <c r="M2056" s="19"/>
      <c r="N2056" s="19"/>
      <c r="O2056" s="19"/>
      <c r="P2056" s="19"/>
      <c r="R2056" s="19"/>
      <c r="S2056" s="21"/>
      <c r="Z2056" s="19"/>
      <c r="AA2056" s="19"/>
      <c r="AB2056" s="19"/>
      <c r="AC2056" s="19"/>
      <c r="AD2056" s="19"/>
    </row>
    <row r="2057" spans="1:30" s="20" customFormat="1" x14ac:dyDescent="0.2">
      <c r="A2057" s="17">
        <v>43203.485335648147</v>
      </c>
      <c r="B2057" s="18">
        <v>1.9722222286509301</v>
      </c>
      <c r="C2057" s="18">
        <v>1.4274305555555555</v>
      </c>
      <c r="D2057" s="22">
        <f t="shared" si="32"/>
        <v>34.258055555554897</v>
      </c>
      <c r="E2057" s="19"/>
      <c r="G2057" s="19"/>
      <c r="H2057" s="21"/>
      <c r="I2057" s="19"/>
      <c r="J2057" s="19"/>
      <c r="K2057" s="19"/>
      <c r="L2057" s="19"/>
      <c r="M2057" s="19"/>
      <c r="N2057" s="19"/>
      <c r="O2057" s="19"/>
      <c r="P2057" s="19"/>
      <c r="R2057" s="19"/>
      <c r="S2057" s="21"/>
      <c r="Z2057" s="19"/>
      <c r="AA2057" s="19"/>
      <c r="AB2057" s="19"/>
      <c r="AC2057" s="19"/>
      <c r="AD2057" s="19"/>
    </row>
    <row r="2058" spans="1:30" s="20" customFormat="1" x14ac:dyDescent="0.2">
      <c r="A2058" s="17">
        <v>43203.486030092594</v>
      </c>
      <c r="B2058" s="18">
        <v>1.97291667309764</v>
      </c>
      <c r="C2058" s="18">
        <v>1.4281250000000001</v>
      </c>
      <c r="D2058" s="22">
        <f t="shared" si="32"/>
        <v>34.274722222221563</v>
      </c>
      <c r="E2058" s="19"/>
      <c r="G2058" s="19"/>
      <c r="H2058" s="21"/>
      <c r="I2058" s="19"/>
      <c r="J2058" s="19"/>
      <c r="K2058" s="19"/>
      <c r="L2058" s="19"/>
      <c r="M2058" s="19"/>
      <c r="N2058" s="19"/>
      <c r="O2058" s="19"/>
      <c r="P2058" s="19"/>
      <c r="R2058" s="19"/>
      <c r="S2058" s="21"/>
      <c r="Z2058" s="19"/>
      <c r="AA2058" s="19"/>
      <c r="AB2058" s="19"/>
      <c r="AC2058" s="19"/>
      <c r="AD2058" s="19"/>
    </row>
    <row r="2059" spans="1:30" s="20" customFormat="1" x14ac:dyDescent="0.2">
      <c r="A2059" s="17">
        <v>43203.486724537041</v>
      </c>
      <c r="B2059" s="18">
        <v>1.97361111754435</v>
      </c>
      <c r="C2059" s="18">
        <v>1.4288194444444444</v>
      </c>
      <c r="D2059" s="22">
        <f t="shared" si="32"/>
        <v>34.291388888888228</v>
      </c>
      <c r="E2059" s="19"/>
      <c r="G2059" s="19"/>
      <c r="H2059" s="21"/>
      <c r="I2059" s="19"/>
      <c r="J2059" s="19"/>
      <c r="K2059" s="19"/>
      <c r="L2059" s="19"/>
      <c r="M2059" s="19"/>
      <c r="N2059" s="19"/>
      <c r="O2059" s="19"/>
      <c r="P2059" s="19"/>
      <c r="R2059" s="19"/>
      <c r="S2059" s="21"/>
      <c r="Z2059" s="19"/>
      <c r="AA2059" s="19"/>
      <c r="AB2059" s="19"/>
      <c r="AC2059" s="19"/>
      <c r="AD2059" s="19"/>
    </row>
    <row r="2060" spans="1:30" s="20" customFormat="1" x14ac:dyDescent="0.2">
      <c r="A2060" s="17">
        <v>43203.48741898148</v>
      </c>
      <c r="B2060" s="18">
        <v>1.9743055619910601</v>
      </c>
      <c r="C2060" s="18">
        <v>1.429513888888889</v>
      </c>
      <c r="D2060" s="22">
        <f t="shared" si="32"/>
        <v>34.308055555554894</v>
      </c>
      <c r="E2060" s="19"/>
      <c r="G2060" s="19"/>
      <c r="H2060" s="21"/>
      <c r="I2060" s="19"/>
      <c r="J2060" s="19"/>
      <c r="K2060" s="19"/>
      <c r="L2060" s="19"/>
      <c r="M2060" s="19"/>
      <c r="N2060" s="19"/>
      <c r="O2060" s="19"/>
      <c r="P2060" s="19"/>
      <c r="R2060" s="19"/>
      <c r="S2060" s="21"/>
      <c r="Z2060" s="19"/>
      <c r="AA2060" s="19"/>
      <c r="AB2060" s="19"/>
      <c r="AC2060" s="19"/>
      <c r="AD2060" s="19"/>
    </row>
    <row r="2061" spans="1:30" s="20" customFormat="1" x14ac:dyDescent="0.2">
      <c r="A2061" s="17">
        <v>43203.488113425927</v>
      </c>
      <c r="B2061" s="18">
        <v>1.97500000643777</v>
      </c>
      <c r="C2061" s="18">
        <v>1.4302083333333333</v>
      </c>
      <c r="D2061" s="22">
        <f t="shared" si="32"/>
        <v>34.32472222222156</v>
      </c>
      <c r="E2061" s="19"/>
      <c r="G2061" s="19"/>
      <c r="H2061" s="21">
        <v>402.10300000000001</v>
      </c>
      <c r="I2061" s="19"/>
      <c r="J2061" s="19"/>
      <c r="K2061" s="19"/>
      <c r="L2061" s="19"/>
      <c r="M2061" s="19"/>
      <c r="N2061" s="19"/>
      <c r="O2061" s="19"/>
      <c r="P2061" s="19"/>
      <c r="R2061" s="19"/>
      <c r="S2061" s="21"/>
      <c r="Z2061" s="19"/>
      <c r="AA2061" s="19"/>
      <c r="AB2061" s="19"/>
      <c r="AC2061" s="19"/>
      <c r="AD2061" s="19"/>
    </row>
    <row r="2062" spans="1:30" s="20" customFormat="1" x14ac:dyDescent="0.2">
      <c r="A2062" s="17">
        <v>43203.488807870373</v>
      </c>
      <c r="B2062" s="18">
        <v>1.97569445088448</v>
      </c>
      <c r="C2062" s="18">
        <v>1.4308912037037036</v>
      </c>
      <c r="D2062" s="22">
        <f t="shared" si="32"/>
        <v>34.341388888888225</v>
      </c>
      <c r="E2062" s="19"/>
      <c r="G2062" s="19"/>
      <c r="H2062" s="21">
        <v>400.762</v>
      </c>
      <c r="I2062" s="19"/>
      <c r="J2062" s="19"/>
      <c r="K2062" s="19"/>
      <c r="L2062" s="19"/>
      <c r="M2062" s="19"/>
      <c r="N2062" s="19"/>
      <c r="O2062" s="19"/>
      <c r="P2062" s="19"/>
      <c r="R2062" s="19"/>
      <c r="S2062" s="21"/>
      <c r="Z2062" s="19"/>
      <c r="AA2062" s="19"/>
      <c r="AB2062" s="19"/>
      <c r="AC2062" s="19"/>
      <c r="AD2062" s="19"/>
    </row>
    <row r="2063" spans="1:30" s="20" customFormat="1" x14ac:dyDescent="0.2">
      <c r="A2063" s="17">
        <v>43203.489502314813</v>
      </c>
      <c r="B2063" s="18">
        <v>1.9763888953311799</v>
      </c>
      <c r="C2063" s="18">
        <v>1.4315856481481481</v>
      </c>
      <c r="D2063" s="22">
        <f t="shared" si="32"/>
        <v>34.358055555554891</v>
      </c>
      <c r="E2063" s="19"/>
      <c r="G2063" s="19"/>
      <c r="H2063" s="21">
        <v>399.774</v>
      </c>
      <c r="I2063" s="19"/>
      <c r="J2063" s="19"/>
      <c r="K2063" s="19"/>
      <c r="L2063" s="19"/>
      <c r="M2063" s="19"/>
      <c r="N2063" s="19"/>
      <c r="O2063" s="19"/>
      <c r="P2063" s="19"/>
      <c r="R2063" s="19"/>
      <c r="S2063" s="21"/>
      <c r="Z2063" s="19"/>
      <c r="AA2063" s="19"/>
      <c r="AB2063" s="19"/>
      <c r="AC2063" s="19"/>
      <c r="AD2063" s="19"/>
    </row>
    <row r="2064" spans="1:30" s="20" customFormat="1" x14ac:dyDescent="0.2">
      <c r="A2064" s="17">
        <v>43203.49019675926</v>
      </c>
      <c r="B2064" s="18">
        <v>1.97708333977789</v>
      </c>
      <c r="C2064" s="18">
        <v>1.4322916666666667</v>
      </c>
      <c r="D2064" s="22">
        <f t="shared" si="32"/>
        <v>34.374722222221557</v>
      </c>
      <c r="E2064" s="19"/>
      <c r="G2064" s="19"/>
      <c r="H2064" s="21"/>
      <c r="I2064" s="19"/>
      <c r="J2064" s="19"/>
      <c r="K2064" s="19"/>
      <c r="L2064" s="19"/>
      <c r="M2064" s="19"/>
      <c r="N2064" s="19"/>
      <c r="O2064" s="19"/>
      <c r="P2064" s="19"/>
      <c r="R2064" s="19"/>
      <c r="S2064" s="21"/>
      <c r="Z2064" s="19"/>
      <c r="AA2064" s="19"/>
      <c r="AB2064" s="19"/>
      <c r="AC2064" s="19"/>
      <c r="AD2064" s="19"/>
    </row>
    <row r="2065" spans="1:31" s="20" customFormat="1" x14ac:dyDescent="0.2">
      <c r="A2065" s="17">
        <v>43203.490891203706</v>
      </c>
      <c r="B2065" s="18">
        <v>1.9777777842246</v>
      </c>
      <c r="C2065" s="18">
        <v>1.4329861111111111</v>
      </c>
      <c r="D2065" s="22">
        <f t="shared" si="32"/>
        <v>34.391388888888223</v>
      </c>
      <c r="E2065" s="19"/>
      <c r="G2065" s="19"/>
      <c r="H2065" s="21"/>
      <c r="I2065" s="19"/>
      <c r="J2065" s="19"/>
      <c r="K2065" s="19"/>
      <c r="L2065" s="19"/>
      <c r="M2065" s="19"/>
      <c r="N2065" s="19"/>
      <c r="O2065" s="19"/>
      <c r="P2065" s="19"/>
      <c r="R2065" s="19"/>
      <c r="S2065" s="21"/>
      <c r="Z2065" s="19"/>
      <c r="AA2065" s="19"/>
      <c r="AB2065" s="19"/>
      <c r="AC2065" s="19"/>
      <c r="AD2065" s="19"/>
    </row>
    <row r="2066" spans="1:31" s="20" customFormat="1" x14ac:dyDescent="0.2">
      <c r="A2066" s="17">
        <v>43203.491585648146</v>
      </c>
      <c r="B2066" s="18">
        <v>1.9784722286713099</v>
      </c>
      <c r="C2066" s="18">
        <v>1.4336805555555556</v>
      </c>
      <c r="D2066" s="22">
        <f t="shared" si="32"/>
        <v>34.408055555554888</v>
      </c>
      <c r="E2066" s="19"/>
      <c r="G2066" s="19"/>
      <c r="H2066" s="21"/>
      <c r="I2066" s="19"/>
      <c r="J2066" s="19"/>
      <c r="K2066" s="19"/>
      <c r="L2066" s="19"/>
      <c r="M2066" s="19"/>
      <c r="N2066" s="19"/>
      <c r="O2066" s="19"/>
      <c r="P2066" s="19"/>
      <c r="R2066" s="19"/>
      <c r="S2066" s="21"/>
      <c r="Z2066" s="19"/>
      <c r="AA2066" s="19"/>
      <c r="AB2066" s="19"/>
      <c r="AC2066" s="19"/>
      <c r="AD2066" s="19"/>
    </row>
    <row r="2067" spans="1:31" s="20" customFormat="1" x14ac:dyDescent="0.2">
      <c r="A2067" s="17">
        <v>43203.492280092592</v>
      </c>
      <c r="B2067" s="18">
        <v>1.97916667311802</v>
      </c>
      <c r="C2067" s="18">
        <v>1.434375</v>
      </c>
      <c r="D2067" s="22">
        <f t="shared" si="32"/>
        <v>34.424722222221554</v>
      </c>
      <c r="E2067" s="19"/>
      <c r="G2067" s="19"/>
      <c r="H2067" s="21"/>
      <c r="I2067" s="19"/>
      <c r="J2067" s="19"/>
      <c r="K2067" s="19"/>
      <c r="L2067" s="19"/>
      <c r="M2067" s="19"/>
      <c r="N2067" s="19"/>
      <c r="O2067" s="19"/>
      <c r="P2067" s="19"/>
      <c r="R2067" s="19"/>
      <c r="S2067" s="21"/>
      <c r="Z2067" s="19"/>
      <c r="AA2067" s="19"/>
      <c r="AB2067" s="19"/>
      <c r="AC2067" s="19"/>
      <c r="AD2067" s="19"/>
    </row>
    <row r="2068" spans="1:31" s="20" customFormat="1" x14ac:dyDescent="0.2">
      <c r="A2068" s="17">
        <v>43203.492974537039</v>
      </c>
      <c r="B2068" s="18">
        <v>1.9798611175647201</v>
      </c>
      <c r="C2068" s="18">
        <v>1.4350694444444445</v>
      </c>
      <c r="D2068" s="22">
        <f t="shared" si="32"/>
        <v>34.44138888888822</v>
      </c>
      <c r="E2068" s="19">
        <v>1005.633</v>
      </c>
      <c r="F2068" s="20">
        <v>6.1340000000000003</v>
      </c>
      <c r="G2068" s="19">
        <v>37.030999999999999</v>
      </c>
      <c r="H2068" s="21">
        <v>399.51400000000001</v>
      </c>
      <c r="I2068" s="19">
        <v>0</v>
      </c>
      <c r="J2068" s="19">
        <v>0</v>
      </c>
      <c r="K2068" s="19">
        <v>0</v>
      </c>
      <c r="L2068" s="19">
        <v>5.633</v>
      </c>
      <c r="M2068" s="19">
        <v>0</v>
      </c>
      <c r="N2068" s="19">
        <v>0</v>
      </c>
      <c r="O2068" s="19">
        <v>0</v>
      </c>
      <c r="P2068" s="19">
        <v>0</v>
      </c>
      <c r="Q2068" s="20">
        <v>-793.36300000000006</v>
      </c>
      <c r="R2068" s="19">
        <v>0</v>
      </c>
      <c r="S2068" s="21">
        <v>1.1479999999999999</v>
      </c>
      <c r="T2068" s="20">
        <v>34.213000000000001</v>
      </c>
      <c r="U2068" s="20">
        <v>0</v>
      </c>
      <c r="V2068" s="20">
        <v>0</v>
      </c>
      <c r="W2068" s="20">
        <v>0</v>
      </c>
      <c r="X2068" s="20">
        <v>0</v>
      </c>
      <c r="Y2068" s="20">
        <v>6</v>
      </c>
      <c r="Z2068" s="19">
        <v>37</v>
      </c>
      <c r="AA2068" s="19">
        <v>3</v>
      </c>
      <c r="AB2068" s="19">
        <v>0</v>
      </c>
      <c r="AC2068" s="19">
        <v>3</v>
      </c>
      <c r="AD2068" s="19">
        <v>3</v>
      </c>
      <c r="AE2068" s="20">
        <v>0</v>
      </c>
    </row>
    <row r="2069" spans="1:31" s="20" customFormat="1" x14ac:dyDescent="0.2">
      <c r="A2069" s="17">
        <v>43203.493668981479</v>
      </c>
      <c r="B2069" s="18">
        <v>1.9805555620114299</v>
      </c>
      <c r="C2069" s="18">
        <v>1.4357523148148148</v>
      </c>
      <c r="D2069" s="22">
        <f t="shared" si="32"/>
        <v>34.458055555554886</v>
      </c>
      <c r="E2069" s="19"/>
      <c r="G2069" s="19"/>
      <c r="H2069" s="21"/>
      <c r="I2069" s="19"/>
      <c r="J2069" s="19"/>
      <c r="K2069" s="19"/>
      <c r="L2069" s="19"/>
      <c r="M2069" s="19"/>
      <c r="N2069" s="19"/>
      <c r="O2069" s="19"/>
      <c r="P2069" s="19"/>
      <c r="R2069" s="19"/>
      <c r="S2069" s="21"/>
      <c r="Z2069" s="19"/>
      <c r="AA2069" s="19"/>
      <c r="AB2069" s="19"/>
      <c r="AC2069" s="19"/>
      <c r="AD2069" s="19"/>
    </row>
    <row r="2070" spans="1:31" s="20" customFormat="1" x14ac:dyDescent="0.2">
      <c r="A2070" s="17">
        <v>43203.494363425925</v>
      </c>
      <c r="B2070" s="18">
        <v>1.98125000645814</v>
      </c>
      <c r="C2070" s="18">
        <v>1.4364467592592594</v>
      </c>
      <c r="D2070" s="22">
        <f t="shared" si="32"/>
        <v>34.474722222221551</v>
      </c>
      <c r="E2070" s="19"/>
      <c r="G2070" s="19"/>
      <c r="H2070" s="21"/>
      <c r="I2070" s="19"/>
      <c r="J2070" s="19"/>
      <c r="K2070" s="19"/>
      <c r="L2070" s="19"/>
      <c r="M2070" s="19"/>
      <c r="N2070" s="19"/>
      <c r="O2070" s="19"/>
      <c r="P2070" s="19"/>
      <c r="R2070" s="19"/>
      <c r="S2070" s="21"/>
      <c r="Z2070" s="19"/>
      <c r="AA2070" s="19"/>
      <c r="AB2070" s="19"/>
      <c r="AC2070" s="19"/>
      <c r="AD2070" s="19"/>
    </row>
    <row r="2071" spans="1:31" s="20" customFormat="1" x14ac:dyDescent="0.2">
      <c r="A2071" s="17">
        <v>43203.495057870372</v>
      </c>
      <c r="B2071" s="18">
        <v>1.9819444509048501</v>
      </c>
      <c r="C2071" s="18">
        <v>1.4371527777777777</v>
      </c>
      <c r="D2071" s="22">
        <f t="shared" si="32"/>
        <v>34.491388888888217</v>
      </c>
      <c r="E2071" s="19"/>
      <c r="G2071" s="19"/>
      <c r="H2071" s="21"/>
      <c r="I2071" s="19"/>
      <c r="J2071" s="19"/>
      <c r="K2071" s="19"/>
      <c r="L2071" s="19"/>
      <c r="M2071" s="19"/>
      <c r="N2071" s="19"/>
      <c r="O2071" s="19"/>
      <c r="P2071" s="19"/>
      <c r="R2071" s="19"/>
      <c r="S2071" s="21"/>
      <c r="Z2071" s="19"/>
      <c r="AA2071" s="19"/>
      <c r="AB2071" s="19"/>
      <c r="AC2071" s="19"/>
      <c r="AD2071" s="19"/>
    </row>
    <row r="2072" spans="1:31" s="20" customFormat="1" x14ac:dyDescent="0.2">
      <c r="A2072" s="17">
        <v>43203.495752314811</v>
      </c>
      <c r="B2072" s="18">
        <v>1.9826388953515599</v>
      </c>
      <c r="C2072" s="18">
        <v>1.4378472222222223</v>
      </c>
      <c r="D2072" s="22">
        <f t="shared" si="32"/>
        <v>34.508055555554883</v>
      </c>
      <c r="E2072" s="19"/>
      <c r="G2072" s="19"/>
      <c r="H2072" s="21">
        <v>400.68099999999998</v>
      </c>
      <c r="I2072" s="19"/>
      <c r="J2072" s="19"/>
      <c r="K2072" s="19"/>
      <c r="L2072" s="19"/>
      <c r="M2072" s="19"/>
      <c r="N2072" s="19"/>
      <c r="O2072" s="19"/>
      <c r="P2072" s="19"/>
      <c r="R2072" s="19"/>
      <c r="S2072" s="21"/>
      <c r="Z2072" s="19"/>
      <c r="AA2072" s="19"/>
      <c r="AB2072" s="19"/>
      <c r="AC2072" s="19"/>
      <c r="AD2072" s="19"/>
    </row>
    <row r="2073" spans="1:31" s="20" customFormat="1" x14ac:dyDescent="0.2">
      <c r="A2073" s="17">
        <v>43203.496446759258</v>
      </c>
      <c r="B2073" s="18">
        <v>1.98333333979826</v>
      </c>
      <c r="C2073" s="18">
        <v>1.4385416666666666</v>
      </c>
      <c r="D2073" s="22">
        <f t="shared" si="32"/>
        <v>34.524722222221548</v>
      </c>
      <c r="E2073" s="19"/>
      <c r="G2073" s="19"/>
      <c r="H2073" s="21">
        <v>399.029</v>
      </c>
      <c r="I2073" s="19"/>
      <c r="J2073" s="19"/>
      <c r="K2073" s="19"/>
      <c r="L2073" s="19"/>
      <c r="M2073" s="19"/>
      <c r="N2073" s="19"/>
      <c r="O2073" s="19"/>
      <c r="P2073" s="19"/>
      <c r="R2073" s="19"/>
      <c r="S2073" s="21"/>
      <c r="Z2073" s="19"/>
      <c r="AA2073" s="19"/>
      <c r="AB2073" s="19"/>
      <c r="AC2073" s="19"/>
      <c r="AD2073" s="19"/>
    </row>
    <row r="2074" spans="1:31" s="20" customFormat="1" x14ac:dyDescent="0.2">
      <c r="A2074" s="17">
        <v>43203.497141203705</v>
      </c>
      <c r="B2074" s="18">
        <v>1.9840277842449701</v>
      </c>
      <c r="C2074" s="18">
        <v>1.4392361111111112</v>
      </c>
      <c r="D2074" s="22">
        <f t="shared" si="32"/>
        <v>34.541388888888214</v>
      </c>
      <c r="E2074" s="19"/>
      <c r="G2074" s="19"/>
      <c r="H2074" s="21">
        <v>400.233</v>
      </c>
      <c r="I2074" s="19"/>
      <c r="J2074" s="19"/>
      <c r="K2074" s="19"/>
      <c r="L2074" s="19"/>
      <c r="M2074" s="19"/>
      <c r="N2074" s="19"/>
      <c r="O2074" s="19"/>
      <c r="P2074" s="19"/>
      <c r="R2074" s="19"/>
      <c r="S2074" s="21"/>
      <c r="Z2074" s="19"/>
      <c r="AA2074" s="19"/>
      <c r="AB2074" s="19"/>
      <c r="AC2074" s="19"/>
      <c r="AD2074" s="19"/>
    </row>
    <row r="2075" spans="1:31" s="20" customFormat="1" x14ac:dyDescent="0.2">
      <c r="A2075" s="17">
        <v>43203.497835648152</v>
      </c>
      <c r="B2075" s="18">
        <v>1.9847222286916799</v>
      </c>
      <c r="C2075" s="18">
        <v>1.4399305555555555</v>
      </c>
      <c r="D2075" s="22">
        <f t="shared" si="32"/>
        <v>34.55805555555488</v>
      </c>
      <c r="E2075" s="19"/>
      <c r="G2075" s="19"/>
      <c r="H2075" s="21">
        <v>397.666</v>
      </c>
      <c r="I2075" s="19"/>
      <c r="J2075" s="19"/>
      <c r="K2075" s="19"/>
      <c r="L2075" s="19"/>
      <c r="M2075" s="19"/>
      <c r="N2075" s="19"/>
      <c r="O2075" s="19"/>
      <c r="P2075" s="19"/>
      <c r="R2075" s="19"/>
      <c r="S2075" s="21"/>
      <c r="T2075" s="20">
        <v>34.433999999999997</v>
      </c>
      <c r="Z2075" s="19"/>
      <c r="AA2075" s="19"/>
      <c r="AB2075" s="19"/>
      <c r="AC2075" s="19"/>
      <c r="AD2075" s="19"/>
    </row>
    <row r="2076" spans="1:31" s="20" customFormat="1" x14ac:dyDescent="0.2">
      <c r="A2076" s="17">
        <v>43203.498530092591</v>
      </c>
      <c r="B2076" s="18">
        <v>1.98541667313839</v>
      </c>
      <c r="C2076" s="18">
        <v>1.440613425925926</v>
      </c>
      <c r="D2076" s="22">
        <f t="shared" si="32"/>
        <v>34.574722222221546</v>
      </c>
      <c r="E2076" s="19"/>
      <c r="G2076" s="19"/>
      <c r="H2076" s="21">
        <v>400.666</v>
      </c>
      <c r="I2076" s="19"/>
      <c r="J2076" s="19"/>
      <c r="K2076" s="19"/>
      <c r="L2076" s="19"/>
      <c r="M2076" s="19"/>
      <c r="N2076" s="19"/>
      <c r="O2076" s="19"/>
      <c r="P2076" s="19"/>
      <c r="R2076" s="19"/>
      <c r="S2076" s="21"/>
      <c r="T2076" s="20">
        <v>37.337000000000003</v>
      </c>
      <c r="Z2076" s="19"/>
      <c r="AA2076" s="19"/>
      <c r="AB2076" s="19"/>
      <c r="AC2076" s="19"/>
      <c r="AD2076" s="19"/>
    </row>
    <row r="2077" spans="1:31" s="20" customFormat="1" x14ac:dyDescent="0.2">
      <c r="A2077" s="17">
        <v>43203.499224537038</v>
      </c>
      <c r="B2077" s="18">
        <v>1.9861111175851001</v>
      </c>
      <c r="C2077" s="18">
        <v>1.4413194444444444</v>
      </c>
      <c r="D2077" s="22">
        <f t="shared" si="32"/>
        <v>34.591388888888211</v>
      </c>
      <c r="E2077" s="19"/>
      <c r="G2077" s="19"/>
      <c r="H2077" s="21"/>
      <c r="I2077" s="19"/>
      <c r="J2077" s="19"/>
      <c r="K2077" s="19"/>
      <c r="L2077" s="19"/>
      <c r="M2077" s="19"/>
      <c r="N2077" s="19"/>
      <c r="O2077" s="19"/>
      <c r="P2077" s="19"/>
      <c r="R2077" s="19"/>
      <c r="S2077" s="21"/>
      <c r="T2077" s="20">
        <v>36.841000000000001</v>
      </c>
      <c r="Z2077" s="19"/>
      <c r="AA2077" s="19"/>
      <c r="AB2077" s="19"/>
      <c r="AC2077" s="19"/>
      <c r="AD2077" s="19"/>
    </row>
    <row r="2078" spans="1:31" s="20" customFormat="1" x14ac:dyDescent="0.2">
      <c r="A2078" s="17">
        <v>43203.499918981484</v>
      </c>
      <c r="B2078" s="18">
        <v>1.9868055620317999</v>
      </c>
      <c r="C2078" s="18">
        <v>1.4420138888888889</v>
      </c>
      <c r="D2078" s="22">
        <f t="shared" si="32"/>
        <v>34.608055555554877</v>
      </c>
      <c r="E2078" s="19"/>
      <c r="G2078" s="19"/>
      <c r="H2078" s="21"/>
      <c r="I2078" s="19"/>
      <c r="J2078" s="19"/>
      <c r="K2078" s="19"/>
      <c r="L2078" s="19"/>
      <c r="M2078" s="19"/>
      <c r="N2078" s="19"/>
      <c r="O2078" s="19"/>
      <c r="P2078" s="19"/>
      <c r="R2078" s="19"/>
      <c r="S2078" s="21"/>
      <c r="T2078" s="20">
        <v>36.551000000000002</v>
      </c>
      <c r="Z2078" s="19"/>
      <c r="AA2078" s="19"/>
      <c r="AB2078" s="19"/>
      <c r="AC2078" s="19"/>
      <c r="AD2078" s="19"/>
    </row>
    <row r="2079" spans="1:31" s="20" customFormat="1" x14ac:dyDescent="0.2">
      <c r="A2079" s="17">
        <v>43203.500613425924</v>
      </c>
      <c r="B2079" s="18">
        <v>1.98750000647851</v>
      </c>
      <c r="C2079" s="18">
        <v>1.4427083333333333</v>
      </c>
      <c r="D2079" s="22">
        <f t="shared" si="32"/>
        <v>34.624722222221543</v>
      </c>
      <c r="E2079" s="19"/>
      <c r="G2079" s="19"/>
      <c r="H2079" s="21"/>
      <c r="I2079" s="19"/>
      <c r="J2079" s="19"/>
      <c r="K2079" s="19"/>
      <c r="L2079" s="19"/>
      <c r="M2079" s="19"/>
      <c r="N2079" s="19"/>
      <c r="O2079" s="19"/>
      <c r="P2079" s="19"/>
      <c r="R2079" s="19"/>
      <c r="S2079" s="21"/>
      <c r="T2079" s="20">
        <v>36.908999999999999</v>
      </c>
      <c r="Z2079" s="19"/>
      <c r="AA2079" s="19"/>
      <c r="AB2079" s="19"/>
      <c r="AC2079" s="19"/>
      <c r="AD2079" s="19"/>
    </row>
    <row r="2080" spans="1:31" s="20" customFormat="1" x14ac:dyDescent="0.2">
      <c r="A2080" s="17">
        <v>43203.501307870371</v>
      </c>
      <c r="B2080" s="18">
        <v>1.9881944509252201</v>
      </c>
      <c r="C2080" s="18">
        <v>1.4434027777777778</v>
      </c>
      <c r="D2080" s="22">
        <f t="shared" si="32"/>
        <v>34.641388888888208</v>
      </c>
      <c r="E2080" s="19"/>
      <c r="G2080" s="19"/>
      <c r="H2080" s="21"/>
      <c r="I2080" s="19"/>
      <c r="J2080" s="19"/>
      <c r="K2080" s="19"/>
      <c r="L2080" s="19"/>
      <c r="M2080" s="19"/>
      <c r="N2080" s="19"/>
      <c r="O2080" s="19"/>
      <c r="P2080" s="19"/>
      <c r="R2080" s="19"/>
      <c r="S2080" s="21"/>
      <c r="T2080" s="20">
        <v>35.012</v>
      </c>
      <c r="Z2080" s="19"/>
      <c r="AA2080" s="19"/>
      <c r="AB2080" s="19"/>
      <c r="AC2080" s="19"/>
      <c r="AD2080" s="19"/>
    </row>
    <row r="2081" spans="1:30" s="20" customFormat="1" x14ac:dyDescent="0.2">
      <c r="A2081" s="17">
        <v>43203.502002314817</v>
      </c>
      <c r="B2081" s="18">
        <v>1.9888888953719299</v>
      </c>
      <c r="C2081" s="18">
        <v>1.4440972222222221</v>
      </c>
      <c r="D2081" s="22">
        <f t="shared" si="32"/>
        <v>34.658055555554874</v>
      </c>
      <c r="E2081" s="19"/>
      <c r="G2081" s="19"/>
      <c r="H2081" s="21"/>
      <c r="I2081" s="19"/>
      <c r="J2081" s="19"/>
      <c r="K2081" s="19"/>
      <c r="L2081" s="19"/>
      <c r="M2081" s="19"/>
      <c r="N2081" s="19"/>
      <c r="O2081" s="19"/>
      <c r="P2081" s="19"/>
      <c r="R2081" s="19"/>
      <c r="S2081" s="21"/>
      <c r="Z2081" s="19"/>
      <c r="AA2081" s="19"/>
      <c r="AB2081" s="19"/>
      <c r="AC2081" s="19"/>
      <c r="AD2081" s="19"/>
    </row>
    <row r="2082" spans="1:30" s="20" customFormat="1" x14ac:dyDescent="0.2">
      <c r="A2082" s="17">
        <v>43203.502696759257</v>
      </c>
      <c r="B2082" s="18">
        <v>1.98958333981864</v>
      </c>
      <c r="C2082" s="18">
        <v>1.4447916666666667</v>
      </c>
      <c r="D2082" s="22">
        <f t="shared" si="32"/>
        <v>34.67472222222154</v>
      </c>
      <c r="E2082" s="19"/>
      <c r="G2082" s="19"/>
      <c r="H2082" s="21"/>
      <c r="I2082" s="19"/>
      <c r="J2082" s="19"/>
      <c r="K2082" s="19"/>
      <c r="L2082" s="19"/>
      <c r="M2082" s="19"/>
      <c r="N2082" s="19"/>
      <c r="O2082" s="19"/>
      <c r="P2082" s="19"/>
      <c r="R2082" s="19"/>
      <c r="S2082" s="21"/>
      <c r="Z2082" s="19"/>
      <c r="AA2082" s="19"/>
      <c r="AB2082" s="19"/>
      <c r="AC2082" s="19"/>
      <c r="AD2082" s="19"/>
    </row>
    <row r="2083" spans="1:30" s="20" customFormat="1" x14ac:dyDescent="0.2">
      <c r="A2083" s="17">
        <v>43203.503391203703</v>
      </c>
      <c r="B2083" s="18">
        <v>1.9902777842653401</v>
      </c>
      <c r="C2083" s="18">
        <v>1.445474537037037</v>
      </c>
      <c r="D2083" s="22">
        <f t="shared" si="32"/>
        <v>34.691388888888206</v>
      </c>
      <c r="E2083" s="19"/>
      <c r="G2083" s="19"/>
      <c r="H2083" s="21"/>
      <c r="I2083" s="19"/>
      <c r="J2083" s="19"/>
      <c r="K2083" s="19"/>
      <c r="L2083" s="19"/>
      <c r="M2083" s="19"/>
      <c r="N2083" s="19"/>
      <c r="O2083" s="19"/>
      <c r="P2083" s="19"/>
      <c r="R2083" s="19"/>
      <c r="S2083" s="21"/>
      <c r="Z2083" s="19"/>
      <c r="AA2083" s="19"/>
      <c r="AB2083" s="19"/>
      <c r="AC2083" s="19"/>
      <c r="AD2083" s="19"/>
    </row>
    <row r="2084" spans="1:30" s="20" customFormat="1" x14ac:dyDescent="0.2">
      <c r="A2084" s="17">
        <v>43203.50408564815</v>
      </c>
      <c r="B2084" s="18">
        <v>1.9909722287120499</v>
      </c>
      <c r="C2084" s="18">
        <v>1.4461805555555556</v>
      </c>
      <c r="D2084" s="22">
        <f t="shared" si="32"/>
        <v>34.708055555554871</v>
      </c>
      <c r="E2084" s="19"/>
      <c r="G2084" s="19"/>
      <c r="H2084" s="21"/>
      <c r="I2084" s="19"/>
      <c r="J2084" s="19"/>
      <c r="K2084" s="19"/>
      <c r="L2084" s="19"/>
      <c r="M2084" s="19"/>
      <c r="N2084" s="19"/>
      <c r="O2084" s="19"/>
      <c r="P2084" s="19"/>
      <c r="R2084" s="19"/>
      <c r="S2084" s="21"/>
      <c r="Z2084" s="19"/>
      <c r="AA2084" s="19"/>
      <c r="AB2084" s="19"/>
      <c r="AC2084" s="19"/>
      <c r="AD2084" s="19"/>
    </row>
    <row r="2085" spans="1:30" s="20" customFormat="1" x14ac:dyDescent="0.2">
      <c r="A2085" s="17">
        <v>43203.504780092589</v>
      </c>
      <c r="B2085" s="18">
        <v>1.99166667315876</v>
      </c>
      <c r="C2085" s="18">
        <v>1.4468749999999999</v>
      </c>
      <c r="D2085" s="22">
        <f t="shared" si="32"/>
        <v>34.724722222221537</v>
      </c>
      <c r="E2085" s="19"/>
      <c r="G2085" s="19"/>
      <c r="H2085" s="21"/>
      <c r="I2085" s="19"/>
      <c r="J2085" s="19"/>
      <c r="K2085" s="19"/>
      <c r="L2085" s="19"/>
      <c r="M2085" s="19"/>
      <c r="N2085" s="19"/>
      <c r="O2085" s="19"/>
      <c r="P2085" s="19"/>
      <c r="R2085" s="19"/>
      <c r="S2085" s="21"/>
      <c r="Z2085" s="19"/>
      <c r="AA2085" s="19"/>
      <c r="AB2085" s="19"/>
      <c r="AC2085" s="19"/>
      <c r="AD2085" s="19"/>
    </row>
    <row r="2086" spans="1:30" s="20" customFormat="1" x14ac:dyDescent="0.2">
      <c r="A2086" s="17">
        <v>43203.505474537036</v>
      </c>
      <c r="B2086" s="18">
        <v>1.9923611176054701</v>
      </c>
      <c r="C2086" s="18">
        <v>1.4475694444444445</v>
      </c>
      <c r="D2086" s="22">
        <f t="shared" si="32"/>
        <v>34.741388888888203</v>
      </c>
      <c r="E2086" s="19"/>
      <c r="G2086" s="19"/>
      <c r="H2086" s="21"/>
      <c r="I2086" s="19"/>
      <c r="J2086" s="19"/>
      <c r="K2086" s="19"/>
      <c r="L2086" s="19"/>
      <c r="M2086" s="19"/>
      <c r="N2086" s="19"/>
      <c r="O2086" s="19"/>
      <c r="P2086" s="19"/>
      <c r="R2086" s="19"/>
      <c r="S2086" s="21"/>
      <c r="Z2086" s="19"/>
      <c r="AA2086" s="19"/>
      <c r="AB2086" s="19"/>
      <c r="AC2086" s="19"/>
      <c r="AD2086" s="19"/>
    </row>
    <row r="2087" spans="1:30" s="20" customFormat="1" x14ac:dyDescent="0.2">
      <c r="A2087" s="17">
        <v>43203.506168981483</v>
      </c>
      <c r="B2087" s="18">
        <v>1.9930555620521799</v>
      </c>
      <c r="C2087" s="18">
        <v>1.4482638888888888</v>
      </c>
      <c r="D2087" s="22">
        <f t="shared" si="32"/>
        <v>34.758055555554868</v>
      </c>
      <c r="E2087" s="19"/>
      <c r="G2087" s="19"/>
      <c r="H2087" s="21"/>
      <c r="I2087" s="19"/>
      <c r="J2087" s="19"/>
      <c r="K2087" s="19"/>
      <c r="L2087" s="19"/>
      <c r="M2087" s="19"/>
      <c r="N2087" s="19"/>
      <c r="O2087" s="19"/>
      <c r="P2087" s="19"/>
      <c r="R2087" s="19"/>
      <c r="S2087" s="21"/>
      <c r="Z2087" s="19"/>
      <c r="AA2087" s="19"/>
      <c r="AB2087" s="19"/>
      <c r="AC2087" s="19"/>
      <c r="AD2087" s="19"/>
    </row>
    <row r="2088" spans="1:30" s="20" customFormat="1" x14ac:dyDescent="0.2">
      <c r="A2088" s="17">
        <v>43203.506863425922</v>
      </c>
      <c r="B2088" s="18">
        <v>1.99375000649889</v>
      </c>
      <c r="C2088" s="18">
        <v>1.4489583333333333</v>
      </c>
      <c r="D2088" s="22">
        <f t="shared" si="32"/>
        <v>34.774722222221534</v>
      </c>
      <c r="E2088" s="19"/>
      <c r="G2088" s="19"/>
      <c r="H2088" s="21"/>
      <c r="I2088" s="19"/>
      <c r="J2088" s="19"/>
      <c r="K2088" s="19"/>
      <c r="L2088" s="19"/>
      <c r="M2088" s="19"/>
      <c r="N2088" s="19"/>
      <c r="O2088" s="19"/>
      <c r="P2088" s="19"/>
      <c r="Q2088" s="20">
        <v>-792.93700000000001</v>
      </c>
      <c r="R2088" s="19"/>
      <c r="S2088" s="21"/>
      <c r="T2088" s="20">
        <v>34.127000000000002</v>
      </c>
      <c r="Z2088" s="19"/>
      <c r="AA2088" s="19"/>
      <c r="AB2088" s="19"/>
      <c r="AC2088" s="19"/>
      <c r="AD2088" s="19"/>
    </row>
    <row r="2089" spans="1:30" s="20" customFormat="1" x14ac:dyDescent="0.2">
      <c r="A2089" s="17">
        <v>43203.507557870369</v>
      </c>
      <c r="B2089" s="18">
        <v>1.9944444509455901</v>
      </c>
      <c r="C2089" s="18">
        <v>1.4496412037037036</v>
      </c>
      <c r="D2089" s="22">
        <f t="shared" si="32"/>
        <v>34.7913888888882</v>
      </c>
      <c r="E2089" s="19"/>
      <c r="G2089" s="19"/>
      <c r="H2089" s="21"/>
      <c r="I2089" s="19"/>
      <c r="J2089" s="19"/>
      <c r="K2089" s="19"/>
      <c r="L2089" s="19"/>
      <c r="M2089" s="19"/>
      <c r="N2089" s="19"/>
      <c r="O2089" s="19"/>
      <c r="P2089" s="19"/>
      <c r="R2089" s="19"/>
      <c r="S2089" s="21"/>
      <c r="T2089" s="20">
        <v>34.502000000000002</v>
      </c>
      <c r="Z2089" s="19"/>
      <c r="AA2089" s="19"/>
      <c r="AB2089" s="19"/>
      <c r="AC2089" s="19"/>
      <c r="AD2089" s="19"/>
    </row>
    <row r="2090" spans="1:30" s="20" customFormat="1" x14ac:dyDescent="0.2">
      <c r="A2090" s="17">
        <v>43203.508252314816</v>
      </c>
      <c r="B2090" s="18">
        <v>1.9951388953922999</v>
      </c>
      <c r="C2090" s="18">
        <v>1.4503356481481482</v>
      </c>
      <c r="D2090" s="22">
        <f t="shared" si="32"/>
        <v>34.808055555554866</v>
      </c>
      <c r="E2090" s="19"/>
      <c r="G2090" s="19"/>
      <c r="H2090" s="21"/>
      <c r="I2090" s="19"/>
      <c r="J2090" s="19"/>
      <c r="K2090" s="19"/>
      <c r="L2090" s="19"/>
      <c r="M2090" s="19"/>
      <c r="N2090" s="19"/>
      <c r="O2090" s="19"/>
      <c r="P2090" s="19"/>
      <c r="R2090" s="19"/>
      <c r="S2090" s="21"/>
      <c r="Z2090" s="19"/>
      <c r="AA2090" s="19"/>
      <c r="AB2090" s="19"/>
      <c r="AC2090" s="19"/>
      <c r="AD2090" s="19"/>
    </row>
    <row r="2091" spans="1:30" s="20" customFormat="1" x14ac:dyDescent="0.2">
      <c r="A2091" s="17">
        <v>43203.508946759262</v>
      </c>
      <c r="B2091" s="18">
        <v>1.99583333983901</v>
      </c>
      <c r="C2091" s="18">
        <v>1.4510416666666666</v>
      </c>
      <c r="D2091" s="22">
        <f t="shared" si="32"/>
        <v>34.824722222221531</v>
      </c>
      <c r="E2091" s="19"/>
      <c r="G2091" s="19"/>
      <c r="H2091" s="21"/>
      <c r="I2091" s="19"/>
      <c r="J2091" s="19"/>
      <c r="K2091" s="19"/>
      <c r="L2091" s="19"/>
      <c r="M2091" s="19"/>
      <c r="N2091" s="19"/>
      <c r="O2091" s="19"/>
      <c r="P2091" s="19"/>
      <c r="R2091" s="19"/>
      <c r="S2091" s="21"/>
      <c r="Z2091" s="19"/>
      <c r="AA2091" s="19"/>
      <c r="AB2091" s="19"/>
      <c r="AC2091" s="19"/>
      <c r="AD2091" s="19"/>
    </row>
    <row r="2092" spans="1:30" s="20" customFormat="1" x14ac:dyDescent="0.2">
      <c r="A2092" s="17">
        <v>43203.509641203702</v>
      </c>
      <c r="B2092" s="18">
        <v>1.9965277842857201</v>
      </c>
      <c r="C2092" s="18">
        <v>1.4517361111111111</v>
      </c>
      <c r="D2092" s="22">
        <f t="shared" si="32"/>
        <v>34.841388888888197</v>
      </c>
      <c r="E2092" s="19"/>
      <c r="G2092" s="19"/>
      <c r="H2092" s="21"/>
      <c r="I2092" s="19"/>
      <c r="J2092" s="19"/>
      <c r="K2092" s="19"/>
      <c r="L2092" s="19"/>
      <c r="M2092" s="19"/>
      <c r="N2092" s="19"/>
      <c r="O2092" s="19"/>
      <c r="P2092" s="19"/>
      <c r="R2092" s="19"/>
      <c r="S2092" s="21"/>
      <c r="Z2092" s="19"/>
      <c r="AA2092" s="19"/>
      <c r="AB2092" s="19"/>
      <c r="AC2092" s="19"/>
      <c r="AD2092" s="19"/>
    </row>
    <row r="2093" spans="1:30" s="20" customFormat="1" x14ac:dyDescent="0.2">
      <c r="A2093" s="17">
        <v>43203.510335648149</v>
      </c>
      <c r="B2093" s="18">
        <v>1.9972222287324299</v>
      </c>
      <c r="C2093" s="18">
        <v>1.4524305555555554</v>
      </c>
      <c r="D2093" s="22">
        <f t="shared" si="32"/>
        <v>34.858055555554863</v>
      </c>
      <c r="E2093" s="19"/>
      <c r="G2093" s="19"/>
      <c r="H2093" s="21"/>
      <c r="I2093" s="19"/>
      <c r="J2093" s="19"/>
      <c r="K2093" s="19"/>
      <c r="L2093" s="19"/>
      <c r="M2093" s="19"/>
      <c r="N2093" s="19"/>
      <c r="O2093" s="19"/>
      <c r="P2093" s="19"/>
      <c r="R2093" s="19"/>
      <c r="S2093" s="21"/>
      <c r="Z2093" s="19"/>
      <c r="AA2093" s="19"/>
      <c r="AB2093" s="19"/>
      <c r="AC2093" s="19"/>
      <c r="AD2093" s="19"/>
    </row>
    <row r="2094" spans="1:30" s="20" customFormat="1" x14ac:dyDescent="0.2">
      <c r="A2094" s="17">
        <v>43203.511030092595</v>
      </c>
      <c r="B2094" s="18">
        <v>1.99791667317913</v>
      </c>
      <c r="C2094" s="18">
        <v>1.453125</v>
      </c>
      <c r="D2094" s="22">
        <f t="shared" si="32"/>
        <v>34.874722222221529</v>
      </c>
      <c r="E2094" s="19"/>
      <c r="G2094" s="19"/>
      <c r="H2094" s="21"/>
      <c r="I2094" s="19"/>
      <c r="J2094" s="19"/>
      <c r="K2094" s="19"/>
      <c r="L2094" s="19"/>
      <c r="M2094" s="19"/>
      <c r="N2094" s="19"/>
      <c r="O2094" s="19"/>
      <c r="P2094" s="19"/>
      <c r="R2094" s="19"/>
      <c r="S2094" s="21"/>
      <c r="Z2094" s="19"/>
      <c r="AA2094" s="19"/>
      <c r="AB2094" s="19"/>
      <c r="AC2094" s="19"/>
      <c r="AD2094" s="19"/>
    </row>
    <row r="2095" spans="1:30" s="20" customFormat="1" x14ac:dyDescent="0.2">
      <c r="A2095" s="17">
        <v>43203.511724537035</v>
      </c>
      <c r="B2095" s="18">
        <v>1.9986111176258401</v>
      </c>
      <c r="C2095" s="18">
        <v>1.4538194444444446</v>
      </c>
      <c r="D2095" s="22">
        <f t="shared" si="32"/>
        <v>34.891388888888194</v>
      </c>
      <c r="E2095" s="19"/>
      <c r="G2095" s="19"/>
      <c r="H2095" s="21"/>
      <c r="I2095" s="19"/>
      <c r="J2095" s="19"/>
      <c r="K2095" s="19"/>
      <c r="L2095" s="19"/>
      <c r="M2095" s="19"/>
      <c r="N2095" s="19"/>
      <c r="O2095" s="19"/>
      <c r="P2095" s="19"/>
      <c r="R2095" s="19"/>
      <c r="S2095" s="21"/>
      <c r="Z2095" s="19"/>
      <c r="AA2095" s="19"/>
      <c r="AB2095" s="19"/>
      <c r="AC2095" s="19"/>
      <c r="AD2095" s="19"/>
    </row>
    <row r="2096" spans="1:30" s="20" customFormat="1" x14ac:dyDescent="0.2">
      <c r="A2096" s="17">
        <v>43203.512418981481</v>
      </c>
      <c r="B2096" s="18">
        <v>1.9993055620725499</v>
      </c>
      <c r="C2096" s="18">
        <v>1.4545023148148148</v>
      </c>
      <c r="D2096" s="22">
        <f t="shared" si="32"/>
        <v>34.90805555555486</v>
      </c>
      <c r="E2096" s="19"/>
      <c r="G2096" s="19"/>
      <c r="H2096" s="21"/>
      <c r="I2096" s="19"/>
      <c r="J2096" s="19"/>
      <c r="K2096" s="19"/>
      <c r="L2096" s="19"/>
      <c r="M2096" s="19"/>
      <c r="N2096" s="19"/>
      <c r="O2096" s="19"/>
      <c r="P2096" s="19"/>
      <c r="R2096" s="19"/>
      <c r="S2096" s="21"/>
      <c r="Z2096" s="19"/>
      <c r="AA2096" s="19"/>
      <c r="AB2096" s="19"/>
      <c r="AC2096" s="19"/>
      <c r="AD2096" s="19"/>
    </row>
    <row r="2097" spans="1:31" s="20" customFormat="1" x14ac:dyDescent="0.2">
      <c r="A2097" s="17">
        <v>43203.513113425928</v>
      </c>
      <c r="B2097" s="18">
        <v>2.0000000065192598</v>
      </c>
      <c r="C2097" s="18">
        <v>1.4551967592592592</v>
      </c>
      <c r="D2097" s="22">
        <f t="shared" si="32"/>
        <v>34.924722222221526</v>
      </c>
      <c r="E2097" s="19"/>
      <c r="G2097" s="19"/>
      <c r="H2097" s="21"/>
      <c r="I2097" s="19"/>
      <c r="J2097" s="19"/>
      <c r="K2097" s="19"/>
      <c r="L2097" s="19"/>
      <c r="M2097" s="19"/>
      <c r="N2097" s="19"/>
      <c r="O2097" s="19"/>
      <c r="P2097" s="19"/>
      <c r="R2097" s="19"/>
      <c r="S2097" s="21"/>
      <c r="Z2097" s="19"/>
      <c r="AA2097" s="19"/>
      <c r="AB2097" s="19"/>
      <c r="AC2097" s="19"/>
      <c r="AD2097" s="19"/>
    </row>
    <row r="2098" spans="1:31" s="20" customFormat="1" x14ac:dyDescent="0.2">
      <c r="A2098" s="17">
        <v>43203.513807870368</v>
      </c>
      <c r="B2098" s="18">
        <v>2.0006944509659701</v>
      </c>
      <c r="C2098" s="18">
        <v>1.4559027777777778</v>
      </c>
      <c r="D2098" s="22">
        <f t="shared" si="32"/>
        <v>34.941388888888191</v>
      </c>
      <c r="E2098" s="19">
        <v>1005.633</v>
      </c>
      <c r="F2098" s="20">
        <v>6.1340000000000003</v>
      </c>
      <c r="G2098" s="19">
        <v>37.024999999999999</v>
      </c>
      <c r="H2098" s="21">
        <v>400.012</v>
      </c>
      <c r="I2098" s="19">
        <v>0</v>
      </c>
      <c r="J2098" s="19">
        <v>0</v>
      </c>
      <c r="K2098" s="19">
        <v>0</v>
      </c>
      <c r="L2098" s="19">
        <v>5.633</v>
      </c>
      <c r="M2098" s="19">
        <v>0</v>
      </c>
      <c r="N2098" s="19">
        <v>0</v>
      </c>
      <c r="O2098" s="19">
        <v>0</v>
      </c>
      <c r="P2098" s="19">
        <v>0</v>
      </c>
      <c r="Q2098" s="20">
        <v>-793.06100000000004</v>
      </c>
      <c r="R2098" s="19">
        <v>0</v>
      </c>
      <c r="S2098" s="21">
        <v>1.0389999999999999</v>
      </c>
      <c r="T2098" s="20">
        <v>33.256999999999998</v>
      </c>
      <c r="U2098" s="20">
        <v>0</v>
      </c>
      <c r="V2098" s="20">
        <v>0</v>
      </c>
      <c r="W2098" s="20">
        <v>0</v>
      </c>
      <c r="X2098" s="20">
        <v>0</v>
      </c>
      <c r="Y2098" s="20">
        <v>6</v>
      </c>
      <c r="Z2098" s="19">
        <v>37</v>
      </c>
      <c r="AA2098" s="19">
        <v>3</v>
      </c>
      <c r="AB2098" s="19">
        <v>0</v>
      </c>
      <c r="AC2098" s="19">
        <v>3</v>
      </c>
      <c r="AD2098" s="19">
        <v>3</v>
      </c>
      <c r="AE2098" s="20">
        <v>0</v>
      </c>
    </row>
    <row r="2099" spans="1:31" s="20" customFormat="1" x14ac:dyDescent="0.2">
      <c r="A2099" s="17">
        <v>43203.514502314814</v>
      </c>
      <c r="B2099" s="18">
        <v>2.0013888954126702</v>
      </c>
      <c r="C2099" s="18">
        <v>1.4565972222222223</v>
      </c>
      <c r="D2099" s="22">
        <f t="shared" si="32"/>
        <v>34.958055555554857</v>
      </c>
      <c r="E2099" s="19"/>
      <c r="G2099" s="19"/>
      <c r="H2099" s="21"/>
      <c r="I2099" s="19"/>
      <c r="J2099" s="19"/>
      <c r="K2099" s="19"/>
      <c r="L2099" s="19"/>
      <c r="M2099" s="19"/>
      <c r="N2099" s="19"/>
      <c r="O2099" s="19"/>
      <c r="P2099" s="19"/>
      <c r="R2099" s="19"/>
      <c r="S2099" s="21"/>
      <c r="Z2099" s="19"/>
      <c r="AA2099" s="19"/>
      <c r="AB2099" s="19"/>
      <c r="AC2099" s="19"/>
      <c r="AD2099" s="19"/>
    </row>
    <row r="2100" spans="1:31" s="20" customFormat="1" x14ac:dyDescent="0.2">
      <c r="A2100" s="17">
        <v>43203.515196759261</v>
      </c>
      <c r="B2100" s="18">
        <v>2.00208333985938</v>
      </c>
      <c r="C2100" s="18">
        <v>1.4572916666666667</v>
      </c>
      <c r="D2100" s="22">
        <f t="shared" si="32"/>
        <v>34.974722222221523</v>
      </c>
      <c r="E2100" s="19"/>
      <c r="G2100" s="19"/>
      <c r="H2100" s="21"/>
      <c r="I2100" s="19"/>
      <c r="J2100" s="19"/>
      <c r="K2100" s="19"/>
      <c r="L2100" s="19"/>
      <c r="M2100" s="19"/>
      <c r="N2100" s="19"/>
      <c r="O2100" s="19"/>
      <c r="P2100" s="19"/>
      <c r="R2100" s="19"/>
      <c r="S2100" s="21"/>
      <c r="Z2100" s="19"/>
      <c r="AA2100" s="19"/>
      <c r="AB2100" s="19"/>
      <c r="AC2100" s="19"/>
      <c r="AD2100" s="19"/>
    </row>
    <row r="2101" spans="1:31" s="20" customFormat="1" x14ac:dyDescent="0.2">
      <c r="A2101" s="17">
        <v>43203.5158912037</v>
      </c>
      <c r="B2101" s="18">
        <v>2.0027777843060899</v>
      </c>
      <c r="C2101" s="18">
        <v>1.4579861111111112</v>
      </c>
      <c r="D2101" s="22">
        <f t="shared" si="32"/>
        <v>34.991388888888189</v>
      </c>
      <c r="E2101" s="19"/>
      <c r="G2101" s="19"/>
      <c r="H2101" s="21"/>
      <c r="I2101" s="19"/>
      <c r="J2101" s="19"/>
      <c r="K2101" s="19"/>
      <c r="L2101" s="19"/>
      <c r="M2101" s="19"/>
      <c r="N2101" s="19"/>
      <c r="O2101" s="19"/>
      <c r="P2101" s="19"/>
      <c r="R2101" s="19"/>
      <c r="S2101" s="21"/>
      <c r="T2101" s="20">
        <v>36.542999999999999</v>
      </c>
      <c r="Z2101" s="19"/>
      <c r="AA2101" s="19"/>
      <c r="AB2101" s="19"/>
      <c r="AC2101" s="19"/>
      <c r="AD2101" s="19"/>
    </row>
    <row r="2102" spans="1:31" s="20" customFormat="1" x14ac:dyDescent="0.2">
      <c r="A2102" s="17">
        <v>43203.516585648147</v>
      </c>
      <c r="B2102" s="18">
        <v>2.0034722287528002</v>
      </c>
      <c r="C2102" s="18">
        <v>1.4586805555555555</v>
      </c>
      <c r="D2102" s="22">
        <f t="shared" si="32"/>
        <v>35.008055555554854</v>
      </c>
      <c r="E2102" s="19"/>
      <c r="G2102" s="19"/>
      <c r="H2102" s="21"/>
      <c r="I2102" s="19"/>
      <c r="J2102" s="19"/>
      <c r="K2102" s="19"/>
      <c r="L2102" s="19"/>
      <c r="M2102" s="19"/>
      <c r="N2102" s="19"/>
      <c r="O2102" s="19"/>
      <c r="P2102" s="19"/>
      <c r="R2102" s="19"/>
      <c r="S2102" s="21"/>
      <c r="T2102" s="20">
        <v>33.613999999999997</v>
      </c>
      <c r="Z2102" s="19"/>
      <c r="AA2102" s="19"/>
      <c r="AB2102" s="19"/>
      <c r="AC2102" s="19"/>
      <c r="AD2102" s="19"/>
    </row>
    <row r="2103" spans="1:31" s="20" customFormat="1" x14ac:dyDescent="0.2">
      <c r="A2103" s="17">
        <v>43203.517280092594</v>
      </c>
      <c r="B2103" s="18">
        <v>2.00416667319951</v>
      </c>
      <c r="C2103" s="18">
        <v>1.4593634259259258</v>
      </c>
      <c r="D2103" s="22">
        <f t="shared" si="32"/>
        <v>35.02472222222152</v>
      </c>
      <c r="E2103" s="19"/>
      <c r="G2103" s="19"/>
      <c r="H2103" s="21"/>
      <c r="I2103" s="19"/>
      <c r="J2103" s="19"/>
      <c r="K2103" s="19"/>
      <c r="L2103" s="19"/>
      <c r="M2103" s="19"/>
      <c r="N2103" s="19"/>
      <c r="O2103" s="19"/>
      <c r="P2103" s="19"/>
      <c r="R2103" s="19"/>
      <c r="S2103" s="21"/>
      <c r="Z2103" s="19"/>
      <c r="AA2103" s="19"/>
      <c r="AB2103" s="19"/>
      <c r="AC2103" s="19"/>
      <c r="AD2103" s="19"/>
    </row>
    <row r="2104" spans="1:31" s="20" customFormat="1" x14ac:dyDescent="0.2">
      <c r="A2104" s="17">
        <v>43203.517974537041</v>
      </c>
      <c r="B2104" s="18">
        <v>2.0048611176462101</v>
      </c>
      <c r="C2104" s="18">
        <v>1.4600578703703704</v>
      </c>
      <c r="D2104" s="22">
        <f t="shared" si="32"/>
        <v>35.041388888888186</v>
      </c>
      <c r="E2104" s="19"/>
      <c r="G2104" s="19"/>
      <c r="H2104" s="21"/>
      <c r="I2104" s="19"/>
      <c r="J2104" s="19"/>
      <c r="K2104" s="19"/>
      <c r="L2104" s="19"/>
      <c r="M2104" s="19"/>
      <c r="N2104" s="19"/>
      <c r="O2104" s="19"/>
      <c r="P2104" s="19"/>
      <c r="R2104" s="19"/>
      <c r="S2104" s="21"/>
      <c r="Z2104" s="19"/>
      <c r="AA2104" s="19"/>
      <c r="AB2104" s="19"/>
      <c r="AC2104" s="19"/>
      <c r="AD2104" s="19"/>
    </row>
    <row r="2105" spans="1:31" s="20" customFormat="1" x14ac:dyDescent="0.2">
      <c r="A2105" s="17">
        <v>43203.51866898148</v>
      </c>
      <c r="B2105" s="18">
        <v>2.00555556209292</v>
      </c>
      <c r="C2105" s="18">
        <v>1.460763888888889</v>
      </c>
      <c r="D2105" s="22">
        <f t="shared" si="32"/>
        <v>35.058055555554851</v>
      </c>
      <c r="E2105" s="19"/>
      <c r="G2105" s="19"/>
      <c r="H2105" s="21"/>
      <c r="I2105" s="19"/>
      <c r="J2105" s="19"/>
      <c r="K2105" s="19"/>
      <c r="L2105" s="19"/>
      <c r="M2105" s="19"/>
      <c r="N2105" s="19"/>
      <c r="O2105" s="19"/>
      <c r="P2105" s="19"/>
      <c r="R2105" s="19"/>
      <c r="S2105" s="21"/>
      <c r="Z2105" s="19"/>
      <c r="AA2105" s="19"/>
      <c r="AB2105" s="19"/>
      <c r="AC2105" s="19"/>
      <c r="AD2105" s="19"/>
    </row>
    <row r="2106" spans="1:31" s="20" customFormat="1" x14ac:dyDescent="0.2">
      <c r="A2106" s="17">
        <v>43203.519363425927</v>
      </c>
      <c r="B2106" s="18">
        <v>2.0062500065396298</v>
      </c>
      <c r="C2106" s="18">
        <v>1.4614583333333333</v>
      </c>
      <c r="D2106" s="22">
        <f t="shared" si="32"/>
        <v>35.074722222221517</v>
      </c>
      <c r="E2106" s="19"/>
      <c r="G2106" s="19"/>
      <c r="H2106" s="21"/>
      <c r="I2106" s="19"/>
      <c r="J2106" s="19"/>
      <c r="K2106" s="19"/>
      <c r="L2106" s="19"/>
      <c r="M2106" s="19"/>
      <c r="N2106" s="19"/>
      <c r="O2106" s="19"/>
      <c r="P2106" s="19"/>
      <c r="R2106" s="19"/>
      <c r="S2106" s="21"/>
      <c r="Z2106" s="19"/>
      <c r="AA2106" s="19"/>
      <c r="AB2106" s="19"/>
      <c r="AC2106" s="19"/>
      <c r="AD2106" s="19"/>
    </row>
    <row r="2107" spans="1:31" s="20" customFormat="1" x14ac:dyDescent="0.2">
      <c r="A2107" s="17">
        <v>43203.520057870373</v>
      </c>
      <c r="B2107" s="18">
        <v>2.0069444509863401</v>
      </c>
      <c r="C2107" s="18">
        <v>1.4621527777777779</v>
      </c>
      <c r="D2107" s="22">
        <f t="shared" si="32"/>
        <v>35.091388888888183</v>
      </c>
      <c r="E2107" s="19"/>
      <c r="G2107" s="19"/>
      <c r="H2107" s="21"/>
      <c r="I2107" s="19"/>
      <c r="J2107" s="19"/>
      <c r="K2107" s="19"/>
      <c r="L2107" s="19"/>
      <c r="M2107" s="19"/>
      <c r="N2107" s="19"/>
      <c r="O2107" s="19"/>
      <c r="P2107" s="19"/>
      <c r="R2107" s="19"/>
      <c r="S2107" s="21"/>
      <c r="Z2107" s="19"/>
      <c r="AA2107" s="19"/>
      <c r="AB2107" s="19"/>
      <c r="AC2107" s="19"/>
      <c r="AD2107" s="19"/>
    </row>
    <row r="2108" spans="1:31" s="20" customFormat="1" x14ac:dyDescent="0.2">
      <c r="A2108" s="17">
        <v>43203.520752314813</v>
      </c>
      <c r="B2108" s="18">
        <v>2.00763889543305</v>
      </c>
      <c r="C2108" s="18">
        <v>1.4628472222222222</v>
      </c>
      <c r="D2108" s="22">
        <f t="shared" si="32"/>
        <v>35.108055555554849</v>
      </c>
      <c r="E2108" s="19"/>
      <c r="G2108" s="19"/>
      <c r="H2108" s="21"/>
      <c r="I2108" s="19"/>
      <c r="J2108" s="19"/>
      <c r="K2108" s="19"/>
      <c r="L2108" s="19"/>
      <c r="M2108" s="19"/>
      <c r="N2108" s="19"/>
      <c r="O2108" s="19"/>
      <c r="P2108" s="19"/>
      <c r="R2108" s="19"/>
      <c r="S2108" s="21"/>
      <c r="Z2108" s="19"/>
      <c r="AA2108" s="19"/>
      <c r="AB2108" s="19"/>
      <c r="AC2108" s="19"/>
      <c r="AD2108" s="19"/>
    </row>
    <row r="2109" spans="1:31" s="20" customFormat="1" x14ac:dyDescent="0.2">
      <c r="A2109" s="17">
        <v>43203.52144675926</v>
      </c>
      <c r="B2109" s="18">
        <v>2.00833333987975</v>
      </c>
      <c r="C2109" s="18">
        <v>1.4635416666666667</v>
      </c>
      <c r="D2109" s="22">
        <f t="shared" si="32"/>
        <v>35.124722222221514</v>
      </c>
      <c r="E2109" s="19"/>
      <c r="G2109" s="19"/>
      <c r="H2109" s="21"/>
      <c r="I2109" s="19"/>
      <c r="J2109" s="19"/>
      <c r="K2109" s="19"/>
      <c r="L2109" s="19"/>
      <c r="M2109" s="19"/>
      <c r="N2109" s="19"/>
      <c r="O2109" s="19"/>
      <c r="P2109" s="19"/>
      <c r="R2109" s="19"/>
      <c r="S2109" s="21"/>
      <c r="Z2109" s="19"/>
      <c r="AA2109" s="19"/>
      <c r="AB2109" s="19"/>
      <c r="AC2109" s="19"/>
      <c r="AD2109" s="19"/>
    </row>
    <row r="2110" spans="1:31" s="20" customFormat="1" x14ac:dyDescent="0.2">
      <c r="A2110" s="17">
        <v>43203.522141203706</v>
      </c>
      <c r="B2110" s="18">
        <v>2.0090277843264599</v>
      </c>
      <c r="C2110" s="18">
        <v>1.464224537037037</v>
      </c>
      <c r="D2110" s="22">
        <f t="shared" si="32"/>
        <v>35.14138888888818</v>
      </c>
      <c r="E2110" s="19"/>
      <c r="G2110" s="19"/>
      <c r="H2110" s="21"/>
      <c r="I2110" s="19"/>
      <c r="J2110" s="19"/>
      <c r="K2110" s="19"/>
      <c r="L2110" s="19"/>
      <c r="M2110" s="19"/>
      <c r="N2110" s="19"/>
      <c r="O2110" s="19"/>
      <c r="P2110" s="19"/>
      <c r="R2110" s="19"/>
      <c r="S2110" s="21"/>
      <c r="Z2110" s="19"/>
      <c r="AA2110" s="19"/>
      <c r="AB2110" s="19"/>
      <c r="AC2110" s="19"/>
      <c r="AD2110" s="19"/>
    </row>
    <row r="2111" spans="1:31" s="20" customFormat="1" x14ac:dyDescent="0.2">
      <c r="A2111" s="17">
        <v>43203.522835648146</v>
      </c>
      <c r="B2111" s="18">
        <v>2.0097222287731702</v>
      </c>
      <c r="C2111" s="18">
        <v>1.4649305555555556</v>
      </c>
      <c r="D2111" s="22">
        <f t="shared" si="32"/>
        <v>35.158055555554846</v>
      </c>
      <c r="E2111" s="19"/>
      <c r="G2111" s="19"/>
      <c r="H2111" s="21"/>
      <c r="I2111" s="19"/>
      <c r="J2111" s="19"/>
      <c r="K2111" s="19"/>
      <c r="L2111" s="19"/>
      <c r="M2111" s="19"/>
      <c r="N2111" s="19"/>
      <c r="O2111" s="19"/>
      <c r="P2111" s="19"/>
      <c r="R2111" s="19"/>
      <c r="S2111" s="21"/>
      <c r="Z2111" s="19"/>
      <c r="AA2111" s="19"/>
      <c r="AB2111" s="19"/>
      <c r="AC2111" s="19"/>
      <c r="AD2111" s="19"/>
    </row>
    <row r="2112" spans="1:31" s="20" customFormat="1" x14ac:dyDescent="0.2">
      <c r="A2112" s="17">
        <v>43203.523530092592</v>
      </c>
      <c r="B2112" s="18">
        <v>2.01041667321988</v>
      </c>
      <c r="C2112" s="18">
        <v>1.465625</v>
      </c>
      <c r="D2112" s="22">
        <f t="shared" si="32"/>
        <v>35.174722222221511</v>
      </c>
      <c r="E2112" s="19"/>
      <c r="G2112" s="19"/>
      <c r="H2112" s="21"/>
      <c r="I2112" s="19"/>
      <c r="J2112" s="19"/>
      <c r="K2112" s="19"/>
      <c r="L2112" s="19"/>
      <c r="M2112" s="19"/>
      <c r="N2112" s="19"/>
      <c r="O2112" s="19"/>
      <c r="P2112" s="19"/>
      <c r="R2112" s="19"/>
      <c r="S2112" s="21"/>
      <c r="Z2112" s="19"/>
      <c r="AA2112" s="19"/>
      <c r="AB2112" s="19"/>
      <c r="AC2112" s="19"/>
      <c r="AD2112" s="19"/>
    </row>
    <row r="2113" spans="1:31" s="20" customFormat="1" x14ac:dyDescent="0.2">
      <c r="A2113" s="17">
        <v>43203.524224537039</v>
      </c>
      <c r="B2113" s="18">
        <v>2.0111111176665899</v>
      </c>
      <c r="C2113" s="18">
        <v>1.4663194444444445</v>
      </c>
      <c r="D2113" s="22">
        <f t="shared" si="32"/>
        <v>35.191388888888177</v>
      </c>
      <c r="E2113" s="19"/>
      <c r="G2113" s="19"/>
      <c r="H2113" s="21"/>
      <c r="I2113" s="19"/>
      <c r="J2113" s="19"/>
      <c r="K2113" s="19"/>
      <c r="L2113" s="19"/>
      <c r="M2113" s="19"/>
      <c r="N2113" s="19"/>
      <c r="O2113" s="19"/>
      <c r="P2113" s="19"/>
      <c r="R2113" s="19"/>
      <c r="S2113" s="21"/>
      <c r="Z2113" s="19"/>
      <c r="AA2113" s="19"/>
      <c r="AB2113" s="19"/>
      <c r="AC2113" s="19"/>
      <c r="AD2113" s="19"/>
    </row>
    <row r="2114" spans="1:31" s="20" customFormat="1" x14ac:dyDescent="0.2">
      <c r="A2114" s="17">
        <v>43203.524918981479</v>
      </c>
      <c r="B2114" s="18">
        <v>2.0118055621133002</v>
      </c>
      <c r="C2114" s="18">
        <v>1.4670138888888888</v>
      </c>
      <c r="D2114" s="22">
        <f t="shared" si="32"/>
        <v>35.208055555554843</v>
      </c>
      <c r="E2114" s="19"/>
      <c r="G2114" s="19"/>
      <c r="H2114" s="21"/>
      <c r="I2114" s="19"/>
      <c r="J2114" s="19"/>
      <c r="K2114" s="19"/>
      <c r="L2114" s="19"/>
      <c r="M2114" s="19"/>
      <c r="N2114" s="19"/>
      <c r="O2114" s="19"/>
      <c r="P2114" s="19"/>
      <c r="R2114" s="19"/>
      <c r="S2114" s="21"/>
      <c r="Z2114" s="19"/>
      <c r="AA2114" s="19"/>
      <c r="AB2114" s="19"/>
      <c r="AC2114" s="19"/>
      <c r="AD2114" s="19"/>
    </row>
    <row r="2115" spans="1:31" s="20" customFormat="1" x14ac:dyDescent="0.2">
      <c r="A2115" s="17">
        <v>43203.525613425925</v>
      </c>
      <c r="B2115" s="18">
        <v>2.0125000065599998</v>
      </c>
      <c r="C2115" s="18">
        <v>1.4677083333333334</v>
      </c>
      <c r="D2115" s="22">
        <f t="shared" si="32"/>
        <v>35.224722222221509</v>
      </c>
      <c r="E2115" s="19"/>
      <c r="G2115" s="19"/>
      <c r="H2115" s="21"/>
      <c r="I2115" s="19"/>
      <c r="J2115" s="19"/>
      <c r="K2115" s="19"/>
      <c r="L2115" s="19"/>
      <c r="M2115" s="19"/>
      <c r="N2115" s="19"/>
      <c r="O2115" s="19"/>
      <c r="P2115" s="19"/>
      <c r="R2115" s="19"/>
      <c r="S2115" s="21"/>
      <c r="Z2115" s="19"/>
      <c r="AA2115" s="19"/>
      <c r="AB2115" s="19"/>
      <c r="AC2115" s="19"/>
      <c r="AD2115" s="19"/>
    </row>
    <row r="2116" spans="1:31" s="20" customFormat="1" x14ac:dyDescent="0.2">
      <c r="A2116" s="17">
        <v>43203.526307870372</v>
      </c>
      <c r="B2116" s="18">
        <v>2.0131944510067101</v>
      </c>
      <c r="C2116" s="18">
        <v>1.4684027777777777</v>
      </c>
      <c r="D2116" s="22">
        <f t="shared" ref="D2116:D2167" si="33">D2115+60/3600</f>
        <v>35.241388888888174</v>
      </c>
      <c r="E2116" s="19"/>
      <c r="G2116" s="19"/>
      <c r="H2116" s="21"/>
      <c r="I2116" s="19"/>
      <c r="J2116" s="19"/>
      <c r="K2116" s="19"/>
      <c r="L2116" s="19"/>
      <c r="M2116" s="19"/>
      <c r="N2116" s="19"/>
      <c r="O2116" s="19"/>
      <c r="P2116" s="19"/>
      <c r="R2116" s="19"/>
      <c r="S2116" s="21"/>
      <c r="Z2116" s="19"/>
      <c r="AA2116" s="19"/>
      <c r="AB2116" s="19"/>
      <c r="AC2116" s="19"/>
      <c r="AD2116" s="19"/>
    </row>
    <row r="2117" spans="1:31" s="20" customFormat="1" x14ac:dyDescent="0.2">
      <c r="A2117" s="17">
        <v>43203.527002314811</v>
      </c>
      <c r="B2117" s="18">
        <v>2.01388889545342</v>
      </c>
      <c r="C2117" s="18">
        <v>1.4690856481481482</v>
      </c>
      <c r="D2117" s="22">
        <f t="shared" si="33"/>
        <v>35.25805555555484</v>
      </c>
      <c r="E2117" s="19"/>
      <c r="G2117" s="19"/>
      <c r="H2117" s="21"/>
      <c r="I2117" s="19"/>
      <c r="J2117" s="19"/>
      <c r="K2117" s="19"/>
      <c r="L2117" s="19"/>
      <c r="M2117" s="19"/>
      <c r="N2117" s="19"/>
      <c r="O2117" s="19"/>
      <c r="P2117" s="19"/>
      <c r="R2117" s="19"/>
      <c r="S2117" s="21"/>
      <c r="T2117" s="20">
        <v>33.680999999999997</v>
      </c>
      <c r="Z2117" s="19"/>
      <c r="AA2117" s="19"/>
      <c r="AB2117" s="19"/>
      <c r="AC2117" s="19"/>
      <c r="AD2117" s="19"/>
    </row>
    <row r="2118" spans="1:31" s="20" customFormat="1" x14ac:dyDescent="0.2">
      <c r="A2118" s="17">
        <v>43203.527696759258</v>
      </c>
      <c r="B2118" s="18">
        <v>2.0145833399001298</v>
      </c>
      <c r="C2118" s="18">
        <v>1.4697916666666666</v>
      </c>
      <c r="D2118" s="22">
        <f t="shared" si="33"/>
        <v>35.274722222221506</v>
      </c>
      <c r="E2118" s="19"/>
      <c r="G2118" s="19"/>
      <c r="H2118" s="21"/>
      <c r="I2118" s="19"/>
      <c r="J2118" s="19"/>
      <c r="K2118" s="19"/>
      <c r="L2118" s="19"/>
      <c r="M2118" s="19"/>
      <c r="N2118" s="19"/>
      <c r="O2118" s="19"/>
      <c r="P2118" s="19"/>
      <c r="R2118" s="19"/>
      <c r="S2118" s="21"/>
      <c r="T2118" s="20">
        <v>34.366</v>
      </c>
      <c r="Z2118" s="19"/>
      <c r="AA2118" s="19"/>
      <c r="AB2118" s="19"/>
      <c r="AC2118" s="19"/>
      <c r="AD2118" s="19"/>
    </row>
    <row r="2119" spans="1:31" s="20" customFormat="1" x14ac:dyDescent="0.2">
      <c r="A2119" s="17">
        <v>43203.528391203705</v>
      </c>
      <c r="B2119" s="18">
        <v>2.0152777843468401</v>
      </c>
      <c r="C2119" s="18">
        <v>1.4704861111111112</v>
      </c>
      <c r="D2119" s="22">
        <f t="shared" si="33"/>
        <v>35.291388888888171</v>
      </c>
      <c r="E2119" s="19"/>
      <c r="G2119" s="19"/>
      <c r="H2119" s="21"/>
      <c r="I2119" s="19"/>
      <c r="J2119" s="19"/>
      <c r="K2119" s="19"/>
      <c r="L2119" s="19"/>
      <c r="M2119" s="19"/>
      <c r="N2119" s="19"/>
      <c r="O2119" s="19"/>
      <c r="P2119" s="19"/>
      <c r="R2119" s="19"/>
      <c r="S2119" s="21"/>
      <c r="Z2119" s="19"/>
      <c r="AA2119" s="19"/>
      <c r="AB2119" s="19"/>
      <c r="AC2119" s="19"/>
      <c r="AD2119" s="19"/>
    </row>
    <row r="2120" spans="1:31" s="20" customFormat="1" x14ac:dyDescent="0.2">
      <c r="A2120" s="17">
        <v>43203.529085648152</v>
      </c>
      <c r="B2120" s="18">
        <v>2.0159722287935402</v>
      </c>
      <c r="C2120" s="18">
        <v>1.4711805555555555</v>
      </c>
      <c r="D2120" s="22">
        <f t="shared" si="33"/>
        <v>35.308055555554837</v>
      </c>
      <c r="E2120" s="19"/>
      <c r="G2120" s="19"/>
      <c r="H2120" s="21"/>
      <c r="I2120" s="19"/>
      <c r="J2120" s="19"/>
      <c r="K2120" s="19"/>
      <c r="L2120" s="19"/>
      <c r="M2120" s="19"/>
      <c r="N2120" s="19"/>
      <c r="O2120" s="19"/>
      <c r="P2120" s="19"/>
      <c r="R2120" s="19"/>
      <c r="S2120" s="21"/>
      <c r="Z2120" s="19"/>
      <c r="AA2120" s="19"/>
      <c r="AB2120" s="19"/>
      <c r="AC2120" s="19"/>
      <c r="AD2120" s="19"/>
    </row>
    <row r="2121" spans="1:31" s="20" customFormat="1" x14ac:dyDescent="0.2">
      <c r="A2121" s="17">
        <v>43203.529780092591</v>
      </c>
      <c r="B2121" s="18">
        <v>2.0166666732402501</v>
      </c>
      <c r="C2121" s="18">
        <v>1.471875</v>
      </c>
      <c r="D2121" s="22">
        <f t="shared" si="33"/>
        <v>35.324722222221503</v>
      </c>
      <c r="E2121" s="19"/>
      <c r="G2121" s="19"/>
      <c r="H2121" s="21"/>
      <c r="I2121" s="19"/>
      <c r="J2121" s="19"/>
      <c r="K2121" s="19"/>
      <c r="L2121" s="19"/>
      <c r="M2121" s="19"/>
      <c r="N2121" s="19"/>
      <c r="O2121" s="19"/>
      <c r="P2121" s="19"/>
      <c r="R2121" s="19"/>
      <c r="S2121" s="21"/>
      <c r="Z2121" s="19"/>
      <c r="AA2121" s="19"/>
      <c r="AB2121" s="19"/>
      <c r="AC2121" s="19"/>
      <c r="AD2121" s="19"/>
    </row>
    <row r="2122" spans="1:31" s="20" customFormat="1" x14ac:dyDescent="0.2">
      <c r="A2122" s="17">
        <v>43203.530474537038</v>
      </c>
      <c r="B2122" s="18">
        <v>2.0173611176869599</v>
      </c>
      <c r="C2122" s="18">
        <v>1.4725694444444444</v>
      </c>
      <c r="D2122" s="22">
        <f t="shared" si="33"/>
        <v>35.341388888888169</v>
      </c>
      <c r="E2122" s="19"/>
      <c r="G2122" s="19"/>
      <c r="H2122" s="21"/>
      <c r="I2122" s="19"/>
      <c r="J2122" s="19"/>
      <c r="K2122" s="19"/>
      <c r="L2122" s="19"/>
      <c r="M2122" s="19"/>
      <c r="N2122" s="19"/>
      <c r="O2122" s="19"/>
      <c r="P2122" s="19"/>
      <c r="R2122" s="19"/>
      <c r="S2122" s="21"/>
      <c r="Z2122" s="19"/>
      <c r="AA2122" s="19"/>
      <c r="AB2122" s="19"/>
      <c r="AC2122" s="19"/>
      <c r="AD2122" s="19"/>
    </row>
    <row r="2123" spans="1:31" s="20" customFormat="1" x14ac:dyDescent="0.2">
      <c r="A2123" s="17">
        <v>43203.531168981484</v>
      </c>
      <c r="B2123" s="18">
        <v>2.0180555621336702</v>
      </c>
      <c r="C2123" s="18">
        <v>1.4732523148148149</v>
      </c>
      <c r="D2123" s="22">
        <f t="shared" si="33"/>
        <v>35.358055555554834</v>
      </c>
      <c r="E2123" s="19"/>
      <c r="G2123" s="19"/>
      <c r="H2123" s="21"/>
      <c r="I2123" s="19"/>
      <c r="J2123" s="19"/>
      <c r="K2123" s="19"/>
      <c r="L2123" s="19"/>
      <c r="M2123" s="19"/>
      <c r="N2123" s="19"/>
      <c r="O2123" s="19"/>
      <c r="P2123" s="19"/>
      <c r="R2123" s="19"/>
      <c r="S2123" s="21"/>
      <c r="T2123" s="20">
        <v>34.624000000000002</v>
      </c>
      <c r="Z2123" s="19"/>
      <c r="AA2123" s="19"/>
      <c r="AB2123" s="19"/>
      <c r="AC2123" s="19"/>
      <c r="AD2123" s="19"/>
    </row>
    <row r="2124" spans="1:31" s="20" customFormat="1" x14ac:dyDescent="0.2">
      <c r="A2124" s="17">
        <v>43203.531863425924</v>
      </c>
      <c r="B2124" s="18">
        <v>2.0187500065803801</v>
      </c>
      <c r="C2124" s="18">
        <v>1.4739467592592592</v>
      </c>
      <c r="D2124" s="22">
        <f t="shared" si="33"/>
        <v>35.3747222222215</v>
      </c>
      <c r="E2124" s="19"/>
      <c r="G2124" s="19"/>
      <c r="H2124" s="21"/>
      <c r="I2124" s="19"/>
      <c r="J2124" s="19"/>
      <c r="K2124" s="19"/>
      <c r="L2124" s="19"/>
      <c r="M2124" s="19"/>
      <c r="N2124" s="19"/>
      <c r="O2124" s="19"/>
      <c r="P2124" s="19"/>
      <c r="R2124" s="19"/>
      <c r="S2124" s="21"/>
      <c r="Z2124" s="19"/>
      <c r="AA2124" s="19"/>
      <c r="AB2124" s="19"/>
      <c r="AC2124" s="19"/>
      <c r="AD2124" s="19"/>
    </row>
    <row r="2125" spans="1:31" s="20" customFormat="1" x14ac:dyDescent="0.2">
      <c r="A2125" s="17">
        <v>43203.532557870371</v>
      </c>
      <c r="B2125" s="18">
        <v>2.0194444510270801</v>
      </c>
      <c r="C2125" s="18">
        <v>1.4746527777777778</v>
      </c>
      <c r="D2125" s="22">
        <f t="shared" si="33"/>
        <v>35.391388888888166</v>
      </c>
      <c r="E2125" s="19"/>
      <c r="G2125" s="19"/>
      <c r="H2125" s="21"/>
      <c r="I2125" s="19"/>
      <c r="J2125" s="19"/>
      <c r="K2125" s="19"/>
      <c r="L2125" s="19"/>
      <c r="M2125" s="19"/>
      <c r="N2125" s="19"/>
      <c r="O2125" s="19"/>
      <c r="P2125" s="19"/>
      <c r="R2125" s="19"/>
      <c r="S2125" s="21"/>
      <c r="Z2125" s="19"/>
      <c r="AA2125" s="19"/>
      <c r="AB2125" s="19"/>
      <c r="AC2125" s="19"/>
      <c r="AD2125" s="19"/>
    </row>
    <row r="2126" spans="1:31" s="20" customFormat="1" x14ac:dyDescent="0.2">
      <c r="A2126" s="17">
        <v>43203.533252314817</v>
      </c>
      <c r="B2126" s="18">
        <v>2.02013889547379</v>
      </c>
      <c r="C2126" s="18">
        <v>1.4753472222222221</v>
      </c>
      <c r="D2126" s="22">
        <f t="shared" si="33"/>
        <v>35.408055555554832</v>
      </c>
      <c r="E2126" s="19"/>
      <c r="G2126" s="19"/>
      <c r="H2126" s="21"/>
      <c r="I2126" s="19"/>
      <c r="J2126" s="19"/>
      <c r="K2126" s="19"/>
      <c r="L2126" s="19"/>
      <c r="M2126" s="19"/>
      <c r="N2126" s="19"/>
      <c r="O2126" s="19"/>
      <c r="P2126" s="19"/>
      <c r="R2126" s="19"/>
      <c r="S2126" s="21"/>
      <c r="Z2126" s="19"/>
      <c r="AA2126" s="19"/>
      <c r="AB2126" s="19"/>
      <c r="AC2126" s="19"/>
      <c r="AD2126" s="19"/>
    </row>
    <row r="2127" spans="1:31" s="20" customFormat="1" x14ac:dyDescent="0.2">
      <c r="A2127" s="17">
        <v>43203.533946759257</v>
      </c>
      <c r="B2127" s="18">
        <v>2.0208333399204998</v>
      </c>
      <c r="C2127" s="18">
        <v>1.4760416666666667</v>
      </c>
      <c r="D2127" s="22">
        <f t="shared" si="33"/>
        <v>35.424722222221497</v>
      </c>
      <c r="E2127" s="19"/>
      <c r="G2127" s="19"/>
      <c r="H2127" s="21"/>
      <c r="I2127" s="19"/>
      <c r="J2127" s="19"/>
      <c r="K2127" s="19"/>
      <c r="L2127" s="19"/>
      <c r="M2127" s="19"/>
      <c r="N2127" s="19"/>
      <c r="O2127" s="19"/>
      <c r="P2127" s="19"/>
      <c r="R2127" s="19"/>
      <c r="S2127" s="21"/>
      <c r="Z2127" s="19"/>
      <c r="AA2127" s="19"/>
      <c r="AB2127" s="19"/>
      <c r="AC2127" s="19"/>
      <c r="AD2127" s="19"/>
    </row>
    <row r="2128" spans="1:31" s="20" customFormat="1" x14ac:dyDescent="0.2">
      <c r="A2128" s="17">
        <v>43203.534641203703</v>
      </c>
      <c r="B2128" s="18">
        <v>2.0215277843672101</v>
      </c>
      <c r="C2128" s="18">
        <v>1.476736111111111</v>
      </c>
      <c r="D2128" s="22">
        <f t="shared" si="33"/>
        <v>35.441388888888163</v>
      </c>
      <c r="E2128" s="19">
        <v>1005.633</v>
      </c>
      <c r="F2128" s="20">
        <v>6.1340000000000003</v>
      </c>
      <c r="G2128" s="19">
        <v>37.023000000000003</v>
      </c>
      <c r="H2128" s="21">
        <v>399.82100000000003</v>
      </c>
      <c r="I2128" s="19">
        <v>0</v>
      </c>
      <c r="J2128" s="19">
        <v>0</v>
      </c>
      <c r="K2128" s="19">
        <v>0</v>
      </c>
      <c r="L2128" s="19">
        <v>5.633</v>
      </c>
      <c r="M2128" s="19">
        <v>0</v>
      </c>
      <c r="N2128" s="19">
        <v>0</v>
      </c>
      <c r="O2128" s="19">
        <v>0</v>
      </c>
      <c r="P2128" s="19">
        <v>0</v>
      </c>
      <c r="Q2128" s="20">
        <v>-792.74400000000003</v>
      </c>
      <c r="R2128" s="19">
        <v>0</v>
      </c>
      <c r="S2128" s="21">
        <v>1.2929999999999999</v>
      </c>
      <c r="T2128" s="20">
        <v>35.552</v>
      </c>
      <c r="U2128" s="20">
        <v>0</v>
      </c>
      <c r="V2128" s="20">
        <v>0</v>
      </c>
      <c r="W2128" s="20">
        <v>0</v>
      </c>
      <c r="X2128" s="20">
        <v>0</v>
      </c>
      <c r="Y2128" s="20">
        <v>6</v>
      </c>
      <c r="Z2128" s="19">
        <v>37</v>
      </c>
      <c r="AA2128" s="19">
        <v>3</v>
      </c>
      <c r="AB2128" s="19">
        <v>0</v>
      </c>
      <c r="AC2128" s="19">
        <v>3</v>
      </c>
      <c r="AD2128" s="19">
        <v>3</v>
      </c>
      <c r="AE2128" s="20">
        <v>0</v>
      </c>
    </row>
    <row r="2129" spans="1:30" s="20" customFormat="1" x14ac:dyDescent="0.2">
      <c r="A2129" s="17">
        <v>43203.53533564815</v>
      </c>
      <c r="B2129" s="18">
        <v>2.02222222881392</v>
      </c>
      <c r="C2129" s="18">
        <v>1.4774305555555556</v>
      </c>
      <c r="D2129" s="22">
        <f t="shared" si="33"/>
        <v>35.458055555554829</v>
      </c>
      <c r="E2129" s="19"/>
      <c r="G2129" s="19"/>
      <c r="H2129" s="21"/>
      <c r="I2129" s="19"/>
      <c r="J2129" s="19"/>
      <c r="K2129" s="19"/>
      <c r="L2129" s="19"/>
      <c r="M2129" s="19"/>
      <c r="N2129" s="19"/>
      <c r="O2129" s="19"/>
      <c r="P2129" s="19"/>
      <c r="R2129" s="19"/>
      <c r="S2129" s="21"/>
      <c r="T2129" s="20">
        <v>33.084000000000003</v>
      </c>
      <c r="Z2129" s="19"/>
      <c r="AA2129" s="19"/>
      <c r="AB2129" s="19"/>
      <c r="AC2129" s="19"/>
      <c r="AD2129" s="19"/>
    </row>
    <row r="2130" spans="1:30" s="20" customFormat="1" x14ac:dyDescent="0.2">
      <c r="A2130" s="17">
        <v>43203.536030092589</v>
      </c>
      <c r="B2130" s="18">
        <v>2.0229166732606201</v>
      </c>
      <c r="C2130" s="18">
        <v>1.4781134259259259</v>
      </c>
      <c r="D2130" s="22">
        <f t="shared" si="33"/>
        <v>35.474722222221494</v>
      </c>
      <c r="E2130" s="19"/>
      <c r="G2130" s="19"/>
      <c r="H2130" s="21"/>
      <c r="I2130" s="19"/>
      <c r="J2130" s="19"/>
      <c r="K2130" s="19"/>
      <c r="L2130" s="19"/>
      <c r="M2130" s="19"/>
      <c r="N2130" s="19"/>
      <c r="O2130" s="19"/>
      <c r="P2130" s="19"/>
      <c r="R2130" s="19"/>
      <c r="S2130" s="21"/>
      <c r="T2130" s="20">
        <v>35.82</v>
      </c>
      <c r="Z2130" s="19"/>
      <c r="AA2130" s="19"/>
      <c r="AB2130" s="19"/>
      <c r="AC2130" s="19"/>
      <c r="AD2130" s="19"/>
    </row>
    <row r="2131" spans="1:30" s="20" customFormat="1" x14ac:dyDescent="0.2">
      <c r="A2131" s="17">
        <v>43203.536724537036</v>
      </c>
      <c r="B2131" s="18">
        <v>2.0236111177073299</v>
      </c>
      <c r="C2131" s="18">
        <v>1.4788078703703704</v>
      </c>
      <c r="D2131" s="22">
        <f t="shared" si="33"/>
        <v>35.49138888888816</v>
      </c>
      <c r="E2131" s="19"/>
      <c r="G2131" s="19"/>
      <c r="H2131" s="21"/>
      <c r="I2131" s="19"/>
      <c r="J2131" s="19"/>
      <c r="K2131" s="19"/>
      <c r="L2131" s="19"/>
      <c r="M2131" s="19"/>
      <c r="N2131" s="19"/>
      <c r="O2131" s="19"/>
      <c r="P2131" s="19"/>
      <c r="R2131" s="19"/>
      <c r="S2131" s="21"/>
      <c r="Z2131" s="19"/>
      <c r="AA2131" s="19"/>
      <c r="AB2131" s="19"/>
      <c r="AC2131" s="19"/>
      <c r="AD2131" s="19"/>
    </row>
    <row r="2132" spans="1:30" s="20" customFormat="1" x14ac:dyDescent="0.2">
      <c r="A2132" s="17">
        <v>43203.537418981483</v>
      </c>
      <c r="B2132" s="18">
        <v>2.0243055621540398</v>
      </c>
      <c r="C2132" s="18">
        <v>1.4795138888888888</v>
      </c>
      <c r="D2132" s="22">
        <f t="shared" si="33"/>
        <v>35.508055555554826</v>
      </c>
      <c r="E2132" s="19"/>
      <c r="G2132" s="19"/>
      <c r="H2132" s="21">
        <v>400.85599999999999</v>
      </c>
      <c r="I2132" s="19"/>
      <c r="J2132" s="19"/>
      <c r="K2132" s="19"/>
      <c r="L2132" s="19"/>
      <c r="M2132" s="19"/>
      <c r="N2132" s="19"/>
      <c r="O2132" s="19"/>
      <c r="P2132" s="19"/>
      <c r="R2132" s="19"/>
      <c r="S2132" s="21"/>
      <c r="Z2132" s="19"/>
      <c r="AA2132" s="19"/>
      <c r="AB2132" s="19"/>
      <c r="AC2132" s="19"/>
      <c r="AD2132" s="19"/>
    </row>
    <row r="2133" spans="1:30" s="20" customFormat="1" x14ac:dyDescent="0.2">
      <c r="A2133" s="17">
        <v>43203.538113425922</v>
      </c>
      <c r="B2133" s="18">
        <v>2.0250000066007501</v>
      </c>
      <c r="C2133" s="18">
        <v>1.4802083333333333</v>
      </c>
      <c r="D2133" s="22">
        <f t="shared" si="33"/>
        <v>35.524722222221492</v>
      </c>
      <c r="E2133" s="19"/>
      <c r="G2133" s="19"/>
      <c r="H2133" s="21">
        <v>397.98700000000002</v>
      </c>
      <c r="I2133" s="19"/>
      <c r="J2133" s="19"/>
      <c r="K2133" s="19"/>
      <c r="L2133" s="19"/>
      <c r="M2133" s="19"/>
      <c r="N2133" s="19"/>
      <c r="O2133" s="19"/>
      <c r="P2133" s="19"/>
      <c r="R2133" s="19"/>
      <c r="S2133" s="21"/>
      <c r="Z2133" s="19"/>
      <c r="AA2133" s="19"/>
      <c r="AB2133" s="19"/>
      <c r="AC2133" s="19"/>
      <c r="AD2133" s="19"/>
    </row>
    <row r="2134" spans="1:30" s="20" customFormat="1" x14ac:dyDescent="0.2">
      <c r="A2134" s="17">
        <v>43203.538807870369</v>
      </c>
      <c r="B2134" s="18">
        <v>2.0256944510474599</v>
      </c>
      <c r="C2134" s="18">
        <v>1.4809027777777777</v>
      </c>
      <c r="D2134" s="22">
        <f t="shared" si="33"/>
        <v>35.541388888888157</v>
      </c>
      <c r="E2134" s="19"/>
      <c r="G2134" s="19"/>
      <c r="H2134" s="21">
        <v>397.79899999999998</v>
      </c>
      <c r="I2134" s="19"/>
      <c r="J2134" s="19"/>
      <c r="K2134" s="19"/>
      <c r="L2134" s="19"/>
      <c r="M2134" s="19"/>
      <c r="N2134" s="19"/>
      <c r="O2134" s="19"/>
      <c r="P2134" s="19"/>
      <c r="R2134" s="19"/>
      <c r="S2134" s="21"/>
      <c r="Z2134" s="19"/>
      <c r="AA2134" s="19"/>
      <c r="AB2134" s="19"/>
      <c r="AC2134" s="19"/>
      <c r="AD2134" s="19"/>
    </row>
    <row r="2135" spans="1:30" s="20" customFormat="1" x14ac:dyDescent="0.2">
      <c r="A2135" s="17">
        <v>43203.539502314816</v>
      </c>
      <c r="B2135" s="18">
        <v>2.02638889549416</v>
      </c>
      <c r="C2135" s="18">
        <v>1.4815972222222222</v>
      </c>
      <c r="D2135" s="22">
        <f t="shared" si="33"/>
        <v>35.558055555554823</v>
      </c>
      <c r="E2135" s="19"/>
      <c r="G2135" s="19"/>
      <c r="H2135" s="21">
        <v>399.60199999999998</v>
      </c>
      <c r="I2135" s="19"/>
      <c r="J2135" s="19"/>
      <c r="K2135" s="19"/>
      <c r="L2135" s="19"/>
      <c r="M2135" s="19"/>
      <c r="N2135" s="19"/>
      <c r="O2135" s="19"/>
      <c r="P2135" s="19"/>
      <c r="R2135" s="19"/>
      <c r="S2135" s="21"/>
      <c r="Z2135" s="19"/>
      <c r="AA2135" s="19"/>
      <c r="AB2135" s="19"/>
      <c r="AC2135" s="19"/>
      <c r="AD2135" s="19"/>
    </row>
    <row r="2136" spans="1:30" s="20" customFormat="1" x14ac:dyDescent="0.2">
      <c r="A2136" s="17">
        <v>43203.540196759262</v>
      </c>
      <c r="B2136" s="18">
        <v>2.0270833399408699</v>
      </c>
      <c r="C2136" s="18">
        <v>1.4822916666666666</v>
      </c>
      <c r="D2136" s="22">
        <f t="shared" si="33"/>
        <v>35.574722222221489</v>
      </c>
      <c r="E2136" s="19"/>
      <c r="G2136" s="19"/>
      <c r="H2136" s="21"/>
      <c r="I2136" s="19"/>
      <c r="J2136" s="19"/>
      <c r="K2136" s="19"/>
      <c r="L2136" s="19"/>
      <c r="M2136" s="19"/>
      <c r="N2136" s="19"/>
      <c r="O2136" s="19"/>
      <c r="P2136" s="19"/>
      <c r="R2136" s="19"/>
      <c r="S2136" s="21"/>
      <c r="Z2136" s="19"/>
      <c r="AA2136" s="19"/>
      <c r="AB2136" s="19"/>
      <c r="AC2136" s="19"/>
      <c r="AD2136" s="19"/>
    </row>
    <row r="2137" spans="1:30" s="20" customFormat="1" x14ac:dyDescent="0.2">
      <c r="A2137" s="17">
        <v>43203.540891203702</v>
      </c>
      <c r="B2137" s="18">
        <v>2.0277777843875802</v>
      </c>
      <c r="C2137" s="18">
        <v>1.4829745370370371</v>
      </c>
      <c r="D2137" s="22">
        <f t="shared" si="33"/>
        <v>35.591388888888154</v>
      </c>
      <c r="E2137" s="19"/>
      <c r="G2137" s="19"/>
      <c r="H2137" s="21"/>
      <c r="I2137" s="19"/>
      <c r="J2137" s="19"/>
      <c r="K2137" s="19"/>
      <c r="L2137" s="19"/>
      <c r="M2137" s="19"/>
      <c r="N2137" s="19"/>
      <c r="O2137" s="19"/>
      <c r="P2137" s="19"/>
      <c r="R2137" s="19"/>
      <c r="S2137" s="21"/>
      <c r="Z2137" s="19"/>
      <c r="AA2137" s="19"/>
      <c r="AB2137" s="19"/>
      <c r="AC2137" s="19"/>
      <c r="AD2137" s="19"/>
    </row>
    <row r="2138" spans="1:30" s="20" customFormat="1" x14ac:dyDescent="0.2">
      <c r="A2138" s="17">
        <v>43203.541585648149</v>
      </c>
      <c r="B2138" s="18">
        <v>2.02847222883429</v>
      </c>
      <c r="C2138" s="18">
        <v>1.4836805555555554</v>
      </c>
      <c r="D2138" s="22">
        <f t="shared" si="33"/>
        <v>35.60805555555482</v>
      </c>
      <c r="E2138" s="19"/>
      <c r="G2138" s="19"/>
      <c r="H2138" s="21"/>
      <c r="I2138" s="19"/>
      <c r="J2138" s="19"/>
      <c r="K2138" s="19"/>
      <c r="L2138" s="19"/>
      <c r="M2138" s="19"/>
      <c r="N2138" s="19"/>
      <c r="O2138" s="19"/>
      <c r="P2138" s="19"/>
      <c r="R2138" s="19"/>
      <c r="S2138" s="21"/>
      <c r="Z2138" s="19"/>
      <c r="AA2138" s="19"/>
      <c r="AB2138" s="19"/>
      <c r="AC2138" s="19"/>
      <c r="AD2138" s="19"/>
    </row>
    <row r="2139" spans="1:30" s="20" customFormat="1" x14ac:dyDescent="0.2">
      <c r="A2139" s="17">
        <v>43203.542280092595</v>
      </c>
      <c r="B2139" s="18">
        <v>2.0291666732809999</v>
      </c>
      <c r="C2139" s="18">
        <v>1.484375</v>
      </c>
      <c r="D2139" s="22">
        <f t="shared" si="33"/>
        <v>35.624722222221486</v>
      </c>
      <c r="E2139" s="19"/>
      <c r="G2139" s="19"/>
      <c r="H2139" s="21"/>
      <c r="I2139" s="19"/>
      <c r="J2139" s="19"/>
      <c r="K2139" s="19"/>
      <c r="L2139" s="19"/>
      <c r="M2139" s="19"/>
      <c r="N2139" s="19"/>
      <c r="O2139" s="19"/>
      <c r="P2139" s="19"/>
      <c r="R2139" s="19"/>
      <c r="S2139" s="21"/>
      <c r="Z2139" s="19"/>
      <c r="AA2139" s="19"/>
      <c r="AB2139" s="19"/>
      <c r="AC2139" s="19"/>
      <c r="AD2139" s="19"/>
    </row>
    <row r="2140" spans="1:30" s="20" customFormat="1" x14ac:dyDescent="0.2">
      <c r="A2140" s="17">
        <v>43203.542974537035</v>
      </c>
      <c r="B2140" s="18">
        <v>2.0298611177277102</v>
      </c>
      <c r="C2140" s="18">
        <v>1.4850694444444446</v>
      </c>
      <c r="D2140" s="22">
        <f t="shared" si="33"/>
        <v>35.641388888888152</v>
      </c>
      <c r="E2140" s="19"/>
      <c r="G2140" s="19"/>
      <c r="H2140" s="21">
        <v>399.28300000000002</v>
      </c>
      <c r="I2140" s="19"/>
      <c r="J2140" s="19"/>
      <c r="K2140" s="19"/>
      <c r="L2140" s="19"/>
      <c r="M2140" s="19"/>
      <c r="N2140" s="19"/>
      <c r="O2140" s="19"/>
      <c r="P2140" s="19"/>
      <c r="R2140" s="19"/>
      <c r="S2140" s="21"/>
      <c r="Z2140" s="19"/>
      <c r="AA2140" s="19"/>
      <c r="AB2140" s="19"/>
      <c r="AC2140" s="19"/>
      <c r="AD2140" s="19"/>
    </row>
    <row r="2141" spans="1:30" s="20" customFormat="1" x14ac:dyDescent="0.2">
      <c r="A2141" s="17">
        <v>43203.543668981481</v>
      </c>
      <c r="B2141" s="18">
        <v>2.0305555621744098</v>
      </c>
      <c r="C2141" s="18">
        <v>1.4857638888888889</v>
      </c>
      <c r="D2141" s="22">
        <f t="shared" si="33"/>
        <v>35.658055555554817</v>
      </c>
      <c r="E2141" s="19"/>
      <c r="G2141" s="19"/>
      <c r="H2141" s="21"/>
      <c r="I2141" s="19"/>
      <c r="J2141" s="19"/>
      <c r="K2141" s="19"/>
      <c r="L2141" s="19"/>
      <c r="M2141" s="19"/>
      <c r="N2141" s="19"/>
      <c r="O2141" s="19"/>
      <c r="P2141" s="19"/>
      <c r="R2141" s="19"/>
      <c r="S2141" s="21"/>
      <c r="Z2141" s="19"/>
      <c r="AA2141" s="19"/>
      <c r="AB2141" s="19"/>
      <c r="AC2141" s="19"/>
      <c r="AD2141" s="19"/>
    </row>
    <row r="2142" spans="1:30" s="20" customFormat="1" x14ac:dyDescent="0.2">
      <c r="A2142" s="17">
        <v>43203.544363425928</v>
      </c>
      <c r="B2142" s="18">
        <v>2.0312500066211201</v>
      </c>
      <c r="C2142" s="18">
        <v>1.4864583333333334</v>
      </c>
      <c r="D2142" s="22">
        <f t="shared" si="33"/>
        <v>35.674722222221483</v>
      </c>
      <c r="E2142" s="19"/>
      <c r="G2142" s="19"/>
      <c r="H2142" s="21">
        <v>398.702</v>
      </c>
      <c r="I2142" s="19"/>
      <c r="J2142" s="19"/>
      <c r="K2142" s="19"/>
      <c r="L2142" s="19"/>
      <c r="M2142" s="19"/>
      <c r="N2142" s="19"/>
      <c r="O2142" s="19"/>
      <c r="P2142" s="19"/>
      <c r="R2142" s="19"/>
      <c r="S2142" s="21"/>
      <c r="Z2142" s="19"/>
      <c r="AA2142" s="19"/>
      <c r="AB2142" s="19"/>
      <c r="AC2142" s="19"/>
      <c r="AD2142" s="19"/>
    </row>
    <row r="2143" spans="1:30" s="20" customFormat="1" x14ac:dyDescent="0.2">
      <c r="A2143" s="17">
        <v>43203.545057870368</v>
      </c>
      <c r="B2143" s="18">
        <v>2.0319444510678299</v>
      </c>
      <c r="C2143" s="18">
        <v>1.4871527777777778</v>
      </c>
      <c r="D2143" s="22">
        <f t="shared" si="33"/>
        <v>35.691388888888149</v>
      </c>
      <c r="E2143" s="19"/>
      <c r="G2143" s="19"/>
      <c r="H2143" s="21">
        <v>399.512</v>
      </c>
      <c r="I2143" s="19"/>
      <c r="J2143" s="19"/>
      <c r="K2143" s="19"/>
      <c r="L2143" s="19"/>
      <c r="M2143" s="19"/>
      <c r="N2143" s="19"/>
      <c r="O2143" s="19"/>
      <c r="P2143" s="19"/>
      <c r="R2143" s="19"/>
      <c r="S2143" s="21"/>
      <c r="Z2143" s="19"/>
      <c r="AA2143" s="19"/>
      <c r="AB2143" s="19"/>
      <c r="AC2143" s="19"/>
      <c r="AD2143" s="19"/>
    </row>
    <row r="2144" spans="1:30" s="20" customFormat="1" x14ac:dyDescent="0.2">
      <c r="A2144" s="17">
        <v>43203.545752314814</v>
      </c>
      <c r="B2144" s="18">
        <v>2.0326388955145398</v>
      </c>
      <c r="C2144" s="18">
        <v>1.4878356481481481</v>
      </c>
      <c r="D2144" s="22">
        <f t="shared" si="33"/>
        <v>35.708055555554814</v>
      </c>
      <c r="E2144" s="19"/>
      <c r="G2144" s="19"/>
      <c r="H2144" s="21"/>
      <c r="I2144" s="19"/>
      <c r="J2144" s="19"/>
      <c r="K2144" s="19"/>
      <c r="L2144" s="19"/>
      <c r="M2144" s="19"/>
      <c r="N2144" s="19"/>
      <c r="O2144" s="19"/>
      <c r="P2144" s="19"/>
      <c r="R2144" s="19"/>
      <c r="S2144" s="21"/>
      <c r="Z2144" s="19"/>
      <c r="AA2144" s="19"/>
      <c r="AB2144" s="19"/>
      <c r="AC2144" s="19"/>
      <c r="AD2144" s="19"/>
    </row>
    <row r="2145" spans="1:31" s="20" customFormat="1" x14ac:dyDescent="0.2">
      <c r="A2145" s="17">
        <v>43203.546446759261</v>
      </c>
      <c r="B2145" s="18">
        <v>2.0333333399612501</v>
      </c>
      <c r="C2145" s="18">
        <v>1.4885416666666667</v>
      </c>
      <c r="D2145" s="22">
        <f t="shared" si="33"/>
        <v>35.72472222222148</v>
      </c>
      <c r="E2145" s="19"/>
      <c r="G2145" s="19"/>
      <c r="H2145" s="21"/>
      <c r="I2145" s="19"/>
      <c r="J2145" s="19"/>
      <c r="K2145" s="19"/>
      <c r="L2145" s="19"/>
      <c r="M2145" s="19"/>
      <c r="N2145" s="19"/>
      <c r="O2145" s="19"/>
      <c r="P2145" s="19"/>
      <c r="Q2145" s="20">
        <v>-792.05899999999997</v>
      </c>
      <c r="R2145" s="19"/>
      <c r="S2145" s="21"/>
      <c r="Z2145" s="19"/>
      <c r="AA2145" s="19"/>
      <c r="AB2145" s="19"/>
      <c r="AC2145" s="19"/>
      <c r="AD2145" s="19"/>
    </row>
    <row r="2146" spans="1:31" s="20" customFormat="1" x14ac:dyDescent="0.2">
      <c r="A2146" s="17">
        <v>43203.5471412037</v>
      </c>
      <c r="B2146" s="18">
        <v>2.0340277844079502</v>
      </c>
      <c r="C2146" s="18">
        <v>1.4892361111111112</v>
      </c>
      <c r="D2146" s="22">
        <f t="shared" si="33"/>
        <v>35.741388888888146</v>
      </c>
      <c r="E2146" s="19"/>
      <c r="G2146" s="19"/>
      <c r="H2146" s="21"/>
      <c r="I2146" s="19"/>
      <c r="J2146" s="19"/>
      <c r="K2146" s="19"/>
      <c r="L2146" s="19"/>
      <c r="M2146" s="19"/>
      <c r="N2146" s="19"/>
      <c r="O2146" s="19"/>
      <c r="P2146" s="19"/>
      <c r="R2146" s="19"/>
      <c r="S2146" s="21"/>
      <c r="Z2146" s="19"/>
      <c r="AA2146" s="19"/>
      <c r="AB2146" s="19"/>
      <c r="AC2146" s="19"/>
      <c r="AD2146" s="19"/>
    </row>
    <row r="2147" spans="1:31" s="20" customFormat="1" x14ac:dyDescent="0.2">
      <c r="A2147" s="17">
        <v>43203.547835648147</v>
      </c>
      <c r="B2147" s="18">
        <v>2.03472222885466</v>
      </c>
      <c r="C2147" s="18">
        <v>1.4899305555555555</v>
      </c>
      <c r="D2147" s="22">
        <f t="shared" si="33"/>
        <v>35.758055555554812</v>
      </c>
      <c r="E2147" s="19"/>
      <c r="G2147" s="19"/>
      <c r="H2147" s="21"/>
      <c r="I2147" s="19"/>
      <c r="J2147" s="19"/>
      <c r="K2147" s="19"/>
      <c r="L2147" s="19"/>
      <c r="M2147" s="19"/>
      <c r="N2147" s="19"/>
      <c r="O2147" s="19"/>
      <c r="P2147" s="19"/>
      <c r="R2147" s="19"/>
      <c r="S2147" s="21"/>
      <c r="Z2147" s="19"/>
      <c r="AA2147" s="19"/>
      <c r="AB2147" s="19"/>
      <c r="AC2147" s="19"/>
      <c r="AD2147" s="19"/>
    </row>
    <row r="2148" spans="1:31" s="20" customFormat="1" x14ac:dyDescent="0.2">
      <c r="A2148" s="17">
        <v>43203.548530092594</v>
      </c>
      <c r="B2148" s="18">
        <v>2.0354166733013699</v>
      </c>
      <c r="C2148" s="18">
        <v>1.4906250000000001</v>
      </c>
      <c r="D2148" s="22">
        <f t="shared" si="33"/>
        <v>35.774722222221477</v>
      </c>
      <c r="E2148" s="19"/>
      <c r="G2148" s="19"/>
      <c r="H2148" s="21"/>
      <c r="I2148" s="19"/>
      <c r="J2148" s="19"/>
      <c r="K2148" s="19"/>
      <c r="L2148" s="19"/>
      <c r="M2148" s="19"/>
      <c r="N2148" s="19"/>
      <c r="O2148" s="19"/>
      <c r="P2148" s="19"/>
      <c r="R2148" s="19"/>
      <c r="S2148" s="21"/>
      <c r="Z2148" s="19"/>
      <c r="AA2148" s="19"/>
      <c r="AB2148" s="19"/>
      <c r="AC2148" s="19"/>
      <c r="AD2148" s="19"/>
    </row>
    <row r="2149" spans="1:31" s="20" customFormat="1" x14ac:dyDescent="0.2">
      <c r="A2149" s="17">
        <v>43203.549224537041</v>
      </c>
      <c r="B2149" s="18">
        <v>2.0361111177480802</v>
      </c>
      <c r="C2149" s="18">
        <v>1.4913194444444444</v>
      </c>
      <c r="D2149" s="22">
        <f t="shared" si="33"/>
        <v>35.791388888888143</v>
      </c>
      <c r="E2149" s="19"/>
      <c r="G2149" s="19"/>
      <c r="H2149" s="21"/>
      <c r="I2149" s="19"/>
      <c r="J2149" s="19"/>
      <c r="K2149" s="19"/>
      <c r="L2149" s="19"/>
      <c r="M2149" s="19"/>
      <c r="N2149" s="19"/>
      <c r="O2149" s="19"/>
      <c r="P2149" s="19"/>
      <c r="R2149" s="19"/>
      <c r="S2149" s="21"/>
      <c r="Z2149" s="19"/>
      <c r="AA2149" s="19"/>
      <c r="AB2149" s="19"/>
      <c r="AC2149" s="19"/>
      <c r="AD2149" s="19"/>
    </row>
    <row r="2150" spans="1:31" s="20" customFormat="1" x14ac:dyDescent="0.2">
      <c r="A2150" s="17">
        <v>43203.54991898148</v>
      </c>
      <c r="B2150" s="18">
        <v>2.03680556219479</v>
      </c>
      <c r="C2150" s="18">
        <v>1.492013888888889</v>
      </c>
      <c r="D2150" s="22">
        <f t="shared" si="33"/>
        <v>35.808055555554809</v>
      </c>
      <c r="E2150" s="19"/>
      <c r="G2150" s="19"/>
      <c r="H2150" s="21">
        <v>398.73500000000001</v>
      </c>
      <c r="I2150" s="19"/>
      <c r="J2150" s="19"/>
      <c r="K2150" s="19"/>
      <c r="L2150" s="19"/>
      <c r="M2150" s="19"/>
      <c r="N2150" s="19"/>
      <c r="O2150" s="19"/>
      <c r="P2150" s="19"/>
      <c r="R2150" s="19"/>
      <c r="S2150" s="21"/>
      <c r="Z2150" s="19"/>
      <c r="AA2150" s="19"/>
      <c r="AB2150" s="19"/>
      <c r="AC2150" s="19"/>
      <c r="AD2150" s="19"/>
    </row>
    <row r="2151" spans="1:31" s="20" customFormat="1" x14ac:dyDescent="0.2">
      <c r="A2151" s="17">
        <v>43203.550613425927</v>
      </c>
      <c r="B2151" s="18">
        <v>2.0375000066414901</v>
      </c>
      <c r="C2151" s="18">
        <v>1.4926967592592593</v>
      </c>
      <c r="D2151" s="22">
        <f t="shared" si="33"/>
        <v>35.824722222221475</v>
      </c>
      <c r="E2151" s="19"/>
      <c r="G2151" s="19"/>
      <c r="H2151" s="21">
        <v>399.93700000000001</v>
      </c>
      <c r="I2151" s="19"/>
      <c r="J2151" s="19"/>
      <c r="K2151" s="19"/>
      <c r="L2151" s="19"/>
      <c r="M2151" s="19"/>
      <c r="N2151" s="19"/>
      <c r="O2151" s="19"/>
      <c r="P2151" s="19"/>
      <c r="R2151" s="19"/>
      <c r="S2151" s="21"/>
      <c r="Z2151" s="19"/>
      <c r="AA2151" s="19"/>
      <c r="AB2151" s="19"/>
      <c r="AC2151" s="19"/>
      <c r="AD2151" s="19"/>
    </row>
    <row r="2152" spans="1:31" s="20" customFormat="1" x14ac:dyDescent="0.2">
      <c r="A2152" s="17">
        <v>43203.551307870373</v>
      </c>
      <c r="B2152" s="18">
        <v>2.0381944510882</v>
      </c>
      <c r="C2152" s="18">
        <v>1.4934027777777779</v>
      </c>
      <c r="D2152" s="22">
        <f t="shared" si="33"/>
        <v>35.84138888888814</v>
      </c>
      <c r="E2152" s="19"/>
      <c r="G2152" s="19"/>
      <c r="H2152" s="21"/>
      <c r="I2152" s="19"/>
      <c r="J2152" s="19"/>
      <c r="K2152" s="19"/>
      <c r="L2152" s="19"/>
      <c r="M2152" s="19"/>
      <c r="N2152" s="19"/>
      <c r="O2152" s="19"/>
      <c r="P2152" s="19"/>
      <c r="R2152" s="19"/>
      <c r="S2152" s="21"/>
      <c r="Z2152" s="19"/>
      <c r="AA2152" s="19"/>
      <c r="AB2152" s="19"/>
      <c r="AC2152" s="19"/>
      <c r="AD2152" s="19"/>
    </row>
    <row r="2153" spans="1:31" s="20" customFormat="1" x14ac:dyDescent="0.2">
      <c r="A2153" s="17">
        <v>43203.552002314813</v>
      </c>
      <c r="B2153" s="18">
        <v>2.0388888955349098</v>
      </c>
      <c r="C2153" s="18">
        <v>1.4940972222222222</v>
      </c>
      <c r="D2153" s="22">
        <f t="shared" si="33"/>
        <v>35.858055555554806</v>
      </c>
      <c r="E2153" s="19"/>
      <c r="G2153" s="19"/>
      <c r="H2153" s="21"/>
      <c r="I2153" s="19"/>
      <c r="J2153" s="19"/>
      <c r="K2153" s="19"/>
      <c r="L2153" s="19"/>
      <c r="M2153" s="19"/>
      <c r="N2153" s="19"/>
      <c r="O2153" s="19"/>
      <c r="P2153" s="19"/>
      <c r="R2153" s="19"/>
      <c r="S2153" s="21"/>
      <c r="Z2153" s="19"/>
      <c r="AA2153" s="19"/>
      <c r="AB2153" s="19"/>
      <c r="AC2153" s="19"/>
      <c r="AD2153" s="19"/>
    </row>
    <row r="2154" spans="1:31" s="20" customFormat="1" x14ac:dyDescent="0.2">
      <c r="A2154" s="17">
        <v>43203.55269675926</v>
      </c>
      <c r="B2154" s="18">
        <v>2.0395833399816201</v>
      </c>
      <c r="C2154" s="18">
        <v>1.4947916666666667</v>
      </c>
      <c r="D2154" s="22">
        <f t="shared" si="33"/>
        <v>35.874722222221472</v>
      </c>
      <c r="E2154" s="19"/>
      <c r="G2154" s="19"/>
      <c r="H2154" s="21"/>
      <c r="I2154" s="19"/>
      <c r="J2154" s="19"/>
      <c r="K2154" s="19"/>
      <c r="L2154" s="19"/>
      <c r="M2154" s="19"/>
      <c r="N2154" s="19"/>
      <c r="O2154" s="19"/>
      <c r="P2154" s="19"/>
      <c r="R2154" s="19"/>
      <c r="S2154" s="21"/>
      <c r="Z2154" s="19"/>
      <c r="AA2154" s="19"/>
      <c r="AB2154" s="19"/>
      <c r="AC2154" s="19"/>
      <c r="AD2154" s="19"/>
    </row>
    <row r="2155" spans="1:31" s="20" customFormat="1" x14ac:dyDescent="0.2">
      <c r="A2155" s="17">
        <v>43203.553391203706</v>
      </c>
      <c r="B2155" s="18">
        <v>2.04027778442833</v>
      </c>
      <c r="C2155" s="18">
        <v>1.4954861111111111</v>
      </c>
      <c r="D2155" s="22">
        <f t="shared" si="33"/>
        <v>35.891388888888137</v>
      </c>
      <c r="E2155" s="19"/>
      <c r="G2155" s="19"/>
      <c r="H2155" s="21"/>
      <c r="I2155" s="19"/>
      <c r="J2155" s="19"/>
      <c r="K2155" s="19"/>
      <c r="L2155" s="19"/>
      <c r="M2155" s="19"/>
      <c r="N2155" s="19"/>
      <c r="O2155" s="19"/>
      <c r="P2155" s="19"/>
      <c r="R2155" s="19"/>
      <c r="S2155" s="21"/>
      <c r="Z2155" s="19"/>
      <c r="AA2155" s="19"/>
      <c r="AB2155" s="19"/>
      <c r="AC2155" s="19"/>
      <c r="AD2155" s="19"/>
    </row>
    <row r="2156" spans="1:31" s="20" customFormat="1" x14ac:dyDescent="0.2">
      <c r="A2156" s="17">
        <v>43203.554085648146</v>
      </c>
      <c r="B2156" s="18">
        <v>2.04097222887503</v>
      </c>
      <c r="C2156" s="18">
        <v>1.4961805555555556</v>
      </c>
      <c r="D2156" s="22">
        <f t="shared" si="33"/>
        <v>35.908055555554803</v>
      </c>
      <c r="E2156" s="19"/>
      <c r="G2156" s="19"/>
      <c r="H2156" s="21"/>
      <c r="I2156" s="19"/>
      <c r="J2156" s="19"/>
      <c r="K2156" s="19"/>
      <c r="L2156" s="19"/>
      <c r="M2156" s="19"/>
      <c r="N2156" s="19"/>
      <c r="O2156" s="19"/>
      <c r="P2156" s="19"/>
      <c r="R2156" s="19"/>
      <c r="S2156" s="21"/>
      <c r="Z2156" s="19"/>
      <c r="AA2156" s="19"/>
      <c r="AB2156" s="19"/>
      <c r="AC2156" s="19"/>
      <c r="AD2156" s="19"/>
    </row>
    <row r="2157" spans="1:31" s="20" customFormat="1" x14ac:dyDescent="0.2">
      <c r="A2157" s="17">
        <v>43203.554780092592</v>
      </c>
      <c r="B2157" s="18">
        <v>2.0416666733217399</v>
      </c>
      <c r="C2157" s="18">
        <v>1.4968634259259259</v>
      </c>
      <c r="D2157" s="22">
        <f t="shared" si="33"/>
        <v>35.924722222221469</v>
      </c>
      <c r="E2157" s="19"/>
      <c r="G2157" s="19"/>
      <c r="H2157" s="21"/>
      <c r="I2157" s="19"/>
      <c r="J2157" s="19"/>
      <c r="K2157" s="19"/>
      <c r="L2157" s="19"/>
      <c r="M2157" s="19"/>
      <c r="N2157" s="19"/>
      <c r="O2157" s="19"/>
      <c r="P2157" s="19"/>
      <c r="R2157" s="19"/>
      <c r="S2157" s="21"/>
      <c r="Z2157" s="19"/>
      <c r="AA2157" s="19"/>
      <c r="AB2157" s="19"/>
      <c r="AC2157" s="19"/>
      <c r="AD2157" s="19"/>
    </row>
    <row r="2158" spans="1:31" s="20" customFormat="1" x14ac:dyDescent="0.2">
      <c r="A2158" s="17">
        <v>43203.555474537039</v>
      </c>
      <c r="B2158" s="18">
        <v>2.0423611177684502</v>
      </c>
      <c r="C2158" s="18">
        <v>1.4975578703703705</v>
      </c>
      <c r="D2158" s="22">
        <f t="shared" si="33"/>
        <v>35.941388888888135</v>
      </c>
      <c r="E2158" s="19">
        <v>1005.633</v>
      </c>
      <c r="F2158" s="20">
        <v>6.1360000000000001</v>
      </c>
      <c r="G2158" s="19">
        <v>37.020000000000003</v>
      </c>
      <c r="H2158" s="21">
        <v>400.35199999999998</v>
      </c>
      <c r="I2158" s="19">
        <v>0</v>
      </c>
      <c r="J2158" s="19">
        <v>0</v>
      </c>
      <c r="K2158" s="19">
        <v>0</v>
      </c>
      <c r="L2158" s="19">
        <v>5.633</v>
      </c>
      <c r="M2158" s="19">
        <v>0</v>
      </c>
      <c r="N2158" s="19">
        <v>0</v>
      </c>
      <c r="O2158" s="19">
        <v>0</v>
      </c>
      <c r="P2158" s="19">
        <v>0</v>
      </c>
      <c r="Q2158" s="20">
        <v>-792.06200000000001</v>
      </c>
      <c r="R2158" s="19">
        <v>0</v>
      </c>
      <c r="S2158" s="21">
        <v>1.454</v>
      </c>
      <c r="T2158" s="20">
        <v>36.052</v>
      </c>
      <c r="U2158" s="20">
        <v>0</v>
      </c>
      <c r="V2158" s="20">
        <v>0</v>
      </c>
      <c r="W2158" s="20">
        <v>0</v>
      </c>
      <c r="X2158" s="20">
        <v>0</v>
      </c>
      <c r="Y2158" s="20">
        <v>6</v>
      </c>
      <c r="Z2158" s="19">
        <v>37</v>
      </c>
      <c r="AA2158" s="19">
        <v>3</v>
      </c>
      <c r="AB2158" s="19">
        <v>0</v>
      </c>
      <c r="AC2158" s="19">
        <v>3</v>
      </c>
      <c r="AD2158" s="19">
        <v>3</v>
      </c>
      <c r="AE2158" s="20">
        <v>0</v>
      </c>
    </row>
    <row r="2159" spans="1:31" s="20" customFormat="1" x14ac:dyDescent="0.2">
      <c r="A2159" s="17">
        <v>43203.556168981479</v>
      </c>
      <c r="B2159" s="18">
        <v>2.04305556221516</v>
      </c>
      <c r="C2159" s="18">
        <v>1.4982638888888888</v>
      </c>
      <c r="D2159" s="22">
        <f t="shared" si="33"/>
        <v>35.9580555555548</v>
      </c>
      <c r="E2159" s="19"/>
      <c r="G2159" s="19"/>
      <c r="H2159" s="21"/>
      <c r="I2159" s="19"/>
      <c r="J2159" s="19"/>
      <c r="K2159" s="19"/>
      <c r="L2159" s="19"/>
      <c r="M2159" s="19"/>
      <c r="N2159" s="19"/>
      <c r="O2159" s="19"/>
      <c r="P2159" s="19"/>
      <c r="R2159" s="19"/>
      <c r="S2159" s="21"/>
      <c r="Z2159" s="19"/>
      <c r="AA2159" s="19"/>
      <c r="AB2159" s="19"/>
      <c r="AC2159" s="19"/>
      <c r="AD2159" s="19"/>
    </row>
    <row r="2160" spans="1:31" s="20" customFormat="1" x14ac:dyDescent="0.2">
      <c r="A2160" s="17">
        <v>43203.556863425925</v>
      </c>
      <c r="B2160" s="18">
        <v>2.0437500066618699</v>
      </c>
      <c r="C2160" s="18">
        <v>1.4989583333333334</v>
      </c>
      <c r="D2160" s="22">
        <f t="shared" si="33"/>
        <v>35.974722222221466</v>
      </c>
      <c r="E2160" s="19"/>
      <c r="G2160" s="19"/>
      <c r="H2160" s="21"/>
      <c r="I2160" s="19"/>
      <c r="J2160" s="19"/>
      <c r="K2160" s="19"/>
      <c r="L2160" s="19"/>
      <c r="M2160" s="19"/>
      <c r="N2160" s="19"/>
      <c r="O2160" s="19"/>
      <c r="P2160" s="19"/>
      <c r="R2160" s="19"/>
      <c r="S2160" s="21"/>
      <c r="Z2160" s="19"/>
      <c r="AA2160" s="19"/>
      <c r="AB2160" s="19"/>
      <c r="AC2160" s="19"/>
      <c r="AD2160" s="19"/>
    </row>
    <row r="2161" spans="1:30" s="20" customFormat="1" x14ac:dyDescent="0.2">
      <c r="A2161" s="17">
        <v>43203.557557870372</v>
      </c>
      <c r="B2161" s="18">
        <v>2.04444445110857</v>
      </c>
      <c r="C2161" s="18">
        <v>1.4996527777777777</v>
      </c>
      <c r="D2161" s="22">
        <f t="shared" si="33"/>
        <v>35.991388888888132</v>
      </c>
      <c r="E2161" s="19"/>
      <c r="G2161" s="19"/>
      <c r="H2161" s="21"/>
      <c r="I2161" s="19"/>
      <c r="J2161" s="19"/>
      <c r="K2161" s="19"/>
      <c r="L2161" s="19"/>
      <c r="M2161" s="19"/>
      <c r="N2161" s="19"/>
      <c r="O2161" s="19"/>
      <c r="P2161" s="19"/>
      <c r="R2161" s="19"/>
      <c r="S2161" s="21"/>
      <c r="Z2161" s="19"/>
      <c r="AA2161" s="19"/>
      <c r="AB2161" s="19"/>
      <c r="AC2161" s="19"/>
      <c r="AD2161" s="19"/>
    </row>
    <row r="2162" spans="1:30" s="20" customFormat="1" x14ac:dyDescent="0.2">
      <c r="A2162" s="17">
        <v>43203.558252314811</v>
      </c>
      <c r="B2162" s="18">
        <v>2.0451388955552798</v>
      </c>
      <c r="C2162" s="18">
        <v>1.5003472222222223</v>
      </c>
      <c r="D2162" s="22">
        <f t="shared" si="33"/>
        <v>36.008055555554797</v>
      </c>
      <c r="E2162" s="19"/>
      <c r="G2162" s="19"/>
      <c r="H2162" s="21">
        <v>400.80399999999997</v>
      </c>
      <c r="I2162" s="19"/>
      <c r="J2162" s="19"/>
      <c r="K2162" s="19"/>
      <c r="L2162" s="19"/>
      <c r="M2162" s="19"/>
      <c r="N2162" s="19"/>
      <c r="O2162" s="19"/>
      <c r="P2162" s="19"/>
      <c r="R2162" s="19"/>
      <c r="S2162" s="21"/>
      <c r="Z2162" s="19"/>
      <c r="AA2162" s="19"/>
      <c r="AB2162" s="19"/>
      <c r="AC2162" s="19"/>
      <c r="AD2162" s="19"/>
    </row>
    <row r="2163" spans="1:30" s="20" customFormat="1" x14ac:dyDescent="0.2">
      <c r="A2163" s="17">
        <v>43203.558946759258</v>
      </c>
      <c r="B2163" s="18">
        <v>2.0458333400019901</v>
      </c>
      <c r="C2163" s="18">
        <v>1.5010416666666666</v>
      </c>
      <c r="D2163" s="22">
        <f t="shared" si="33"/>
        <v>36.024722222221463</v>
      </c>
      <c r="E2163" s="19"/>
      <c r="G2163" s="19"/>
      <c r="H2163" s="21"/>
      <c r="I2163" s="19"/>
      <c r="J2163" s="19"/>
      <c r="K2163" s="19"/>
      <c r="L2163" s="19"/>
      <c r="M2163" s="19"/>
      <c r="N2163" s="19"/>
      <c r="O2163" s="19"/>
      <c r="P2163" s="19"/>
      <c r="R2163" s="19"/>
      <c r="S2163" s="21"/>
      <c r="Z2163" s="19"/>
      <c r="AA2163" s="19"/>
      <c r="AB2163" s="19"/>
      <c r="AC2163" s="19"/>
      <c r="AD2163" s="19"/>
    </row>
    <row r="2164" spans="1:30" s="20" customFormat="1" x14ac:dyDescent="0.2">
      <c r="A2164" s="17">
        <v>43203.559641203705</v>
      </c>
      <c r="B2164" s="18">
        <v>2.0465277844487</v>
      </c>
      <c r="C2164" s="18">
        <v>1.5017245370370371</v>
      </c>
      <c r="D2164" s="22">
        <f t="shared" si="33"/>
        <v>36.041388888888129</v>
      </c>
      <c r="E2164" s="19"/>
      <c r="G2164" s="19"/>
      <c r="H2164" s="21"/>
      <c r="I2164" s="19"/>
      <c r="J2164" s="19"/>
      <c r="K2164" s="19"/>
      <c r="L2164" s="19"/>
      <c r="M2164" s="19"/>
      <c r="N2164" s="19"/>
      <c r="O2164" s="19"/>
      <c r="P2164" s="19"/>
      <c r="R2164" s="19"/>
      <c r="S2164" s="21"/>
      <c r="Z2164" s="19"/>
      <c r="AA2164" s="19"/>
      <c r="AB2164" s="19"/>
      <c r="AC2164" s="19"/>
      <c r="AD2164" s="19"/>
    </row>
    <row r="2165" spans="1:30" s="20" customFormat="1" x14ac:dyDescent="0.2">
      <c r="A2165" s="17">
        <v>43203.560335648152</v>
      </c>
      <c r="B2165" s="18">
        <v>2.0472222288954098</v>
      </c>
      <c r="C2165" s="18">
        <v>1.5024189814814815</v>
      </c>
      <c r="D2165" s="22">
        <f t="shared" si="33"/>
        <v>36.058055555554795</v>
      </c>
      <c r="E2165" s="19"/>
      <c r="G2165" s="19"/>
      <c r="H2165" s="21"/>
      <c r="I2165" s="19"/>
      <c r="J2165" s="19"/>
      <c r="K2165" s="19"/>
      <c r="L2165" s="19"/>
      <c r="M2165" s="19"/>
      <c r="N2165" s="19"/>
      <c r="O2165" s="19"/>
      <c r="P2165" s="19"/>
      <c r="R2165" s="19"/>
      <c r="S2165" s="21"/>
      <c r="Z2165" s="19"/>
      <c r="AA2165" s="19"/>
      <c r="AB2165" s="19"/>
      <c r="AC2165" s="19"/>
      <c r="AD2165" s="19"/>
    </row>
    <row r="2166" spans="1:30" s="20" customFormat="1" x14ac:dyDescent="0.2">
      <c r="A2166" s="17">
        <v>43203.561030092591</v>
      </c>
      <c r="B2166" s="18">
        <v>2.0479166733421201</v>
      </c>
      <c r="C2166" s="18">
        <v>1.503125</v>
      </c>
      <c r="D2166" s="22">
        <f t="shared" si="33"/>
        <v>36.07472222222146</v>
      </c>
      <c r="E2166" s="19"/>
      <c r="G2166" s="19"/>
      <c r="H2166" s="21"/>
      <c r="I2166" s="19"/>
      <c r="J2166" s="19"/>
      <c r="K2166" s="19"/>
      <c r="L2166" s="19"/>
      <c r="M2166" s="19"/>
      <c r="N2166" s="19"/>
      <c r="O2166" s="19"/>
      <c r="P2166" s="19"/>
      <c r="R2166" s="19"/>
      <c r="S2166" s="21"/>
      <c r="Z2166" s="19"/>
      <c r="AA2166" s="19"/>
      <c r="AB2166" s="19"/>
      <c r="AC2166" s="19"/>
      <c r="AD2166" s="19"/>
    </row>
    <row r="2167" spans="1:30" s="20" customFormat="1" x14ac:dyDescent="0.2">
      <c r="A2167" s="17">
        <v>43203.561724537038</v>
      </c>
      <c r="B2167" s="18">
        <v>2.0486111177888202</v>
      </c>
      <c r="C2167" s="18">
        <v>1.5038194444444444</v>
      </c>
      <c r="D2167" s="22">
        <f t="shared" si="33"/>
        <v>36.091388888888126</v>
      </c>
      <c r="E2167" s="19"/>
      <c r="G2167" s="19"/>
      <c r="H2167" s="21"/>
      <c r="I2167" s="19"/>
      <c r="J2167" s="19"/>
      <c r="K2167" s="19"/>
      <c r="L2167" s="19"/>
      <c r="M2167" s="19"/>
      <c r="N2167" s="19"/>
      <c r="O2167" s="19"/>
      <c r="P2167" s="19"/>
      <c r="R2167" s="19"/>
      <c r="S2167" s="21"/>
      <c r="Z2167" s="19"/>
      <c r="AA2167" s="19"/>
      <c r="AB2167" s="19"/>
      <c r="AC2167" s="19"/>
      <c r="AD2167" s="19"/>
    </row>
    <row r="2168" spans="1:30" s="20" customFormat="1" x14ac:dyDescent="0.2">
      <c r="A2168" s="17">
        <v>43203.562418981484</v>
      </c>
      <c r="B2168" s="18">
        <v>2.0493055622355301</v>
      </c>
      <c r="C2168" s="18"/>
      <c r="D2168" s="18"/>
      <c r="E2168" s="19"/>
      <c r="G2168" s="19"/>
      <c r="H2168" s="21"/>
      <c r="I2168" s="19"/>
      <c r="J2168" s="19"/>
      <c r="K2168" s="19"/>
      <c r="L2168" s="19"/>
      <c r="M2168" s="19"/>
      <c r="N2168" s="19"/>
      <c r="O2168" s="19"/>
      <c r="P2168" s="19"/>
      <c r="R2168" s="19"/>
      <c r="S2168" s="21"/>
      <c r="Z2168" s="19"/>
      <c r="AA2168" s="19"/>
      <c r="AB2168" s="19"/>
      <c r="AC2168" s="19"/>
      <c r="AD2168" s="19"/>
    </row>
  </sheetData>
  <pageMargins left="0.7" right="0.7" top="0.78740157499999996" bottom="0.78740157499999996" header="0.3" footer="0.3"/>
  <pageSetup paperSize="9" scale="64" fitToWidth="4" fitToHeight="60" orientation="landscape" r:id="rId1"/>
  <headerFooter>
    <oddHeader>&amp;LVeillonella 1.Control&amp;C Author: Manager&amp;R&amp;D &amp;T</oddHeader>
    <oddFooter>&amp;LGenerated with DASGIP-Control ®&amp;R&amp;P/&amp;N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5"/>
  <sheetViews>
    <sheetView workbookViewId="0">
      <selection activeCell="L13" sqref="L13"/>
    </sheetView>
  </sheetViews>
  <sheetFormatPr baseColWidth="10" defaultColWidth="8.83203125" defaultRowHeight="15" x14ac:dyDescent="0.2"/>
  <cols>
    <col min="1" max="1" width="18.33203125" bestFit="1" customWidth="1"/>
    <col min="3" max="3" width="23.83203125" bestFit="1" customWidth="1"/>
  </cols>
  <sheetData>
    <row r="1" spans="1:14" x14ac:dyDescent="0.2">
      <c r="A1" t="s">
        <v>25</v>
      </c>
      <c r="B1" t="s">
        <v>26</v>
      </c>
      <c r="C1" t="s">
        <v>27</v>
      </c>
    </row>
    <row r="2" spans="1:14" x14ac:dyDescent="0.2">
      <c r="A2" t="s">
        <v>28</v>
      </c>
      <c r="B2" t="s">
        <v>29</v>
      </c>
      <c r="C2">
        <v>40</v>
      </c>
    </row>
    <row r="3" spans="1:14" x14ac:dyDescent="0.2">
      <c r="A3" t="s">
        <v>30</v>
      </c>
      <c r="B3" t="s">
        <v>31</v>
      </c>
      <c r="C3" t="s">
        <v>32</v>
      </c>
      <c r="D3" t="s">
        <v>33</v>
      </c>
      <c r="E3" t="s">
        <v>34</v>
      </c>
      <c r="F3" t="s">
        <v>35</v>
      </c>
      <c r="G3" t="s">
        <v>36</v>
      </c>
      <c r="H3" t="s">
        <v>37</v>
      </c>
      <c r="I3" t="s">
        <v>38</v>
      </c>
      <c r="J3" t="s">
        <v>39</v>
      </c>
      <c r="K3" t="s">
        <v>40</v>
      </c>
      <c r="L3" t="s">
        <v>5</v>
      </c>
      <c r="M3" t="s">
        <v>41</v>
      </c>
      <c r="N3" t="s">
        <v>42</v>
      </c>
    </row>
    <row r="4" spans="1:14" x14ac:dyDescent="0.2">
      <c r="A4" s="1">
        <v>43206</v>
      </c>
      <c r="B4" s="2">
        <v>0.97976851851851843</v>
      </c>
      <c r="C4" t="s">
        <v>43</v>
      </c>
      <c r="D4" t="s">
        <v>44</v>
      </c>
      <c r="E4" t="s">
        <v>45</v>
      </c>
      <c r="F4" t="s">
        <v>46</v>
      </c>
      <c r="G4" t="s">
        <v>47</v>
      </c>
      <c r="H4">
        <v>20</v>
      </c>
      <c r="I4" t="s">
        <v>48</v>
      </c>
      <c r="J4">
        <v>6.0000000000000001E-3</v>
      </c>
      <c r="K4">
        <v>0.08</v>
      </c>
      <c r="L4">
        <v>0.96199999999999997</v>
      </c>
      <c r="M4">
        <v>0</v>
      </c>
      <c r="N4">
        <v>0</v>
      </c>
    </row>
    <row r="5" spans="1:14" x14ac:dyDescent="0.2">
      <c r="A5" s="1">
        <v>43207</v>
      </c>
      <c r="B5" s="2">
        <v>1.1354166666666667E-2</v>
      </c>
      <c r="C5" t="s">
        <v>49</v>
      </c>
      <c r="D5" t="s">
        <v>50</v>
      </c>
      <c r="E5" t="s">
        <v>45</v>
      </c>
      <c r="F5" t="s">
        <v>46</v>
      </c>
      <c r="G5" t="s">
        <v>47</v>
      </c>
      <c r="H5">
        <v>20</v>
      </c>
      <c r="I5" t="s">
        <v>48</v>
      </c>
      <c r="J5">
        <v>7.0000000000000001E-3</v>
      </c>
      <c r="K5">
        <v>0.09</v>
      </c>
      <c r="L5">
        <v>0.78100000000000003</v>
      </c>
      <c r="M5">
        <v>9.7000000000000003E-2</v>
      </c>
      <c r="N5">
        <v>0.245</v>
      </c>
    </row>
    <row r="6" spans="1:14" x14ac:dyDescent="0.2">
      <c r="A6" s="1">
        <v>43207</v>
      </c>
      <c r="B6" s="2">
        <v>4.2986111111111114E-2</v>
      </c>
      <c r="C6" t="s">
        <v>51</v>
      </c>
      <c r="D6" t="s">
        <v>52</v>
      </c>
      <c r="E6" t="s">
        <v>45</v>
      </c>
      <c r="F6" t="s">
        <v>46</v>
      </c>
      <c r="G6" t="s">
        <v>47</v>
      </c>
      <c r="H6">
        <v>20</v>
      </c>
      <c r="I6" t="s">
        <v>48</v>
      </c>
      <c r="J6">
        <v>7.0000000000000001E-3</v>
      </c>
      <c r="K6">
        <v>0.106</v>
      </c>
      <c r="L6">
        <v>0.40899999999999997</v>
      </c>
      <c r="M6">
        <v>0.17799999999999999</v>
      </c>
      <c r="N6">
        <v>0.434</v>
      </c>
    </row>
    <row r="7" spans="1:14" x14ac:dyDescent="0.2">
      <c r="A7" s="1">
        <v>43207</v>
      </c>
      <c r="B7" s="2">
        <v>7.4583333333333335E-2</v>
      </c>
      <c r="C7" t="s">
        <v>53</v>
      </c>
      <c r="D7" t="s">
        <v>54</v>
      </c>
      <c r="E7" t="s">
        <v>45</v>
      </c>
      <c r="F7" t="s">
        <v>46</v>
      </c>
      <c r="G7" t="s">
        <v>47</v>
      </c>
      <c r="H7">
        <v>20</v>
      </c>
      <c r="I7" t="s">
        <v>48</v>
      </c>
      <c r="J7">
        <v>8.0000000000000002E-3</v>
      </c>
      <c r="K7">
        <v>0.109</v>
      </c>
      <c r="L7">
        <v>0</v>
      </c>
      <c r="M7">
        <v>0.23100000000000001</v>
      </c>
      <c r="N7">
        <v>0.57899999999999996</v>
      </c>
    </row>
    <row r="8" spans="1:14" x14ac:dyDescent="0.2">
      <c r="A8" s="1">
        <v>43207</v>
      </c>
      <c r="B8" s="2">
        <v>0.10621527777777778</v>
      </c>
      <c r="C8" t="s">
        <v>55</v>
      </c>
      <c r="D8" t="s">
        <v>56</v>
      </c>
      <c r="E8" t="s">
        <v>45</v>
      </c>
      <c r="F8" t="s">
        <v>46</v>
      </c>
      <c r="G8" t="s">
        <v>47</v>
      </c>
      <c r="H8">
        <v>20</v>
      </c>
      <c r="I8" t="s">
        <v>48</v>
      </c>
      <c r="J8">
        <v>7.0000000000000001E-3</v>
      </c>
      <c r="K8">
        <v>9.1999999999999998E-2</v>
      </c>
      <c r="L8">
        <v>0</v>
      </c>
      <c r="M8">
        <v>0.22500000000000001</v>
      </c>
      <c r="N8">
        <v>0.61</v>
      </c>
    </row>
    <row r="9" spans="1:14" x14ac:dyDescent="0.2">
      <c r="A9" s="1">
        <v>43207</v>
      </c>
      <c r="B9" s="2">
        <v>0.13782407407407407</v>
      </c>
      <c r="C9" t="s">
        <v>57</v>
      </c>
      <c r="D9" t="s">
        <v>58</v>
      </c>
      <c r="E9" t="s">
        <v>45</v>
      </c>
      <c r="F9" t="s">
        <v>46</v>
      </c>
      <c r="G9" t="s">
        <v>47</v>
      </c>
      <c r="H9">
        <v>20</v>
      </c>
      <c r="I9" t="s">
        <v>48</v>
      </c>
      <c r="J9">
        <v>7.0000000000000001E-3</v>
      </c>
      <c r="K9">
        <v>8.2000000000000003E-2</v>
      </c>
      <c r="L9">
        <v>0</v>
      </c>
      <c r="M9">
        <v>0.223</v>
      </c>
      <c r="N9">
        <v>0.65700000000000003</v>
      </c>
    </row>
    <row r="10" spans="1:14" x14ac:dyDescent="0.2">
      <c r="A10" s="1">
        <v>43207</v>
      </c>
      <c r="B10" s="2">
        <v>0.16943287037037036</v>
      </c>
      <c r="C10" t="s">
        <v>59</v>
      </c>
      <c r="D10" t="s">
        <v>60</v>
      </c>
      <c r="E10" t="s">
        <v>45</v>
      </c>
      <c r="F10" t="s">
        <v>46</v>
      </c>
      <c r="G10" t="s">
        <v>47</v>
      </c>
      <c r="H10">
        <v>20</v>
      </c>
      <c r="I10" t="s">
        <v>48</v>
      </c>
      <c r="J10">
        <v>7.0000000000000001E-3</v>
      </c>
      <c r="K10">
        <v>7.5999999999999998E-2</v>
      </c>
      <c r="L10">
        <v>0</v>
      </c>
      <c r="M10">
        <v>0.23200000000000001</v>
      </c>
      <c r="N10">
        <v>0.70199999999999996</v>
      </c>
    </row>
    <row r="11" spans="1:14" x14ac:dyDescent="0.2">
      <c r="A11" s="1">
        <v>43207</v>
      </c>
      <c r="B11" s="2">
        <v>0.2011226851851852</v>
      </c>
      <c r="C11" t="s">
        <v>61</v>
      </c>
      <c r="D11" t="s">
        <v>62</v>
      </c>
      <c r="E11" t="s">
        <v>45</v>
      </c>
      <c r="F11" t="s">
        <v>46</v>
      </c>
      <c r="G11" t="s">
        <v>47</v>
      </c>
      <c r="H11">
        <v>20</v>
      </c>
      <c r="I11" t="s">
        <v>48</v>
      </c>
      <c r="J11">
        <v>8.0000000000000002E-3</v>
      </c>
      <c r="K11">
        <v>7.2999999999999995E-2</v>
      </c>
      <c r="L11">
        <v>0</v>
      </c>
      <c r="M11">
        <v>0.245</v>
      </c>
      <c r="N11">
        <v>0.72199999999999998</v>
      </c>
    </row>
    <row r="12" spans="1:14" x14ac:dyDescent="0.2">
      <c r="A12" s="1"/>
      <c r="B12" s="2"/>
      <c r="L12">
        <v>0</v>
      </c>
    </row>
    <row r="17" spans="1:2" x14ac:dyDescent="0.2">
      <c r="A17" s="1"/>
      <c r="B17" s="2"/>
    </row>
    <row r="18" spans="1:2" x14ac:dyDescent="0.2">
      <c r="A18" s="1"/>
      <c r="B18" s="2"/>
    </row>
    <row r="19" spans="1:2" x14ac:dyDescent="0.2">
      <c r="A19" s="1"/>
      <c r="B19" s="2"/>
    </row>
    <row r="20" spans="1:2" x14ac:dyDescent="0.2">
      <c r="A20" s="1"/>
      <c r="B20" s="2"/>
    </row>
    <row r="21" spans="1:2" x14ac:dyDescent="0.2">
      <c r="A21" s="1"/>
      <c r="B21" s="2"/>
    </row>
    <row r="22" spans="1:2" x14ac:dyDescent="0.2">
      <c r="A22" s="1"/>
      <c r="B22" s="2"/>
    </row>
    <row r="23" spans="1:2" x14ac:dyDescent="0.2">
      <c r="A23" s="1"/>
      <c r="B23" s="2"/>
    </row>
    <row r="24" spans="1:2" x14ac:dyDescent="0.2">
      <c r="A24" s="1"/>
      <c r="B24" s="2"/>
    </row>
    <row r="25" spans="1:2" x14ac:dyDescent="0.2">
      <c r="A25" s="1"/>
      <c r="B25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4"/>
  <sheetViews>
    <sheetView workbookViewId="0">
      <selection sqref="A1:K9"/>
    </sheetView>
  </sheetViews>
  <sheetFormatPr baseColWidth="10" defaultColWidth="8.83203125" defaultRowHeight="15" x14ac:dyDescent="0.2"/>
  <cols>
    <col min="8" max="8" width="14.83203125" customWidth="1"/>
    <col min="10" max="10" width="15.1640625" bestFit="1" customWidth="1"/>
    <col min="11" max="11" width="15.5" bestFit="1" customWidth="1"/>
  </cols>
  <sheetData>
    <row r="1" spans="1:11" x14ac:dyDescent="0.2">
      <c r="A1" t="s">
        <v>0</v>
      </c>
      <c r="B1" t="s">
        <v>1</v>
      </c>
      <c r="C1" t="s">
        <v>2</v>
      </c>
      <c r="D1" s="4" t="s">
        <v>3</v>
      </c>
      <c r="E1" s="4" t="s">
        <v>23</v>
      </c>
      <c r="F1" s="4" t="s">
        <v>22</v>
      </c>
      <c r="G1" s="6" t="s">
        <v>63</v>
      </c>
      <c r="H1" s="7" t="s">
        <v>64</v>
      </c>
      <c r="I1" s="3" t="s">
        <v>4</v>
      </c>
      <c r="J1" s="9" t="s">
        <v>66</v>
      </c>
      <c r="K1" s="10" t="s">
        <v>70</v>
      </c>
    </row>
    <row r="2" spans="1:11" x14ac:dyDescent="0.2">
      <c r="A2">
        <v>0</v>
      </c>
      <c r="B2">
        <v>9.2999999999999999E-2</v>
      </c>
      <c r="C2">
        <v>9.0999999999999998E-2</v>
      </c>
      <c r="D2">
        <f>AVERAGE(B2:C2)</f>
        <v>9.1999999999999998E-2</v>
      </c>
      <c r="E2">
        <f>LN(D2/$D$2)</f>
        <v>0</v>
      </c>
      <c r="F2">
        <f>D2*0.2</f>
        <v>1.84E-2</v>
      </c>
      <c r="G2">
        <f>$B$13*HPLC!M4</f>
        <v>0</v>
      </c>
      <c r="H2">
        <f>$B$13*HPLC!N4</f>
        <v>0</v>
      </c>
      <c r="I2">
        <f>$B$13*HPLC!L4</f>
        <v>9.6199999999999992</v>
      </c>
      <c r="K2">
        <f>(G2+H2+I2)*100/$I$2</f>
        <v>100</v>
      </c>
    </row>
    <row r="3" spans="1:11" x14ac:dyDescent="0.2">
      <c r="A3">
        <v>5.55</v>
      </c>
      <c r="B3">
        <v>0.48299999999999998</v>
      </c>
      <c r="C3">
        <v>0.49</v>
      </c>
      <c r="D3">
        <f t="shared" ref="D3:D9" si="0">AVERAGE(B3:C3)</f>
        <v>0.48649999999999999</v>
      </c>
      <c r="E3">
        <f>LN(D3/$D$2)</f>
        <v>1.6654483245770193</v>
      </c>
      <c r="F3">
        <f t="shared" ref="F3:F5" si="1">D3*0.2</f>
        <v>9.7299999999999998E-2</v>
      </c>
      <c r="G3">
        <f>$B$13*HPLC!M5</f>
        <v>0.97</v>
      </c>
      <c r="H3">
        <f>$B$13*HPLC!N5</f>
        <v>2.4500000000000002</v>
      </c>
      <c r="I3">
        <f>$B$13*HPLC!L5</f>
        <v>7.8100000000000005</v>
      </c>
      <c r="J3">
        <f t="shared" ref="J3:J9" si="2">H3/G3</f>
        <v>2.525773195876289</v>
      </c>
      <c r="K3">
        <f>(G3+H3+I3)*100/$I$2</f>
        <v>116.73596673596674</v>
      </c>
    </row>
    <row r="4" spans="1:11" x14ac:dyDescent="0.2">
      <c r="A4">
        <v>9.6000000000000014</v>
      </c>
      <c r="B4">
        <f>0.554*2</f>
        <v>1.1080000000000001</v>
      </c>
      <c r="C4">
        <f>0.534*2</f>
        <v>1.0680000000000001</v>
      </c>
      <c r="D4">
        <f t="shared" si="0"/>
        <v>1.0880000000000001</v>
      </c>
      <c r="E4">
        <f t="shared" ref="E4" si="3">LN(D4/$D$2)</f>
        <v>2.4703078503668476</v>
      </c>
      <c r="F4">
        <f t="shared" si="1"/>
        <v>0.21760000000000002</v>
      </c>
      <c r="G4">
        <f>$B$13*HPLC!M6</f>
        <v>1.7799999999999998</v>
      </c>
      <c r="H4">
        <f>$B$13*HPLC!N6</f>
        <v>4.34</v>
      </c>
      <c r="I4">
        <f>$B$13*HPLC!L6</f>
        <v>4.09</v>
      </c>
      <c r="J4">
        <f t="shared" si="2"/>
        <v>2.4382022471910116</v>
      </c>
      <c r="K4">
        <f t="shared" ref="K4:K9" si="4">(G4+H4+I4)*100/$I$2</f>
        <v>106.13305613305613</v>
      </c>
    </row>
    <row r="5" spans="1:11" x14ac:dyDescent="0.2">
      <c r="A5">
        <v>13.533333333333335</v>
      </c>
      <c r="B5">
        <f>0.154*10</f>
        <v>1.54</v>
      </c>
      <c r="C5">
        <f>0.153*10</f>
        <v>1.53</v>
      </c>
      <c r="D5">
        <f t="shared" si="0"/>
        <v>1.5350000000000001</v>
      </c>
      <c r="E5">
        <f>LN(D5/$D$2)</f>
        <v>2.8144970829722573</v>
      </c>
      <c r="F5">
        <f t="shared" si="1"/>
        <v>0.30700000000000005</v>
      </c>
      <c r="G5">
        <f>$B$13*HPLC!M7</f>
        <v>2.31</v>
      </c>
      <c r="H5">
        <f>$B$13*HPLC!N7</f>
        <v>5.7899999999999991</v>
      </c>
      <c r="I5">
        <f>$B$13*HPLC!L7</f>
        <v>0</v>
      </c>
      <c r="J5">
        <f t="shared" si="2"/>
        <v>2.5064935064935061</v>
      </c>
      <c r="K5">
        <f>(G5+H5+I5)*100/$I$2</f>
        <v>84.199584199584208</v>
      </c>
    </row>
    <row r="6" spans="1:11" x14ac:dyDescent="0.2">
      <c r="A6">
        <v>17.533333333333335</v>
      </c>
      <c r="B6">
        <f>0.138*10</f>
        <v>1.3800000000000001</v>
      </c>
      <c r="C6">
        <f>0.134*10</f>
        <v>1.34</v>
      </c>
      <c r="D6">
        <f t="shared" si="0"/>
        <v>1.36</v>
      </c>
      <c r="E6">
        <f>LN(C6/$D$2)</f>
        <v>2.678636315895917</v>
      </c>
      <c r="F6">
        <f>C6*0.2</f>
        <v>0.26800000000000002</v>
      </c>
      <c r="G6">
        <f>$B$13*HPLC!M8</f>
        <v>2.25</v>
      </c>
      <c r="H6">
        <f>$B$13*HPLC!N8</f>
        <v>6.1</v>
      </c>
      <c r="I6">
        <f>$B$13*HPLC!L8</f>
        <v>0</v>
      </c>
      <c r="J6">
        <f t="shared" si="2"/>
        <v>2.7111111111111108</v>
      </c>
      <c r="K6">
        <f t="shared" si="4"/>
        <v>86.798336798336805</v>
      </c>
    </row>
    <row r="7" spans="1:11" x14ac:dyDescent="0.2">
      <c r="A7">
        <v>21.533333333333335</v>
      </c>
      <c r="B7">
        <f>0.127*10</f>
        <v>1.27</v>
      </c>
      <c r="C7">
        <f>0.124*10</f>
        <v>1.24</v>
      </c>
      <c r="D7">
        <f t="shared" si="0"/>
        <v>1.2549999999999999</v>
      </c>
      <c r="E7">
        <f>LN(C7/$D$2)</f>
        <v>2.6010780815500421</v>
      </c>
      <c r="F7">
        <f>C7*0.2</f>
        <v>0.248</v>
      </c>
      <c r="G7">
        <f>$B$13*HPLC!M9</f>
        <v>2.23</v>
      </c>
      <c r="H7">
        <f>$B$13*HPLC!N9</f>
        <v>6.57</v>
      </c>
      <c r="I7">
        <f>$B$13*HPLC!L9</f>
        <v>0</v>
      </c>
      <c r="J7">
        <f t="shared" si="2"/>
        <v>2.9461883408071752</v>
      </c>
      <c r="K7">
        <f t="shared" si="4"/>
        <v>91.476091476091497</v>
      </c>
    </row>
    <row r="8" spans="1:11" x14ac:dyDescent="0.2">
      <c r="A8">
        <v>29.866666666666667</v>
      </c>
      <c r="B8">
        <f>0.108*10</f>
        <v>1.08</v>
      </c>
      <c r="C8">
        <f>0.114*10</f>
        <v>1.1400000000000001</v>
      </c>
      <c r="D8">
        <f t="shared" si="0"/>
        <v>1.1100000000000001</v>
      </c>
      <c r="E8">
        <f>LN(C8/$D$2)</f>
        <v>2.5169949643395011</v>
      </c>
      <c r="F8">
        <f>C8*0.2</f>
        <v>0.22800000000000004</v>
      </c>
      <c r="G8">
        <f>$B$13*HPLC!M10</f>
        <v>2.3200000000000003</v>
      </c>
      <c r="H8">
        <f>$B$13*HPLC!N10</f>
        <v>7.02</v>
      </c>
      <c r="I8">
        <f>$B$13*HPLC!L10</f>
        <v>0</v>
      </c>
      <c r="J8">
        <f t="shared" si="2"/>
        <v>3.0258620689655169</v>
      </c>
      <c r="K8">
        <f t="shared" si="4"/>
        <v>97.089397089397096</v>
      </c>
    </row>
    <row r="9" spans="1:11" x14ac:dyDescent="0.2">
      <c r="A9">
        <v>36.033333333333331</v>
      </c>
      <c r="B9">
        <f>0.109*10</f>
        <v>1.0900000000000001</v>
      </c>
      <c r="C9">
        <f>0.105*10</f>
        <v>1.05</v>
      </c>
      <c r="D9">
        <f t="shared" si="0"/>
        <v>1.07</v>
      </c>
      <c r="E9">
        <f>LN(C9/$D$2)</f>
        <v>2.4347568661025289</v>
      </c>
      <c r="F9">
        <f>C9*0.2</f>
        <v>0.21000000000000002</v>
      </c>
      <c r="G9">
        <f>$B$13*HPLC!M11</f>
        <v>2.4500000000000002</v>
      </c>
      <c r="H9">
        <f>$B$13*HPLC!N11</f>
        <v>7.22</v>
      </c>
      <c r="I9">
        <f>$B$13*HPLC!L11</f>
        <v>0</v>
      </c>
      <c r="J9">
        <f t="shared" si="2"/>
        <v>2.9469387755102039</v>
      </c>
      <c r="K9">
        <f t="shared" si="4"/>
        <v>100.51975051975053</v>
      </c>
    </row>
    <row r="11" spans="1:11" x14ac:dyDescent="0.2">
      <c r="J11">
        <f>AVERAGE(J3:J9)</f>
        <v>2.7286527494221167</v>
      </c>
    </row>
    <row r="12" spans="1:11" x14ac:dyDescent="0.2">
      <c r="J12">
        <f>_xlfn.STDEV.P(J3:J9)</f>
        <v>0.22630193109286864</v>
      </c>
    </row>
    <row r="13" spans="1:11" x14ac:dyDescent="0.2">
      <c r="A13" s="8" t="s">
        <v>65</v>
      </c>
      <c r="B13">
        <v>10</v>
      </c>
    </row>
    <row r="15" spans="1:11" x14ac:dyDescent="0.2">
      <c r="A15" t="s">
        <v>6</v>
      </c>
      <c r="C15" t="s">
        <v>7</v>
      </c>
    </row>
    <row r="16" spans="1:11" x14ac:dyDescent="0.2">
      <c r="A16" t="s">
        <v>69</v>
      </c>
      <c r="B16">
        <f>(I2-I5)/(A5-A2)</f>
        <v>0.71083743842364522</v>
      </c>
      <c r="C16" t="s">
        <v>21</v>
      </c>
    </row>
    <row r="19" spans="1:3" x14ac:dyDescent="0.2">
      <c r="A19" t="s">
        <v>67</v>
      </c>
      <c r="B19">
        <f>(H5-H2)/(A5-A2)</f>
        <v>0.42783251231527081</v>
      </c>
      <c r="C19" t="s">
        <v>21</v>
      </c>
    </row>
    <row r="20" spans="1:3" x14ac:dyDescent="0.2">
      <c r="A20" t="s">
        <v>68</v>
      </c>
      <c r="B20">
        <f>(G5-G2)/(A5-A2)</f>
        <v>0.17068965517241377</v>
      </c>
      <c r="C20" t="s">
        <v>21</v>
      </c>
    </row>
    <row r="21" spans="1:3" x14ac:dyDescent="0.2">
      <c r="A21" t="s">
        <v>20</v>
      </c>
      <c r="B21">
        <f>SLOPE(E2:E5,A2:A5)</f>
        <v>0.21117762642805626</v>
      </c>
      <c r="C21" t="s">
        <v>18</v>
      </c>
    </row>
    <row r="22" spans="1:3" x14ac:dyDescent="0.2">
      <c r="A22" t="s">
        <v>10</v>
      </c>
      <c r="C22" t="s">
        <v>9</v>
      </c>
    </row>
    <row r="23" spans="1:3" x14ac:dyDescent="0.2">
      <c r="A23" t="s">
        <v>8</v>
      </c>
      <c r="C23" t="s">
        <v>9</v>
      </c>
    </row>
    <row r="24" spans="1:3" x14ac:dyDescent="0.2">
      <c r="A24" t="s">
        <v>24</v>
      </c>
      <c r="B24">
        <f>LN(2)/B21</f>
        <v>3.2822945890817929</v>
      </c>
      <c r="C24" t="s">
        <v>14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3"/>
  <sheetViews>
    <sheetView workbookViewId="0">
      <selection activeCell="F24" sqref="F24"/>
    </sheetView>
  </sheetViews>
  <sheetFormatPr baseColWidth="10" defaultColWidth="8.83203125" defaultRowHeight="15" x14ac:dyDescent="0.2"/>
  <cols>
    <col min="1" max="1" width="15.83203125" bestFit="1" customWidth="1"/>
  </cols>
  <sheetData>
    <row r="1" spans="1:7" x14ac:dyDescent="0.2">
      <c r="A1" s="5"/>
      <c r="B1" s="5"/>
      <c r="C1" s="5"/>
      <c r="D1" t="s">
        <v>106</v>
      </c>
    </row>
    <row r="2" spans="1:7" x14ac:dyDescent="0.2">
      <c r="A2" s="5" t="s">
        <v>11</v>
      </c>
      <c r="B2" s="5">
        <v>180.15600000000001</v>
      </c>
      <c r="C2" s="5" t="s">
        <v>17</v>
      </c>
      <c r="D2">
        <v>6</v>
      </c>
    </row>
    <row r="3" spans="1:7" x14ac:dyDescent="0.2">
      <c r="A3" s="5" t="s">
        <v>12</v>
      </c>
      <c r="B3" s="5">
        <v>90.08</v>
      </c>
      <c r="C3" s="5" t="s">
        <v>17</v>
      </c>
      <c r="D3">
        <v>3</v>
      </c>
    </row>
    <row r="4" spans="1:7" x14ac:dyDescent="0.2">
      <c r="A4" s="5" t="s">
        <v>16</v>
      </c>
      <c r="B4" s="5">
        <v>12</v>
      </c>
      <c r="C4" s="5" t="s">
        <v>17</v>
      </c>
      <c r="D4">
        <v>1</v>
      </c>
    </row>
    <row r="5" spans="1:7" x14ac:dyDescent="0.2">
      <c r="A5" s="5" t="s">
        <v>13</v>
      </c>
      <c r="B5" s="5">
        <v>150.13</v>
      </c>
      <c r="C5" s="5" t="s">
        <v>17</v>
      </c>
      <c r="D5">
        <v>5</v>
      </c>
    </row>
    <row r="6" spans="1:7" x14ac:dyDescent="0.2">
      <c r="A6" s="5" t="s">
        <v>107</v>
      </c>
      <c r="B6" s="5">
        <v>274.31</v>
      </c>
      <c r="C6" s="5" t="s">
        <v>17</v>
      </c>
      <c r="D6">
        <v>19</v>
      </c>
    </row>
    <row r="7" spans="1:7" x14ac:dyDescent="0.2">
      <c r="A7" s="5" t="s">
        <v>108</v>
      </c>
      <c r="B7" s="5">
        <v>101.1</v>
      </c>
      <c r="C7" s="5" t="s">
        <v>17</v>
      </c>
      <c r="D7">
        <v>4</v>
      </c>
    </row>
    <row r="8" spans="1:7" x14ac:dyDescent="0.2">
      <c r="A8" s="5" t="s">
        <v>109</v>
      </c>
      <c r="B8" s="5">
        <v>60</v>
      </c>
      <c r="C8" s="5" t="s">
        <v>17</v>
      </c>
      <c r="D8">
        <v>2</v>
      </c>
    </row>
    <row r="9" spans="1:7" x14ac:dyDescent="0.2">
      <c r="A9" s="5" t="s">
        <v>110</v>
      </c>
      <c r="B9" s="5">
        <v>74</v>
      </c>
      <c r="C9" s="5" t="s">
        <v>17</v>
      </c>
      <c r="D9">
        <v>3</v>
      </c>
    </row>
    <row r="10" spans="1:7" x14ac:dyDescent="0.2">
      <c r="A10" s="5"/>
      <c r="B10" s="5"/>
      <c r="C10" s="5"/>
    </row>
    <row r="11" spans="1:7" x14ac:dyDescent="0.2">
      <c r="A11" s="5"/>
      <c r="B11" s="5"/>
      <c r="C11" s="5"/>
    </row>
    <row r="13" spans="1:7" x14ac:dyDescent="0.2">
      <c r="A13" t="s">
        <v>111</v>
      </c>
      <c r="B13">
        <v>0.44969582226151972</v>
      </c>
    </row>
    <row r="14" spans="1:7" x14ac:dyDescent="0.2">
      <c r="A14" s="23" t="s">
        <v>112</v>
      </c>
      <c r="B14" s="23"/>
      <c r="C14" s="24"/>
      <c r="D14" s="23"/>
      <c r="E14" s="23"/>
    </row>
    <row r="15" spans="1:7" x14ac:dyDescent="0.2">
      <c r="A15" s="23" t="s">
        <v>113</v>
      </c>
      <c r="B15" s="23" t="s">
        <v>114</v>
      </c>
      <c r="C15" s="24" t="s">
        <v>115</v>
      </c>
      <c r="D15" s="23" t="s">
        <v>5</v>
      </c>
      <c r="E15" s="23" t="s">
        <v>19</v>
      </c>
      <c r="F15" s="23" t="s">
        <v>63</v>
      </c>
      <c r="G15" s="23" t="s">
        <v>64</v>
      </c>
    </row>
    <row r="16" spans="1:7" x14ac:dyDescent="0.2">
      <c r="A16" s="23"/>
      <c r="B16" s="23"/>
      <c r="C16" s="24">
        <v>2</v>
      </c>
      <c r="D16" s="23">
        <f>Auswertung!I2</f>
        <v>9.6199999999999992</v>
      </c>
      <c r="E16" s="23">
        <f>Auswertung!F9</f>
        <v>0.21000000000000002</v>
      </c>
      <c r="F16">
        <f>Auswertung!G9</f>
        <v>2.4500000000000002</v>
      </c>
      <c r="G16">
        <f>Auswertung!H9</f>
        <v>7.22</v>
      </c>
    </row>
    <row r="18" spans="1:7" x14ac:dyDescent="0.2">
      <c r="A18" t="s">
        <v>116</v>
      </c>
    </row>
    <row r="19" spans="1:7" x14ac:dyDescent="0.2">
      <c r="A19" t="s">
        <v>113</v>
      </c>
      <c r="B19" t="s">
        <v>114</v>
      </c>
      <c r="C19" t="s">
        <v>115</v>
      </c>
      <c r="D19" t="s">
        <v>5</v>
      </c>
      <c r="E19" t="s">
        <v>19</v>
      </c>
      <c r="F19" s="23" t="s">
        <v>63</v>
      </c>
      <c r="G19" s="23" t="s">
        <v>64</v>
      </c>
    </row>
    <row r="20" spans="1:7" x14ac:dyDescent="0.2">
      <c r="C20">
        <f>C16*1000/B6</f>
        <v>7.291021107506106</v>
      </c>
      <c r="D20">
        <f>D16*1000/B3</f>
        <v>106.79396092362344</v>
      </c>
      <c r="E20">
        <f>E16*1000/B7</f>
        <v>2.0771513353115729</v>
      </c>
      <c r="F20">
        <f>F16*1000/B8</f>
        <v>40.833333333333336</v>
      </c>
      <c r="G20">
        <f>G16*1000/B9</f>
        <v>97.567567567567565</v>
      </c>
    </row>
    <row r="21" spans="1:7" x14ac:dyDescent="0.2">
      <c r="A21" t="s">
        <v>126</v>
      </c>
      <c r="E21">
        <f>E20*100/(SUM($E$20:$G$20))</f>
        <v>1.4786305065070684</v>
      </c>
      <c r="F21">
        <f>F20*100/(SUM($E$20:$G$20))</f>
        <v>29.067411373751455</v>
      </c>
      <c r="G21">
        <f t="shared" ref="G21" si="0">G20*100/(SUM($E$20:$G$20))</f>
        <v>69.453958119741472</v>
      </c>
    </row>
    <row r="23" spans="1:7" x14ac:dyDescent="0.2">
      <c r="A23" t="s">
        <v>117</v>
      </c>
      <c r="B23">
        <f>(G20*D9+F20*D8+E20*D7)*100/(C20*D6*B13+D20*D3)</f>
        <v>99.999999746651298</v>
      </c>
      <c r="C23" t="s">
        <v>15</v>
      </c>
    </row>
  </sheetData>
  <conditionalFormatting sqref="E21:G2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28"/>
  <sheetViews>
    <sheetView workbookViewId="0">
      <selection activeCell="C24" sqref="C24"/>
    </sheetView>
  </sheetViews>
  <sheetFormatPr baseColWidth="10" defaultColWidth="8.83203125" defaultRowHeight="15" x14ac:dyDescent="0.2"/>
  <cols>
    <col min="1" max="1" width="22.5" bestFit="1" customWidth="1"/>
  </cols>
  <sheetData>
    <row r="1" spans="1:7" x14ac:dyDescent="0.2">
      <c r="A1" t="s">
        <v>118</v>
      </c>
      <c r="B1" t="s">
        <v>119</v>
      </c>
      <c r="C1" t="s">
        <v>106</v>
      </c>
      <c r="D1" t="s">
        <v>120</v>
      </c>
    </row>
    <row r="2" spans="1:7" x14ac:dyDescent="0.2">
      <c r="A2" s="5" t="s">
        <v>121</v>
      </c>
      <c r="B2" s="5">
        <v>24</v>
      </c>
      <c r="C2" s="5">
        <v>6</v>
      </c>
      <c r="D2" s="5">
        <v>4</v>
      </c>
    </row>
    <row r="3" spans="1:7" x14ac:dyDescent="0.2">
      <c r="A3" s="5" t="s">
        <v>122</v>
      </c>
      <c r="B3" s="5">
        <v>20</v>
      </c>
      <c r="C3" s="5">
        <v>5</v>
      </c>
      <c r="D3" s="5">
        <v>4</v>
      </c>
    </row>
    <row r="4" spans="1:7" x14ac:dyDescent="0.2">
      <c r="A4" s="5" t="s">
        <v>4</v>
      </c>
      <c r="B4" s="5">
        <v>12</v>
      </c>
      <c r="C4" s="5">
        <v>3</v>
      </c>
      <c r="D4" s="5">
        <v>4</v>
      </c>
    </row>
    <row r="5" spans="1:7" x14ac:dyDescent="0.2">
      <c r="A5" s="5" t="s">
        <v>123</v>
      </c>
      <c r="B5" s="5">
        <v>16</v>
      </c>
      <c r="C5" s="5">
        <v>4</v>
      </c>
      <c r="D5" s="5">
        <v>4</v>
      </c>
    </row>
    <row r="6" spans="1:7" x14ac:dyDescent="0.2">
      <c r="A6" s="5" t="s">
        <v>115</v>
      </c>
      <c r="B6" s="5">
        <v>76</v>
      </c>
      <c r="C6" s="5">
        <v>19</v>
      </c>
      <c r="D6" s="5">
        <v>4</v>
      </c>
    </row>
    <row r="7" spans="1:7" x14ac:dyDescent="0.2">
      <c r="A7" s="5" t="s">
        <v>124</v>
      </c>
      <c r="B7" s="5">
        <v>8</v>
      </c>
      <c r="C7" s="5">
        <v>2</v>
      </c>
      <c r="D7" s="5">
        <v>4</v>
      </c>
    </row>
    <row r="8" spans="1:7" x14ac:dyDescent="0.2">
      <c r="A8" s="5" t="s">
        <v>64</v>
      </c>
      <c r="B8" s="5">
        <v>12</v>
      </c>
      <c r="C8" s="5">
        <v>3</v>
      </c>
      <c r="D8" s="5">
        <v>4</v>
      </c>
    </row>
    <row r="10" spans="1:7" x14ac:dyDescent="0.2">
      <c r="A10" t="s">
        <v>111</v>
      </c>
      <c r="B10">
        <v>0.44969580849141483</v>
      </c>
    </row>
    <row r="12" spans="1:7" x14ac:dyDescent="0.2">
      <c r="A12" t="s">
        <v>112</v>
      </c>
    </row>
    <row r="13" spans="1:7" x14ac:dyDescent="0.2">
      <c r="A13" t="s">
        <v>113</v>
      </c>
      <c r="B13" t="s">
        <v>114</v>
      </c>
      <c r="C13" t="s">
        <v>115</v>
      </c>
      <c r="D13" t="s">
        <v>5</v>
      </c>
      <c r="E13" t="s">
        <v>19</v>
      </c>
      <c r="F13" t="s">
        <v>63</v>
      </c>
      <c r="G13" t="s">
        <v>64</v>
      </c>
    </row>
    <row r="14" spans="1:7" x14ac:dyDescent="0.2">
      <c r="C14">
        <f>'C-Bilanz'!C16</f>
        <v>2</v>
      </c>
      <c r="D14">
        <f>'C-Bilanz'!D16</f>
        <v>9.6199999999999992</v>
      </c>
      <c r="E14">
        <f>'C-Bilanz'!E16</f>
        <v>0.21000000000000002</v>
      </c>
      <c r="F14">
        <f>'C-Bilanz'!F16</f>
        <v>2.4500000000000002</v>
      </c>
      <c r="G14">
        <f>'C-Bilanz'!G16</f>
        <v>7.22</v>
      </c>
    </row>
    <row r="17" spans="1:7" x14ac:dyDescent="0.2">
      <c r="A17" t="s">
        <v>116</v>
      </c>
    </row>
    <row r="18" spans="1:7" x14ac:dyDescent="0.2">
      <c r="A18" t="s">
        <v>113</v>
      </c>
      <c r="B18" t="s">
        <v>114</v>
      </c>
      <c r="C18" t="s">
        <v>115</v>
      </c>
      <c r="D18" t="s">
        <v>5</v>
      </c>
      <c r="E18" t="s">
        <v>19</v>
      </c>
      <c r="F18" t="s">
        <v>63</v>
      </c>
      <c r="G18" t="s">
        <v>64</v>
      </c>
    </row>
    <row r="19" spans="1:7" x14ac:dyDescent="0.2">
      <c r="C19">
        <f>'C-Bilanz'!C20</f>
        <v>7.291021107506106</v>
      </c>
      <c r="D19">
        <f>'C-Bilanz'!D20</f>
        <v>106.79396092362344</v>
      </c>
      <c r="E19">
        <f>'C-Bilanz'!E20</f>
        <v>2.0771513353115729</v>
      </c>
      <c r="F19">
        <f>'C-Bilanz'!F20</f>
        <v>40.833333333333336</v>
      </c>
      <c r="G19">
        <f>'C-Bilanz'!G20</f>
        <v>97.567567567567565</v>
      </c>
    </row>
    <row r="20" spans="1:7" x14ac:dyDescent="0.2">
      <c r="A20" t="s">
        <v>127</v>
      </c>
      <c r="E20">
        <f>E19*100/SUM($E$19:$G$19)</f>
        <v>1.4786305065070684</v>
      </c>
      <c r="F20">
        <f t="shared" ref="F20:G20" si="0">F19*100/SUM($E$19:$G$19)</f>
        <v>29.067411373751455</v>
      </c>
      <c r="G20">
        <f t="shared" si="0"/>
        <v>69.453958119741472</v>
      </c>
    </row>
    <row r="22" spans="1:7" x14ac:dyDescent="0.2">
      <c r="A22" t="s">
        <v>128</v>
      </c>
    </row>
    <row r="23" spans="1:7" x14ac:dyDescent="0.2">
      <c r="A23" t="s">
        <v>113</v>
      </c>
      <c r="B23" t="s">
        <v>114</v>
      </c>
      <c r="C23" t="s">
        <v>115</v>
      </c>
      <c r="D23" t="s">
        <v>5</v>
      </c>
      <c r="E23" t="s">
        <v>19</v>
      </c>
      <c r="F23" t="s">
        <v>63</v>
      </c>
      <c r="G23" t="s">
        <v>64</v>
      </c>
    </row>
    <row r="24" spans="1:7" x14ac:dyDescent="0.2">
      <c r="C24">
        <f>C19*B6*B10</f>
        <v>249.18436400676259</v>
      </c>
      <c r="D24">
        <f>D19*B4</f>
        <v>1281.5275310834813</v>
      </c>
      <c r="E24">
        <f>E19*B5</f>
        <v>33.234421364985167</v>
      </c>
      <c r="F24">
        <f>B7*F19</f>
        <v>326.66666666666669</v>
      </c>
      <c r="G24">
        <f>G19*B8</f>
        <v>1170.8108108108108</v>
      </c>
    </row>
    <row r="25" spans="1:7" x14ac:dyDescent="0.2">
      <c r="A25" t="s">
        <v>129</v>
      </c>
      <c r="E25">
        <f>E24*100/SUM($E$24:$G$24)</f>
        <v>2.1711741700131366</v>
      </c>
      <c r="F25">
        <f t="shared" ref="F25:G25" si="1">F24*100/SUM($E$24:$G$24)</f>
        <v>21.34083277942079</v>
      </c>
      <c r="G25">
        <f t="shared" si="1"/>
        <v>76.487993050566075</v>
      </c>
    </row>
    <row r="28" spans="1:7" x14ac:dyDescent="0.2">
      <c r="A28" t="s">
        <v>125</v>
      </c>
      <c r="B28">
        <f>SUM(E24:G24)*100/SUM(C24:D24)</f>
        <v>100.000000245129</v>
      </c>
      <c r="C28" t="s">
        <v>15</v>
      </c>
    </row>
  </sheetData>
  <conditionalFormatting sqref="E20:G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">
      <colorScale>
        <cfvo type="min"/>
        <cfvo type="max"/>
        <color rgb="FF00B050"/>
        <color rgb="FFFF0000"/>
      </colorScale>
    </cfRule>
  </conditionalFormatting>
  <conditionalFormatting sqref="E25:G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502CDD-F04A-9C4F-A1D9-ABE1CB3929BC}">
  <dimension ref="A1:E9"/>
  <sheetViews>
    <sheetView tabSelected="1" workbookViewId="0">
      <selection sqref="A1:E9"/>
    </sheetView>
  </sheetViews>
  <sheetFormatPr baseColWidth="10" defaultRowHeight="15" x14ac:dyDescent="0.2"/>
  <sheetData>
    <row r="1" spans="1:5" x14ac:dyDescent="0.2">
      <c r="A1" t="s">
        <v>131</v>
      </c>
      <c r="B1" t="s">
        <v>4</v>
      </c>
      <c r="C1" t="s">
        <v>130</v>
      </c>
      <c r="D1" t="s">
        <v>132</v>
      </c>
      <c r="E1" t="s">
        <v>133</v>
      </c>
    </row>
    <row r="2" spans="1:5" x14ac:dyDescent="0.2">
      <c r="A2" s="25">
        <v>0</v>
      </c>
      <c r="B2">
        <v>10.264539999999998</v>
      </c>
      <c r="C2">
        <v>2.5208000000000001E-2</v>
      </c>
      <c r="D2">
        <v>0</v>
      </c>
      <c r="E2">
        <v>0</v>
      </c>
    </row>
    <row r="3" spans="1:5" x14ac:dyDescent="0.2">
      <c r="A3" s="25">
        <v>5.55</v>
      </c>
      <c r="B3">
        <v>8.3332700000000006</v>
      </c>
      <c r="C3">
        <v>0.133301</v>
      </c>
      <c r="D3">
        <v>1.0379</v>
      </c>
      <c r="E3">
        <v>3.6995000000000005</v>
      </c>
    </row>
    <row r="4" spans="1:5" x14ac:dyDescent="0.2">
      <c r="A4" s="25">
        <v>9.6000000000000014</v>
      </c>
      <c r="B4">
        <v>4.3640299999999996</v>
      </c>
      <c r="C4">
        <v>0.29811200000000004</v>
      </c>
      <c r="D4">
        <v>1.9045999999999998</v>
      </c>
      <c r="E4">
        <v>6.5533999999999999</v>
      </c>
    </row>
    <row r="5" spans="1:5" x14ac:dyDescent="0.2">
      <c r="A5" s="25">
        <v>13.533333333333335</v>
      </c>
      <c r="B5">
        <v>0</v>
      </c>
      <c r="C5">
        <v>0.42059000000000007</v>
      </c>
      <c r="D5">
        <v>2.4717000000000002</v>
      </c>
      <c r="E5">
        <v>8.7428999999999988</v>
      </c>
    </row>
    <row r="6" spans="1:5" x14ac:dyDescent="0.2">
      <c r="A6" s="25">
        <v>17.533333333333335</v>
      </c>
      <c r="B6">
        <v>0</v>
      </c>
      <c r="C6">
        <v>0.36716000000000004</v>
      </c>
      <c r="D6">
        <v>2.4075000000000002</v>
      </c>
      <c r="E6">
        <v>9.2110000000000003</v>
      </c>
    </row>
    <row r="7" spans="1:5" x14ac:dyDescent="0.2">
      <c r="A7" s="25">
        <v>21.533333333333335</v>
      </c>
      <c r="B7">
        <v>0</v>
      </c>
      <c r="C7">
        <v>0.33976000000000001</v>
      </c>
      <c r="D7">
        <v>2.3861000000000003</v>
      </c>
      <c r="E7">
        <v>9.9207000000000001</v>
      </c>
    </row>
    <row r="8" spans="1:5" x14ac:dyDescent="0.2">
      <c r="A8" s="25">
        <v>29.866666666666667</v>
      </c>
      <c r="B8">
        <v>0</v>
      </c>
      <c r="C8">
        <v>0.31236000000000008</v>
      </c>
      <c r="D8">
        <v>2.4824000000000006</v>
      </c>
      <c r="E8">
        <v>10.600199999999999</v>
      </c>
    </row>
    <row r="9" spans="1:5" x14ac:dyDescent="0.2">
      <c r="A9" s="25">
        <v>36.033333333333331</v>
      </c>
      <c r="B9">
        <v>0</v>
      </c>
      <c r="C9">
        <v>0.28770000000000007</v>
      </c>
      <c r="D9">
        <v>2.6215000000000002</v>
      </c>
      <c r="E9">
        <v>10.902200000000001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69</vt:i4>
      </vt:variant>
    </vt:vector>
  </HeadingPairs>
  <TitlesOfParts>
    <vt:vector size="75" baseType="lpstr">
      <vt:lpstr>Data2</vt:lpstr>
      <vt:lpstr>HPLC</vt:lpstr>
      <vt:lpstr>Auswertung</vt:lpstr>
      <vt:lpstr>C-Bilanz</vt:lpstr>
      <vt:lpstr>Redox bilanz</vt:lpstr>
      <vt:lpstr>MATLAB</vt:lpstr>
      <vt:lpstr>Data2!Duration_D</vt:lpstr>
      <vt:lpstr>Data2!Duration_D_Name</vt:lpstr>
      <vt:lpstr>Data2!FA.PV</vt:lpstr>
      <vt:lpstr>Data2!FA.PV_Name</vt:lpstr>
      <vt:lpstr>Data2!FA.SP</vt:lpstr>
      <vt:lpstr>Data2!FA.SP_Name</vt:lpstr>
      <vt:lpstr>Data2!FAir.PV</vt:lpstr>
      <vt:lpstr>Data2!FAir.PV_Name</vt:lpstr>
      <vt:lpstr>Data2!FB.PV</vt:lpstr>
      <vt:lpstr>Data2!FB.PV_Name</vt:lpstr>
      <vt:lpstr>Data2!FB.SP</vt:lpstr>
      <vt:lpstr>Data2!FB.SP_Name</vt:lpstr>
      <vt:lpstr>Data2!FC.PV</vt:lpstr>
      <vt:lpstr>Data2!FC.PV_Name</vt:lpstr>
      <vt:lpstr>Data2!FC.SP</vt:lpstr>
      <vt:lpstr>Data2!FC.SP_Name</vt:lpstr>
      <vt:lpstr>Data2!FCO2_.PV</vt:lpstr>
      <vt:lpstr>Data2!FCO2_.PV_Name</vt:lpstr>
      <vt:lpstr>Data2!FD.PV</vt:lpstr>
      <vt:lpstr>Data2!FD.PV_Name</vt:lpstr>
      <vt:lpstr>Data2!FD.SP</vt:lpstr>
      <vt:lpstr>Data2!FD.SP_Name</vt:lpstr>
      <vt:lpstr>Data2!FN2_.PV</vt:lpstr>
      <vt:lpstr>Data2!FN2_.PV_Name</vt:lpstr>
      <vt:lpstr>Data2!FO2_.PV</vt:lpstr>
      <vt:lpstr>Data2!FO2_.PV_Name</vt:lpstr>
      <vt:lpstr>Data2!Inoculation_Time</vt:lpstr>
      <vt:lpstr>Data2!Inoculation_Time_Name</vt:lpstr>
      <vt:lpstr>Data2!Level.PV</vt:lpstr>
      <vt:lpstr>Data2!Level.PV_Name</vt:lpstr>
      <vt:lpstr>Data2!N.PV</vt:lpstr>
      <vt:lpstr>Data2!N.PV_Name</vt:lpstr>
      <vt:lpstr>Data2!Offline.A</vt:lpstr>
      <vt:lpstr>Data2!Offline.A_Name</vt:lpstr>
      <vt:lpstr>Data2!Offline.B</vt:lpstr>
      <vt:lpstr>Data2!Offline.B_Name</vt:lpstr>
      <vt:lpstr>Data2!Offline.C</vt:lpstr>
      <vt:lpstr>Data2!Offline.C_Name</vt:lpstr>
      <vt:lpstr>Data2!Offline.D</vt:lpstr>
      <vt:lpstr>Data2!Offline.D_Name</vt:lpstr>
      <vt:lpstr>Data2!pH.PV</vt:lpstr>
      <vt:lpstr>Data2!pH.PV_Name</vt:lpstr>
      <vt:lpstr>Data2!pH.SP</vt:lpstr>
      <vt:lpstr>Data2!pH.SP_Name</vt:lpstr>
      <vt:lpstr>Data2!Print_Titles</vt:lpstr>
      <vt:lpstr>Data2!RD.Out</vt:lpstr>
      <vt:lpstr>Data2!RD.Out_Name</vt:lpstr>
      <vt:lpstr>Data2!RD.PV</vt:lpstr>
      <vt:lpstr>Data2!RD.PV_Name</vt:lpstr>
      <vt:lpstr>Data2!RD.SP</vt:lpstr>
      <vt:lpstr>Data2!RD.SP_Name</vt:lpstr>
      <vt:lpstr>Data2!T.PV</vt:lpstr>
      <vt:lpstr>Data2!T.PV_Name</vt:lpstr>
      <vt:lpstr>Data2!T.SP</vt:lpstr>
      <vt:lpstr>Data2!T.SP_Name</vt:lpstr>
      <vt:lpstr>Data2!Timestamp</vt:lpstr>
      <vt:lpstr>Data2!Timestamp_Name</vt:lpstr>
      <vt:lpstr>Data2!Torque.PV</vt:lpstr>
      <vt:lpstr>Data2!Torque.PV_Name</vt:lpstr>
      <vt:lpstr>Data2!V.PV</vt:lpstr>
      <vt:lpstr>Data2!V.PV_Name</vt:lpstr>
      <vt:lpstr>Data2!VA.PV</vt:lpstr>
      <vt:lpstr>Data2!VA.PV_Name</vt:lpstr>
      <vt:lpstr>Data2!VB.PV</vt:lpstr>
      <vt:lpstr>Data2!VB.PV_Name</vt:lpstr>
      <vt:lpstr>Data2!VC.PV</vt:lpstr>
      <vt:lpstr>Data2!VC.PV_Name</vt:lpstr>
      <vt:lpstr>Data2!VD.PV</vt:lpstr>
      <vt:lpstr>Data2!VD.PV_Name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2021-04-26T10:01:39Z</dcterms:modified>
</cp:coreProperties>
</file>