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FE5E147A-0D5B-44A0-A5D0-1494B6C3B981}" xr6:coauthVersionLast="47" xr6:coauthVersionMax="47" xr10:uidLastSave="{00000000-0000-0000-0000-000000000000}"/>
  <bookViews>
    <workbookView xWindow="-110" yWindow="-110" windowWidth="19420" windowHeight="10300" tabRatio="736" firstSheet="14" activeTab="20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state="hidden" r:id="rId20"/>
    <sheet name="Sources" sheetId="115" r:id="rId21"/>
    <sheet name="Distributor" sheetId="119" r:id="rId22"/>
    <sheet name="Pools" sheetId="114" r:id="rId23"/>
    <sheet name="Systemblatt" sheetId="14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E27" i="152" l="1"/>
  <c r="I8" i="115" l="1"/>
  <c r="E27" i="150"/>
  <c r="J12" i="150"/>
  <c r="E56" i="126"/>
  <c r="E55" i="126"/>
  <c r="E53" i="126"/>
  <c r="E52" i="126"/>
  <c r="D33" i="148"/>
  <c r="N10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<sst xmlns="http://schemas.openxmlformats.org/spreadsheetml/2006/main" count="3423" uniqueCount="632">
  <si>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</si>
  <si>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</si>
  <si>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</si>
  <si>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</si>
  <si>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</si>
  <si>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</si>
  <si>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</si>
  <si>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</si>
  <si>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</si>
  <si>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</si>
  <si>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</si>
  <si>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</si>
  <si>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</si>
  <si>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</si>
  <si>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</si>
  <si>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</si>
  <si>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</si>
  <si>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</si>
  <si>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</si>
  <si>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</si>
  <si>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</si>
  <si>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</si>
  <si>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</si>
  <si>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</si>
  <si>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</si>
  <si>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</si>
  <si>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</si>
  <si>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</si>
  <si>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</si>
  <si>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</si>
  <si>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</si>
  <si>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</si>
  <si>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</si>
  <si>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</si>
  <si>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</si>
  <si>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</si>
  <si>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</si>
  <si>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</si>
  <si>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</si>
  <si>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</si>
  <si>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</si>
  <si>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</si>
  <si>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</si>
  <si>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</si>
  <si>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</si>
  <si>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</si>
  <si>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</si>
  <si>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</si>
  <si>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</si>
  <si>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</si>
  <si>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</si>
  <si>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</si>
  <si>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</si>
  <si>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</si>
  <si>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</si>
  <si>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</si>
  <si>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</si>
  <si>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</si>
  <si>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</si>
  <si>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</si>
  <si>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</si>
  <si>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</si>
  <si>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</si>
  <si>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</si>
  <si>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</si>
  <si>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</si>
  <si>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</si>
  <si>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</si>
  <si>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</si>
  <si>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</si>
  <si>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</si>
  <si>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</si>
  <si>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</si>
  <si>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</si>
  <si>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</si>
  <si>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</si>
  <si>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</si>
  <si>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</si>
  <si>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</si>
  <si>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</si>
  <si>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</si>
  <si>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</si>
  <si>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</si>
  <si>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</si>
  <si>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</si>
  <si>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</si>
  <si>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</si>
  <si>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</si>
  <si>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</si>
  <si>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</si>
  <si>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</si>
  <si>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</si>
  <si>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</si>
  <si>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</si>
  <si>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</si>
  <si>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</si>
  <si>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</si>
  <si>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</si>
  <si>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</si>
  <si>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</si>
  <si>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</si>
  <si>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</si>
  <si>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</si>
  <si>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</si>
  <si>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</si>
  <si>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</si>
  <si>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</si>
  <si>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</si>
  <si>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</si>
  <si>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</si>
  <si>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</si>
  <si>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</si>
  <si>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</si>
  <si>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</si>
  <si>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</si>
  <si>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</si>
  <si>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</si>
  <si>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</si>
  <si>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</si>
  <si>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</si>
  <si>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</si>
  <si>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</si>
  <si>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</si>
  <si>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</si>
  <si>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</si>
  <si>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</si>
  <si>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</si>
  <si>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</si>
  <si>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</si>
  <si>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</si>
  <si>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</si>
  <si>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</si>
  <si>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</si>
  <si>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</si>
  <si>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</si>
  <si>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</si>
  <si>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</si>
  <si>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</si>
  <si>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</si>
  <si>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</si>
  <si>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</si>
  <si>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</si>
  <si>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</si>
  <si>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</si>
  <si>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</si>
  <si>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</si>
  <si>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</si>
  <si>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</si>
  <si>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</si>
  <si>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</si>
  <si>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</si>
  <si>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</si>
  <si>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</si>
  <si>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</si>
  <si>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</si>
  <si>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</si>
  <si>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</si>
  <si>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</si>
  <si>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</si>
  <si>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</si>
  <si>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</si>
  <si>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</si>
  <si>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</si>
  <si>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</si>
  <si>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</si>
  <si>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</si>
  <si>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</si>
  <si>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</si>
  <si>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</si>
  <si>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</si>
  <si>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</si>
  <si>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</si>
  <si>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</si>
  <si>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</si>
  <si>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</si>
  <si>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</si>
  <si>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</si>
  <si>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</si>
  <si>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</si>
  <si>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</si>
  <si>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</si>
  <si>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</si>
  <si>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</si>
  <si>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</si>
  <si>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</si>
  <si>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</si>
  <si>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</si>
  <si>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</si>
  <si>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</si>
  <si>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</si>
  <si>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</si>
  <si>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</si>
  <si>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</si>
  <si>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</si>
  <si>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</si>
  <si>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</si>
  <si>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</si>
  <si>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</si>
  <si>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</si>
  <si>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</si>
  <si>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</si>
  <si>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</si>
  <si>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</si>
  <si>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</si>
  <si>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</si>
  <si>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</si>
  <si>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</si>
  <si>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</si>
  <si>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</si>
  <si>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</si>
  <si>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</si>
  <si>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</si>
  <si>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</si>
  <si>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</si>
  <si>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</si>
  <si>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</si>
  <si>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</si>
  <si>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</si>
  <si>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</si>
  <si>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</si>
  <si>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</si>
  <si>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</si>
  <si>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</si>
  <si>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</si>
  <si>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</si>
  <si>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</si>
  <si>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</si>
  <si>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</si>
  <si>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</si>
  <si>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</si>
  <si>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</si>
  <si>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</si>
  <si>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</si>
  <si>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</si>
  <si>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</si>
  <si>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</si>
  <si>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</si>
  <si>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</si>
  <si>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</si>
  <si>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</si>
  <si>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</si>
  <si>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</si>
  <si>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</si>
  <si>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</si>
  <si>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</si>
  <si>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</si>
  <si>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</si>
  <si>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</si>
  <si>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</si>
  <si>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</si>
  <si>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</si>
  <si>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</si>
  <si>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</si>
  <si>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</si>
  <si>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</si>
  <si>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</si>
  <si>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</si>
  <si>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</si>
  <si>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</si>
  <si>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</si>
  <si>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</si>
  <si>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</si>
  <si>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</si>
  <si>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</si>
  <si>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</si>
  <si>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</si>
  <si>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</si>
  <si>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</si>
  <si>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</si>
  <si>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</si>
  <si>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</si>
  <si>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</si>
  <si>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</si>
  <si>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</si>
  <si>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</si>
  <si>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</si>
  <si>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</si>
  <si>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</si>
  <si>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</si>
  <si>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</si>
  <si>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</si>
  <si>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</si>
  <si>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</si>
  <si>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</si>
  <si>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</si>
  <si>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</si>
  <si>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</si>
  <si>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</si>
  <si>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</si>
  <si>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</si>
  <si>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</si>
  <si>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</si>
  <si>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</si>
  <si>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</si>
  <si>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</si>
  <si>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</si>
  <si>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</si>
  <si>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</si>
  <si>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</si>
  <si>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</si>
  <si>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</si>
  <si>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</si>
  <si>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</si>
  <si>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</si>
  <si>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</si>
  <si>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</si>
  <si>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</si>
  <si>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</si>
  <si>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</si>
  <si>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</si>
  <si>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</si>
  <si>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</si>
  <si>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</si>
  <si>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</si>
  <si>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</si>
  <si>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</si>
  <si>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</si>
  <si>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</si>
  <si>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</si>
  <si>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</si>
  <si>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</si>
  <si>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</si>
  <si>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</si>
  <si>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</si>
  <si>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</si>
  <si>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</si>
  <si>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</si>
  <si>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</si>
  <si>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</si>
  <si>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</si>
  <si>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</si>
  <si>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</si>
  <si>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</si>
  <si>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</si>
  <si>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</si>
  <si>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</si>
  <si>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</si>
  <si>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</si>
  <si>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</si>
  <si>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</si>
  <si>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</si>
  <si>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</si>
  <si>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</si>
  <si>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</si>
  <si>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</si>
  <si>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</si>
  <si>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</si>
  <si>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</si>
  <si>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</si>
  <si>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</si>
  <si>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</si>
  <si>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</si>
  <si>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</si>
  <si>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</si>
  <si>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</si>
  <si>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</si>
  <si>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</si>
  <si>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</si>
  <si>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</si>
  <si>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</si>
  <si>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</si>
  <si>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</si>
  <si>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</si>
  <si>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</si>
  <si>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</si>
  <si>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</si>
  <si>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</si>
  <si>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</si>
  <si>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</si>
  <si>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</si>
  <si>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</si>
  <si>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</si>
  <si>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</si>
  <si>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</si>
  <si>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</si>
  <si>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</si>
  <si>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</si>
  <si>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</si>
  <si>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</si>
  <si>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</si>
  <si>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</si>
  <si>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</si>
  <si>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</si>
  <si>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</si>
  <si>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</si>
  <si>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</si>
  <si>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</si>
  <si>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</si>
  <si>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</si>
  <si>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</si>
  <si>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</si>
  <si>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</si>
  <si>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</si>
  <si>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</si>
  <si>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</si>
  <si>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</si>
  <si>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</si>
  <si>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</si>
  <si>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</si>
  <si>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</si>
  <si>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</si>
  <si>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</si>
  <si>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</si>
  <si>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</si>
  <si>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</si>
  <si>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</si>
  <si>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</si>
  <si>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</si>
  <si>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</si>
  <si>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</si>
  <si>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</si>
  <si>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</si>
  <si>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</si>
  <si>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</si>
  <si>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</si>
  <si>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</si>
  <si>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</si>
  <si>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</si>
  <si>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</si>
  <si>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</si>
  <si>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</si>
  <si>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</si>
  <si>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</si>
  <si>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</si>
  <si>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</si>
  <si>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</si>
  <si>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</si>
  <si>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</si>
  <si>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</si>
  <si>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</si>
  <si>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</si>
  <si>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</si>
  <si>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</si>
  <si>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</si>
  <si>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</si>
  <si>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</si>
  <si>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</si>
  <si>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</si>
  <si>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</si>
  <si>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</si>
  <si>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</si>
  <si>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</si>
  <si>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</si>
  <si>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</si>
  <si>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</si>
  <si>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</si>
  <si>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</si>
  <si>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</si>
  <si>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</si>
  <si>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</si>
  <si>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</si>
  <si>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</si>
  <si>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</si>
  <si>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</si>
  <si>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</si>
  <si>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</si>
  <si>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</si>
  <si>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</si>
  <si>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</si>
  <si>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</si>
  <si>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</si>
  <si>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</si>
  <si>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</si>
  <si>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</si>
  <si>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</si>
  <si>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</si>
  <si>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</si>
  <si>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</si>
  <si>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</si>
  <si>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</si>
  <si>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</si>
  <si>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</si>
  <si>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</si>
  <si>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</si>
  <si>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</si>
  <si>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</si>
  <si>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</si>
  <si>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</si>
  <si>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</si>
  <si>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</si>
  <si>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</si>
  <si>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</si>
  <si>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</si>
  <si>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</si>
  <si>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</si>
  <si>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</si>
  <si>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</si>
  <si>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</si>
  <si>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</si>
  <si>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</si>
  <si>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</si>
  <si>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</si>
  <si>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</si>
  <si>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</si>
  <si>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</si>
  <si>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</si>
  <si>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</si>
  <si>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</si>
  <si>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</si>
  <si>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</si>
  <si>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</si>
  <si>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</si>
  <si>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</si>
  <si>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</si>
  <si>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</si>
  <si>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</si>
  <si>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</si>
  <si>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</si>
  <si>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</si>
  <si>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</si>
  <si>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</si>
  <si>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</si>
  <si>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</si>
  <si>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</si>
  <si>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</si>
  <si>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</si>
  <si>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</si>
  <si>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</si>
  <si>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</si>
  <si>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</si>
  <si>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</si>
  <si>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</si>
  <si>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</si>
  <si>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</si>
  <si>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</si>
  <si>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</si>
  <si>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</si>
  <si>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</si>
  <si>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</si>
  <si>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</si>
  <si>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</si>
  <si>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</si>
  <si>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</si>
  <si>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</si>
  <si>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</si>
  <si>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</si>
  <si>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</si>
  <si>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</si>
  <si>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</si>
  <si>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</si>
  <si>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</si>
  <si>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</si>
  <si>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</si>
  <si>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</si>
  <si>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</si>
  <si>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</si>
  <si>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</si>
  <si>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</si>
  <si>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</si>
  <si>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</si>
  <si>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</si>
  <si>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</si>
  <si>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</si>
  <si>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</si>
  <si>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</si>
  <si>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</si>
  <si>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</si>
  <si>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</si>
  <si>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</si>
  <si>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</si>
  <si>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</si>
  <si>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</si>
  <si>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</si>
  <si>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</si>
  <si>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</si>
  <si>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</si>
  <si>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</si>
  <si>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</si>
  <si>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</si>
  <si>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</si>
  <si>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</si>
  <si>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</si>
  <si>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</si>
  <si>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</si>
  <si>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</si>
  <si>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</si>
  <si>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</si>
  <si>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</si>
  <si>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</si>
  <si>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</si>
  <si>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</si>
  <si>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</si>
  <si>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</si>
  <si>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</si>
  <si>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</si>
  <si>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</si>
  <si>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</si>
  <si>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</si>
  <si>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</si>
  <si>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</si>
  <si>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</si>
  <si>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</si>
  <si>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</si>
  <si>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</si>
  <si>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</si>
  <si>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</si>
  <si>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</si>
  <si>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</si>
  <si>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</si>
  <si>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</si>
  <si>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</si>
  <si>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</si>
  <si>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</si>
  <si>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</si>
  <si>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</si>
  <si>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</si>
  <si>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</si>
  <si>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</si>
  <si>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</si>
  <si>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</si>
  <si>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</si>
  <si>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</si>
  <si>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</si>
  <si>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</si>
  <si>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</si>
  <si>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</si>
  <si>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</si>
  <si>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</si>
  <si>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</si>
  <si>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</si>
  <si>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</si>
  <si>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</si>
  <si>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</si>
  <si>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</si>
  <si>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</si>
  <si>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</si>
  <si>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</si>
  <si>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</si>
  <si>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</si>
  <si>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</si>
  <si>
    <t>Grinder (temporary)</t>
  </si>
  <si>
    <t xml:space="preserve">put back or not??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</si>
</sst>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1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15" fillId="16" borderId="10" xfId="0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left"/>
      <protection locked="0"/>
    </xf>
    <xf numFmtId="0" fontId="15" fillId="5" borderId="13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Protection="1"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60029" y="7605023"/>
          <a:ext cx="6634988" cy="307703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32732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83628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222334</xdr:colOff>
      <xdr:row>64</xdr:row>
      <xdr:rowOff>119895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719064</xdr:colOff>
      <xdr:row>34</xdr:row>
      <xdr:rowOff>119720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707410" y="14548323"/>
          <a:ext cx="3855570" cy="1493570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10927" y="9388122"/>
          <a:ext cx="10588977" cy="3332057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3984" y="7589943"/>
          <a:ext cx="8733226" cy="2275417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1873" y="9781540"/>
          <a:ext cx="8730404" cy="234018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0967" y="11137477"/>
          <a:ext cx="8873490" cy="237320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34462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492614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1025756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794908</xdr:colOff>
      <xdr:row>40</xdr:row>
      <xdr:rowOff>34628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727707</xdr:colOff>
      <xdr:row>45</xdr:row>
      <xdr:rowOff>78832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27</xdr:col>
      <xdr:colOff>339146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40675" y="15575854"/>
          <a:ext cx="4757693" cy="2486942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Template_PhysicalProcess"/>
      <sheetName val="Template_StoichReactor"/>
      <sheetName val="Template_ElGenerator"/>
      <sheetName val="Template_SteamGenerator"/>
      <sheetName val="Spray.Dry.MP(550)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6.xml"/><Relationship Id="rId5" Type="http://schemas.openxmlformats.org/officeDocument/2006/relationships/printerSettings" Target="../printerSettings/printerSettings19.bin"/><Relationship Id="rId4" Type="http://schemas.openxmlformats.org/officeDocument/2006/relationships/hyperlink" Target="https://www.sigmaaldrich.com/NL/en/product/sigma/c2730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7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R3" zoomScale="75" zoomScaleNormal="47" workbookViewId="0">
      <selection activeCell="S18" sqref="S18:U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K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P1" zoomScale="58" zoomScaleNormal="58" workbookViewId="0">
      <selection activeCell="X13" sqref="X1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M6" zoomScale="51" zoomScaleNormal="51" workbookViewId="0">
      <selection activeCell="X11" sqref="X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9.8867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60" t="s">
        <v>75</v>
      </c>
      <c r="T8" s="561"/>
      <c r="U8" s="562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Q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P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65" t="s">
        <v>5</v>
      </c>
      <c r="AI8" s="566"/>
      <c r="AJ8" s="567"/>
      <c r="AK8" s="93"/>
      <c r="AL8" s="565" t="s">
        <v>6</v>
      </c>
      <c r="AM8" s="566"/>
      <c r="AN8" s="567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M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60" t="s">
        <v>75</v>
      </c>
      <c r="T8" s="561"/>
      <c r="U8" s="562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O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H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47"/>
      <c r="T6" s="547"/>
      <c r="U6" s="547"/>
      <c r="V6" s="547"/>
      <c r="W6" s="547"/>
      <c r="X6" s="547"/>
      <c r="Y6" s="547"/>
      <c r="Z6" s="547"/>
      <c r="AA6" s="547"/>
      <c r="AB6" s="547"/>
      <c r="AC6" s="547"/>
      <c r="AD6" s="547"/>
      <c r="AE6" s="547"/>
      <c r="AF6" s="547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63"/>
      <c r="E47" s="563"/>
      <c r="F47" s="563"/>
      <c r="G47" s="563"/>
      <c r="H47" s="563"/>
      <c r="I47" s="563"/>
      <c r="J47" s="563"/>
      <c r="K47" s="563"/>
      <c r="L47" s="56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Y1"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5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H7" zoomScale="68" zoomScaleNormal="68" workbookViewId="0">
      <selection activeCell="I23" sqref="I2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9" width="18.88671875" style="3" customWidth="1"/>
    <col min="10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9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v>0.63</v>
      </c>
      <c r="J12" s="198" t="str">
        <f>J15</f>
        <v>t/h</v>
      </c>
      <c r="K12" s="74"/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0.32800000000000001</v>
      </c>
      <c r="J13" s="198" t="s">
        <v>169</v>
      </c>
      <c r="K13" s="74"/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544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54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545" t="s">
        <v>296</v>
      </c>
      <c r="J18" s="198"/>
      <c r="K18" s="74"/>
      <c r="L18" s="74"/>
      <c r="M18" s="72"/>
      <c r="N18" s="70" t="s">
        <v>505</v>
      </c>
      <c r="O18" s="70" t="s">
        <v>505</v>
      </c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545" t="s">
        <v>163</v>
      </c>
      <c r="J19" s="198"/>
      <c r="K19" s="74"/>
      <c r="L19" s="74"/>
      <c r="M19" s="72"/>
      <c r="N19" s="70" t="s">
        <v>466</v>
      </c>
      <c r="O19" s="70" t="s">
        <v>466</v>
      </c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545" t="s">
        <v>298</v>
      </c>
      <c r="J20" s="198"/>
      <c r="K20" s="74"/>
      <c r="L20" s="74"/>
      <c r="M20" s="104"/>
      <c r="N20" s="70" t="s">
        <v>167</v>
      </c>
      <c r="O20" s="70" t="s">
        <v>167</v>
      </c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545" t="s">
        <v>466</v>
      </c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545" t="s">
        <v>505</v>
      </c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 t="s">
        <v>167</v>
      </c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O12:Q12 P14:Q27 N12:N27 AC10:AC27 I16:I27 Q11 T10:T27 O13:O27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M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57" t="s">
        <v>75</v>
      </c>
      <c r="T8" s="558"/>
      <c r="U8" s="559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5" t="s">
        <v>5</v>
      </c>
      <c r="AI8" s="566"/>
      <c r="AJ8" s="567"/>
      <c r="AK8" s="93"/>
      <c r="AL8" s="565" t="s">
        <v>6</v>
      </c>
      <c r="AM8" s="566"/>
      <c r="AN8" s="567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zoomScale="50" zoomScaleNormal="50" workbookViewId="0">
      <selection activeCell="O18" sqref="O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313">
        <v>11</v>
      </c>
      <c r="X7" s="11" t="s">
        <v>631</v>
      </c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60" t="s">
        <v>75</v>
      </c>
      <c r="T8" s="561"/>
      <c r="U8" s="562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0" t="s">
        <v>7</v>
      </c>
      <c r="AI8" s="561"/>
      <c r="AJ8" s="562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543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v>0.48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v>3.75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0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3" t="s">
        <v>298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164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546" t="s">
        <v>296</v>
      </c>
      <c r="J16" s="201" t="s">
        <v>169</v>
      </c>
      <c r="K16" s="74"/>
      <c r="L16" s="74"/>
      <c r="M16" s="231"/>
      <c r="N16" s="103" t="s">
        <v>161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7" t="s">
        <v>163</v>
      </c>
      <c r="J17" s="198" t="s">
        <v>169</v>
      </c>
      <c r="K17" s="74"/>
      <c r="L17" s="74"/>
      <c r="M17" s="231"/>
      <c r="N17" s="103" t="s">
        <v>466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7" t="s">
        <v>164</v>
      </c>
      <c r="J18" s="198" t="s">
        <v>169</v>
      </c>
      <c r="K18" s="74"/>
      <c r="L18" s="74"/>
      <c r="M18" s="231"/>
      <c r="N18" s="103" t="s">
        <v>505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7" t="s">
        <v>161</v>
      </c>
      <c r="J19" s="198" t="s">
        <v>169</v>
      </c>
      <c r="K19" s="74"/>
      <c r="L19" s="74"/>
      <c r="M19" s="231"/>
      <c r="N19" s="103" t="s">
        <v>506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7" t="s">
        <v>167</v>
      </c>
      <c r="J20" s="198" t="s">
        <v>169</v>
      </c>
      <c r="K20" s="74"/>
      <c r="L20" s="74"/>
      <c r="M20" s="227"/>
      <c r="N20" s="103" t="s">
        <v>507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7" t="s">
        <v>298</v>
      </c>
      <c r="J21" s="198" t="s">
        <v>169</v>
      </c>
      <c r="K21" s="74"/>
      <c r="L21" s="74"/>
      <c r="M21" s="227"/>
      <c r="N21" s="103" t="s">
        <v>420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7" t="s">
        <v>466</v>
      </c>
      <c r="J22" s="198" t="s">
        <v>169</v>
      </c>
      <c r="K22" s="74"/>
      <c r="L22" s="74"/>
      <c r="M22" s="227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 t="s">
        <v>167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 t="s">
        <v>420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I26:I27 O14:Q27 N23:N27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O1" zoomScale="50" zoomScaleNormal="50" workbookViewId="0">
      <selection activeCell="O3" sqref="O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60" t="s">
        <v>75</v>
      </c>
      <c r="T8" s="561"/>
      <c r="U8" s="562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0" t="s">
        <v>7</v>
      </c>
      <c r="AI8" s="561"/>
      <c r="AJ8" s="562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70" t="s">
        <v>222</v>
      </c>
      <c r="D22" s="571"/>
      <c r="E22" s="571"/>
      <c r="F22" s="572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70" t="s">
        <v>230</v>
      </c>
      <c r="C3" s="572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6" t="s">
        <v>255</v>
      </c>
      <c r="C9" s="577"/>
      <c r="D9" s="577"/>
      <c r="E9" s="577"/>
      <c r="F9" s="577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73" t="s">
        <v>245</v>
      </c>
      <c r="C46" s="574"/>
      <c r="D46" s="574"/>
      <c r="E46" s="574"/>
      <c r="F46" s="574"/>
      <c r="G46" s="575"/>
      <c r="H46" s="11"/>
      <c r="I46" s="573" t="s">
        <v>260</v>
      </c>
      <c r="J46" s="574"/>
      <c r="K46" s="574"/>
      <c r="L46" s="575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6" t="s">
        <v>255</v>
      </c>
      <c r="C68" s="577"/>
      <c r="D68" s="577"/>
      <c r="E68" s="577"/>
      <c r="F68" s="577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D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abSelected="1" zoomScale="70" zoomScaleNormal="70" workbookViewId="0">
      <selection activeCell="E8" sqref="E8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78" t="s">
        <v>101</v>
      </c>
      <c r="E5" s="579"/>
      <c r="F5" s="579"/>
      <c r="G5" s="579"/>
      <c r="H5" s="579"/>
      <c r="I5" s="579"/>
      <c r="J5" s="579"/>
      <c r="K5" s="579"/>
      <c r="L5" s="579"/>
      <c r="M5" s="579"/>
      <c r="N5" s="579"/>
      <c r="O5" s="580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81" t="s">
        <v>110</v>
      </c>
      <c r="E5" s="582"/>
      <c r="F5" s="582"/>
      <c r="G5" s="582"/>
      <c r="H5" s="582"/>
      <c r="I5" s="582"/>
      <c r="J5" s="582"/>
      <c r="K5" s="582"/>
      <c r="L5" s="582"/>
      <c r="M5" s="582"/>
      <c r="N5" s="582"/>
      <c r="O5" s="583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84" t="s">
        <v>98</v>
      </c>
      <c r="D5" s="585"/>
      <c r="E5" s="585"/>
      <c r="F5" s="585"/>
      <c r="G5" s="585"/>
      <c r="H5" s="585"/>
      <c r="I5" s="585"/>
      <c r="J5" s="585"/>
      <c r="K5" s="585"/>
      <c r="L5" s="585"/>
      <c r="M5" s="585"/>
      <c r="N5" s="585"/>
      <c r="O5" s="585"/>
      <c r="P5" s="585"/>
      <c r="Q5" s="586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91" t="s">
        <v>29</v>
      </c>
      <c r="C3" s="592"/>
      <c r="D3" s="593"/>
      <c r="F3" s="290" t="s">
        <v>32</v>
      </c>
      <c r="G3" s="291"/>
      <c r="H3" s="291"/>
      <c r="I3" s="291"/>
      <c r="J3" s="291"/>
      <c r="K3" s="292"/>
      <c r="L3" s="14"/>
      <c r="M3" s="14"/>
      <c r="N3" s="597" t="s">
        <v>35</v>
      </c>
      <c r="O3" s="598"/>
      <c r="P3" s="599"/>
      <c r="Q3" s="14"/>
      <c r="R3" s="14"/>
      <c r="S3" s="600" t="s">
        <v>38</v>
      </c>
      <c r="T3" s="601"/>
      <c r="U3" s="601"/>
      <c r="V3" s="602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9"/>
      <c r="X18" s="589"/>
      <c r="Y18" s="589"/>
      <c r="Z18" s="590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87"/>
      <c r="Z19" s="588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7"/>
      <c r="Z20" s="588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7"/>
      <c r="Z21" s="588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87"/>
      <c r="Z22" s="588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603"/>
      <c r="U23" s="603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94" t="s">
        <v>135</v>
      </c>
      <c r="T31" s="595"/>
      <c r="U31" s="595"/>
      <c r="V31" s="595"/>
      <c r="W31" s="596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94" t="s">
        <v>128</v>
      </c>
      <c r="O35" s="595"/>
      <c r="P35" s="596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B3:D3"/>
    <mergeCell ref="N35:P35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94" t="s">
        <v>373</v>
      </c>
      <c r="D3" s="595"/>
      <c r="E3" s="595"/>
      <c r="F3" s="595"/>
      <c r="G3" s="596"/>
      <c r="H3" s="11"/>
      <c r="I3" s="11"/>
      <c r="J3" s="11"/>
      <c r="L3" s="607" t="s">
        <v>372</v>
      </c>
      <c r="M3" s="608"/>
      <c r="N3" s="608"/>
      <c r="O3" s="608"/>
      <c r="P3" s="609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4" t="s">
        <v>342</v>
      </c>
      <c r="E8" s="605"/>
      <c r="F8" s="605"/>
      <c r="G8" s="605"/>
      <c r="H8" s="604" t="s">
        <v>370</v>
      </c>
      <c r="I8" s="605"/>
      <c r="J8" s="606"/>
      <c r="K8" s="344"/>
      <c r="L8" s="329"/>
      <c r="M8" s="604" t="s">
        <v>342</v>
      </c>
      <c r="N8" s="605"/>
      <c r="O8" s="605"/>
      <c r="P8" s="605"/>
      <c r="Q8" s="604" t="s">
        <v>370</v>
      </c>
      <c r="R8" s="605"/>
      <c r="S8" s="606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zoomScale="55" zoomScaleNormal="55" workbookViewId="0">
      <selection activeCell="E6" sqref="E6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  <col min="15" max="15" width="34.4414062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4" t="s">
        <v>230</v>
      </c>
      <c r="C2" s="606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100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  <c r="N16" s="535" t="s">
        <v>630</v>
      </c>
      <c r="O16" s="530" t="s">
        <v>253</v>
      </c>
      <c r="P16" s="536">
        <v>100</v>
      </c>
      <c r="Q16" s="536" t="s">
        <v>14</v>
      </c>
      <c r="R16" s="536">
        <v>888</v>
      </c>
      <c r="S16" s="531" t="s">
        <v>269</v>
      </c>
      <c r="T16" s="535">
        <v>0.3</v>
      </c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10" t="s">
        <v>352</v>
      </c>
      <c r="V22" s="610"/>
      <c r="W22" s="610"/>
      <c r="X22" s="610"/>
      <c r="Y22" s="610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10"/>
      <c r="V23" s="610"/>
      <c r="W23" s="610"/>
      <c r="X23" s="610"/>
      <c r="Y23" s="610"/>
    </row>
    <row r="24" spans="1:39" ht="15" thickBot="1">
      <c r="A24" s="11"/>
      <c r="B24" s="329"/>
      <c r="C24" s="329"/>
      <c r="D24" s="604" t="s">
        <v>342</v>
      </c>
      <c r="E24" s="605"/>
      <c r="F24" s="605"/>
      <c r="G24" s="606"/>
      <c r="H24" s="604" t="s">
        <v>340</v>
      </c>
      <c r="I24" s="605"/>
      <c r="J24" s="606"/>
      <c r="K24" s="327" t="s">
        <v>341</v>
      </c>
      <c r="U24" s="610"/>
      <c r="V24" s="610"/>
      <c r="W24" s="610"/>
      <c r="X24" s="610"/>
      <c r="Y24" s="610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>
        <v>9.5199999999999979E-2</v>
      </c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H36" s="531"/>
      <c r="I36" s="531"/>
      <c r="J36" s="531"/>
      <c r="K36" s="531" t="s">
        <v>368</v>
      </c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IF(OR(O16 = [1]DataBank!$Y$23, O16 = [1]DataBank!$Y$22, O16 = [1]DataBank!$Y$24, O16 =[1]DataBank!$Y$25, O16 = ""),  "NAValue", "ComponentsList")</f>
        <v>ComponentsList</v>
      </c>
      <c r="W37" s="338" t="str">
        <f>IF(O16= [1]DataBank!$Y$17,  "UnitNumbers", "NAValue")</f>
        <v>UnitNumbers</v>
      </c>
      <c r="X37" s="338" t="str">
        <f>IF(OR(O16= [1]DataBank!$Y$20, O16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10">
    <dataValidation type="list" allowBlank="1" showInputMessage="1" showErrorMessage="1" sqref="Q12:S15 D38:F48 D33:F34" xr:uid="{A52880D7-EE20-478B-B51D-2538848BD172}">
      <formula1>INDIRECT(V13)</formula1>
    </dataValidation>
    <dataValidation type="list" allowBlank="1" showInputMessage="1" showErrorMessage="1" sqref="R43:T43" xr:uid="{75DC7E26-E45C-4C62-9B59-515496BEA493}">
      <formula1>INDIRECT(V36)</formula1>
    </dataValidation>
    <dataValidation type="list" allowBlank="1" showInputMessage="1" showErrorMessage="1" sqref="D49:D51 F49:F51 Q1:S11 E49:E50 D29:E29 D32 D27:F28" xr:uid="{2989F4B2-4AB2-4620-869F-4235F7727AB5}">
      <formula1>INDIRECT(V1)</formula1>
    </dataValidation>
    <dataValidation type="list" showInputMessage="1" showErrorMessage="1" sqref="E51" xr:uid="{83CB085E-8CD6-4BEC-8756-2A99CF92A274}">
      <formula1>INDIRECT(W51)</formula1>
    </dataValidation>
    <dataValidation type="list" allowBlank="1" showInputMessage="1" showErrorMessage="1" sqref="C6" xr:uid="{00EE6897-C221-4BB1-967D-8CE07DAD9088}">
      <formula1>DynamicSwitch</formula1>
    </dataValidation>
    <dataValidation type="list" allowBlank="1" showInputMessage="1" showErrorMessage="1" sqref="D34:F34" xr:uid="{9BC05AAF-731B-40B8-845A-A9E8BDBBD4B5}">
      <formula1>INDIRECT(V38)</formula1>
    </dataValidation>
    <dataValidation type="list" allowBlank="1" showInputMessage="1" showErrorMessage="1" sqref="D35:F35 D31:F31" xr:uid="{12BD28DF-4515-48BB-91E2-EB72D848C6A5}">
      <formula1>INDIRECT(V33)</formula1>
    </dataValidation>
    <dataValidation type="list" allowBlank="1" showInputMessage="1" showErrorMessage="1" sqref="Q46:Q51" xr:uid="{B578A5C8-542B-4863-A1F2-2ED386110897}">
      <formula1>$F$5:$F$34</formula1>
    </dataValidation>
    <dataValidation type="list" allowBlank="1" showInputMessage="1" showErrorMessage="1" sqref="D26:F26" xr:uid="{FB3D4329-9BE2-43EF-8874-E1E479EAC95B}">
      <formula1>INDIRECT(#REF!)</formula1>
    </dataValidation>
    <dataValidation type="list" allowBlank="1" showInputMessage="1" showErrorMessage="1" sqref="S16" xr:uid="{3506E281-D68B-461B-B11D-8807E163BBA0}">
      <formula1>INDIRECT(X38)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D1545C-AE80-4BF0-8AF7-EADCD623B06D}">
          <x14:formula1>
            <xm:f>Systemblatt!$N$5:$N$17</xm:f>
          </x14:formula1>
          <xm:sqref>N18</xm:sqref>
        </x14:dataValidation>
        <x14:dataValidation type="list" allowBlank="1" showInputMessage="1" showErrorMessage="1" xr:uid="{DFF86E97-435C-4ED6-A783-2B985B020C06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8"/>
      <c r="E6" s="568"/>
      <c r="F6" s="5"/>
      <c r="G6" s="5"/>
      <c r="H6" s="568"/>
      <c r="I6" s="568"/>
      <c r="J6" s="15"/>
      <c r="K6" s="15"/>
      <c r="L6" s="5"/>
      <c r="M6" s="568"/>
      <c r="N6" s="568"/>
      <c r="O6" s="568"/>
      <c r="P6" s="568"/>
      <c r="Q6" s="5"/>
      <c r="R6" s="5"/>
      <c r="S6" s="569"/>
      <c r="T6" s="569"/>
      <c r="U6" s="569"/>
      <c r="V6" s="569"/>
      <c r="W6" s="569"/>
      <c r="X6" s="569"/>
      <c r="Y6" s="569"/>
      <c r="Z6" s="569"/>
      <c r="AA6" s="569"/>
      <c r="AB6" s="569"/>
      <c r="AC6" s="569"/>
      <c r="AD6" s="569"/>
      <c r="AE6" s="569"/>
      <c r="AF6" s="569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8" t="s">
        <v>49</v>
      </c>
      <c r="E8" s="549"/>
      <c r="F8" s="550"/>
      <c r="G8" s="5"/>
      <c r="H8" s="551" t="s">
        <v>50</v>
      </c>
      <c r="I8" s="552"/>
      <c r="J8" s="553"/>
      <c r="K8" s="16"/>
      <c r="L8" s="5"/>
      <c r="M8" s="554" t="s">
        <v>69</v>
      </c>
      <c r="N8" s="555"/>
      <c r="O8" s="555"/>
      <c r="P8" s="555"/>
      <c r="Q8" s="556"/>
      <c r="R8" s="5"/>
      <c r="S8" s="560" t="s">
        <v>75</v>
      </c>
      <c r="T8" s="561"/>
      <c r="U8" s="562"/>
      <c r="V8" s="12"/>
      <c r="W8" s="560" t="s">
        <v>105</v>
      </c>
      <c r="X8" s="561"/>
      <c r="Y8" s="561"/>
      <c r="Z8" s="562"/>
      <c r="AA8" s="11"/>
      <c r="AB8" s="560" t="s">
        <v>82</v>
      </c>
      <c r="AC8" s="561"/>
      <c r="AD8" s="561"/>
      <c r="AE8" s="561"/>
      <c r="AF8" s="562"/>
      <c r="AG8" s="11"/>
      <c r="AH8" s="560" t="s">
        <v>7</v>
      </c>
      <c r="AI8" s="561"/>
      <c r="AJ8" s="562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Sources</vt:lpstr>
      <vt:lpstr>Distributor</vt:lpstr>
      <vt:lpstr>Pools</vt:lpstr>
      <vt:lpstr>Systemblatt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2024-12-23T18:29:25Z</dcterms:modified>
</cp:coreProperties>
</file>