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<sst xmlns="http://schemas.openxmlformats.org/spreadsheetml/2006/main" count="12" uniqueCount="11">
  <si>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Distance (miles) - X</t>
  </si>
  <si>
    <t>Cost (USD) - Y</t>
  </si>
  <si>
    <t>r</t>
  </si>
  <si>
    <t>avg(x)</t>
  </si>
  <si>
    <t>x-avg</t>
  </si>
  <si>
    <t>Square</t>
  </si>
  <si>
    <t>S-x</t>
  </si>
  <si>
    <t>avg(y)</t>
  </si>
  <si>
    <t>y - avg</t>
  </si>
  <si>
    <t>S-y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</si>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</sst>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2" numFmtId="4" xfId="0" applyAlignment="1" applyFont="1" applyNumberForma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right"/>
    </xf>
    <xf borderId="0" fillId="0" fontId="4" numFmtId="4" xfId="0" applyFont="1" applyNumberForma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Distance (miles) and Cost (USD)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Sheet1!$A$2:$A$10</c:f>
            </c:numRef>
          </c:xVal>
          <c:yVal>
            <c:numRef>
              <c:f>Sheet1!$B$2:$B$10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641230"/>
        <c:axId val="84579707"/>
      </c:scatterChart>
      <c:valAx>
        <c:axId val="15896412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Distance (miles)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4579707"/>
      </c:valAx>
      <c:valAx>
        <c:axId val="84579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Cost($)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89641230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76200</xdr:colOff>
      <xdr:row>10</xdr:row>
      <xdr:rowOff>133350</xdr:rowOff>
    </xdr:from>
    <xdr:to>
      <xdr:col>4</xdr:col>
      <xdr:colOff>571500</xdr:colOff>
      <xdr:row>18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2" max="2" width="9.57"/>
    <col customWidth="1" min="3" max="3" width="8.43"/>
    <col customWidth="1" min="4" max="4" width="2.0"/>
    <col customWidth="1" min="5" max="5" width="9.43"/>
    <col customWidth="1" min="6" max="6" width="9.57"/>
    <col customWidth="1" min="7" max="7" width="15.14"/>
    <col customWidth="1" min="8" max="8" width="8.86"/>
    <col customWidth="1" min="9" max="9" width="2.29"/>
    <col customWidth="1" min="10" max="10" width="8.86"/>
    <col customWidth="1" min="11" max="11" width="10.86"/>
    <col customWidth="1" min="12" max="12" width="13.86"/>
    <col customWidth="1" min="13" max="13" width="10.14"/>
    <col customWidth="1" min="14" max="14" width="7.57"/>
  </cols>
  <sheetData>
    <row r="1">
      <c r="A1" s="1" t="s">
        <v>0</v>
      </c>
      <c r="B1" s="1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5</v>
      </c>
      <c r="M1" s="2" t="s">
        <v>9</v>
      </c>
      <c r="N1" s="3" t="s">
        <v>10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>
        <v>337.0</v>
      </c>
      <c r="B2" s="5">
        <v>59.5</v>
      </c>
      <c r="C2" s="6">
        <f>pearson(A2:A10,B2:B10)</f>
        <v>0.9090036494</v>
      </c>
      <c r="D2" s="6"/>
      <c r="E2" s="6">
        <f>average(A2:A10)</f>
        <v>2601.111111</v>
      </c>
      <c r="F2" s="6">
        <f t="shared" ref="F2:F10" si="1">A2-E$2</f>
        <v>-2264.111111</v>
      </c>
      <c r="G2" s="6">
        <f t="shared" ref="G2:G10" si="2">F2*F2</f>
        <v>5126199.123</v>
      </c>
      <c r="H2" s="6">
        <f>sqrt(sum(G2:G10)/8)</f>
        <v>2315.336825</v>
      </c>
      <c r="I2" s="6"/>
      <c r="J2" s="6">
        <f>average(B2:B10)</f>
        <v>680.3477778</v>
      </c>
      <c r="K2" s="6">
        <f t="shared" ref="K2:K10" si="3">B2-J$2</f>
        <v>-620.8477778</v>
      </c>
      <c r="L2" s="6">
        <f t="shared" ref="L2:L10" si="4">K2*K2</f>
        <v>385451.9632</v>
      </c>
      <c r="M2" s="6">
        <f>sqrt(sum(L2:L10)/8)</f>
        <v>508.1870023</v>
      </c>
      <c r="N2" s="6">
        <f>C2*M2/H2</f>
        <v>0.1995147465</v>
      </c>
    </row>
    <row r="3">
      <c r="A3" s="5">
        <v>2565.0</v>
      </c>
      <c r="B3" s="5">
        <v>509.5</v>
      </c>
      <c r="C3" s="6"/>
      <c r="D3" s="6"/>
      <c r="E3" s="6"/>
      <c r="F3" s="6">
        <f t="shared" si="1"/>
        <v>-36.11111111</v>
      </c>
      <c r="G3" s="6">
        <f t="shared" si="2"/>
        <v>1304.012346</v>
      </c>
      <c r="H3" s="6"/>
      <c r="I3" s="6"/>
      <c r="J3" s="6"/>
      <c r="K3" s="6">
        <f t="shared" si="3"/>
        <v>-170.8477778</v>
      </c>
      <c r="L3" s="6">
        <f t="shared" si="4"/>
        <v>29188.96317</v>
      </c>
      <c r="M3" s="6"/>
    </row>
    <row r="4">
      <c r="A4" s="5">
        <v>967.0</v>
      </c>
      <c r="B4" s="5">
        <v>124.5</v>
      </c>
      <c r="C4" s="6"/>
      <c r="D4" s="6"/>
      <c r="E4" s="6"/>
      <c r="F4" s="6">
        <f t="shared" si="1"/>
        <v>-1634.111111</v>
      </c>
      <c r="G4" s="6">
        <f t="shared" si="2"/>
        <v>2670319.123</v>
      </c>
      <c r="H4" s="6"/>
      <c r="I4" s="6"/>
      <c r="J4" s="6"/>
      <c r="K4" s="6">
        <f t="shared" si="3"/>
        <v>-555.8477778</v>
      </c>
      <c r="L4" s="6">
        <f t="shared" si="4"/>
        <v>308966.7521</v>
      </c>
      <c r="M4" s="6"/>
    </row>
    <row r="5">
      <c r="A5" s="5">
        <v>5124.0</v>
      </c>
      <c r="B5" s="5">
        <v>1480.4</v>
      </c>
      <c r="C5" s="6"/>
      <c r="D5" s="6"/>
      <c r="E5" s="6"/>
      <c r="F5" s="6">
        <f t="shared" si="1"/>
        <v>2522.888889</v>
      </c>
      <c r="G5" s="6">
        <f t="shared" si="2"/>
        <v>6364968.346</v>
      </c>
      <c r="H5" s="6"/>
      <c r="I5" s="6"/>
      <c r="J5" s="6"/>
      <c r="K5" s="6">
        <f t="shared" si="3"/>
        <v>800.0522222</v>
      </c>
      <c r="L5" s="6">
        <f t="shared" si="4"/>
        <v>640083.5583</v>
      </c>
      <c r="M5" s="6"/>
    </row>
    <row r="6">
      <c r="A6" s="5">
        <v>2398.0</v>
      </c>
      <c r="B6" s="5">
        <v>696.23</v>
      </c>
      <c r="C6" s="6"/>
      <c r="D6" s="6"/>
      <c r="E6" s="6"/>
      <c r="F6" s="6">
        <f t="shared" si="1"/>
        <v>-203.1111111</v>
      </c>
      <c r="G6" s="6">
        <f t="shared" si="2"/>
        <v>41254.12346</v>
      </c>
      <c r="H6" s="6"/>
      <c r="I6" s="6"/>
      <c r="J6" s="6"/>
      <c r="K6" s="6">
        <f t="shared" si="3"/>
        <v>15.88222222</v>
      </c>
      <c r="L6" s="6">
        <f t="shared" si="4"/>
        <v>252.2449827</v>
      </c>
      <c r="M6" s="6"/>
    </row>
    <row r="7">
      <c r="A7" s="5">
        <v>2586.0</v>
      </c>
      <c r="B7" s="5">
        <v>559.5</v>
      </c>
      <c r="C7" s="6"/>
      <c r="D7" s="6"/>
      <c r="E7" s="6"/>
      <c r="F7" s="6">
        <f t="shared" si="1"/>
        <v>-15.11111111</v>
      </c>
      <c r="G7" s="6">
        <f t="shared" si="2"/>
        <v>228.345679</v>
      </c>
      <c r="H7" s="6"/>
      <c r="I7" s="6"/>
      <c r="J7" s="6"/>
      <c r="K7" s="6">
        <f t="shared" si="3"/>
        <v>-120.8477778</v>
      </c>
      <c r="L7" s="6">
        <f t="shared" si="4"/>
        <v>14604.18539</v>
      </c>
      <c r="M7" s="6"/>
    </row>
    <row r="8">
      <c r="A8" s="5">
        <v>7412.0</v>
      </c>
      <c r="B8" s="5">
        <v>1481.5</v>
      </c>
      <c r="C8" s="6"/>
      <c r="D8" s="6"/>
      <c r="E8" s="6"/>
      <c r="F8" s="6">
        <f t="shared" si="1"/>
        <v>4810.888889</v>
      </c>
      <c r="G8" s="6">
        <f t="shared" si="2"/>
        <v>23144651.9</v>
      </c>
      <c r="H8" s="6"/>
      <c r="I8" s="6"/>
      <c r="J8" s="6"/>
      <c r="K8" s="6">
        <f t="shared" si="3"/>
        <v>801.1522222</v>
      </c>
      <c r="L8" s="6">
        <f t="shared" si="4"/>
        <v>641844.8832</v>
      </c>
      <c r="M8" s="6"/>
    </row>
    <row r="9">
      <c r="A9" s="5">
        <v>522.0</v>
      </c>
      <c r="B9" s="5">
        <v>474.5</v>
      </c>
      <c r="C9" s="6"/>
      <c r="D9" s="6"/>
      <c r="E9" s="6"/>
      <c r="F9" s="6">
        <f t="shared" si="1"/>
        <v>-2079.111111</v>
      </c>
      <c r="G9" s="6">
        <f t="shared" si="2"/>
        <v>4322703.012</v>
      </c>
      <c r="H9" s="6"/>
      <c r="I9" s="6"/>
      <c r="J9" s="6"/>
      <c r="K9" s="6">
        <f t="shared" si="3"/>
        <v>-205.8477778</v>
      </c>
      <c r="L9" s="6">
        <f t="shared" si="4"/>
        <v>42373.30762</v>
      </c>
      <c r="M9" s="6"/>
    </row>
    <row r="10">
      <c r="A10" s="5">
        <v>1499.0</v>
      </c>
      <c r="B10" s="5">
        <v>737.5</v>
      </c>
      <c r="C10" s="6"/>
      <c r="D10" s="6"/>
      <c r="E10" s="6"/>
      <c r="F10" s="6">
        <f t="shared" si="1"/>
        <v>-1102.111111</v>
      </c>
      <c r="G10" s="6">
        <f t="shared" si="2"/>
        <v>1214648.901</v>
      </c>
      <c r="H10" s="6"/>
      <c r="I10" s="6"/>
      <c r="J10" s="6"/>
      <c r="K10" s="6">
        <f t="shared" si="3"/>
        <v>57.15222222</v>
      </c>
      <c r="L10" s="6">
        <f t="shared" si="4"/>
        <v>3266.376505</v>
      </c>
      <c r="M10" s="6"/>
    </row>
    <row r="11">
      <c r="A11" s="7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>
      <c r="A12" s="7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7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7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7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7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A17" s="7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7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7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7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7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7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7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7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7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>
      <c r="A26" s="7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>
      <c r="A27" s="7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>
      <c r="A28" s="7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>
      <c r="A29" s="7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>
      <c r="A30" s="7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>
      <c r="A31" s="7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>
      <c r="A32" s="7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>
      <c r="A33" s="7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>
      <c r="A34" s="7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>
      <c r="A35" s="7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>
      <c r="A36" s="7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>
      <c r="A37" s="7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>
      <c r="A38" s="7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>
      <c r="A39" s="7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>
      <c r="A40" s="7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>
      <c r="A41" s="7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>
      <c r="A42" s="7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>
      <c r="A43" s="7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>
      <c r="A44" s="7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>
      <c r="A45" s="7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>
      <c r="A46" s="7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>
      <c r="A47" s="7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>
      <c r="A48" s="7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>
      <c r="A49" s="7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>
      <c r="A50" s="7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>
      <c r="A51" s="7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>
      <c r="A52" s="7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>
      <c r="A53" s="7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>
      <c r="A54" s="7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>
      <c r="A55" s="7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>
      <c r="A56" s="7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>
      <c r="A57" s="7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>
      <c r="A58" s="7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>
      <c r="A59" s="7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>
      <c r="A60" s="7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>
      <c r="A61" s="7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>
      <c r="A62" s="7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>
      <c r="A63" s="7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>
      <c r="A64" s="7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>
      <c r="A65" s="7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>
      <c r="A66" s="7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>
      <c r="A67" s="7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>
      <c r="A68" s="7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>
      <c r="A69" s="7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>
      <c r="A70" s="7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>
      <c r="A71" s="7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>
      <c r="A72" s="7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>
      <c r="A73" s="7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>
      <c r="A74" s="7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>
      <c r="A75" s="7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>
      <c r="A76" s="7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>
      <c r="A77" s="7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A78" s="7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A79" s="7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A80" s="7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A81" s="7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A82" s="7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A83" s="7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A84" s="7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A85" s="7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A86" s="7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A87" s="7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A88" s="7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A89" s="7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A90" s="7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A91" s="7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A92" s="7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A93" s="7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A94" s="7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A95" s="7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A96" s="7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A97" s="7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A98" s="7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A99" s="7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A100" s="7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drawing r:id="rId1"/>
</worksheet>
</file>