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Sheet2" sheetId="2" r:id="rId1"/>
    <sheet name="Sheet3" sheetId="1" r:id="rId2"/>
  </sheets>
  <calcPr calcId="145621"/>
</workbook>
</file>

<file path=xl/calcChain.xml><?xml version="1.0" encoding="utf-8"?>
<calcChain xmlns="http://schemas.openxmlformats.org/spreadsheetml/2006/main">
  <c r="A74" i="1" l="1"/>
  <c r="A75" i="1" s="1"/>
  <c r="B74" i="1"/>
  <c r="A62" i="1"/>
  <c r="A63" i="1" s="1"/>
  <c r="B62" i="1"/>
  <c r="A2" i="1"/>
  <c r="T9" i="1" a="1"/>
  <c r="T9" i="1" s="1"/>
  <c r="S9" i="1" s="1"/>
  <c r="S3" i="1"/>
  <c r="S4" i="1"/>
  <c r="S5" i="1"/>
  <c r="S6" i="1"/>
  <c r="S7" i="1"/>
  <c r="S8" i="1"/>
  <c r="T4" i="1" a="1"/>
  <c r="T4" i="1" s="1"/>
  <c r="T5" i="1" a="1"/>
  <c r="T5" i="1"/>
  <c r="T6" i="1" a="1"/>
  <c r="T6" i="1" s="1"/>
  <c r="T7" i="1" a="1"/>
  <c r="T7" i="1"/>
  <c r="T8" i="1" a="1"/>
  <c r="T8" i="1" s="1"/>
  <c r="T3" i="1" a="1"/>
  <c r="T3" i="1" s="1"/>
  <c r="E31" i="1"/>
  <c r="F31" i="1"/>
  <c r="G31" i="1"/>
  <c r="H31" i="1"/>
  <c r="I31" i="1"/>
  <c r="J31" i="1"/>
  <c r="K31" i="1"/>
  <c r="L31" i="1"/>
  <c r="M31" i="1"/>
  <c r="N31" i="1"/>
  <c r="O31" i="1"/>
  <c r="P31" i="1"/>
  <c r="E32" i="1"/>
  <c r="F32" i="1"/>
  <c r="G32" i="1"/>
  <c r="H32" i="1"/>
  <c r="I32" i="1"/>
  <c r="J32" i="1"/>
  <c r="K32" i="1"/>
  <c r="L32" i="1"/>
  <c r="M32" i="1"/>
  <c r="N32" i="1"/>
  <c r="O32" i="1"/>
  <c r="P32" i="1"/>
  <c r="E33" i="1"/>
  <c r="F33" i="1"/>
  <c r="G33" i="1"/>
  <c r="H33" i="1"/>
  <c r="I33" i="1"/>
  <c r="J33" i="1"/>
  <c r="K33" i="1"/>
  <c r="L33" i="1"/>
  <c r="M33" i="1"/>
  <c r="N33" i="1"/>
  <c r="O33" i="1"/>
  <c r="P33" i="1"/>
  <c r="E34" i="1"/>
  <c r="F34" i="1"/>
  <c r="G34" i="1"/>
  <c r="H34" i="1"/>
  <c r="I34" i="1"/>
  <c r="J34" i="1"/>
  <c r="K34" i="1"/>
  <c r="L34" i="1"/>
  <c r="M34" i="1"/>
  <c r="N34" i="1"/>
  <c r="O34" i="1"/>
  <c r="P34" i="1"/>
  <c r="E35" i="1"/>
  <c r="F35" i="1"/>
  <c r="G35" i="1"/>
  <c r="H35" i="1"/>
  <c r="I35" i="1"/>
  <c r="J35" i="1"/>
  <c r="K35" i="1"/>
  <c r="L35" i="1"/>
  <c r="M35" i="1"/>
  <c r="N35" i="1"/>
  <c r="O35" i="1"/>
  <c r="P35" i="1"/>
  <c r="E36" i="1"/>
  <c r="F36" i="1"/>
  <c r="G36" i="1"/>
  <c r="H36" i="1"/>
  <c r="I36" i="1"/>
  <c r="J36" i="1"/>
  <c r="K36" i="1"/>
  <c r="L36" i="1"/>
  <c r="M36" i="1"/>
  <c r="N36" i="1"/>
  <c r="O36" i="1"/>
  <c r="P36" i="1"/>
  <c r="E37" i="1"/>
  <c r="F37" i="1"/>
  <c r="G37" i="1"/>
  <c r="H37" i="1"/>
  <c r="I37" i="1"/>
  <c r="J37" i="1"/>
  <c r="K37" i="1"/>
  <c r="L37" i="1"/>
  <c r="M37" i="1"/>
  <c r="N37" i="1"/>
  <c r="O37" i="1"/>
  <c r="P37" i="1"/>
  <c r="E38" i="1"/>
  <c r="F38" i="1"/>
  <c r="G38" i="1"/>
  <c r="H38" i="1"/>
  <c r="I38" i="1"/>
  <c r="J38" i="1"/>
  <c r="K38" i="1"/>
  <c r="L38" i="1"/>
  <c r="M38" i="1"/>
  <c r="N38" i="1"/>
  <c r="O38" i="1"/>
  <c r="P38" i="1"/>
  <c r="E39" i="1"/>
  <c r="F39" i="1"/>
  <c r="G39" i="1"/>
  <c r="H39" i="1"/>
  <c r="I39" i="1"/>
  <c r="J39" i="1"/>
  <c r="K39" i="1"/>
  <c r="L39" i="1"/>
  <c r="M39" i="1"/>
  <c r="N39" i="1"/>
  <c r="O39" i="1"/>
  <c r="P39" i="1"/>
  <c r="E40" i="1"/>
  <c r="F40" i="1"/>
  <c r="G40" i="1"/>
  <c r="H40" i="1"/>
  <c r="I40" i="1"/>
  <c r="J40" i="1"/>
  <c r="K40" i="1"/>
  <c r="L40" i="1"/>
  <c r="M40" i="1"/>
  <c r="N40" i="1"/>
  <c r="O40" i="1"/>
  <c r="P40" i="1"/>
  <c r="E41" i="1"/>
  <c r="F41" i="1"/>
  <c r="G41" i="1"/>
  <c r="H41" i="1"/>
  <c r="I41" i="1"/>
  <c r="J41" i="1"/>
  <c r="K41" i="1"/>
  <c r="L41" i="1"/>
  <c r="M41" i="1"/>
  <c r="N41" i="1"/>
  <c r="O41" i="1"/>
  <c r="P41" i="1"/>
  <c r="E42" i="1"/>
  <c r="F42" i="1"/>
  <c r="G42" i="1"/>
  <c r="H42" i="1"/>
  <c r="I42" i="1"/>
  <c r="J42" i="1"/>
  <c r="K42" i="1"/>
  <c r="L42" i="1"/>
  <c r="M42" i="1"/>
  <c r="N42" i="1"/>
  <c r="O42" i="1"/>
  <c r="P42" i="1"/>
  <c r="E30" i="1"/>
  <c r="F30" i="1"/>
  <c r="G30" i="1"/>
  <c r="H30" i="1"/>
  <c r="I30" i="1"/>
  <c r="J30" i="1"/>
  <c r="K30" i="1"/>
  <c r="L30" i="1"/>
  <c r="M30" i="1"/>
  <c r="N30" i="1"/>
  <c r="O30" i="1"/>
  <c r="P30" i="1"/>
  <c r="F23" i="1"/>
  <c r="G23" i="1"/>
  <c r="H23" i="1"/>
  <c r="I23" i="1"/>
  <c r="J23" i="1"/>
  <c r="K23" i="1"/>
  <c r="L23" i="1"/>
  <c r="M23" i="1"/>
  <c r="N23" i="1"/>
  <c r="O23" i="1"/>
  <c r="P23" i="1"/>
  <c r="E23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4" i="1"/>
  <c r="A76" i="1" l="1"/>
  <c r="B75" i="1"/>
  <c r="A64" i="1"/>
  <c r="B63" i="1"/>
  <c r="E25" i="1"/>
  <c r="L24" i="1"/>
  <c r="M24" i="1"/>
  <c r="N24" i="1"/>
  <c r="O24" i="1"/>
  <c r="P24" i="1"/>
  <c r="E24" i="1"/>
  <c r="P25" i="1"/>
  <c r="A77" i="1" l="1"/>
  <c r="B76" i="1"/>
  <c r="B64" i="1"/>
  <c r="A65" i="1"/>
  <c r="K24" i="1"/>
  <c r="F25" i="1"/>
  <c r="G25" i="1"/>
  <c r="J24" i="1"/>
  <c r="G24" i="1"/>
  <c r="F24" i="1"/>
  <c r="N25" i="1"/>
  <c r="E26" i="1"/>
  <c r="J25" i="1"/>
  <c r="J26" i="1"/>
  <c r="I24" i="1"/>
  <c r="P26" i="1"/>
  <c r="L26" i="1"/>
  <c r="H26" i="1"/>
  <c r="L25" i="1"/>
  <c r="H25" i="1"/>
  <c r="H24" i="1"/>
  <c r="O26" i="1"/>
  <c r="G26" i="1"/>
  <c r="O25" i="1"/>
  <c r="K25" i="1"/>
  <c r="F26" i="1"/>
  <c r="M26" i="1"/>
  <c r="M25" i="1"/>
  <c r="I25" i="1"/>
  <c r="F1" i="1"/>
  <c r="A78" i="1" l="1"/>
  <c r="B77" i="1"/>
  <c r="A66" i="1"/>
  <c r="B65" i="1"/>
  <c r="I26" i="1"/>
  <c r="N26" i="1"/>
  <c r="K26" i="1"/>
  <c r="E27" i="1"/>
  <c r="I27" i="1"/>
  <c r="M27" i="1"/>
  <c r="J27" i="1"/>
  <c r="N27" i="1"/>
  <c r="G27" i="1"/>
  <c r="K27" i="1"/>
  <c r="O27" i="1"/>
  <c r="H27" i="1"/>
  <c r="L27" i="1"/>
  <c r="P27" i="1"/>
  <c r="F27" i="1"/>
  <c r="G1" i="1"/>
  <c r="B78" i="1" l="1"/>
  <c r="B66" i="1"/>
  <c r="A67" i="1"/>
  <c r="E28" i="1"/>
  <c r="I28" i="1"/>
  <c r="M28" i="1"/>
  <c r="J28" i="1"/>
  <c r="G28" i="1"/>
  <c r="K28" i="1"/>
  <c r="O28" i="1"/>
  <c r="H28" i="1"/>
  <c r="L28" i="1"/>
  <c r="P28" i="1"/>
  <c r="F28" i="1"/>
  <c r="N28" i="1"/>
  <c r="H1" i="1"/>
  <c r="A68" i="1" l="1"/>
  <c r="B67" i="1"/>
  <c r="E29" i="1"/>
  <c r="I29" i="1"/>
  <c r="M29" i="1"/>
  <c r="F29" i="1"/>
  <c r="N29" i="1"/>
  <c r="G29" i="1"/>
  <c r="K29" i="1"/>
  <c r="O29" i="1"/>
  <c r="H29" i="1"/>
  <c r="L29" i="1"/>
  <c r="P29" i="1"/>
  <c r="J29" i="1"/>
  <c r="I1" i="1"/>
  <c r="B68" i="1" l="1"/>
  <c r="A69" i="1"/>
  <c r="B2" i="1"/>
  <c r="J1" i="1"/>
  <c r="A70" i="1" l="1"/>
  <c r="B69" i="1"/>
  <c r="A3" i="1"/>
  <c r="K1" i="1"/>
  <c r="B70" i="1" l="1"/>
  <c r="A71" i="1"/>
  <c r="A4" i="1"/>
  <c r="B3" i="1"/>
  <c r="L1" i="1"/>
  <c r="A72" i="1" l="1"/>
  <c r="B71" i="1"/>
  <c r="B4" i="1"/>
  <c r="A5" i="1"/>
  <c r="M1" i="1"/>
  <c r="B72" i="1" l="1"/>
  <c r="A73" i="1"/>
  <c r="B73" i="1" s="1"/>
  <c r="A6" i="1"/>
  <c r="B5" i="1"/>
  <c r="N1" i="1"/>
  <c r="O1" i="1" s="1"/>
  <c r="P1" i="1" s="1"/>
  <c r="A7" i="1" l="1"/>
  <c r="B6" i="1"/>
  <c r="A8" i="1" l="1"/>
  <c r="B7" i="1"/>
  <c r="B8" i="1" l="1"/>
  <c r="A9" i="1"/>
  <c r="B9" i="1" l="1"/>
  <c r="A10" i="1"/>
  <c r="B10" i="1" l="1"/>
  <c r="A11" i="1"/>
  <c r="B11" i="1" l="1"/>
  <c r="A12" i="1"/>
  <c r="B12" i="1" l="1"/>
  <c r="A13" i="1"/>
  <c r="B13" i="1" l="1"/>
  <c r="A14" i="1"/>
  <c r="B14" i="1" l="1"/>
  <c r="A15" i="1"/>
  <c r="B15" i="1" l="1"/>
  <c r="A16" i="1"/>
  <c r="B16" i="1" l="1"/>
  <c r="A17" i="1"/>
  <c r="B17" i="1" l="1"/>
  <c r="A18" i="1"/>
  <c r="B18" i="1" l="1"/>
  <c r="A19" i="1"/>
  <c r="B19" i="1" l="1"/>
  <c r="A20" i="1"/>
  <c r="B20" i="1" l="1"/>
  <c r="A21" i="1"/>
  <c r="B21" i="1" l="1"/>
  <c r="A22" i="1"/>
  <c r="B22" i="1" l="1"/>
  <c r="A23" i="1"/>
  <c r="B23" i="1" l="1"/>
  <c r="A24" i="1"/>
  <c r="B24" i="1" l="1"/>
  <c r="A25" i="1"/>
  <c r="B25" i="1" l="1"/>
  <c r="A26" i="1"/>
  <c r="B26" i="1" l="1"/>
  <c r="A27" i="1"/>
  <c r="B27" i="1" l="1"/>
  <c r="A28" i="1"/>
  <c r="B28" i="1" l="1"/>
  <c r="A29" i="1"/>
  <c r="B29" i="1" l="1"/>
  <c r="A30" i="1"/>
  <c r="B30" i="1" l="1"/>
  <c r="A31" i="1"/>
  <c r="B31" i="1" l="1"/>
  <c r="A32" i="1"/>
  <c r="B32" i="1" l="1"/>
  <c r="A33" i="1"/>
  <c r="B33" i="1" l="1"/>
  <c r="A34" i="1"/>
  <c r="B34" i="1" l="1"/>
  <c r="A35" i="1"/>
  <c r="B35" i="1" l="1"/>
  <c r="A36" i="1"/>
  <c r="B36" i="1" l="1"/>
  <c r="A37" i="1"/>
  <c r="B37" i="1" l="1"/>
  <c r="A38" i="1"/>
  <c r="B38" i="1" l="1"/>
  <c r="A39" i="1"/>
  <c r="B39" i="1" l="1"/>
  <c r="A40" i="1"/>
  <c r="B40" i="1" l="1"/>
  <c r="A41" i="1"/>
  <c r="B41" i="1" l="1"/>
  <c r="A42" i="1"/>
  <c r="B42" i="1" l="1"/>
  <c r="A43" i="1"/>
  <c r="B43" i="1" l="1"/>
  <c r="A44" i="1"/>
  <c r="B44" i="1" l="1"/>
  <c r="A45" i="1"/>
  <c r="B45" i="1" l="1"/>
  <c r="A46" i="1"/>
  <c r="B46" i="1" l="1"/>
  <c r="A47" i="1"/>
  <c r="B47" i="1" l="1"/>
  <c r="A48" i="1"/>
  <c r="B48" i="1" l="1"/>
  <c r="A49" i="1"/>
  <c r="B49" i="1" l="1"/>
  <c r="A50" i="1"/>
  <c r="B50" i="1" l="1"/>
  <c r="A51" i="1"/>
  <c r="B51" i="1" l="1"/>
  <c r="A52" i="1"/>
  <c r="B52" i="1" l="1"/>
  <c r="A53" i="1"/>
  <c r="B53" i="1" l="1"/>
  <c r="A54" i="1"/>
  <c r="B54" i="1" l="1"/>
  <c r="A55" i="1"/>
  <c r="B55" i="1" l="1"/>
  <c r="A56" i="1"/>
  <c r="B56" i="1" l="1"/>
  <c r="A57" i="1"/>
  <c r="B57" i="1" l="1"/>
  <c r="A58" i="1"/>
  <c r="B58" i="1" l="1"/>
  <c r="A59" i="1"/>
  <c r="B59" i="1" l="1"/>
  <c r="A60" i="1"/>
  <c r="B60" i="1" l="1"/>
  <c r="A61" i="1"/>
  <c r="B61" i="1" s="1"/>
</calcChain>
</file>

<file path=xl/sharedStrings.xml><?xml version="1.0" encoding="utf-8"?>
<sst xmlns="http://schemas.openxmlformats.org/spreadsheetml/2006/main" count="18" uniqueCount="17">
  <si>
    <t>Altai Capital Master Fund, Ltd.</t>
  </si>
  <si>
    <t>YTD</t>
  </si>
  <si>
    <t>Date</t>
  </si>
  <si>
    <t>Return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</si>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</sst>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9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14" fontId="0" fillId="0" borderId="0" xfId="0" applyNumberFormat="1"/>
    <xf numFmtId="14" fontId="0" fillId="0" borderId="0" xfId="1" applyNumberFormat="1" applyFont="1" applyAlignment="1">
      <alignment wrapText="1"/>
    </xf>
    <xf numFmtId="164" fontId="0" fillId="0" borderId="0" xfId="0" applyNumberFormat="1"/>
    <xf numFmtId="164" fontId="0" fillId="0" borderId="0" xfId="1" applyNumberFormat="1" applyFon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14" fontId="0" fillId="0" borderId="8" xfId="0" applyNumberFormat="1" applyBorder="1"/>
    <xf numFmtId="10" fontId="0" fillId="0" borderId="0" xfId="0" applyNumberFormat="1" applyBorder="1"/>
    <xf numFmtId="10" fontId="0" fillId="0" borderId="0" xfId="1" applyNumberFormat="1" applyFont="1" applyBorder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2:P85"/>
  <sheetViews>
    <sheetView workbookViewId="0">
      <selection sqref="A1:B1048576"/>
    </sheetView>
  </sheetViews>
  <sheetFormatPr defaultRowHeight="15" x14ac:dyDescent="0.25"/>
  <cols>
    <col min="3" max="16" width="9.140625" style="9"/>
  </cols>
  <sheetData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workbookViewId="0">
      <selection activeCell="A78" sqref="A1:B78"/>
    </sheetView>
  </sheetViews>
  <sheetFormatPr defaultRowHeight="15" x14ac:dyDescent="0.25"/>
  <cols>
    <col min="1" max="1" width="10.7109375" style="3" bestFit="1" customWidth="1"/>
    <col min="2" max="2" width="9.85546875" style="5" bestFit="1" customWidth="1"/>
    <col min="3" max="3" width="9.85546875" style="5" customWidth="1"/>
    <col min="4" max="4" width="28" bestFit="1" customWidth="1"/>
    <col min="5" max="5" width="12.140625" bestFit="1" customWidth="1"/>
    <col min="14" max="16" width="9.7109375" bestFit="1" customWidth="1"/>
    <col min="19" max="19" width="10.85546875" bestFit="1" customWidth="1"/>
  </cols>
  <sheetData>
    <row r="1" spans="1:21" x14ac:dyDescent="0.25">
      <c r="A1" s="4" t="s">
        <v>2</v>
      </c>
      <c r="B1" s="5" t="s">
        <v>3</v>
      </c>
      <c r="E1">
        <v>1</v>
      </c>
      <c r="F1">
        <f>E1+1</f>
        <v>2</v>
      </c>
      <c r="G1">
        <f t="shared" ref="G1:P1" si="0">F1+1</f>
        <v>3</v>
      </c>
      <c r="H1">
        <f t="shared" si="0"/>
        <v>4</v>
      </c>
      <c r="I1">
        <f t="shared" si="0"/>
        <v>5</v>
      </c>
      <c r="J1">
        <f t="shared" si="0"/>
        <v>6</v>
      </c>
      <c r="K1">
        <f t="shared" si="0"/>
        <v>7</v>
      </c>
      <c r="L1">
        <f t="shared" si="0"/>
        <v>8</v>
      </c>
      <c r="M1">
        <f t="shared" si="0"/>
        <v>9</v>
      </c>
      <c r="N1">
        <f t="shared" si="0"/>
        <v>10</v>
      </c>
      <c r="O1">
        <f t="shared" si="0"/>
        <v>11</v>
      </c>
      <c r="P1">
        <f t="shared" si="0"/>
        <v>12</v>
      </c>
      <c r="Q1" t="s">
        <v>1</v>
      </c>
      <c r="T1" t="s">
        <v>1</v>
      </c>
    </row>
    <row r="2" spans="1:21" x14ac:dyDescent="0.25">
      <c r="A2" s="3">
        <f>EOMONTH(MAX($E$24:$P$42),0)</f>
        <v>41973</v>
      </c>
      <c r="B2" s="6">
        <f>VLOOKUP(YEAR(A2),Sheet3!$D$1:$P$16,MATCH(MONTH(Sheet3!A2),Sheet3!$D$1:$P$1,0),FALSE)</f>
        <v>2.3999999999999998E-3</v>
      </c>
      <c r="C2" s="6"/>
      <c r="D2" s="9"/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</row>
    <row r="3" spans="1:21" x14ac:dyDescent="0.25">
      <c r="A3" s="3">
        <f>EOMONTH(A2,-1)</f>
        <v>41943</v>
      </c>
      <c r="B3" s="6">
        <f>VLOOKUP(YEAR(A3),Sheet3!$D$1:$P$16,MATCH(MONTH(Sheet3!A3),Sheet3!$D$1:$P$1,0),FALSE)</f>
        <v>-3.3999999999999998E-3</v>
      </c>
      <c r="C3" s="6"/>
      <c r="D3" s="9">
        <v>2008</v>
      </c>
      <c r="E3" s="18"/>
      <c r="F3" s="18"/>
      <c r="G3" s="18"/>
      <c r="H3" s="18"/>
      <c r="I3" s="18"/>
      <c r="J3" s="18"/>
      <c r="K3" s="18">
        <v>8.3999999999999995E-3</v>
      </c>
      <c r="L3" s="18">
        <v>6.0000000000000001E-3</v>
      </c>
      <c r="M3" s="18">
        <v>8.5000000000000006E-3</v>
      </c>
      <c r="N3" s="18">
        <v>1.41E-2</v>
      </c>
      <c r="O3" s="18">
        <v>4.4999999999999998E-2</v>
      </c>
      <c r="P3" s="18">
        <v>4.9000000000000002E-2</v>
      </c>
      <c r="Q3" s="18">
        <v>0.13730000000000001</v>
      </c>
      <c r="S3" s="20" t="str">
        <f t="shared" ref="S3:S8" si="1">IF(ROUND(Q3-T3,4)=0,"",FALSE)</f>
        <v/>
      </c>
      <c r="T3" s="2">
        <f t="array" ref="T3">PRODUCT(1+E3:P3)-1</f>
        <v>0.1373111099737907</v>
      </c>
      <c r="U3" s="1"/>
    </row>
    <row r="4" spans="1:21" x14ac:dyDescent="0.25">
      <c r="A4" s="3">
        <f>EOMONTH(A3,-1)</f>
        <v>41912</v>
      </c>
      <c r="B4" s="6">
        <f>VLOOKUP(YEAR(A4),Sheet3!$D$1:$P$16,MATCH(MONTH(Sheet3!A4),Sheet3!$D$1:$P$1,0),FALSE)</f>
        <v>-1.5800000000000002E-2</v>
      </c>
      <c r="C4" s="6"/>
      <c r="D4" s="9">
        <v>2009</v>
      </c>
      <c r="E4" s="18">
        <v>1.21E-2</v>
      </c>
      <c r="F4" s="18">
        <v>5.04E-2</v>
      </c>
      <c r="G4" s="18">
        <v>5.96E-2</v>
      </c>
      <c r="H4" s="18">
        <v>3.7900000000000003E-2</v>
      </c>
      <c r="I4" s="18">
        <v>-0.12659999999999999</v>
      </c>
      <c r="J4" s="18">
        <v>-3.09E-2</v>
      </c>
      <c r="K4" s="18">
        <v>2.1000000000000001E-2</v>
      </c>
      <c r="L4" s="18">
        <v>2.29E-2</v>
      </c>
      <c r="M4" s="18">
        <v>6.7199999999999996E-2</v>
      </c>
      <c r="N4" s="18">
        <v>-4.0000000000000002E-4</v>
      </c>
      <c r="O4" s="18">
        <v>3.5700000000000003E-2</v>
      </c>
      <c r="P4" s="18">
        <v>-2E-3</v>
      </c>
      <c r="Q4" s="19">
        <v>0.1396</v>
      </c>
      <c r="S4" s="20" t="str">
        <f t="shared" si="1"/>
        <v/>
      </c>
      <c r="T4" s="2">
        <f t="array" ref="T4">PRODUCT(1+E4:P4)-1</f>
        <v>0.13960116076682061</v>
      </c>
      <c r="U4" s="1"/>
    </row>
    <row r="5" spans="1:21" x14ac:dyDescent="0.25">
      <c r="A5" s="3">
        <f>EOMONTH(A4,-1)</f>
        <v>41882</v>
      </c>
      <c r="B5" s="6">
        <f>VLOOKUP(YEAR(A5),Sheet3!$D$1:$P$16,MATCH(MONTH(Sheet3!A5),Sheet3!$D$1:$P$1,0),FALSE)</f>
        <v>-2.5000000000000001E-3</v>
      </c>
      <c r="C5" s="6"/>
      <c r="D5" s="9">
        <v>2010</v>
      </c>
      <c r="E5" s="18">
        <v>7.8600000000000003E-2</v>
      </c>
      <c r="F5" s="18">
        <v>2.76E-2</v>
      </c>
      <c r="G5" s="18">
        <v>0.04</v>
      </c>
      <c r="H5" s="18">
        <v>5.7000000000000002E-2</v>
      </c>
      <c r="I5" s="18">
        <v>-3.8100000000000002E-2</v>
      </c>
      <c r="J5" s="18">
        <v>7.5399999999999995E-2</v>
      </c>
      <c r="K5" s="18">
        <v>6.9099999999999995E-2</v>
      </c>
      <c r="L5" s="18">
        <v>6.3200000000000006E-2</v>
      </c>
      <c r="M5" s="18">
        <v>7.1099999999999997E-2</v>
      </c>
      <c r="N5" s="18">
        <v>2.1000000000000001E-2</v>
      </c>
      <c r="O5" s="18">
        <v>-5.7200000000000001E-2</v>
      </c>
      <c r="P5" s="18">
        <v>-3.8199999999999998E-2</v>
      </c>
      <c r="Q5" s="19">
        <v>0.42059999999999997</v>
      </c>
      <c r="S5" s="20" t="str">
        <f t="shared" si="1"/>
        <v/>
      </c>
      <c r="T5" s="2">
        <f t="array" ref="T5">PRODUCT(1+E5:P5)-1</f>
        <v>0.42064707175100979</v>
      </c>
      <c r="U5" s="1"/>
    </row>
    <row r="6" spans="1:21" x14ac:dyDescent="0.25">
      <c r="A6" s="3">
        <f>EOMONTH(A5,-1)</f>
        <v>41851</v>
      </c>
      <c r="B6" s="6">
        <f>VLOOKUP(YEAR(A6),Sheet3!$D$1:$P$16,MATCH(MONTH(Sheet3!A6),Sheet3!$D$1:$P$1,0),FALSE)</f>
        <v>-1.2200000000000001E-2</v>
      </c>
      <c r="C6" s="6"/>
      <c r="D6" s="9">
        <v>2011</v>
      </c>
      <c r="E6" s="18">
        <v>2.7799999999999998E-2</v>
      </c>
      <c r="F6" s="18">
        <v>4.1700000000000001E-2</v>
      </c>
      <c r="G6" s="18">
        <v>-3.8300000000000001E-2</v>
      </c>
      <c r="H6" s="18">
        <v>7.2599999999999998E-2</v>
      </c>
      <c r="I6" s="18">
        <v>1.12E-2</v>
      </c>
      <c r="J6" s="18">
        <v>-1.5800000000000002E-2</v>
      </c>
      <c r="K6" s="18">
        <v>1.66E-2</v>
      </c>
      <c r="L6" s="18">
        <v>-1.7000000000000001E-2</v>
      </c>
      <c r="M6" s="18">
        <v>-3.3999999999999998E-3</v>
      </c>
      <c r="N6" s="18">
        <v>3.2599999999999997E-2</v>
      </c>
      <c r="O6" s="18">
        <v>7.6E-3</v>
      </c>
      <c r="P6" s="18">
        <v>1.5699999999999999E-2</v>
      </c>
      <c r="Q6" s="19">
        <v>0.15679999999999999</v>
      </c>
      <c r="S6" s="20" t="str">
        <f t="shared" si="1"/>
        <v/>
      </c>
      <c r="T6" s="2">
        <f t="array" ref="T6">PRODUCT(1+E6:P6)-1</f>
        <v>0.15680283914812221</v>
      </c>
      <c r="U6" s="1"/>
    </row>
    <row r="7" spans="1:21" x14ac:dyDescent="0.25">
      <c r="A7" s="3">
        <f>EOMONTH(A6,-1)</f>
        <v>41820</v>
      </c>
      <c r="B7" s="6">
        <f>VLOOKUP(YEAR(A7),Sheet3!$D$1:$P$16,MATCH(MONTH(Sheet3!A7),Sheet3!$D$1:$P$1,0),FALSE)</f>
        <v>1.8100000000000002E-2</v>
      </c>
      <c r="C7" s="6"/>
      <c r="D7" s="9">
        <v>2012</v>
      </c>
      <c r="E7" s="18">
        <v>3.2599999999999997E-2</v>
      </c>
      <c r="F7" s="18">
        <v>3.0999999999999999E-3</v>
      </c>
      <c r="G7" s="18">
        <v>4.7999999999999996E-3</v>
      </c>
      <c r="H7" s="18">
        <v>-2.0000000000000001E-4</v>
      </c>
      <c r="I7" s="18">
        <v>-4.8999999999999998E-3</v>
      </c>
      <c r="J7" s="18">
        <v>7.6E-3</v>
      </c>
      <c r="K7" s="18">
        <v>1.12E-2</v>
      </c>
      <c r="L7" s="18">
        <v>8.3000000000000001E-3</v>
      </c>
      <c r="M7" s="18">
        <v>3.2300000000000002E-2</v>
      </c>
      <c r="N7" s="18">
        <v>2.1499999999999998E-2</v>
      </c>
      <c r="O7" s="18">
        <v>1.7399999999999999E-2</v>
      </c>
      <c r="P7" s="18">
        <v>3.1300000000000001E-2</v>
      </c>
      <c r="Q7" s="19">
        <v>0.17699999999999999</v>
      </c>
      <c r="S7" s="20" t="str">
        <f t="shared" si="1"/>
        <v/>
      </c>
      <c r="T7" s="2">
        <f t="array" ref="T7">PRODUCT(1+E7:P7)-1</f>
        <v>0.17698755952396383</v>
      </c>
      <c r="U7" s="1"/>
    </row>
    <row r="8" spans="1:21" x14ac:dyDescent="0.25">
      <c r="A8" s="3">
        <f>EOMONTH(A7,-1)</f>
        <v>41790</v>
      </c>
      <c r="B8" s="6">
        <f>VLOOKUP(YEAR(A8),Sheet3!$D$1:$P$16,MATCH(MONTH(Sheet3!A8),Sheet3!$D$1:$P$1,0),FALSE)</f>
        <v>1.2800000000000001E-2</v>
      </c>
      <c r="C8" s="6"/>
      <c r="D8" s="9">
        <v>2013</v>
      </c>
      <c r="E8" s="18">
        <v>7.0000000000000001E-3</v>
      </c>
      <c r="F8" s="18">
        <v>-4.4999999999999997E-3</v>
      </c>
      <c r="G8" s="18">
        <v>5.8999999999999999E-3</v>
      </c>
      <c r="H8" s="18">
        <v>3.0700000000000002E-2</v>
      </c>
      <c r="I8" s="18">
        <v>-1.11E-2</v>
      </c>
      <c r="J8" s="18">
        <v>-1.9E-2</v>
      </c>
      <c r="K8" s="18">
        <v>1.3599999999999999E-2</v>
      </c>
      <c r="L8" s="18">
        <v>-6.7000000000000002E-3</v>
      </c>
      <c r="M8" s="18">
        <v>8.3999999999999995E-3</v>
      </c>
      <c r="N8" s="18">
        <v>2.9899999999999999E-2</v>
      </c>
      <c r="O8" s="18">
        <v>0.01</v>
      </c>
      <c r="P8" s="18">
        <v>2.23E-2</v>
      </c>
      <c r="Q8" s="19">
        <v>8.8599999999999998E-2</v>
      </c>
      <c r="S8" s="20" t="str">
        <f t="shared" si="1"/>
        <v/>
      </c>
      <c r="T8" s="2">
        <f t="array" ref="T8">PRODUCT(1+E8:P8)-1</f>
        <v>8.8563756445343644E-2</v>
      </c>
      <c r="U8" s="1"/>
    </row>
    <row r="9" spans="1:21" x14ac:dyDescent="0.25">
      <c r="A9" s="3">
        <f>EOMONTH(A8,-1)</f>
        <v>41759</v>
      </c>
      <c r="B9" s="6">
        <f>VLOOKUP(YEAR(A9),Sheet3!$D$1:$P$16,MATCH(MONTH(Sheet3!A9),Sheet3!$D$1:$P$1,0),FALSE)</f>
        <v>1.78E-2</v>
      </c>
      <c r="C9" s="6"/>
      <c r="D9" s="9">
        <v>2014</v>
      </c>
      <c r="E9" s="18">
        <v>-2.3999999999999998E-3</v>
      </c>
      <c r="F9" s="18">
        <v>2.3300000000000001E-2</v>
      </c>
      <c r="G9" s="18">
        <v>1.0200000000000001E-2</v>
      </c>
      <c r="H9" s="18">
        <v>1.78E-2</v>
      </c>
      <c r="I9" s="18">
        <v>1.2800000000000001E-2</v>
      </c>
      <c r="J9" s="18">
        <v>1.8100000000000002E-2</v>
      </c>
      <c r="K9" s="18">
        <v>-1.2200000000000001E-2</v>
      </c>
      <c r="L9" s="18">
        <v>-2.5000000000000001E-3</v>
      </c>
      <c r="M9" s="18">
        <v>-1.5800000000000002E-2</v>
      </c>
      <c r="N9" s="18">
        <v>-3.3999999999999998E-3</v>
      </c>
      <c r="O9" s="18">
        <v>2.3999999999999998E-3</v>
      </c>
      <c r="P9" s="18"/>
      <c r="Q9" s="18">
        <v>4.8500000000000001E-2</v>
      </c>
      <c r="S9" s="20" t="str">
        <f>IF(ROUND(Q9-T9,4)=0,"",FALSE)</f>
        <v/>
      </c>
      <c r="T9" s="2">
        <f t="array" ref="T9">PRODUCT(1+E9:P9)-1</f>
        <v>4.8505186647197718E-2</v>
      </c>
    </row>
    <row r="10" spans="1:21" x14ac:dyDescent="0.25">
      <c r="A10" s="3">
        <f>EOMONTH(A9,-1)</f>
        <v>41729</v>
      </c>
      <c r="B10" s="6">
        <f>VLOOKUP(YEAR(A10),Sheet3!$D$1:$P$16,MATCH(MONTH(Sheet3!A10),Sheet3!$D$1:$P$1,0),FALSE)</f>
        <v>1.0200000000000001E-2</v>
      </c>
      <c r="C10" s="6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21" x14ac:dyDescent="0.25">
      <c r="A11" s="3">
        <f>EOMONTH(A10,-1)</f>
        <v>41698</v>
      </c>
      <c r="B11" s="6">
        <f>VLOOKUP(YEAR(A11),Sheet3!$D$1:$P$16,MATCH(MONTH(Sheet3!A11),Sheet3!$D$1:$P$1,0),FALSE)</f>
        <v>2.3300000000000001E-2</v>
      </c>
      <c r="C11" s="6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21" x14ac:dyDescent="0.25">
      <c r="A12" s="3">
        <f>EOMONTH(A11,-1)</f>
        <v>41670</v>
      </c>
      <c r="B12" s="6">
        <f>VLOOKUP(YEAR(A12),Sheet3!$D$1:$P$16,MATCH(MONTH(Sheet3!A12),Sheet3!$D$1:$P$1,0),FALSE)</f>
        <v>-2.3999999999999998E-3</v>
      </c>
      <c r="C12" s="6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21" x14ac:dyDescent="0.25">
      <c r="A13" s="3">
        <f>EOMONTH(A12,-1)</f>
        <v>41639</v>
      </c>
      <c r="B13" s="6">
        <f>VLOOKUP(YEAR(A13),Sheet3!$D$1:$P$16,MATCH(MONTH(Sheet3!A13),Sheet3!$D$1:$P$1,0),FALSE)</f>
        <v>2.23E-2</v>
      </c>
      <c r="C13" s="6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21" x14ac:dyDescent="0.25">
      <c r="A14" s="3">
        <f>EOMONTH(A13,-1)</f>
        <v>41608</v>
      </c>
      <c r="B14" s="6">
        <f>VLOOKUP(YEAR(A14),Sheet3!$D$1:$P$16,MATCH(MONTH(Sheet3!A14),Sheet3!$D$1:$P$1,0),FALSE)</f>
        <v>0.01</v>
      </c>
      <c r="C14" s="6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21" x14ac:dyDescent="0.25">
      <c r="A15" s="3">
        <f>EOMONTH(A14,-1)</f>
        <v>41578</v>
      </c>
      <c r="B15" s="6">
        <f>VLOOKUP(YEAR(A15),Sheet3!$D$1:$P$16,MATCH(MONTH(Sheet3!A15),Sheet3!$D$1:$P$1,0),FALSE)</f>
        <v>2.9899999999999999E-2</v>
      </c>
      <c r="C15" s="6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21" x14ac:dyDescent="0.25">
      <c r="A16" s="3">
        <f>EOMONTH(A15,-1)</f>
        <v>41547</v>
      </c>
      <c r="B16" s="6">
        <f>VLOOKUP(YEAR(A16),Sheet3!$D$1:$P$16,MATCH(MONTH(Sheet3!A16),Sheet3!$D$1:$P$1,0),FALSE)</f>
        <v>8.3999999999999995E-3</v>
      </c>
      <c r="C16" s="6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5">
      <c r="A17" s="3">
        <f>EOMONTH(A16,-1)</f>
        <v>41517</v>
      </c>
      <c r="B17" s="6">
        <f>VLOOKUP(YEAR(A17),Sheet3!$D$1:$P$16,MATCH(MONTH(Sheet3!A17),Sheet3!$D$1:$P$1,0),FALSE)</f>
        <v>-6.7000000000000002E-3</v>
      </c>
      <c r="C17" s="6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5">
      <c r="A18" s="3">
        <f>EOMONTH(A17,-1)</f>
        <v>41486</v>
      </c>
      <c r="B18" s="6">
        <f>VLOOKUP(YEAR(A18),Sheet3!$D$1:$P$16,MATCH(MONTH(Sheet3!A18),Sheet3!$D$1:$P$1,0),FALSE)</f>
        <v>1.3599999999999999E-2</v>
      </c>
      <c r="C18" s="6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5">
      <c r="A19" s="3">
        <f>EOMONTH(A18,-1)</f>
        <v>41455</v>
      </c>
      <c r="B19" s="6">
        <f>VLOOKUP(YEAR(A19),Sheet3!$D$1:$P$16,MATCH(MONTH(Sheet3!A19),Sheet3!$D$1:$P$1,0),FALSE)</f>
        <v>-1.9E-2</v>
      </c>
      <c r="C19" s="6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5">
      <c r="A20" s="3">
        <f>EOMONTH(A19,-1)</f>
        <v>41425</v>
      </c>
      <c r="B20" s="6">
        <f>VLOOKUP(YEAR(A20),Sheet3!$D$1:$P$16,MATCH(MONTH(Sheet3!A20),Sheet3!$D$1:$P$1,0),FALSE)</f>
        <v>-1.11E-2</v>
      </c>
      <c r="C20" s="6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5">
      <c r="A21" s="3">
        <f>EOMONTH(A20,-1)</f>
        <v>41394</v>
      </c>
      <c r="B21" s="6">
        <f>VLOOKUP(YEAR(A21),Sheet3!$D$1:$P$16,MATCH(MONTH(Sheet3!A21),Sheet3!$D$1:$P$1,0),FALSE)</f>
        <v>3.0700000000000002E-2</v>
      </c>
      <c r="C21" s="6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5">
      <c r="A22" s="3">
        <f>EOMONTH(A21,-1)</f>
        <v>41364</v>
      </c>
      <c r="B22" s="6">
        <f>VLOOKUP(YEAR(A22),Sheet3!$D$1:$P$16,MATCH(MONTH(Sheet3!A22),Sheet3!$D$1:$P$1,0),FALSE)</f>
        <v>5.8999999999999999E-3</v>
      </c>
      <c r="C22" s="6"/>
    </row>
    <row r="23" spans="1:17" x14ac:dyDescent="0.25">
      <c r="A23" s="3">
        <f>EOMONTH(A22,-1)</f>
        <v>41333</v>
      </c>
      <c r="B23" s="6">
        <f>VLOOKUP(YEAR(A23),Sheet3!$D$1:$P$16,MATCH(MONTH(Sheet3!A23),Sheet3!$D$1:$P$1,0),FALSE)</f>
        <v>-4.4999999999999997E-3</v>
      </c>
      <c r="C23" s="6"/>
      <c r="D23" s="10" t="s">
        <v>0</v>
      </c>
      <c r="E23" s="11">
        <f>E1</f>
        <v>1</v>
      </c>
      <c r="F23" s="11">
        <f t="shared" ref="F23:P23" si="2">F1</f>
        <v>2</v>
      </c>
      <c r="G23" s="11">
        <f t="shared" si="2"/>
        <v>3</v>
      </c>
      <c r="H23" s="11">
        <f t="shared" si="2"/>
        <v>4</v>
      </c>
      <c r="I23" s="11">
        <f t="shared" si="2"/>
        <v>5</v>
      </c>
      <c r="J23" s="11">
        <f t="shared" si="2"/>
        <v>6</v>
      </c>
      <c r="K23" s="11">
        <f t="shared" si="2"/>
        <v>7</v>
      </c>
      <c r="L23" s="11">
        <f t="shared" si="2"/>
        <v>8</v>
      </c>
      <c r="M23" s="11">
        <f t="shared" si="2"/>
        <v>9</v>
      </c>
      <c r="N23" s="11">
        <f t="shared" si="2"/>
        <v>10</v>
      </c>
      <c r="O23" s="11">
        <f t="shared" si="2"/>
        <v>11</v>
      </c>
      <c r="P23" s="12">
        <f t="shared" si="2"/>
        <v>12</v>
      </c>
    </row>
    <row r="24" spans="1:17" x14ac:dyDescent="0.25">
      <c r="A24" s="3">
        <f>EOMONTH(A23,-1)</f>
        <v>41305</v>
      </c>
      <c r="B24" s="6">
        <f>VLOOKUP(YEAR(A24),Sheet3!$D$1:$P$16,MATCH(MONTH(Sheet3!A24),Sheet3!$D$1:$P$1,0),FALSE)</f>
        <v>7.0000000000000001E-3</v>
      </c>
      <c r="C24" s="6"/>
      <c r="D24" s="13">
        <f>IF(ISNUMBER(D3),D3,"")</f>
        <v>2008</v>
      </c>
      <c r="E24" s="7" t="str">
        <f>IF(ISNUMBER(E3),DATE($D24,E$23,1),"")</f>
        <v/>
      </c>
      <c r="F24" s="7" t="str">
        <f>IF(ISNUMBER(F3),DATE($D24,F$23,1),"")</f>
        <v/>
      </c>
      <c r="G24" s="7" t="str">
        <f>IF(ISNUMBER(G3),DATE($D24,G$23,1),"")</f>
        <v/>
      </c>
      <c r="H24" s="7" t="str">
        <f>IF(ISNUMBER(H3),DATE($D24,H$23,1),"")</f>
        <v/>
      </c>
      <c r="I24" s="7" t="str">
        <f>IF(ISNUMBER(I3),DATE($D24,I$23,1),"")</f>
        <v/>
      </c>
      <c r="J24" s="7" t="str">
        <f>IF(ISNUMBER(J3),DATE($D24,J$23,1),"")</f>
        <v/>
      </c>
      <c r="K24" s="7">
        <f>IF(ISNUMBER(K3),DATE($D24,K$23,1),"")</f>
        <v>39630</v>
      </c>
      <c r="L24" s="7">
        <f>IF(ISNUMBER(L3),DATE($D24,L$23,1),"")</f>
        <v>39661</v>
      </c>
      <c r="M24" s="7">
        <f>IF(ISNUMBER(M3),DATE($D24,M$23,1),"")</f>
        <v>39692</v>
      </c>
      <c r="N24" s="7">
        <f>IF(ISNUMBER(N3),DATE($D24,N$23,1),"")</f>
        <v>39722</v>
      </c>
      <c r="O24" s="7">
        <f>IF(ISNUMBER(O3),DATE($D24,O$23,1),"")</f>
        <v>39753</v>
      </c>
      <c r="P24" s="14">
        <f>IF(ISNUMBER(P3),DATE($D24,P$23,1),"")</f>
        <v>39783</v>
      </c>
      <c r="Q24" s="2"/>
    </row>
    <row r="25" spans="1:17" x14ac:dyDescent="0.25">
      <c r="A25" s="3">
        <f>EOMONTH(A24,-1)</f>
        <v>41274</v>
      </c>
      <c r="B25" s="6">
        <f>VLOOKUP(YEAR(A25),Sheet3!$D$1:$P$16,MATCH(MONTH(Sheet3!A25),Sheet3!$D$1:$P$1,0),FALSE)</f>
        <v>3.1300000000000001E-2</v>
      </c>
      <c r="C25" s="6"/>
      <c r="D25" s="13">
        <f t="shared" ref="D25:D44" si="3">IF(ISNUMBER(D4),D4,"")</f>
        <v>2009</v>
      </c>
      <c r="E25" s="7">
        <f>IF(ISNUMBER(E4),DATE($D25,E$23,1),"")</f>
        <v>39814</v>
      </c>
      <c r="F25" s="7">
        <f>IF(ISNUMBER(F4),DATE($D25,F$23,1),"")</f>
        <v>39845</v>
      </c>
      <c r="G25" s="7">
        <f>IF(ISNUMBER(G4),DATE($D25,G$23,1),"")</f>
        <v>39873</v>
      </c>
      <c r="H25" s="7">
        <f>IF(ISNUMBER(H4),DATE($D25,H$23,1),"")</f>
        <v>39904</v>
      </c>
      <c r="I25" s="7">
        <f>IF(ISNUMBER(I4),DATE($D25,I$23,1),"")</f>
        <v>39934</v>
      </c>
      <c r="J25" s="7">
        <f>IF(ISNUMBER(J4),DATE($D25,J$23,1),"")</f>
        <v>39965</v>
      </c>
      <c r="K25" s="7">
        <f>IF(ISNUMBER(K4),DATE($D25,K$23,1),"")</f>
        <v>39995</v>
      </c>
      <c r="L25" s="7">
        <f>IF(ISNUMBER(L4),DATE($D25,L$23,1),"")</f>
        <v>40026</v>
      </c>
      <c r="M25" s="7">
        <f>IF(ISNUMBER(M4),DATE($D25,M$23,1),"")</f>
        <v>40057</v>
      </c>
      <c r="N25" s="7">
        <f>IF(ISNUMBER(N4),DATE($D25,N$23,1),"")</f>
        <v>40087</v>
      </c>
      <c r="O25" s="7">
        <f>IF(ISNUMBER(O4),DATE($D25,O$23,1),"")</f>
        <v>40118</v>
      </c>
      <c r="P25" s="14">
        <f>IF(ISNUMBER(P4),DATE($D25,P$23,1),"")</f>
        <v>40148</v>
      </c>
      <c r="Q25" s="2"/>
    </row>
    <row r="26" spans="1:17" x14ac:dyDescent="0.25">
      <c r="A26" s="3">
        <f>EOMONTH(A25,-1)</f>
        <v>41243</v>
      </c>
      <c r="B26" s="6">
        <f>VLOOKUP(YEAR(A26),Sheet3!$D$1:$P$16,MATCH(MONTH(Sheet3!A26),Sheet3!$D$1:$P$1,0),FALSE)</f>
        <v>1.7399999999999999E-2</v>
      </c>
      <c r="C26" s="6"/>
      <c r="D26" s="13">
        <f t="shared" si="3"/>
        <v>2010</v>
      </c>
      <c r="E26" s="7">
        <f>IF(ISNUMBER(E5),DATE($D26,E$23,1),"")</f>
        <v>40179</v>
      </c>
      <c r="F26" s="7">
        <f>IF(ISNUMBER(F5),DATE($D26,F$23,1),"")</f>
        <v>40210</v>
      </c>
      <c r="G26" s="7">
        <f>IF(ISNUMBER(G5),DATE($D26,G$23,1),"")</f>
        <v>40238</v>
      </c>
      <c r="H26" s="7">
        <f>IF(ISNUMBER(H5),DATE($D26,H$23,1),"")</f>
        <v>40269</v>
      </c>
      <c r="I26" s="7">
        <f>IF(ISNUMBER(I5),DATE($D26,I$23,1),"")</f>
        <v>40299</v>
      </c>
      <c r="J26" s="7">
        <f>IF(ISNUMBER(J5),DATE($D26,J$23,1),"")</f>
        <v>40330</v>
      </c>
      <c r="K26" s="7">
        <f>IF(ISNUMBER(K5),DATE($D26,K$23,1),"")</f>
        <v>40360</v>
      </c>
      <c r="L26" s="7">
        <f>IF(ISNUMBER(L5),DATE($D26,L$23,1),"")</f>
        <v>40391</v>
      </c>
      <c r="M26" s="7">
        <f>IF(ISNUMBER(M5),DATE($D26,M$23,1),"")</f>
        <v>40422</v>
      </c>
      <c r="N26" s="7">
        <f>IF(ISNUMBER(N5),DATE($D26,N$23,1),"")</f>
        <v>40452</v>
      </c>
      <c r="O26" s="7">
        <f>IF(ISNUMBER(O5),DATE($D26,O$23,1),"")</f>
        <v>40483</v>
      </c>
      <c r="P26" s="14">
        <f>IF(ISNUMBER(P5),DATE($D26,P$23,1),"")</f>
        <v>40513</v>
      </c>
      <c r="Q26" s="2"/>
    </row>
    <row r="27" spans="1:17" x14ac:dyDescent="0.25">
      <c r="A27" s="3">
        <f>EOMONTH(A26,-1)</f>
        <v>41213</v>
      </c>
      <c r="B27" s="6">
        <f>VLOOKUP(YEAR(A27),Sheet3!$D$1:$P$16,MATCH(MONTH(Sheet3!A27),Sheet3!$D$1:$P$1,0),FALSE)</f>
        <v>2.1499999999999998E-2</v>
      </c>
      <c r="C27" s="6"/>
      <c r="D27" s="13">
        <f t="shared" si="3"/>
        <v>2011</v>
      </c>
      <c r="E27" s="7">
        <f>IF(ISNUMBER(E6),DATE($D27,E$23,1),"")</f>
        <v>40544</v>
      </c>
      <c r="F27" s="7">
        <f>IF(ISNUMBER(F6),DATE($D27,F$23,1),"")</f>
        <v>40575</v>
      </c>
      <c r="G27" s="7">
        <f>IF(ISNUMBER(G6),DATE($D27,G$23,1),"")</f>
        <v>40603</v>
      </c>
      <c r="H27" s="7">
        <f>IF(ISNUMBER(H6),DATE($D27,H$23,1),"")</f>
        <v>40634</v>
      </c>
      <c r="I27" s="7">
        <f>IF(ISNUMBER(I6),DATE($D27,I$23,1),"")</f>
        <v>40664</v>
      </c>
      <c r="J27" s="7">
        <f>IF(ISNUMBER(J6),DATE($D27,J$23,1),"")</f>
        <v>40695</v>
      </c>
      <c r="K27" s="7">
        <f>IF(ISNUMBER(K6),DATE($D27,K$23,1),"")</f>
        <v>40725</v>
      </c>
      <c r="L27" s="7">
        <f>IF(ISNUMBER(L6),DATE($D27,L$23,1),"")</f>
        <v>40756</v>
      </c>
      <c r="M27" s="7">
        <f>IF(ISNUMBER(M6),DATE($D27,M$23,1),"")</f>
        <v>40787</v>
      </c>
      <c r="N27" s="7">
        <f>IF(ISNUMBER(N6),DATE($D27,N$23,1),"")</f>
        <v>40817</v>
      </c>
      <c r="O27" s="7">
        <f>IF(ISNUMBER(O6),DATE($D27,O$23,1),"")</f>
        <v>40848</v>
      </c>
      <c r="P27" s="14">
        <f>IF(ISNUMBER(P6),DATE($D27,P$23,1),"")</f>
        <v>40878</v>
      </c>
      <c r="Q27" s="2"/>
    </row>
    <row r="28" spans="1:17" x14ac:dyDescent="0.25">
      <c r="A28" s="3">
        <f>EOMONTH(A27,-1)</f>
        <v>41182</v>
      </c>
      <c r="B28" s="6">
        <f>VLOOKUP(YEAR(A28),Sheet3!$D$1:$P$16,MATCH(MONTH(Sheet3!A28),Sheet3!$D$1:$P$1,0),FALSE)</f>
        <v>3.2300000000000002E-2</v>
      </c>
      <c r="C28" s="6"/>
      <c r="D28" s="13">
        <f t="shared" si="3"/>
        <v>2012</v>
      </c>
      <c r="E28" s="7">
        <f>IF(ISNUMBER(E7),DATE($D28,E$23,1),"")</f>
        <v>40909</v>
      </c>
      <c r="F28" s="7">
        <f>IF(ISNUMBER(F7),DATE($D28,F$23,1),"")</f>
        <v>40940</v>
      </c>
      <c r="G28" s="7">
        <f>IF(ISNUMBER(G7),DATE($D28,G$23,1),"")</f>
        <v>40969</v>
      </c>
      <c r="H28" s="7">
        <f>IF(ISNUMBER(H7),DATE($D28,H$23,1),"")</f>
        <v>41000</v>
      </c>
      <c r="I28" s="7">
        <f>IF(ISNUMBER(I7),DATE($D28,I$23,1),"")</f>
        <v>41030</v>
      </c>
      <c r="J28" s="7">
        <f>IF(ISNUMBER(J7),DATE($D28,J$23,1),"")</f>
        <v>41061</v>
      </c>
      <c r="K28" s="7">
        <f>IF(ISNUMBER(K7),DATE($D28,K$23,1),"")</f>
        <v>41091</v>
      </c>
      <c r="L28" s="7">
        <f>IF(ISNUMBER(L7),DATE($D28,L$23,1),"")</f>
        <v>41122</v>
      </c>
      <c r="M28" s="7">
        <f>IF(ISNUMBER(M7),DATE($D28,M$23,1),"")</f>
        <v>41153</v>
      </c>
      <c r="N28" s="7">
        <f>IF(ISNUMBER(N7),DATE($D28,N$23,1),"")</f>
        <v>41183</v>
      </c>
      <c r="O28" s="7">
        <f>IF(ISNUMBER(O7),DATE($D28,O$23,1),"")</f>
        <v>41214</v>
      </c>
      <c r="P28" s="14">
        <f>IF(ISNUMBER(P7),DATE($D28,P$23,1),"")</f>
        <v>41244</v>
      </c>
      <c r="Q28" s="2"/>
    </row>
    <row r="29" spans="1:17" x14ac:dyDescent="0.25">
      <c r="A29" s="3">
        <f>EOMONTH(A28,-1)</f>
        <v>41152</v>
      </c>
      <c r="B29" s="6">
        <f>VLOOKUP(YEAR(A29),Sheet3!$D$1:$P$16,MATCH(MONTH(Sheet3!A29),Sheet3!$D$1:$P$1,0),FALSE)</f>
        <v>8.3000000000000001E-3</v>
      </c>
      <c r="C29" s="6"/>
      <c r="D29" s="13">
        <f t="shared" si="3"/>
        <v>2013</v>
      </c>
      <c r="E29" s="7">
        <f>IF(ISNUMBER(E8),DATE($D29,E$23,1),"")</f>
        <v>41275</v>
      </c>
      <c r="F29" s="7">
        <f>IF(ISNUMBER(F8),DATE($D29,F$23,1),"")</f>
        <v>41306</v>
      </c>
      <c r="G29" s="7">
        <f>IF(ISNUMBER(G8),DATE($D29,G$23,1),"")</f>
        <v>41334</v>
      </c>
      <c r="H29" s="7">
        <f>IF(ISNUMBER(H8),DATE($D29,H$23,1),"")</f>
        <v>41365</v>
      </c>
      <c r="I29" s="7">
        <f>IF(ISNUMBER(I8),DATE($D29,I$23,1),"")</f>
        <v>41395</v>
      </c>
      <c r="J29" s="7">
        <f>IF(ISNUMBER(J8),DATE($D29,J$23,1),"")</f>
        <v>41426</v>
      </c>
      <c r="K29" s="7">
        <f>IF(ISNUMBER(K8),DATE($D29,K$23,1),"")</f>
        <v>41456</v>
      </c>
      <c r="L29" s="7">
        <f>IF(ISNUMBER(L8),DATE($D29,L$23,1),"")</f>
        <v>41487</v>
      </c>
      <c r="M29" s="7">
        <f>IF(ISNUMBER(M8),DATE($D29,M$23,1),"")</f>
        <v>41518</v>
      </c>
      <c r="N29" s="7">
        <f>IF(ISNUMBER(N8),DATE($D29,N$23,1),"")</f>
        <v>41548</v>
      </c>
      <c r="O29" s="7">
        <f>IF(ISNUMBER(O8),DATE($D29,O$23,1),"")</f>
        <v>41579</v>
      </c>
      <c r="P29" s="14">
        <f>IF(ISNUMBER(P8),DATE($D29,P$23,1),"")</f>
        <v>41609</v>
      </c>
      <c r="Q29" s="2"/>
    </row>
    <row r="30" spans="1:17" x14ac:dyDescent="0.25">
      <c r="A30" s="3">
        <f>EOMONTH(A29,-1)</f>
        <v>41121</v>
      </c>
      <c r="B30" s="6">
        <f>VLOOKUP(YEAR(A30),Sheet3!$D$1:$P$16,MATCH(MONTH(Sheet3!A30),Sheet3!$D$1:$P$1,0),FALSE)</f>
        <v>1.12E-2</v>
      </c>
      <c r="C30" s="6"/>
      <c r="D30" s="13">
        <f t="shared" si="3"/>
        <v>2014</v>
      </c>
      <c r="E30" s="7">
        <f>IF(ISNUMBER(E9),DATE($D30,E$23,1),"")</f>
        <v>41640</v>
      </c>
      <c r="F30" s="7">
        <f>IF(ISNUMBER(F9),DATE($D30,F$23,1),"")</f>
        <v>41671</v>
      </c>
      <c r="G30" s="7">
        <f>IF(ISNUMBER(G9),DATE($D30,G$23,1),"")</f>
        <v>41699</v>
      </c>
      <c r="H30" s="7">
        <f>IF(ISNUMBER(H9),DATE($D30,H$23,1),"")</f>
        <v>41730</v>
      </c>
      <c r="I30" s="7">
        <f>IF(ISNUMBER(I9),DATE($D30,I$23,1),"")</f>
        <v>41760</v>
      </c>
      <c r="J30" s="7">
        <f>IF(ISNUMBER(J9),DATE($D30,J$23,1),"")</f>
        <v>41791</v>
      </c>
      <c r="K30" s="7">
        <f>IF(ISNUMBER(K9),DATE($D30,K$23,1),"")</f>
        <v>41821</v>
      </c>
      <c r="L30" s="7">
        <f>IF(ISNUMBER(L9),DATE($D30,L$23,1),"")</f>
        <v>41852</v>
      </c>
      <c r="M30" s="7">
        <f>IF(ISNUMBER(M9),DATE($D30,M$23,1),"")</f>
        <v>41883</v>
      </c>
      <c r="N30" s="7">
        <f>IF(ISNUMBER(N9),DATE($D30,N$23,1),"")</f>
        <v>41913</v>
      </c>
      <c r="O30" s="7">
        <f>IF(ISNUMBER(O9),DATE($D30,O$23,1),"")</f>
        <v>41944</v>
      </c>
      <c r="P30" s="14" t="str">
        <f>IF(ISNUMBER(P9),DATE($D30,P$23,1),"")</f>
        <v/>
      </c>
    </row>
    <row r="31" spans="1:17" x14ac:dyDescent="0.25">
      <c r="A31" s="3">
        <f>EOMONTH(A30,-1)</f>
        <v>41090</v>
      </c>
      <c r="B31" s="6">
        <f>VLOOKUP(YEAR(A31),Sheet3!$D$1:$P$16,MATCH(MONTH(Sheet3!A31),Sheet3!$D$1:$P$1,0),FALSE)</f>
        <v>7.6E-3</v>
      </c>
      <c r="C31" s="6"/>
      <c r="D31" s="13" t="str">
        <f t="shared" si="3"/>
        <v/>
      </c>
      <c r="E31" s="7" t="str">
        <f t="shared" ref="E31:P31" si="4">IF(ISNUMBER(E10),DATE($D31,E$23,1),"")</f>
        <v/>
      </c>
      <c r="F31" s="7" t="str">
        <f t="shared" si="4"/>
        <v/>
      </c>
      <c r="G31" s="7" t="str">
        <f t="shared" si="4"/>
        <v/>
      </c>
      <c r="H31" s="7" t="str">
        <f t="shared" si="4"/>
        <v/>
      </c>
      <c r="I31" s="7" t="str">
        <f t="shared" si="4"/>
        <v/>
      </c>
      <c r="J31" s="7" t="str">
        <f t="shared" si="4"/>
        <v/>
      </c>
      <c r="K31" s="7" t="str">
        <f t="shared" si="4"/>
        <v/>
      </c>
      <c r="L31" s="7" t="str">
        <f t="shared" si="4"/>
        <v/>
      </c>
      <c r="M31" s="7" t="str">
        <f t="shared" si="4"/>
        <v/>
      </c>
      <c r="N31" s="7" t="str">
        <f t="shared" si="4"/>
        <v/>
      </c>
      <c r="O31" s="7" t="str">
        <f t="shared" si="4"/>
        <v/>
      </c>
      <c r="P31" s="14" t="str">
        <f t="shared" si="4"/>
        <v/>
      </c>
    </row>
    <row r="32" spans="1:17" x14ac:dyDescent="0.25">
      <c r="A32" s="3">
        <f>EOMONTH(A31,-1)</f>
        <v>41060</v>
      </c>
      <c r="B32" s="6">
        <f>VLOOKUP(YEAR(A32),Sheet3!$D$1:$P$16,MATCH(MONTH(Sheet3!A32),Sheet3!$D$1:$P$1,0),FALSE)</f>
        <v>-4.8999999999999998E-3</v>
      </c>
      <c r="C32" s="6"/>
      <c r="D32" s="13" t="str">
        <f t="shared" si="3"/>
        <v/>
      </c>
      <c r="E32" s="7" t="str">
        <f t="shared" ref="E32:P32" si="5">IF(ISNUMBER(E11),DATE($D32,E$23,1),"")</f>
        <v/>
      </c>
      <c r="F32" s="7" t="str">
        <f t="shared" si="5"/>
        <v/>
      </c>
      <c r="G32" s="7" t="str">
        <f t="shared" si="5"/>
        <v/>
      </c>
      <c r="H32" s="7" t="str">
        <f t="shared" si="5"/>
        <v/>
      </c>
      <c r="I32" s="7" t="str">
        <f t="shared" si="5"/>
        <v/>
      </c>
      <c r="J32" s="7" t="str">
        <f t="shared" si="5"/>
        <v/>
      </c>
      <c r="K32" s="7" t="str">
        <f t="shared" si="5"/>
        <v/>
      </c>
      <c r="L32" s="7" t="str">
        <f t="shared" si="5"/>
        <v/>
      </c>
      <c r="M32" s="7" t="str">
        <f t="shared" si="5"/>
        <v/>
      </c>
      <c r="N32" s="7" t="str">
        <f t="shared" si="5"/>
        <v/>
      </c>
      <c r="O32" s="7" t="str">
        <f t="shared" si="5"/>
        <v/>
      </c>
      <c r="P32" s="14" t="str">
        <f t="shared" si="5"/>
        <v/>
      </c>
    </row>
    <row r="33" spans="1:16" x14ac:dyDescent="0.25">
      <c r="A33" s="3">
        <f>EOMONTH(A32,-1)</f>
        <v>41029</v>
      </c>
      <c r="B33" s="6">
        <f>VLOOKUP(YEAR(A33),Sheet3!$D$1:$P$16,MATCH(MONTH(Sheet3!A33),Sheet3!$D$1:$P$1,0),FALSE)</f>
        <v>-2.0000000000000001E-4</v>
      </c>
      <c r="C33" s="6"/>
      <c r="D33" s="13" t="str">
        <f t="shared" si="3"/>
        <v/>
      </c>
      <c r="E33" s="7" t="str">
        <f t="shared" ref="E33:P33" si="6">IF(ISNUMBER(E12),DATE($D33,E$23,1),"")</f>
        <v/>
      </c>
      <c r="F33" s="7" t="str">
        <f t="shared" si="6"/>
        <v/>
      </c>
      <c r="G33" s="7" t="str">
        <f t="shared" si="6"/>
        <v/>
      </c>
      <c r="H33" s="7" t="str">
        <f t="shared" si="6"/>
        <v/>
      </c>
      <c r="I33" s="7" t="str">
        <f t="shared" si="6"/>
        <v/>
      </c>
      <c r="J33" s="7" t="str">
        <f t="shared" si="6"/>
        <v/>
      </c>
      <c r="K33" s="7" t="str">
        <f t="shared" si="6"/>
        <v/>
      </c>
      <c r="L33" s="7" t="str">
        <f t="shared" si="6"/>
        <v/>
      </c>
      <c r="M33" s="7" t="str">
        <f t="shared" si="6"/>
        <v/>
      </c>
      <c r="N33" s="7" t="str">
        <f t="shared" si="6"/>
        <v/>
      </c>
      <c r="O33" s="7" t="str">
        <f t="shared" si="6"/>
        <v/>
      </c>
      <c r="P33" s="14" t="str">
        <f t="shared" si="6"/>
        <v/>
      </c>
    </row>
    <row r="34" spans="1:16" x14ac:dyDescent="0.25">
      <c r="A34" s="3">
        <f>EOMONTH(A33,-1)</f>
        <v>40999</v>
      </c>
      <c r="B34" s="6">
        <f>VLOOKUP(YEAR(A34),Sheet3!$D$1:$P$16,MATCH(MONTH(Sheet3!A34),Sheet3!$D$1:$P$1,0),FALSE)</f>
        <v>4.7999999999999996E-3</v>
      </c>
      <c r="C34" s="6"/>
      <c r="D34" s="13" t="str">
        <f t="shared" si="3"/>
        <v/>
      </c>
      <c r="E34" s="7" t="str">
        <f t="shared" ref="E34:P34" si="7">IF(ISNUMBER(E13),DATE($D34,E$23,1),"")</f>
        <v/>
      </c>
      <c r="F34" s="7" t="str">
        <f t="shared" si="7"/>
        <v/>
      </c>
      <c r="G34" s="7" t="str">
        <f t="shared" si="7"/>
        <v/>
      </c>
      <c r="H34" s="7" t="str">
        <f t="shared" si="7"/>
        <v/>
      </c>
      <c r="I34" s="7" t="str">
        <f t="shared" si="7"/>
        <v/>
      </c>
      <c r="J34" s="7" t="str">
        <f t="shared" si="7"/>
        <v/>
      </c>
      <c r="K34" s="7" t="str">
        <f t="shared" si="7"/>
        <v/>
      </c>
      <c r="L34" s="7" t="str">
        <f t="shared" si="7"/>
        <v/>
      </c>
      <c r="M34" s="7" t="str">
        <f t="shared" si="7"/>
        <v/>
      </c>
      <c r="N34" s="7" t="str">
        <f t="shared" si="7"/>
        <v/>
      </c>
      <c r="O34" s="7" t="str">
        <f t="shared" si="7"/>
        <v/>
      </c>
      <c r="P34" s="14" t="str">
        <f t="shared" si="7"/>
        <v/>
      </c>
    </row>
    <row r="35" spans="1:16" x14ac:dyDescent="0.25">
      <c r="A35" s="3">
        <f>EOMONTH(A34,-1)</f>
        <v>40968</v>
      </c>
      <c r="B35" s="6">
        <f>VLOOKUP(YEAR(A35),Sheet3!$D$1:$P$16,MATCH(MONTH(Sheet3!A35),Sheet3!$D$1:$P$1,0),FALSE)</f>
        <v>3.0999999999999999E-3</v>
      </c>
      <c r="C35" s="6"/>
      <c r="D35" s="13" t="str">
        <f t="shared" si="3"/>
        <v/>
      </c>
      <c r="E35" s="7" t="str">
        <f t="shared" ref="E35:P35" si="8">IF(ISNUMBER(E14),DATE($D35,E$23,1),"")</f>
        <v/>
      </c>
      <c r="F35" s="7" t="str">
        <f t="shared" si="8"/>
        <v/>
      </c>
      <c r="G35" s="7" t="str">
        <f t="shared" si="8"/>
        <v/>
      </c>
      <c r="H35" s="7" t="str">
        <f t="shared" si="8"/>
        <v/>
      </c>
      <c r="I35" s="7" t="str">
        <f t="shared" si="8"/>
        <v/>
      </c>
      <c r="J35" s="7" t="str">
        <f t="shared" si="8"/>
        <v/>
      </c>
      <c r="K35" s="7" t="str">
        <f t="shared" si="8"/>
        <v/>
      </c>
      <c r="L35" s="7" t="str">
        <f t="shared" si="8"/>
        <v/>
      </c>
      <c r="M35" s="7" t="str">
        <f t="shared" si="8"/>
        <v/>
      </c>
      <c r="N35" s="7" t="str">
        <f t="shared" si="8"/>
        <v/>
      </c>
      <c r="O35" s="7" t="str">
        <f t="shared" si="8"/>
        <v/>
      </c>
      <c r="P35" s="14" t="str">
        <f t="shared" si="8"/>
        <v/>
      </c>
    </row>
    <row r="36" spans="1:16" x14ac:dyDescent="0.25">
      <c r="A36" s="3">
        <f>EOMONTH(A35,-1)</f>
        <v>40939</v>
      </c>
      <c r="B36" s="6">
        <f>VLOOKUP(YEAR(A36),Sheet3!$D$1:$P$16,MATCH(MONTH(Sheet3!A36),Sheet3!$D$1:$P$1,0),FALSE)</f>
        <v>3.2599999999999997E-2</v>
      </c>
      <c r="C36" s="6"/>
      <c r="D36" s="13" t="str">
        <f t="shared" si="3"/>
        <v/>
      </c>
      <c r="E36" s="7" t="str">
        <f t="shared" ref="E36:P36" si="9">IF(ISNUMBER(E15),DATE($D36,E$23,1),"")</f>
        <v/>
      </c>
      <c r="F36" s="7" t="str">
        <f t="shared" si="9"/>
        <v/>
      </c>
      <c r="G36" s="7" t="str">
        <f t="shared" si="9"/>
        <v/>
      </c>
      <c r="H36" s="7" t="str">
        <f t="shared" si="9"/>
        <v/>
      </c>
      <c r="I36" s="7" t="str">
        <f t="shared" si="9"/>
        <v/>
      </c>
      <c r="J36" s="7" t="str">
        <f t="shared" si="9"/>
        <v/>
      </c>
      <c r="K36" s="7" t="str">
        <f t="shared" si="9"/>
        <v/>
      </c>
      <c r="L36" s="7" t="str">
        <f t="shared" si="9"/>
        <v/>
      </c>
      <c r="M36" s="7" t="str">
        <f t="shared" si="9"/>
        <v/>
      </c>
      <c r="N36" s="7" t="str">
        <f t="shared" si="9"/>
        <v/>
      </c>
      <c r="O36" s="7" t="str">
        <f t="shared" si="9"/>
        <v/>
      </c>
      <c r="P36" s="14" t="str">
        <f t="shared" si="9"/>
        <v/>
      </c>
    </row>
    <row r="37" spans="1:16" x14ac:dyDescent="0.25">
      <c r="A37" s="3">
        <f>EOMONTH(A36,-1)</f>
        <v>40908</v>
      </c>
      <c r="B37" s="6">
        <f>VLOOKUP(YEAR(A37),Sheet3!$D$1:$P$16,MATCH(MONTH(Sheet3!A37),Sheet3!$D$1:$P$1,0),FALSE)</f>
        <v>1.5699999999999999E-2</v>
      </c>
      <c r="C37" s="6"/>
      <c r="D37" s="13" t="str">
        <f t="shared" si="3"/>
        <v/>
      </c>
      <c r="E37" s="7" t="str">
        <f t="shared" ref="E37:P37" si="10">IF(ISNUMBER(E16),DATE($D37,E$23,1),"")</f>
        <v/>
      </c>
      <c r="F37" s="7" t="str">
        <f t="shared" si="10"/>
        <v/>
      </c>
      <c r="G37" s="7" t="str">
        <f t="shared" si="10"/>
        <v/>
      </c>
      <c r="H37" s="7" t="str">
        <f t="shared" si="10"/>
        <v/>
      </c>
      <c r="I37" s="7" t="str">
        <f t="shared" si="10"/>
        <v/>
      </c>
      <c r="J37" s="7" t="str">
        <f t="shared" si="10"/>
        <v/>
      </c>
      <c r="K37" s="7" t="str">
        <f t="shared" si="10"/>
        <v/>
      </c>
      <c r="L37" s="7" t="str">
        <f t="shared" si="10"/>
        <v/>
      </c>
      <c r="M37" s="7" t="str">
        <f t="shared" si="10"/>
        <v/>
      </c>
      <c r="N37" s="7" t="str">
        <f t="shared" si="10"/>
        <v/>
      </c>
      <c r="O37" s="7" t="str">
        <f t="shared" si="10"/>
        <v/>
      </c>
      <c r="P37" s="14" t="str">
        <f t="shared" si="10"/>
        <v/>
      </c>
    </row>
    <row r="38" spans="1:16" x14ac:dyDescent="0.25">
      <c r="A38" s="3">
        <f>EOMONTH(A37,-1)</f>
        <v>40877</v>
      </c>
      <c r="B38" s="6">
        <f>VLOOKUP(YEAR(A38),Sheet3!$D$1:$P$16,MATCH(MONTH(Sheet3!A38),Sheet3!$D$1:$P$1,0),FALSE)</f>
        <v>7.6E-3</v>
      </c>
      <c r="C38" s="6"/>
      <c r="D38" s="13" t="str">
        <f t="shared" si="3"/>
        <v/>
      </c>
      <c r="E38" s="7" t="str">
        <f t="shared" ref="E38:P38" si="11">IF(ISNUMBER(E17),DATE($D38,E$23,1),"")</f>
        <v/>
      </c>
      <c r="F38" s="7" t="str">
        <f t="shared" si="11"/>
        <v/>
      </c>
      <c r="G38" s="7" t="str">
        <f t="shared" si="11"/>
        <v/>
      </c>
      <c r="H38" s="7" t="str">
        <f t="shared" si="11"/>
        <v/>
      </c>
      <c r="I38" s="7" t="str">
        <f t="shared" si="11"/>
        <v/>
      </c>
      <c r="J38" s="7" t="str">
        <f t="shared" si="11"/>
        <v/>
      </c>
      <c r="K38" s="7" t="str">
        <f t="shared" si="11"/>
        <v/>
      </c>
      <c r="L38" s="7" t="str">
        <f t="shared" si="11"/>
        <v/>
      </c>
      <c r="M38" s="7" t="str">
        <f t="shared" si="11"/>
        <v/>
      </c>
      <c r="N38" s="7" t="str">
        <f t="shared" si="11"/>
        <v/>
      </c>
      <c r="O38" s="7" t="str">
        <f t="shared" si="11"/>
        <v/>
      </c>
      <c r="P38" s="14" t="str">
        <f t="shared" si="11"/>
        <v/>
      </c>
    </row>
    <row r="39" spans="1:16" x14ac:dyDescent="0.25">
      <c r="A39" s="3">
        <f>EOMONTH(A38,-1)</f>
        <v>40847</v>
      </c>
      <c r="B39" s="6">
        <f>VLOOKUP(YEAR(A39),Sheet3!$D$1:$P$16,MATCH(MONTH(Sheet3!A39),Sheet3!$D$1:$P$1,0),FALSE)</f>
        <v>3.2599999999999997E-2</v>
      </c>
      <c r="C39" s="6"/>
      <c r="D39" s="13" t="str">
        <f t="shared" si="3"/>
        <v/>
      </c>
      <c r="E39" s="7" t="str">
        <f t="shared" ref="E39:P39" si="12">IF(ISNUMBER(E18),DATE($D39,E$23,1),"")</f>
        <v/>
      </c>
      <c r="F39" s="7" t="str">
        <f t="shared" si="12"/>
        <v/>
      </c>
      <c r="G39" s="7" t="str">
        <f t="shared" si="12"/>
        <v/>
      </c>
      <c r="H39" s="7" t="str">
        <f t="shared" si="12"/>
        <v/>
      </c>
      <c r="I39" s="7" t="str">
        <f t="shared" si="12"/>
        <v/>
      </c>
      <c r="J39" s="7" t="str">
        <f t="shared" si="12"/>
        <v/>
      </c>
      <c r="K39" s="7" t="str">
        <f t="shared" si="12"/>
        <v/>
      </c>
      <c r="L39" s="7" t="str">
        <f t="shared" si="12"/>
        <v/>
      </c>
      <c r="M39" s="7" t="str">
        <f t="shared" si="12"/>
        <v/>
      </c>
      <c r="N39" s="7" t="str">
        <f t="shared" si="12"/>
        <v/>
      </c>
      <c r="O39" s="7" t="str">
        <f t="shared" si="12"/>
        <v/>
      </c>
      <c r="P39" s="14" t="str">
        <f t="shared" si="12"/>
        <v/>
      </c>
    </row>
    <row r="40" spans="1:16" x14ac:dyDescent="0.25">
      <c r="A40" s="3">
        <f>EOMONTH(A39,-1)</f>
        <v>40816</v>
      </c>
      <c r="B40" s="6">
        <f>VLOOKUP(YEAR(A40),Sheet3!$D$1:$P$16,MATCH(MONTH(Sheet3!A40),Sheet3!$D$1:$P$1,0),FALSE)</f>
        <v>-3.3999999999999998E-3</v>
      </c>
      <c r="C40" s="6"/>
      <c r="D40" s="13" t="str">
        <f t="shared" si="3"/>
        <v/>
      </c>
      <c r="E40" s="7" t="str">
        <f t="shared" ref="E40:P40" si="13">IF(ISNUMBER(E19),DATE($D40,E$23,1),"")</f>
        <v/>
      </c>
      <c r="F40" s="7" t="str">
        <f t="shared" si="13"/>
        <v/>
      </c>
      <c r="G40" s="7" t="str">
        <f t="shared" si="13"/>
        <v/>
      </c>
      <c r="H40" s="7" t="str">
        <f t="shared" si="13"/>
        <v/>
      </c>
      <c r="I40" s="7" t="str">
        <f t="shared" si="13"/>
        <v/>
      </c>
      <c r="J40" s="7" t="str">
        <f t="shared" si="13"/>
        <v/>
      </c>
      <c r="K40" s="7" t="str">
        <f t="shared" si="13"/>
        <v/>
      </c>
      <c r="L40" s="7" t="str">
        <f t="shared" si="13"/>
        <v/>
      </c>
      <c r="M40" s="7" t="str">
        <f t="shared" si="13"/>
        <v/>
      </c>
      <c r="N40" s="7" t="str">
        <f t="shared" si="13"/>
        <v/>
      </c>
      <c r="O40" s="7" t="str">
        <f t="shared" si="13"/>
        <v/>
      </c>
      <c r="P40" s="14" t="str">
        <f t="shared" si="13"/>
        <v/>
      </c>
    </row>
    <row r="41" spans="1:16" x14ac:dyDescent="0.25">
      <c r="A41" s="3">
        <f>EOMONTH(A40,-1)</f>
        <v>40786</v>
      </c>
      <c r="B41" s="6">
        <f>VLOOKUP(YEAR(A41),Sheet3!$D$1:$P$16,MATCH(MONTH(Sheet3!A41),Sheet3!$D$1:$P$1,0),FALSE)</f>
        <v>-1.7000000000000001E-2</v>
      </c>
      <c r="C41" s="6"/>
      <c r="D41" s="13" t="str">
        <f t="shared" si="3"/>
        <v/>
      </c>
      <c r="E41" s="7" t="str">
        <f t="shared" ref="E41:P41" si="14">IF(ISNUMBER(E20),DATE($D41,E$23,1),"")</f>
        <v/>
      </c>
      <c r="F41" s="7" t="str">
        <f t="shared" si="14"/>
        <v/>
      </c>
      <c r="G41" s="7" t="str">
        <f t="shared" si="14"/>
        <v/>
      </c>
      <c r="H41" s="7" t="str">
        <f t="shared" si="14"/>
        <v/>
      </c>
      <c r="I41" s="7" t="str">
        <f t="shared" si="14"/>
        <v/>
      </c>
      <c r="J41" s="7" t="str">
        <f t="shared" si="14"/>
        <v/>
      </c>
      <c r="K41" s="7" t="str">
        <f t="shared" si="14"/>
        <v/>
      </c>
      <c r="L41" s="7" t="str">
        <f t="shared" si="14"/>
        <v/>
      </c>
      <c r="M41" s="7" t="str">
        <f t="shared" si="14"/>
        <v/>
      </c>
      <c r="N41" s="7" t="str">
        <f t="shared" si="14"/>
        <v/>
      </c>
      <c r="O41" s="7" t="str">
        <f t="shared" si="14"/>
        <v/>
      </c>
      <c r="P41" s="14" t="str">
        <f t="shared" si="14"/>
        <v/>
      </c>
    </row>
    <row r="42" spans="1:16" x14ac:dyDescent="0.25">
      <c r="A42" s="3">
        <f>EOMONTH(A41,-1)</f>
        <v>40755</v>
      </c>
      <c r="B42" s="6">
        <f>VLOOKUP(YEAR(A42),Sheet3!$D$1:$P$16,MATCH(MONTH(Sheet3!A42),Sheet3!$D$1:$P$1,0),FALSE)</f>
        <v>1.66E-2</v>
      </c>
      <c r="C42" s="6"/>
      <c r="D42" s="15" t="str">
        <f t="shared" si="3"/>
        <v/>
      </c>
      <c r="E42" s="16" t="str">
        <f t="shared" ref="E42:P42" si="15">IF(ISNUMBER(E21),DATE($D42,E$23,1),"")</f>
        <v/>
      </c>
      <c r="F42" s="16" t="str">
        <f t="shared" si="15"/>
        <v/>
      </c>
      <c r="G42" s="16" t="str">
        <f t="shared" si="15"/>
        <v/>
      </c>
      <c r="H42" s="16" t="str">
        <f t="shared" si="15"/>
        <v/>
      </c>
      <c r="I42" s="16" t="str">
        <f t="shared" si="15"/>
        <v/>
      </c>
      <c r="J42" s="16" t="str">
        <f t="shared" si="15"/>
        <v/>
      </c>
      <c r="K42" s="16" t="str">
        <f t="shared" si="15"/>
        <v/>
      </c>
      <c r="L42" s="16" t="str">
        <f t="shared" si="15"/>
        <v/>
      </c>
      <c r="M42" s="16" t="str">
        <f t="shared" si="15"/>
        <v/>
      </c>
      <c r="N42" s="16" t="str">
        <f t="shared" si="15"/>
        <v/>
      </c>
      <c r="O42" s="16" t="str">
        <f t="shared" si="15"/>
        <v/>
      </c>
      <c r="P42" s="17" t="str">
        <f t="shared" si="15"/>
        <v/>
      </c>
    </row>
    <row r="43" spans="1:16" x14ac:dyDescent="0.25">
      <c r="A43" s="3">
        <f>EOMONTH(A42,-1)</f>
        <v>40724</v>
      </c>
      <c r="B43" s="6">
        <f>VLOOKUP(YEAR(A43),Sheet3!$D$1:$P$16,MATCH(MONTH(Sheet3!A43),Sheet3!$D$1:$P$1,0),FALSE)</f>
        <v>-1.5800000000000002E-2</v>
      </c>
      <c r="C43" s="6"/>
      <c r="D43" s="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3">
        <f>EOMONTH(A43,-1)</f>
        <v>40694</v>
      </c>
      <c r="B44" s="6">
        <f>VLOOKUP(YEAR(A44),Sheet3!$D$1:$P$16,MATCH(MONTH(Sheet3!A44),Sheet3!$D$1:$P$1,0),FALSE)</f>
        <v>1.12E-2</v>
      </c>
      <c r="C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>
        <f>EOMONTH(A44,-1)</f>
        <v>40663</v>
      </c>
      <c r="B45" s="6">
        <f>VLOOKUP(YEAR(A45),Sheet3!$D$1:$P$16,MATCH(MONTH(Sheet3!A45),Sheet3!$D$1:$P$1,0),FALSE)</f>
        <v>7.2599999999999998E-2</v>
      </c>
      <c r="C45" s="6"/>
    </row>
    <row r="46" spans="1:16" x14ac:dyDescent="0.25">
      <c r="A46" s="3">
        <f>EOMONTH(A45,-1)</f>
        <v>40633</v>
      </c>
      <c r="B46" s="6">
        <f>VLOOKUP(YEAR(A46),Sheet3!$D$1:$P$16,MATCH(MONTH(Sheet3!A46),Sheet3!$D$1:$P$1,0),FALSE)</f>
        <v>-3.8300000000000001E-2</v>
      </c>
      <c r="C46" s="6"/>
    </row>
    <row r="47" spans="1:16" x14ac:dyDescent="0.25">
      <c r="A47" s="3">
        <f>EOMONTH(A46,-1)</f>
        <v>40602</v>
      </c>
      <c r="B47" s="6">
        <f>VLOOKUP(YEAR(A47),Sheet3!$D$1:$P$16,MATCH(MONTH(Sheet3!A47),Sheet3!$D$1:$P$1,0),FALSE)</f>
        <v>4.1700000000000001E-2</v>
      </c>
      <c r="C47" s="6"/>
    </row>
    <row r="48" spans="1:16" x14ac:dyDescent="0.25">
      <c r="A48" s="3">
        <f>EOMONTH(A47,-1)</f>
        <v>40574</v>
      </c>
      <c r="B48" s="6">
        <f>VLOOKUP(YEAR(A48),Sheet3!$D$1:$P$16,MATCH(MONTH(Sheet3!A48),Sheet3!$D$1:$P$1,0),FALSE)</f>
        <v>2.7799999999999998E-2</v>
      </c>
      <c r="C48" s="6"/>
    </row>
    <row r="49" spans="1:3" x14ac:dyDescent="0.25">
      <c r="A49" s="3">
        <f>EOMONTH(A48,-1)</f>
        <v>40543</v>
      </c>
      <c r="B49" s="6">
        <f>VLOOKUP(YEAR(A49),Sheet3!$D$1:$P$16,MATCH(MONTH(Sheet3!A49),Sheet3!$D$1:$P$1,0),FALSE)</f>
        <v>-3.8199999999999998E-2</v>
      </c>
      <c r="C49" s="6"/>
    </row>
    <row r="50" spans="1:3" x14ac:dyDescent="0.25">
      <c r="A50" s="3">
        <f>EOMONTH(A49,-1)</f>
        <v>40512</v>
      </c>
      <c r="B50" s="6">
        <f>VLOOKUP(YEAR(A50),Sheet3!$D$1:$P$16,MATCH(MONTH(Sheet3!A50),Sheet3!$D$1:$P$1,0),FALSE)</f>
        <v>-5.7200000000000001E-2</v>
      </c>
      <c r="C50" s="6"/>
    </row>
    <row r="51" spans="1:3" x14ac:dyDescent="0.25">
      <c r="A51" s="3">
        <f>EOMONTH(A50,-1)</f>
        <v>40482</v>
      </c>
      <c r="B51" s="6">
        <f>VLOOKUP(YEAR(A51),Sheet3!$D$1:$P$16,MATCH(MONTH(Sheet3!A51),Sheet3!$D$1:$P$1,0),FALSE)</f>
        <v>2.1000000000000001E-2</v>
      </c>
      <c r="C51" s="6"/>
    </row>
    <row r="52" spans="1:3" x14ac:dyDescent="0.25">
      <c r="A52" s="3">
        <f>EOMONTH(A51,-1)</f>
        <v>40451</v>
      </c>
      <c r="B52" s="6">
        <f>VLOOKUP(YEAR(A52),Sheet3!$D$1:$P$16,MATCH(MONTH(Sheet3!A52),Sheet3!$D$1:$P$1,0),FALSE)</f>
        <v>7.1099999999999997E-2</v>
      </c>
      <c r="C52" s="6"/>
    </row>
    <row r="53" spans="1:3" x14ac:dyDescent="0.25">
      <c r="A53" s="3">
        <f>EOMONTH(A52,-1)</f>
        <v>40421</v>
      </c>
      <c r="B53" s="6">
        <f>VLOOKUP(YEAR(A53),Sheet3!$D$1:$P$16,MATCH(MONTH(Sheet3!A53),Sheet3!$D$1:$P$1,0),FALSE)</f>
        <v>6.3200000000000006E-2</v>
      </c>
      <c r="C53" s="6"/>
    </row>
    <row r="54" spans="1:3" x14ac:dyDescent="0.25">
      <c r="A54" s="3">
        <f>EOMONTH(A53,-1)</f>
        <v>40390</v>
      </c>
      <c r="B54" s="6">
        <f>VLOOKUP(YEAR(A54),Sheet3!$D$1:$P$16,MATCH(MONTH(Sheet3!A54),Sheet3!$D$1:$P$1,0),FALSE)</f>
        <v>6.9099999999999995E-2</v>
      </c>
      <c r="C54" s="6"/>
    </row>
    <row r="55" spans="1:3" x14ac:dyDescent="0.25">
      <c r="A55" s="3">
        <f>EOMONTH(A54,-1)</f>
        <v>40359</v>
      </c>
      <c r="B55" s="6">
        <f>VLOOKUP(YEAR(A55),Sheet3!$D$1:$P$16,MATCH(MONTH(Sheet3!A55),Sheet3!$D$1:$P$1,0),FALSE)</f>
        <v>7.5399999999999995E-2</v>
      </c>
      <c r="C55" s="6"/>
    </row>
    <row r="56" spans="1:3" x14ac:dyDescent="0.25">
      <c r="A56" s="3">
        <f>EOMONTH(A55,-1)</f>
        <v>40329</v>
      </c>
      <c r="B56" s="6">
        <f>VLOOKUP(YEAR(A56),Sheet3!$D$1:$P$16,MATCH(MONTH(Sheet3!A56),Sheet3!$D$1:$P$1,0),FALSE)</f>
        <v>-3.8100000000000002E-2</v>
      </c>
      <c r="C56" s="6"/>
    </row>
    <row r="57" spans="1:3" x14ac:dyDescent="0.25">
      <c r="A57" s="3">
        <f>EOMONTH(A56,-1)</f>
        <v>40298</v>
      </c>
      <c r="B57" s="6">
        <f>VLOOKUP(YEAR(A57),Sheet3!$D$1:$P$16,MATCH(MONTH(Sheet3!A57),Sheet3!$D$1:$P$1,0),FALSE)</f>
        <v>5.7000000000000002E-2</v>
      </c>
      <c r="C57" s="6"/>
    </row>
    <row r="58" spans="1:3" x14ac:dyDescent="0.25">
      <c r="A58" s="3">
        <f>EOMONTH(A57,-1)</f>
        <v>40268</v>
      </c>
      <c r="B58" s="6">
        <f>VLOOKUP(YEAR(A58),Sheet3!$D$1:$P$16,MATCH(MONTH(Sheet3!A58),Sheet3!$D$1:$P$1,0),FALSE)</f>
        <v>0.04</v>
      </c>
      <c r="C58" s="6"/>
    </row>
    <row r="59" spans="1:3" x14ac:dyDescent="0.25">
      <c r="A59" s="3">
        <f>EOMONTH(A58,-1)</f>
        <v>40237</v>
      </c>
      <c r="B59" s="6">
        <f>VLOOKUP(YEAR(A59),Sheet3!$D$1:$P$16,MATCH(MONTH(Sheet3!A59),Sheet3!$D$1:$P$1,0),FALSE)</f>
        <v>2.76E-2</v>
      </c>
      <c r="C59" s="6"/>
    </row>
    <row r="60" spans="1:3" x14ac:dyDescent="0.25">
      <c r="A60" s="3">
        <f>EOMONTH(A59,-1)</f>
        <v>40209</v>
      </c>
      <c r="B60" s="6">
        <f>VLOOKUP(YEAR(A60),Sheet3!$D$1:$P$16,MATCH(MONTH(Sheet3!A60),Sheet3!$D$1:$P$1,0),FALSE)</f>
        <v>7.8600000000000003E-2</v>
      </c>
      <c r="C60" s="6"/>
    </row>
    <row r="61" spans="1:3" x14ac:dyDescent="0.25">
      <c r="A61" s="3">
        <f>EOMONTH(A60,-1)</f>
        <v>40178</v>
      </c>
      <c r="B61" s="6">
        <f>VLOOKUP(YEAR(A61),Sheet3!$D$1:$P$16,MATCH(MONTH(Sheet3!A61),Sheet3!$D$1:$P$1,0),FALSE)</f>
        <v>-2E-3</v>
      </c>
      <c r="C61" s="6"/>
    </row>
    <row r="62" spans="1:3" x14ac:dyDescent="0.25">
      <c r="A62" s="3">
        <f t="shared" ref="A62:A73" si="16">EOMONTH(A61,-1)</f>
        <v>40147</v>
      </c>
      <c r="B62" s="6">
        <f>VLOOKUP(YEAR(A62),Sheet3!$D$1:$P$16,MATCH(MONTH(Sheet3!A62),Sheet3!$D$1:$P$1,0),FALSE)</f>
        <v>3.5700000000000003E-2</v>
      </c>
      <c r="C62" s="8"/>
    </row>
    <row r="63" spans="1:3" x14ac:dyDescent="0.25">
      <c r="A63" s="3">
        <f t="shared" si="16"/>
        <v>40117</v>
      </c>
      <c r="B63" s="6">
        <f>VLOOKUP(YEAR(A63),Sheet3!$D$1:$P$16,MATCH(MONTH(Sheet3!A63),Sheet3!$D$1:$P$1,0),FALSE)</f>
        <v>-4.0000000000000002E-4</v>
      </c>
      <c r="C63" s="8"/>
    </row>
    <row r="64" spans="1:3" x14ac:dyDescent="0.25">
      <c r="A64" s="3">
        <f t="shared" si="16"/>
        <v>40086</v>
      </c>
      <c r="B64" s="6">
        <f>VLOOKUP(YEAR(A64),Sheet3!$D$1:$P$16,MATCH(MONTH(Sheet3!A64),Sheet3!$D$1:$P$1,0),FALSE)</f>
        <v>6.7199999999999996E-2</v>
      </c>
      <c r="C64" s="8"/>
    </row>
    <row r="65" spans="1:3" x14ac:dyDescent="0.25">
      <c r="A65" s="3">
        <f t="shared" si="16"/>
        <v>40056</v>
      </c>
      <c r="B65" s="6">
        <f>VLOOKUP(YEAR(A65),Sheet3!$D$1:$P$16,MATCH(MONTH(Sheet3!A65),Sheet3!$D$1:$P$1,0),FALSE)</f>
        <v>2.29E-2</v>
      </c>
      <c r="C65" s="8"/>
    </row>
    <row r="66" spans="1:3" x14ac:dyDescent="0.25">
      <c r="A66" s="3">
        <f t="shared" si="16"/>
        <v>40025</v>
      </c>
      <c r="B66" s="6">
        <f>VLOOKUP(YEAR(A66),Sheet3!$D$1:$P$16,MATCH(MONTH(Sheet3!A66),Sheet3!$D$1:$P$1,0),FALSE)</f>
        <v>2.1000000000000001E-2</v>
      </c>
      <c r="C66" s="8"/>
    </row>
    <row r="67" spans="1:3" x14ac:dyDescent="0.25">
      <c r="A67" s="3">
        <f t="shared" si="16"/>
        <v>39994</v>
      </c>
      <c r="B67" s="6">
        <f>VLOOKUP(YEAR(A67),Sheet3!$D$1:$P$16,MATCH(MONTH(Sheet3!A67),Sheet3!$D$1:$P$1,0),FALSE)</f>
        <v>-3.09E-2</v>
      </c>
      <c r="C67" s="8"/>
    </row>
    <row r="68" spans="1:3" x14ac:dyDescent="0.25">
      <c r="A68" s="3">
        <f t="shared" si="16"/>
        <v>39964</v>
      </c>
      <c r="B68" s="6">
        <f>VLOOKUP(YEAR(A68),Sheet3!$D$1:$P$16,MATCH(MONTH(Sheet3!A68),Sheet3!$D$1:$P$1,0),FALSE)</f>
        <v>-0.12659999999999999</v>
      </c>
      <c r="C68" s="8"/>
    </row>
    <row r="69" spans="1:3" x14ac:dyDescent="0.25">
      <c r="A69" s="3">
        <f t="shared" si="16"/>
        <v>39933</v>
      </c>
      <c r="B69" s="6">
        <f>VLOOKUP(YEAR(A69),Sheet3!$D$1:$P$16,MATCH(MONTH(Sheet3!A69),Sheet3!$D$1:$P$1,0),FALSE)</f>
        <v>3.7900000000000003E-2</v>
      </c>
      <c r="C69" s="8"/>
    </row>
    <row r="70" spans="1:3" x14ac:dyDescent="0.25">
      <c r="A70" s="3">
        <f t="shared" si="16"/>
        <v>39903</v>
      </c>
      <c r="B70" s="6">
        <f>VLOOKUP(YEAR(A70),Sheet3!$D$1:$P$16,MATCH(MONTH(Sheet3!A70),Sheet3!$D$1:$P$1,0),FALSE)</f>
        <v>5.96E-2</v>
      </c>
      <c r="C70" s="8"/>
    </row>
    <row r="71" spans="1:3" x14ac:dyDescent="0.25">
      <c r="A71" s="3">
        <f t="shared" si="16"/>
        <v>39872</v>
      </c>
      <c r="B71" s="6">
        <f>VLOOKUP(YEAR(A71),Sheet3!$D$1:$P$16,MATCH(MONTH(Sheet3!A71),Sheet3!$D$1:$P$1,0),FALSE)</f>
        <v>5.04E-2</v>
      </c>
      <c r="C71" s="8"/>
    </row>
    <row r="72" spans="1:3" x14ac:dyDescent="0.25">
      <c r="A72" s="3">
        <f t="shared" si="16"/>
        <v>39844</v>
      </c>
      <c r="B72" s="6">
        <f>VLOOKUP(YEAR(A72),Sheet3!$D$1:$P$16,MATCH(MONTH(Sheet3!A72),Sheet3!$D$1:$P$1,0),FALSE)</f>
        <v>1.21E-2</v>
      </c>
      <c r="C72" s="8"/>
    </row>
    <row r="73" spans="1:3" x14ac:dyDescent="0.25">
      <c r="A73" s="3">
        <f t="shared" si="16"/>
        <v>39813</v>
      </c>
      <c r="B73" s="6">
        <f>VLOOKUP(YEAR(A73),Sheet3!$D$1:$P$16,MATCH(MONTH(Sheet3!A73),Sheet3!$D$1:$P$1,0),FALSE)</f>
        <v>4.9000000000000002E-2</v>
      </c>
      <c r="C73" s="8"/>
    </row>
    <row r="74" spans="1:3" x14ac:dyDescent="0.25">
      <c r="A74" s="3">
        <f>EOMONTH(A73,-1)</f>
        <v>39782</v>
      </c>
      <c r="B74" s="6">
        <f>VLOOKUP(YEAR(A74),Sheet3!$D$1:$P$16,MATCH(MONTH(Sheet3!A74),Sheet3!$D$1:$P$1,0),FALSE)</f>
        <v>4.4999999999999998E-2</v>
      </c>
      <c r="C74" s="8"/>
    </row>
    <row r="75" spans="1:3" x14ac:dyDescent="0.25">
      <c r="A75" s="3">
        <f t="shared" ref="A75:A86" si="17">EOMONTH(A74,-1)</f>
        <v>39752</v>
      </c>
      <c r="B75" s="6">
        <f>VLOOKUP(YEAR(A75),Sheet3!$D$1:$P$16,MATCH(MONTH(Sheet3!A75),Sheet3!$D$1:$P$1,0),FALSE)</f>
        <v>1.41E-2</v>
      </c>
      <c r="C75" s="8"/>
    </row>
    <row r="76" spans="1:3" x14ac:dyDescent="0.25">
      <c r="A76" s="3">
        <f t="shared" si="17"/>
        <v>39721</v>
      </c>
      <c r="B76" s="6">
        <f>VLOOKUP(YEAR(A76),Sheet3!$D$1:$P$16,MATCH(MONTH(Sheet3!A76),Sheet3!$D$1:$P$1,0),FALSE)</f>
        <v>8.5000000000000006E-3</v>
      </c>
      <c r="C76" s="8"/>
    </row>
    <row r="77" spans="1:3" x14ac:dyDescent="0.25">
      <c r="A77" s="3">
        <f t="shared" si="17"/>
        <v>39691</v>
      </c>
      <c r="B77" s="6">
        <f>VLOOKUP(YEAR(A77),Sheet3!$D$1:$P$16,MATCH(MONTH(Sheet3!A77),Sheet3!$D$1:$P$1,0),FALSE)</f>
        <v>6.0000000000000001E-3</v>
      </c>
      <c r="C77" s="8"/>
    </row>
    <row r="78" spans="1:3" x14ac:dyDescent="0.25">
      <c r="A78" s="3">
        <f t="shared" si="17"/>
        <v>39660</v>
      </c>
      <c r="B78" s="6">
        <f>VLOOKUP(YEAR(A78),Sheet3!$D$1:$P$16,MATCH(MONTH(Sheet3!A78),Sheet3!$D$1:$P$1,0),FALSE)</f>
        <v>8.3999999999999995E-3</v>
      </c>
      <c r="C78" s="8"/>
    </row>
    <row r="79" spans="1:3" x14ac:dyDescent="0.25">
      <c r="B79" s="6"/>
      <c r="C79" s="8"/>
    </row>
    <row r="80" spans="1:3" x14ac:dyDescent="0.25">
      <c r="B80" s="6"/>
      <c r="C80" s="8"/>
    </row>
    <row r="81" spans="2:3" x14ac:dyDescent="0.25">
      <c r="B81" s="6"/>
      <c r="C81" s="8"/>
    </row>
    <row r="82" spans="2:3" x14ac:dyDescent="0.25">
      <c r="B82" s="6"/>
      <c r="C82" s="8"/>
    </row>
    <row r="83" spans="2:3" x14ac:dyDescent="0.25">
      <c r="B83" s="6"/>
      <c r="C83" s="8"/>
    </row>
    <row r="84" spans="2:3" x14ac:dyDescent="0.25">
      <c r="B84" s="6"/>
      <c r="C84" s="8"/>
    </row>
    <row r="85" spans="2:3" x14ac:dyDescent="0.25">
      <c r="B85" s="6"/>
      <c r="C85" s="8"/>
    </row>
    <row r="86" spans="2:3" x14ac:dyDescent="0.25">
      <c r="B86" s="6"/>
    </row>
  </sheetData>
  <pageMargins left="0.7" right="0.7" top="0.75" bottom="0.75" header="0.3" footer="0.3"/>
  <ignoredErrors>
    <ignoredError sqref="T3:T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Jiazhu Zhang</dc:creator>
  <cp:lastModifiedBy>Jiazhu Zhang</cp:lastModifiedBy>
  <dcterms:created xsi:type="dcterms:W3CDTF">2014-12-09T21:43:18Z</dcterms:created>
  <dcterms:modified xsi:type="dcterms:W3CDTF">2014-12-12T20:24:53Z</dcterms:modified>
</cp:coreProperties>
</file>