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Lu\Documents\GitHub\gitnotes2nd\project-macro\"/>
    </mc:Choice>
  </mc:AlternateContent>
  <bookViews>
    <workbookView xWindow="0" yWindow="0" windowWidth="2430" windowHeight="435"/>
  </bookViews>
  <sheets>
    <sheet name="Econ Data template" sheetId="2" r:id="rId1"/>
    <sheet name="summary " sheetId="1" r:id="rId2"/>
    <sheet name="oil inventory &amp;Price"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1" l="1"/>
  <c r="C24" i="1"/>
  <c r="D21" i="1"/>
  <c r="C21" i="1"/>
  <c r="C20" i="1"/>
  <c r="B6" i="1"/>
  <c r="J12" i="2"/>
  <c r="J7" i="2"/>
  <c r="J11" i="2"/>
  <c r="J10" i="2"/>
  <c r="J2" i="2"/>
  <c r="J9" i="2"/>
  <c r="J3" i="2"/>
  <c r="J4" i="2"/>
  <c r="J5" i="2"/>
  <c r="J6" i="2"/>
  <c r="J8" i="2"/>
</calcChain>
</file>

<file path=xl/sharedStrings.xml><?xml version="1.0" encoding="utf-8"?>
<sst xmlns="http://schemas.openxmlformats.org/spreadsheetml/2006/main" count="79" uniqueCount="59">
  <si>
    <t>ECONOMIC RELEASE DETAIL</t>
  </si>
  <si>
    <t>Search for:</t>
  </si>
  <si>
    <t>*Bloomberg Definition</t>
  </si>
  <si>
    <t>Release Date:</t>
  </si>
  <si>
    <t>Actual Value:</t>
  </si>
  <si>
    <t>Last Value:</t>
  </si>
  <si>
    <t xml:space="preserve">Index name </t>
  </si>
  <si>
    <t>% change</t>
  </si>
  <si>
    <t xml:space="preserve">Release date </t>
  </si>
  <si>
    <t>PMI Service Index (Markit)</t>
  </si>
  <si>
    <t>ISM Manufacturing index</t>
  </si>
  <si>
    <t>ISM Non-Manufacturing index</t>
  </si>
  <si>
    <t>Actual</t>
  </si>
  <si>
    <t>Prior</t>
  </si>
  <si>
    <t>Consensus</t>
  </si>
  <si>
    <t>Release time</t>
  </si>
  <si>
    <t>Definition</t>
  </si>
  <si>
    <t>US Services Purchasing Managers' Index (PMI) is based on monthly questionnaire surveys collected from over 400 U.S. companies which provide a leading indication of what is happening in the private sector services economy. It is seasonally adjusted and is calculated from seven components, including New Business, Employment and Business Expectations.</t>
  </si>
  <si>
    <t>56.0 </t>
  </si>
  <si>
    <t>The non-manufacturing ISM surveys more than 375 firms from numerous sectors across the United States. This index covers services, construction, mining, agriculture, forestry, and fishing and hunting. The non-manufacturing composite index has four equally weighted components: business activity (closely related to a production index), new orders, employment, and supplier deliveries (also known as vendor performance). The first three components are seasonally adjusted but the supplier deliveries index does not have statistically significant seasonality and is not adjusted. For the composite index, a reading above 50 percent indicates that the non-manufacturing economy is generally expanding; below 50 percent indicates that it is generally declining. The supplier deliveries component index requires extra explanation. A reading above 50 percent indicates slower deliveries and below 50 percent indicates faster deliveries. However, slower deliveries are a plus for the economy—indicating demand is up and vendors are not able to fill orders as quickly.</t>
  </si>
  <si>
    <t>International Trade</t>
  </si>
  <si>
    <t>Unit</t>
  </si>
  <si>
    <t>Billions</t>
  </si>
  <si>
    <t xml:space="preserve">International trade is composed of merchandise (tangible goods) and services. It is available nationally by export, import and trade balance. Merchandise trade is available by export, import and trade balance for six principal end-use commodity categories and for more than one hundred principal Standard International Trade Classification (SITC) system commodity groupings. Data are also available for 36 countries and geographic regions. Detailed information is reported on oil and motor vehicle imports. Services trade is available by export, import and trade balance for seven principal end-use categories. </t>
  </si>
  <si>
    <t xml:space="preserve">Consumer Credit </t>
  </si>
  <si>
    <t xml:space="preserve"> 3:00:00 PM</t>
  </si>
  <si>
    <t xml:space="preserve">The dollar value of consumer installment credit outstanding. Changes in consumer credit indicate the state of consumer finances and portend future spending patterns. </t>
  </si>
  <si>
    <t xml:space="preserve"> 8:30:00 AM </t>
  </si>
  <si>
    <t>Level</t>
  </si>
  <si>
    <t xml:space="preserve">Jobless Claims </t>
  </si>
  <si>
    <t xml:space="preserve">4-week MA Jobless Claims </t>
  </si>
  <si>
    <t>PMI Manufacturing Index  (ISM)</t>
  </si>
  <si>
    <t>New unemployment claims are compiled weekly to show the number of individuals who filed for unemployment insurance for the first time. An increasing (decreasing) trend suggests a deteriorating (improving) labor market. The four-week moving average of new claims smooths out weekly volatility.</t>
  </si>
  <si>
    <t>The ISM manufacturing composite index is a diffusion index calculated from five of the eleven sub-components of a monthly survey of purchasing managers at roughly 300 manufacturing firms nationwide. The survey queries purchasing managers about the general direction of production, new orders, order backlogs, their own inventories, customer inventories, employment, supplier deliveries, exports, imports, and prices. The five components of the composite index are new orders, production, employment, supplier deliveries, and inventories (their own, not customer inventories). The five components are equally weighted. The questions are qualitative rather than quantitative; that is, they ask about the general direction rather than the specific level of activity. Each question is transformed into a diffusion index which is calculated by adding the percentage of positive responses to one-half of the unchanged responses.</t>
  </si>
  <si>
    <t xml:space="preserve"> 9:45:00 AM </t>
  </si>
  <si>
    <t>Purchasing Managers' Manufacturing Index (PMIs) is based on monthly questionnaire surveys of selected companies which provide an advance indication of what is really happening in the private sector economy</t>
  </si>
  <si>
    <t>Job openings: Total Nonfarm</t>
  </si>
  <si>
    <t>Thousands</t>
  </si>
  <si>
    <t>Millions</t>
  </si>
  <si>
    <t>Reporting Period</t>
  </si>
  <si>
    <t>Jun</t>
  </si>
  <si>
    <t>Jul</t>
  </si>
  <si>
    <t>Aug</t>
  </si>
  <si>
    <t>Sep</t>
  </si>
  <si>
    <t>Oct</t>
  </si>
  <si>
    <t>May</t>
  </si>
  <si>
    <t>Hires: Total Nonfarm</t>
  </si>
  <si>
    <t>Monthly</t>
  </si>
  <si>
    <t>Weekly</t>
  </si>
  <si>
    <t>Frequency</t>
  </si>
  <si>
    <t>Million barrels</t>
  </si>
  <si>
    <t>weekly</t>
  </si>
  <si>
    <t>% Changes from Prior:</t>
  </si>
  <si>
    <t>The Energy Information Administration (EIA) provides weekly information on petroleum inventories in the U.S., whether produced here or abroad. The level of inventories helps determine prices for petroleum products.</t>
  </si>
  <si>
    <t>Crude oil inventories ( weekly change)</t>
  </si>
  <si>
    <t>Date</t>
  </si>
  <si>
    <t>Crude Oil Inventories</t>
  </si>
  <si>
    <t>Brent Crude</t>
  </si>
  <si>
    <t xml:space="preserve">WTI Crude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</si>
</sst>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Light"/>
      <family val="2"/>
    </font>
    <font>
      <u/>
      <sz val="16"/>
      <color theme="1"/>
      <name val="Calibri Light"/>
      <family val="2"/>
    </font>
    <font>
      <b/>
      <i/>
      <sz val="11"/>
      <color theme="1"/>
      <name val="Calibri Light"/>
      <family val="2"/>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4" tint="0.59999389629810485"/>
        <bgColor indexed="65"/>
      </patternFill>
    </fill>
    <fill>
      <patternFill patternType="solid">
        <fgColor theme="0" tint="-0.14999847407452621"/>
        <bgColor indexed="64"/>
      </patternFill>
    </fill>
    <fill>
      <patternFill patternType="solid">
        <fgColor theme="4" tint="0.39997558519241921"/>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2" borderId="0" applyNumberFormat="0" applyBorder="0" applyAlignment="0" applyProtection="0"/>
  </cellStyleXfs>
  <cellXfs count="46">
    <xf numFmtId="0" fontId="0" fillId="0" borderId="0" xfId="0"/>
    <xf numFmtId="0" fontId="3" fillId="3" borderId="0" xfId="0" applyFont="1" applyFill="1"/>
    <xf numFmtId="0" fontId="4" fillId="3" borderId="0" xfId="0" applyFont="1" applyFill="1" applyAlignment="1">
      <alignment horizontal="left"/>
    </xf>
    <xf numFmtId="0" fontId="5" fillId="3" borderId="0" xfId="0" applyFont="1" applyFill="1"/>
    <xf numFmtId="0" fontId="0" fillId="0" borderId="0" xfId="0" applyFont="1" applyAlignment="1">
      <alignment vertical="top"/>
    </xf>
    <xf numFmtId="0" fontId="0" fillId="0" borderId="0" xfId="0" applyFont="1" applyBorder="1" applyAlignment="1">
      <alignment horizontal="left" vertical="top" wrapText="1"/>
    </xf>
    <xf numFmtId="0" fontId="7" fillId="0" borderId="0" xfId="0" applyFont="1"/>
    <xf numFmtId="0" fontId="2" fillId="0" borderId="0" xfId="0" applyFont="1"/>
    <xf numFmtId="0" fontId="2" fillId="4" borderId="0" xfId="0" applyFont="1" applyFill="1" applyAlignment="1">
      <alignment horizontal="center"/>
    </xf>
    <xf numFmtId="14" fontId="2" fillId="4" borderId="0" xfId="0" applyNumberFormat="1" applyFont="1" applyFill="1" applyAlignment="1">
      <alignment horizontal="center"/>
    </xf>
    <xf numFmtId="0" fontId="0" fillId="0" borderId="0" xfId="0" applyFont="1"/>
    <xf numFmtId="2" fontId="2" fillId="4" borderId="0" xfId="0" applyNumberFormat="1" applyFont="1" applyFill="1" applyAlignment="1">
      <alignment horizontal="center"/>
    </xf>
    <xf numFmtId="10" fontId="2" fillId="4" borderId="0" xfId="2" applyNumberFormat="1" applyFont="1" applyFill="1" applyAlignment="1">
      <alignment horizontal="center"/>
    </xf>
    <xf numFmtId="0" fontId="0" fillId="0" borderId="0" xfId="0" applyAlignment="1"/>
    <xf numFmtId="0" fontId="2" fillId="4" borderId="0" xfId="0" applyFont="1" applyFill="1" applyAlignment="1">
      <alignment horizontal="left" vertical="top"/>
    </xf>
    <xf numFmtId="0" fontId="0" fillId="0" borderId="0" xfId="0" applyAlignment="1">
      <alignment horizontal="left" vertical="top"/>
    </xf>
    <xf numFmtId="10" fontId="0" fillId="0" borderId="0" xfId="2"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19" fontId="0" fillId="0" borderId="0" xfId="0" applyNumberFormat="1" applyAlignment="1">
      <alignment horizontal="center"/>
    </xf>
    <xf numFmtId="2" fontId="2" fillId="0" borderId="0" xfId="0" applyNumberFormat="1" applyFon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7" fillId="0" borderId="0" xfId="0" applyFont="1" applyAlignment="1">
      <alignment horizontal="right"/>
    </xf>
    <xf numFmtId="14" fontId="0" fillId="0" borderId="0" xfId="0" applyNumberFormat="1" applyFont="1" applyAlignment="1">
      <alignment horizontal="right"/>
    </xf>
    <xf numFmtId="2" fontId="6" fillId="0" borderId="0" xfId="1" applyNumberFormat="1" applyFont="1" applyAlignment="1">
      <alignment horizontal="right"/>
    </xf>
    <xf numFmtId="2" fontId="6" fillId="0" borderId="0" xfId="1" applyNumberFormat="1" applyFont="1" applyAlignment="1">
      <alignment horizontal="left"/>
    </xf>
    <xf numFmtId="10" fontId="6" fillId="0" borderId="0" xfId="2" applyNumberFormat="1" applyFont="1" applyAlignment="1">
      <alignment horizontal="right"/>
    </xf>
    <xf numFmtId="0" fontId="2" fillId="0" borderId="0" xfId="0" applyFont="1" applyAlignment="1"/>
    <xf numFmtId="1" fontId="2" fillId="0" borderId="0" xfId="0" applyNumberFormat="1" applyFont="1" applyAlignment="1">
      <alignment horizontal="center"/>
    </xf>
    <xf numFmtId="164" fontId="2" fillId="0" borderId="0" xfId="0" applyNumberFormat="1" applyFont="1" applyAlignment="1">
      <alignment horizontal="center"/>
    </xf>
    <xf numFmtId="164" fontId="0" fillId="0" borderId="0" xfId="0" applyNumberFormat="1" applyAlignment="1">
      <alignment horizontal="center"/>
    </xf>
    <xf numFmtId="164" fontId="2" fillId="0" borderId="0" xfId="1" applyNumberFormat="1" applyFont="1" applyAlignment="1">
      <alignment horizontal="center"/>
    </xf>
    <xf numFmtId="164" fontId="0" fillId="0" borderId="0" xfId="1" applyNumberFormat="1" applyFont="1" applyAlignment="1">
      <alignment horizontal="center"/>
    </xf>
    <xf numFmtId="0" fontId="0" fillId="0" borderId="0" xfId="0" applyAlignment="1">
      <alignment vertical="center"/>
    </xf>
    <xf numFmtId="14" fontId="0" fillId="0" borderId="0" xfId="0" applyNumberFormat="1" applyAlignment="1">
      <alignment vertical="center"/>
    </xf>
    <xf numFmtId="0" fontId="1" fillId="2" borderId="1" xfId="3" applyBorder="1" applyAlignment="1">
      <alignment horizontal="left"/>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Border="1" applyAlignment="1">
      <alignment horizontal="left" vertical="top" wrapText="1"/>
    </xf>
    <xf numFmtId="0" fontId="0"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cellXfs>
  <cellStyles count="4">
    <cellStyle name="40% - Accent1" xfId="3" builtinId="31"/>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 Crude Oil Inventories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1595133384246702"/>
          <c:y val="0.19596448869448013"/>
          <c:w val="0.8204385572204812"/>
          <c:h val="0.69565671612915703"/>
        </c:manualLayout>
      </c:layout>
      <c:lineChart>
        <c:grouping val="standard"/>
        <c:varyColors val="0"/>
        <c:ser>
          <c:idx val="0"/>
          <c:order val="0"/>
          <c:tx>
            <c:strRef>
              <c:f>'oil inventory &amp;Price'!$B$1</c:f>
              <c:strCache>
                <c:ptCount val="1"/>
                <c:pt idx="0">
                  <c:v>Crude Oil Inventories</c:v>
                </c:pt>
              </c:strCache>
            </c:strRef>
          </c:tx>
          <c:spPr>
            <a:ln w="31750" cap="rnd">
              <a:solidFill>
                <a:schemeClr val="accent1"/>
              </a:solidFill>
              <a:round/>
            </a:ln>
            <a:effectLst/>
          </c:spPr>
          <c:marker>
            <c:symbol val="none"/>
          </c:marker>
          <c:cat>
            <c:numRef>
              <c:f>'oil inventory &amp;Price'!$A$2:$A$55</c:f>
              <c:numCache>
                <c:formatCode>m/d/yyyy</c:formatCode>
                <c:ptCount val="54"/>
                <c:pt idx="0">
                  <c:v>42198</c:v>
                </c:pt>
                <c:pt idx="1">
                  <c:v>42195</c:v>
                </c:pt>
                <c:pt idx="2">
                  <c:v>42188</c:v>
                </c:pt>
                <c:pt idx="3">
                  <c:v>42181</c:v>
                </c:pt>
                <c:pt idx="4">
                  <c:v>42174</c:v>
                </c:pt>
                <c:pt idx="5">
                  <c:v>42167</c:v>
                </c:pt>
                <c:pt idx="6">
                  <c:v>42160</c:v>
                </c:pt>
                <c:pt idx="7">
                  <c:v>42153</c:v>
                </c:pt>
                <c:pt idx="8">
                  <c:v>42146</c:v>
                </c:pt>
                <c:pt idx="9">
                  <c:v>42139</c:v>
                </c:pt>
                <c:pt idx="10">
                  <c:v>42132</c:v>
                </c:pt>
                <c:pt idx="11">
                  <c:v>42125</c:v>
                </c:pt>
                <c:pt idx="12">
                  <c:v>42118</c:v>
                </c:pt>
                <c:pt idx="13">
                  <c:v>42111</c:v>
                </c:pt>
                <c:pt idx="14">
                  <c:v>42104</c:v>
                </c:pt>
                <c:pt idx="15">
                  <c:v>42097</c:v>
                </c:pt>
                <c:pt idx="16">
                  <c:v>42090</c:v>
                </c:pt>
                <c:pt idx="17">
                  <c:v>42083</c:v>
                </c:pt>
                <c:pt idx="18">
                  <c:v>42076</c:v>
                </c:pt>
                <c:pt idx="19">
                  <c:v>42069</c:v>
                </c:pt>
                <c:pt idx="20">
                  <c:v>42062</c:v>
                </c:pt>
                <c:pt idx="21">
                  <c:v>42055</c:v>
                </c:pt>
                <c:pt idx="22">
                  <c:v>42048</c:v>
                </c:pt>
                <c:pt idx="23">
                  <c:v>42041</c:v>
                </c:pt>
                <c:pt idx="24">
                  <c:v>42034</c:v>
                </c:pt>
                <c:pt idx="25">
                  <c:v>42027</c:v>
                </c:pt>
                <c:pt idx="26">
                  <c:v>42020</c:v>
                </c:pt>
                <c:pt idx="27">
                  <c:v>42013</c:v>
                </c:pt>
                <c:pt idx="28">
                  <c:v>42006</c:v>
                </c:pt>
                <c:pt idx="29">
                  <c:v>41999</c:v>
                </c:pt>
                <c:pt idx="30">
                  <c:v>41992</c:v>
                </c:pt>
                <c:pt idx="31">
                  <c:v>41985</c:v>
                </c:pt>
                <c:pt idx="32">
                  <c:v>41978</c:v>
                </c:pt>
                <c:pt idx="33">
                  <c:v>41971</c:v>
                </c:pt>
                <c:pt idx="34">
                  <c:v>41964</c:v>
                </c:pt>
                <c:pt idx="35">
                  <c:v>41957</c:v>
                </c:pt>
                <c:pt idx="36">
                  <c:v>41950</c:v>
                </c:pt>
                <c:pt idx="37">
                  <c:v>41943</c:v>
                </c:pt>
                <c:pt idx="38">
                  <c:v>41936</c:v>
                </c:pt>
                <c:pt idx="39">
                  <c:v>41929</c:v>
                </c:pt>
                <c:pt idx="40">
                  <c:v>41922</c:v>
                </c:pt>
                <c:pt idx="41">
                  <c:v>41915</c:v>
                </c:pt>
                <c:pt idx="42">
                  <c:v>41908</c:v>
                </c:pt>
                <c:pt idx="43">
                  <c:v>41901</c:v>
                </c:pt>
                <c:pt idx="44">
                  <c:v>41894</c:v>
                </c:pt>
                <c:pt idx="45">
                  <c:v>41887</c:v>
                </c:pt>
                <c:pt idx="46">
                  <c:v>41880</c:v>
                </c:pt>
                <c:pt idx="47">
                  <c:v>41873</c:v>
                </c:pt>
                <c:pt idx="48">
                  <c:v>41866</c:v>
                </c:pt>
                <c:pt idx="49">
                  <c:v>41859</c:v>
                </c:pt>
                <c:pt idx="50">
                  <c:v>41852</c:v>
                </c:pt>
                <c:pt idx="51">
                  <c:v>41845</c:v>
                </c:pt>
                <c:pt idx="52">
                  <c:v>41838</c:v>
                </c:pt>
                <c:pt idx="53">
                  <c:v>41831</c:v>
                </c:pt>
              </c:numCache>
            </c:numRef>
          </c:cat>
          <c:val>
            <c:numRef>
              <c:f>'oil inventory &amp;Price'!$B$2:$B$55</c:f>
              <c:numCache>
                <c:formatCode>General</c:formatCode>
                <c:ptCount val="54"/>
                <c:pt idx="2">
                  <c:v>465763</c:v>
                </c:pt>
                <c:pt idx="3">
                  <c:v>465379</c:v>
                </c:pt>
                <c:pt idx="4">
                  <c:v>462993</c:v>
                </c:pt>
                <c:pt idx="5">
                  <c:v>467927</c:v>
                </c:pt>
                <c:pt idx="6">
                  <c:v>470603</c:v>
                </c:pt>
                <c:pt idx="7">
                  <c:v>477415</c:v>
                </c:pt>
                <c:pt idx="8">
                  <c:v>479363</c:v>
                </c:pt>
                <c:pt idx="9">
                  <c:v>482165</c:v>
                </c:pt>
                <c:pt idx="10">
                  <c:v>484839</c:v>
                </c:pt>
                <c:pt idx="11">
                  <c:v>487030</c:v>
                </c:pt>
                <c:pt idx="12">
                  <c:v>490912</c:v>
                </c:pt>
                <c:pt idx="13">
                  <c:v>489002</c:v>
                </c:pt>
                <c:pt idx="14">
                  <c:v>483687</c:v>
                </c:pt>
                <c:pt idx="15">
                  <c:v>482393</c:v>
                </c:pt>
                <c:pt idx="16">
                  <c:v>471444</c:v>
                </c:pt>
                <c:pt idx="17">
                  <c:v>466678</c:v>
                </c:pt>
                <c:pt idx="18">
                  <c:v>458508</c:v>
                </c:pt>
                <c:pt idx="19">
                  <c:v>448886</c:v>
                </c:pt>
                <c:pt idx="20">
                  <c:v>444374</c:v>
                </c:pt>
                <c:pt idx="21">
                  <c:v>434071</c:v>
                </c:pt>
                <c:pt idx="22">
                  <c:v>425644</c:v>
                </c:pt>
                <c:pt idx="23">
                  <c:v>417928</c:v>
                </c:pt>
                <c:pt idx="24">
                  <c:v>413060</c:v>
                </c:pt>
                <c:pt idx="25">
                  <c:v>406727</c:v>
                </c:pt>
                <c:pt idx="26">
                  <c:v>397853</c:v>
                </c:pt>
                <c:pt idx="27">
                  <c:v>387782</c:v>
                </c:pt>
                <c:pt idx="28">
                  <c:v>382393</c:v>
                </c:pt>
                <c:pt idx="29">
                  <c:v>385455</c:v>
                </c:pt>
                <c:pt idx="30">
                  <c:v>387209</c:v>
                </c:pt>
                <c:pt idx="31">
                  <c:v>379942</c:v>
                </c:pt>
                <c:pt idx="32">
                  <c:v>380789</c:v>
                </c:pt>
                <c:pt idx="33">
                  <c:v>379335</c:v>
                </c:pt>
                <c:pt idx="34">
                  <c:v>383024</c:v>
                </c:pt>
                <c:pt idx="35">
                  <c:v>381078</c:v>
                </c:pt>
                <c:pt idx="36">
                  <c:v>378470</c:v>
                </c:pt>
                <c:pt idx="37">
                  <c:v>380205</c:v>
                </c:pt>
                <c:pt idx="38">
                  <c:v>379745</c:v>
                </c:pt>
                <c:pt idx="39">
                  <c:v>377684</c:v>
                </c:pt>
                <c:pt idx="40">
                  <c:v>370573</c:v>
                </c:pt>
                <c:pt idx="41">
                  <c:v>361650</c:v>
                </c:pt>
                <c:pt idx="42">
                  <c:v>356635</c:v>
                </c:pt>
                <c:pt idx="43">
                  <c:v>357998</c:v>
                </c:pt>
                <c:pt idx="44">
                  <c:v>362271</c:v>
                </c:pt>
                <c:pt idx="45">
                  <c:v>358598</c:v>
                </c:pt>
                <c:pt idx="46">
                  <c:v>359570</c:v>
                </c:pt>
                <c:pt idx="47">
                  <c:v>360475</c:v>
                </c:pt>
                <c:pt idx="48">
                  <c:v>362545</c:v>
                </c:pt>
                <c:pt idx="49">
                  <c:v>367019</c:v>
                </c:pt>
                <c:pt idx="50">
                  <c:v>365618</c:v>
                </c:pt>
                <c:pt idx="51">
                  <c:v>367374</c:v>
                </c:pt>
                <c:pt idx="52">
                  <c:v>371071</c:v>
                </c:pt>
                <c:pt idx="53">
                  <c:v>375040</c:v>
                </c:pt>
              </c:numCache>
            </c:numRef>
          </c:val>
          <c:smooth val="0"/>
        </c:ser>
        <c:dLbls>
          <c:showLegendKey val="0"/>
          <c:showVal val="0"/>
          <c:showCatName val="0"/>
          <c:showSerName val="0"/>
          <c:showPercent val="0"/>
          <c:showBubbleSize val="0"/>
        </c:dLbls>
        <c:marker val="1"/>
        <c:smooth val="0"/>
        <c:axId val="457503088"/>
        <c:axId val="492733560"/>
      </c:lineChart>
      <c:lineChart>
        <c:grouping val="standard"/>
        <c:varyColors val="0"/>
        <c:ser>
          <c:idx val="1"/>
          <c:order val="1"/>
          <c:tx>
            <c:strRef>
              <c:f>'oil inventory &amp;Price'!$C$1</c:f>
              <c:strCache>
                <c:ptCount val="1"/>
                <c:pt idx="0">
                  <c:v>WTI Crude </c:v>
                </c:pt>
              </c:strCache>
            </c:strRef>
          </c:tx>
          <c:spPr>
            <a:ln w="31750" cap="rnd">
              <a:solidFill>
                <a:schemeClr val="accent2"/>
              </a:solidFill>
              <a:round/>
            </a:ln>
            <a:effectLst/>
          </c:spPr>
          <c:marker>
            <c:symbol val="none"/>
          </c:marker>
          <c:cat>
            <c:numRef>
              <c:f>'oil inventory &amp;Price'!$A$2:$A$55</c:f>
              <c:numCache>
                <c:formatCode>m/d/yyyy</c:formatCode>
                <c:ptCount val="54"/>
                <c:pt idx="0">
                  <c:v>42198</c:v>
                </c:pt>
                <c:pt idx="1">
                  <c:v>42195</c:v>
                </c:pt>
                <c:pt idx="2">
                  <c:v>42188</c:v>
                </c:pt>
                <c:pt idx="3">
                  <c:v>42181</c:v>
                </c:pt>
                <c:pt idx="4">
                  <c:v>42174</c:v>
                </c:pt>
                <c:pt idx="5">
                  <c:v>42167</c:v>
                </c:pt>
                <c:pt idx="6">
                  <c:v>42160</c:v>
                </c:pt>
                <c:pt idx="7">
                  <c:v>42153</c:v>
                </c:pt>
                <c:pt idx="8">
                  <c:v>42146</c:v>
                </c:pt>
                <c:pt idx="9">
                  <c:v>42139</c:v>
                </c:pt>
                <c:pt idx="10">
                  <c:v>42132</c:v>
                </c:pt>
                <c:pt idx="11">
                  <c:v>42125</c:v>
                </c:pt>
                <c:pt idx="12">
                  <c:v>42118</c:v>
                </c:pt>
                <c:pt idx="13">
                  <c:v>42111</c:v>
                </c:pt>
                <c:pt idx="14">
                  <c:v>42104</c:v>
                </c:pt>
                <c:pt idx="15">
                  <c:v>42097</c:v>
                </c:pt>
                <c:pt idx="16">
                  <c:v>42090</c:v>
                </c:pt>
                <c:pt idx="17">
                  <c:v>42083</c:v>
                </c:pt>
                <c:pt idx="18">
                  <c:v>42076</c:v>
                </c:pt>
                <c:pt idx="19">
                  <c:v>42069</c:v>
                </c:pt>
                <c:pt idx="20">
                  <c:v>42062</c:v>
                </c:pt>
                <c:pt idx="21">
                  <c:v>42055</c:v>
                </c:pt>
                <c:pt idx="22">
                  <c:v>42048</c:v>
                </c:pt>
                <c:pt idx="23">
                  <c:v>42041</c:v>
                </c:pt>
                <c:pt idx="24">
                  <c:v>42034</c:v>
                </c:pt>
                <c:pt idx="25">
                  <c:v>42027</c:v>
                </c:pt>
                <c:pt idx="26">
                  <c:v>42020</c:v>
                </c:pt>
                <c:pt idx="27">
                  <c:v>42013</c:v>
                </c:pt>
                <c:pt idx="28">
                  <c:v>42006</c:v>
                </c:pt>
                <c:pt idx="29">
                  <c:v>41999</c:v>
                </c:pt>
                <c:pt idx="30">
                  <c:v>41992</c:v>
                </c:pt>
                <c:pt idx="31">
                  <c:v>41985</c:v>
                </c:pt>
                <c:pt idx="32">
                  <c:v>41978</c:v>
                </c:pt>
                <c:pt idx="33">
                  <c:v>41971</c:v>
                </c:pt>
                <c:pt idx="34">
                  <c:v>41964</c:v>
                </c:pt>
                <c:pt idx="35">
                  <c:v>41957</c:v>
                </c:pt>
                <c:pt idx="36">
                  <c:v>41950</c:v>
                </c:pt>
                <c:pt idx="37">
                  <c:v>41943</c:v>
                </c:pt>
                <c:pt idx="38">
                  <c:v>41936</c:v>
                </c:pt>
                <c:pt idx="39">
                  <c:v>41929</c:v>
                </c:pt>
                <c:pt idx="40">
                  <c:v>41922</c:v>
                </c:pt>
                <c:pt idx="41">
                  <c:v>41915</c:v>
                </c:pt>
                <c:pt idx="42">
                  <c:v>41908</c:v>
                </c:pt>
                <c:pt idx="43">
                  <c:v>41901</c:v>
                </c:pt>
                <c:pt idx="44">
                  <c:v>41894</c:v>
                </c:pt>
                <c:pt idx="45">
                  <c:v>41887</c:v>
                </c:pt>
                <c:pt idx="46">
                  <c:v>41880</c:v>
                </c:pt>
                <c:pt idx="47">
                  <c:v>41873</c:v>
                </c:pt>
                <c:pt idx="48">
                  <c:v>41866</c:v>
                </c:pt>
                <c:pt idx="49">
                  <c:v>41859</c:v>
                </c:pt>
                <c:pt idx="50">
                  <c:v>41852</c:v>
                </c:pt>
                <c:pt idx="51">
                  <c:v>41845</c:v>
                </c:pt>
                <c:pt idx="52">
                  <c:v>41838</c:v>
                </c:pt>
                <c:pt idx="53">
                  <c:v>41831</c:v>
                </c:pt>
              </c:numCache>
            </c:numRef>
          </c:cat>
          <c:val>
            <c:numRef>
              <c:f>'oil inventory &amp;Price'!$C$2:$C$55</c:f>
              <c:numCache>
                <c:formatCode>General</c:formatCode>
                <c:ptCount val="54"/>
                <c:pt idx="0">
                  <c:v>52.1</c:v>
                </c:pt>
                <c:pt idx="1">
                  <c:v>52.74</c:v>
                </c:pt>
                <c:pt idx="2">
                  <c:v>56.93</c:v>
                </c:pt>
                <c:pt idx="3">
                  <c:v>59.63</c:v>
                </c:pt>
                <c:pt idx="4">
                  <c:v>60.31</c:v>
                </c:pt>
                <c:pt idx="5">
                  <c:v>60.66</c:v>
                </c:pt>
                <c:pt idx="6">
                  <c:v>59.82</c:v>
                </c:pt>
                <c:pt idx="7">
                  <c:v>61.01</c:v>
                </c:pt>
                <c:pt idx="8">
                  <c:v>60.42</c:v>
                </c:pt>
                <c:pt idx="9">
                  <c:v>61.16</c:v>
                </c:pt>
                <c:pt idx="10">
                  <c:v>60.85</c:v>
                </c:pt>
                <c:pt idx="11">
                  <c:v>60.61</c:v>
                </c:pt>
                <c:pt idx="12">
                  <c:v>58.56</c:v>
                </c:pt>
                <c:pt idx="13">
                  <c:v>58.51</c:v>
                </c:pt>
                <c:pt idx="14">
                  <c:v>54.2</c:v>
                </c:pt>
                <c:pt idx="15">
                  <c:v>51.58</c:v>
                </c:pt>
                <c:pt idx="16">
                  <c:v>51.3</c:v>
                </c:pt>
                <c:pt idx="17">
                  <c:v>48.88</c:v>
                </c:pt>
                <c:pt idx="18">
                  <c:v>47.94</c:v>
                </c:pt>
                <c:pt idx="19">
                  <c:v>53.04</c:v>
                </c:pt>
                <c:pt idx="20">
                  <c:v>53.2</c:v>
                </c:pt>
                <c:pt idx="21">
                  <c:v>54.32</c:v>
                </c:pt>
                <c:pt idx="22">
                  <c:v>56.96</c:v>
                </c:pt>
                <c:pt idx="23">
                  <c:v>55.78</c:v>
                </c:pt>
                <c:pt idx="24">
                  <c:v>52.06</c:v>
                </c:pt>
                <c:pt idx="25">
                  <c:v>49.2</c:v>
                </c:pt>
                <c:pt idx="26">
                  <c:v>52.63</c:v>
                </c:pt>
                <c:pt idx="27">
                  <c:v>52.28</c:v>
                </c:pt>
                <c:pt idx="28">
                  <c:v>56.96</c:v>
                </c:pt>
                <c:pt idx="29">
                  <c:v>59.16</c:v>
                </c:pt>
                <c:pt idx="30">
                  <c:v>61.76</c:v>
                </c:pt>
                <c:pt idx="31">
                  <c:v>63.17</c:v>
                </c:pt>
                <c:pt idx="32">
                  <c:v>71.94</c:v>
                </c:pt>
                <c:pt idx="33">
                  <c:v>72.28</c:v>
                </c:pt>
                <c:pt idx="34">
                  <c:v>83.6</c:v>
                </c:pt>
                <c:pt idx="35">
                  <c:v>83.14</c:v>
                </c:pt>
                <c:pt idx="36">
                  <c:v>86.25</c:v>
                </c:pt>
                <c:pt idx="37">
                  <c:v>88.32</c:v>
                </c:pt>
                <c:pt idx="38">
                  <c:v>88.83</c:v>
                </c:pt>
                <c:pt idx="39">
                  <c:v>90.39</c:v>
                </c:pt>
                <c:pt idx="40">
                  <c:v>93.75</c:v>
                </c:pt>
                <c:pt idx="41">
                  <c:v>98.03</c:v>
                </c:pt>
                <c:pt idx="42">
                  <c:v>102.18</c:v>
                </c:pt>
                <c:pt idx="43">
                  <c:v>100.23</c:v>
                </c:pt>
                <c:pt idx="44">
                  <c:v>100.08</c:v>
                </c:pt>
                <c:pt idx="45">
                  <c:v>101.18</c:v>
                </c:pt>
                <c:pt idx="46">
                  <c:v>104.08</c:v>
                </c:pt>
                <c:pt idx="47">
                  <c:v>101.57</c:v>
                </c:pt>
                <c:pt idx="48">
                  <c:v>102.71</c:v>
                </c:pt>
                <c:pt idx="49">
                  <c:v>103.02</c:v>
                </c:pt>
                <c:pt idx="50">
                  <c:v>103.26</c:v>
                </c:pt>
                <c:pt idx="51">
                  <c:v>107.71</c:v>
                </c:pt>
                <c:pt idx="52">
                  <c:v>106.69</c:v>
                </c:pt>
                <c:pt idx="53">
                  <c:v>104.31</c:v>
                </c:pt>
              </c:numCache>
            </c:numRef>
          </c:val>
          <c:smooth val="0"/>
        </c:ser>
        <c:ser>
          <c:idx val="2"/>
          <c:order val="2"/>
          <c:tx>
            <c:strRef>
              <c:f>'oil inventory &amp;Price'!$D$1</c:f>
              <c:strCache>
                <c:ptCount val="1"/>
                <c:pt idx="0">
                  <c:v>Brent Crude</c:v>
                </c:pt>
              </c:strCache>
            </c:strRef>
          </c:tx>
          <c:spPr>
            <a:ln w="31750" cap="rnd">
              <a:solidFill>
                <a:schemeClr val="accent3"/>
              </a:solidFill>
              <a:round/>
            </a:ln>
            <a:effectLst/>
          </c:spPr>
          <c:marker>
            <c:symbol val="none"/>
          </c:marker>
          <c:cat>
            <c:numRef>
              <c:f>'oil inventory &amp;Price'!$A$2:$A$55</c:f>
              <c:numCache>
                <c:formatCode>m/d/yyyy</c:formatCode>
                <c:ptCount val="54"/>
                <c:pt idx="0">
                  <c:v>42198</c:v>
                </c:pt>
                <c:pt idx="1">
                  <c:v>42195</c:v>
                </c:pt>
                <c:pt idx="2">
                  <c:v>42188</c:v>
                </c:pt>
                <c:pt idx="3">
                  <c:v>42181</c:v>
                </c:pt>
                <c:pt idx="4">
                  <c:v>42174</c:v>
                </c:pt>
                <c:pt idx="5">
                  <c:v>42167</c:v>
                </c:pt>
                <c:pt idx="6">
                  <c:v>42160</c:v>
                </c:pt>
                <c:pt idx="7">
                  <c:v>42153</c:v>
                </c:pt>
                <c:pt idx="8">
                  <c:v>42146</c:v>
                </c:pt>
                <c:pt idx="9">
                  <c:v>42139</c:v>
                </c:pt>
                <c:pt idx="10">
                  <c:v>42132</c:v>
                </c:pt>
                <c:pt idx="11">
                  <c:v>42125</c:v>
                </c:pt>
                <c:pt idx="12">
                  <c:v>42118</c:v>
                </c:pt>
                <c:pt idx="13">
                  <c:v>42111</c:v>
                </c:pt>
                <c:pt idx="14">
                  <c:v>42104</c:v>
                </c:pt>
                <c:pt idx="15">
                  <c:v>42097</c:v>
                </c:pt>
                <c:pt idx="16">
                  <c:v>42090</c:v>
                </c:pt>
                <c:pt idx="17">
                  <c:v>42083</c:v>
                </c:pt>
                <c:pt idx="18">
                  <c:v>42076</c:v>
                </c:pt>
                <c:pt idx="19">
                  <c:v>42069</c:v>
                </c:pt>
                <c:pt idx="20">
                  <c:v>42062</c:v>
                </c:pt>
                <c:pt idx="21">
                  <c:v>42055</c:v>
                </c:pt>
                <c:pt idx="22">
                  <c:v>42048</c:v>
                </c:pt>
                <c:pt idx="23">
                  <c:v>42041</c:v>
                </c:pt>
                <c:pt idx="24">
                  <c:v>42034</c:v>
                </c:pt>
                <c:pt idx="25">
                  <c:v>42027</c:v>
                </c:pt>
                <c:pt idx="26">
                  <c:v>42020</c:v>
                </c:pt>
                <c:pt idx="27">
                  <c:v>42013</c:v>
                </c:pt>
                <c:pt idx="28">
                  <c:v>42006</c:v>
                </c:pt>
                <c:pt idx="29">
                  <c:v>41999</c:v>
                </c:pt>
                <c:pt idx="30">
                  <c:v>41992</c:v>
                </c:pt>
                <c:pt idx="31">
                  <c:v>41985</c:v>
                </c:pt>
                <c:pt idx="32">
                  <c:v>41978</c:v>
                </c:pt>
                <c:pt idx="33">
                  <c:v>41971</c:v>
                </c:pt>
                <c:pt idx="34">
                  <c:v>41964</c:v>
                </c:pt>
                <c:pt idx="35">
                  <c:v>41957</c:v>
                </c:pt>
                <c:pt idx="36">
                  <c:v>41950</c:v>
                </c:pt>
                <c:pt idx="37">
                  <c:v>41943</c:v>
                </c:pt>
                <c:pt idx="38">
                  <c:v>41936</c:v>
                </c:pt>
                <c:pt idx="39">
                  <c:v>41929</c:v>
                </c:pt>
                <c:pt idx="40">
                  <c:v>41922</c:v>
                </c:pt>
                <c:pt idx="41">
                  <c:v>41915</c:v>
                </c:pt>
                <c:pt idx="42">
                  <c:v>41908</c:v>
                </c:pt>
                <c:pt idx="43">
                  <c:v>41901</c:v>
                </c:pt>
                <c:pt idx="44">
                  <c:v>41894</c:v>
                </c:pt>
                <c:pt idx="45">
                  <c:v>41887</c:v>
                </c:pt>
                <c:pt idx="46">
                  <c:v>41880</c:v>
                </c:pt>
                <c:pt idx="47">
                  <c:v>41873</c:v>
                </c:pt>
                <c:pt idx="48">
                  <c:v>41866</c:v>
                </c:pt>
                <c:pt idx="49">
                  <c:v>41859</c:v>
                </c:pt>
                <c:pt idx="50">
                  <c:v>41852</c:v>
                </c:pt>
                <c:pt idx="51">
                  <c:v>41845</c:v>
                </c:pt>
                <c:pt idx="52">
                  <c:v>41838</c:v>
                </c:pt>
                <c:pt idx="53">
                  <c:v>41831</c:v>
                </c:pt>
              </c:numCache>
            </c:numRef>
          </c:cat>
          <c:val>
            <c:numRef>
              <c:f>'oil inventory &amp;Price'!$D$2:$D$55</c:f>
              <c:numCache>
                <c:formatCode>General</c:formatCode>
                <c:ptCount val="54"/>
                <c:pt idx="0">
                  <c:v>57.7</c:v>
                </c:pt>
                <c:pt idx="1">
                  <c:v>58.73</c:v>
                </c:pt>
                <c:pt idx="2">
                  <c:v>60.32</c:v>
                </c:pt>
                <c:pt idx="3">
                  <c:v>63.26</c:v>
                </c:pt>
                <c:pt idx="4">
                  <c:v>63.02</c:v>
                </c:pt>
                <c:pt idx="5">
                  <c:v>65.239999999999995</c:v>
                </c:pt>
                <c:pt idx="6">
                  <c:v>64.66</c:v>
                </c:pt>
                <c:pt idx="7">
                  <c:v>66.959999999999994</c:v>
                </c:pt>
                <c:pt idx="8">
                  <c:v>66.77</c:v>
                </c:pt>
                <c:pt idx="9">
                  <c:v>68.239999999999995</c:v>
                </c:pt>
                <c:pt idx="10">
                  <c:v>66.900000000000006</c:v>
                </c:pt>
                <c:pt idx="11">
                  <c:v>67.989999999999995</c:v>
                </c:pt>
                <c:pt idx="12">
                  <c:v>66.790000000000006</c:v>
                </c:pt>
                <c:pt idx="13">
                  <c:v>64.92</c:v>
                </c:pt>
                <c:pt idx="14">
                  <c:v>62.15</c:v>
                </c:pt>
                <c:pt idx="15">
                  <c:v>59.01</c:v>
                </c:pt>
                <c:pt idx="16">
                  <c:v>60.58</c:v>
                </c:pt>
                <c:pt idx="17">
                  <c:v>59.41</c:v>
                </c:pt>
                <c:pt idx="18">
                  <c:v>59.26</c:v>
                </c:pt>
                <c:pt idx="19">
                  <c:v>64.75</c:v>
                </c:pt>
                <c:pt idx="20">
                  <c:v>67.84</c:v>
                </c:pt>
                <c:pt idx="21">
                  <c:v>65.28</c:v>
                </c:pt>
                <c:pt idx="22">
                  <c:v>66.69</c:v>
                </c:pt>
                <c:pt idx="23">
                  <c:v>65.11</c:v>
                </c:pt>
                <c:pt idx="24">
                  <c:v>59.69</c:v>
                </c:pt>
                <c:pt idx="25">
                  <c:v>54.96</c:v>
                </c:pt>
                <c:pt idx="26">
                  <c:v>56.51</c:v>
                </c:pt>
                <c:pt idx="27">
                  <c:v>57.15</c:v>
                </c:pt>
                <c:pt idx="28">
                  <c:v>64.349999999999994</c:v>
                </c:pt>
                <c:pt idx="29">
                  <c:v>67.81</c:v>
                </c:pt>
                <c:pt idx="30">
                  <c:v>70.010000000000005</c:v>
                </c:pt>
                <c:pt idx="31">
                  <c:v>70.72</c:v>
                </c:pt>
                <c:pt idx="32">
                  <c:v>78.98</c:v>
                </c:pt>
                <c:pt idx="33">
                  <c:v>80.209999999999994</c:v>
                </c:pt>
                <c:pt idx="34">
                  <c:v>91.89</c:v>
                </c:pt>
                <c:pt idx="35">
                  <c:v>90.8</c:v>
                </c:pt>
                <c:pt idx="36">
                  <c:v>94.82</c:v>
                </c:pt>
                <c:pt idx="37">
                  <c:v>97.63</c:v>
                </c:pt>
                <c:pt idx="38">
                  <c:v>97.94</c:v>
                </c:pt>
                <c:pt idx="39">
                  <c:v>97.97</c:v>
                </c:pt>
                <c:pt idx="40">
                  <c:v>104.22</c:v>
                </c:pt>
                <c:pt idx="41">
                  <c:v>106.65</c:v>
                </c:pt>
                <c:pt idx="42">
                  <c:v>112.06</c:v>
                </c:pt>
                <c:pt idx="43">
                  <c:v>113.67</c:v>
                </c:pt>
                <c:pt idx="44">
                  <c:v>113.62</c:v>
                </c:pt>
                <c:pt idx="45">
                  <c:v>117.96</c:v>
                </c:pt>
                <c:pt idx="46">
                  <c:v>120.73</c:v>
                </c:pt>
                <c:pt idx="47">
                  <c:v>119.68</c:v>
                </c:pt>
                <c:pt idx="48">
                  <c:v>121.13</c:v>
                </c:pt>
                <c:pt idx="49">
                  <c:v>122.95</c:v>
                </c:pt>
                <c:pt idx="50">
                  <c:v>122.73</c:v>
                </c:pt>
                <c:pt idx="51">
                  <c:v>126.89</c:v>
                </c:pt>
                <c:pt idx="52">
                  <c:v>125.54</c:v>
                </c:pt>
                <c:pt idx="53">
                  <c:v>126.42</c:v>
                </c:pt>
              </c:numCache>
            </c:numRef>
          </c:val>
          <c:smooth val="0"/>
        </c:ser>
        <c:dLbls>
          <c:showLegendKey val="0"/>
          <c:showVal val="0"/>
          <c:showCatName val="0"/>
          <c:showSerName val="0"/>
          <c:showPercent val="0"/>
          <c:showBubbleSize val="0"/>
        </c:dLbls>
        <c:marker val="1"/>
        <c:smooth val="0"/>
        <c:axId val="492734736"/>
        <c:axId val="492733952"/>
      </c:lineChart>
      <c:dateAx>
        <c:axId val="457503088"/>
        <c:scaling>
          <c:orientation val="minMax"/>
        </c:scaling>
        <c:delete val="0"/>
        <c:axPos val="b"/>
        <c:minorGridlines>
          <c:spPr>
            <a:ln>
              <a:solidFill>
                <a:schemeClr val="tx2">
                  <a:lumMod val="5000"/>
                  <a:lumOff val="95000"/>
                </a:schemeClr>
              </a:solidFill>
            </a:ln>
            <a:effectLst/>
          </c:spPr>
        </c:minorGridlines>
        <c:numFmt formatCode="yy/mm" sourceLinked="0"/>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2733560"/>
        <c:crosses val="autoZero"/>
        <c:auto val="1"/>
        <c:lblOffset val="100"/>
        <c:baseTimeUnit val="days"/>
      </c:dateAx>
      <c:valAx>
        <c:axId val="492733560"/>
        <c:scaling>
          <c:orientation val="minMax"/>
          <c:min val="350000"/>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7503088"/>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valAx>
        <c:axId val="492733952"/>
        <c:scaling>
          <c:orientation val="minMax"/>
          <c:min val="20"/>
        </c:scaling>
        <c:delete val="0"/>
        <c:axPos val="r"/>
        <c:numFmt formatCode="General" sourceLinked="1"/>
        <c:majorTickMark val="in"/>
        <c:minorTickMark val="none"/>
        <c:tickLblPos val="high"/>
        <c:spPr>
          <a:noFill/>
          <a:ln>
            <a:solidFill>
              <a:schemeClr val="tx1">
                <a:lumMod val="15000"/>
                <a:lumOff val="85000"/>
              </a:schemeClr>
            </a:solid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492734736"/>
        <c:crosses val="max"/>
        <c:crossBetween val="between"/>
      </c:valAx>
      <c:dateAx>
        <c:axId val="492734736"/>
        <c:scaling>
          <c:orientation val="minMax"/>
        </c:scaling>
        <c:delete val="1"/>
        <c:axPos val="b"/>
        <c:numFmt formatCode="m/d/yyyy" sourceLinked="1"/>
        <c:majorTickMark val="out"/>
        <c:minorTickMark val="none"/>
        <c:tickLblPos val="nextTo"/>
        <c:crossAx val="492733952"/>
        <c:crosses val="autoZero"/>
        <c:auto val="1"/>
        <c:lblOffset val="100"/>
        <c:baseTimeUnit val="days"/>
        <c:majorUnit val="1"/>
        <c:minorUnit val="1"/>
      </c:date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57150</xdr:colOff>
      <xdr:row>1</xdr:row>
      <xdr:rowOff>152400</xdr:rowOff>
    </xdr:from>
    <xdr:to>
      <xdr:col>14</xdr:col>
      <xdr:colOff>266700</xdr:colOff>
      <xdr:row>22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0.04515</cdr:x>
      <cdr:y>0.93333</cdr:y>
    </cdr:from>
    <cdr:to>
      <cdr:x>0.46154</cdr:x>
      <cdr:y>1</cdr:y>
    </cdr:to>
    <cdr:sp macro="" textlink="">
      <cdr:nvSpPr>
        <cdr:cNvPr id="2" name="TextBox 1"/>
        <cdr:cNvSpPr txBox="1"/>
      </cdr:nvSpPr>
      <cdr:spPr>
        <a:xfrm xmlns:a="http://schemas.openxmlformats.org/drawingml/2006/main">
          <a:off x="257175" y="3618230"/>
          <a:ext cx="2371725" cy="2584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latin typeface="+mn-lt"/>
            </a:rPr>
            <a:t>Source: Bloomberg</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abSelected="1" workbookViewId="0">
      <selection activeCell="F15" sqref="F15"/>
    </sheetView>
  </sheetViews>
  <sheetFormatPr defaultRowHeight="15" x14ac:dyDescent="0.25"/>
  <cols>
    <col min="1" max="1" width="36" style="13" customWidth="1"/>
    <col min="2" max="2" width="8" style="17" customWidth="1"/>
    <col min="3" max="3" width="10.85546875" style="17" customWidth="1"/>
    <col min="4" max="4" width="10.140625" style="18" customWidth="1"/>
    <col min="5" max="6" width="17.5703125" style="17" customWidth="1"/>
    <col min="7" max="7" width="9.85546875" style="20" customWidth="1"/>
    <col min="8" max="8" width="13.140625" style="21" customWidth="1"/>
    <col min="9" max="9" width="11.42578125" style="21" customWidth="1"/>
    <col min="10" max="10" width="11.5703125" style="16" customWidth="1"/>
    <col min="11" max="11" width="52.28515625" style="15" customWidth="1"/>
    <col min="12" max="16384" width="9.140625" style="13"/>
  </cols>
  <sheetData>
    <row r="1" spans="1:11" s="28" customFormat="1" x14ac:dyDescent="0.25">
      <c r="A1" s="8" t="s">
        <v>6</v>
      </c>
      <c r="B1" s="8" t="s">
        <v>39</v>
      </c>
      <c r="C1" s="8" t="s">
        <v>49</v>
      </c>
      <c r="D1" s="9" t="s">
        <v>8</v>
      </c>
      <c r="E1" s="8" t="s">
        <v>15</v>
      </c>
      <c r="F1" s="8" t="s">
        <v>21</v>
      </c>
      <c r="G1" s="11" t="s">
        <v>12</v>
      </c>
      <c r="H1" s="11" t="s">
        <v>14</v>
      </c>
      <c r="I1" s="11" t="s">
        <v>13</v>
      </c>
      <c r="J1" s="12" t="s">
        <v>7</v>
      </c>
      <c r="K1" s="14" t="s">
        <v>16</v>
      </c>
    </row>
    <row r="2" spans="1:11" x14ac:dyDescent="0.25">
      <c r="A2" s="13" t="s">
        <v>9</v>
      </c>
      <c r="B2" s="17" t="s">
        <v>40</v>
      </c>
      <c r="C2" s="17" t="s">
        <v>47</v>
      </c>
      <c r="D2" s="18">
        <v>42191</v>
      </c>
      <c r="E2" s="19">
        <v>0.40625</v>
      </c>
      <c r="F2" s="16" t="s">
        <v>28</v>
      </c>
      <c r="G2" s="30">
        <v>54.8</v>
      </c>
      <c r="H2" s="31">
        <v>55.1</v>
      </c>
      <c r="I2" s="31">
        <v>56.8</v>
      </c>
      <c r="J2" s="16">
        <f>G2/I2-1</f>
        <v>-3.5211267605633756E-2</v>
      </c>
      <c r="K2" s="15" t="s">
        <v>17</v>
      </c>
    </row>
    <row r="3" spans="1:11" x14ac:dyDescent="0.25">
      <c r="A3" s="13" t="s">
        <v>31</v>
      </c>
      <c r="B3" s="17" t="s">
        <v>41</v>
      </c>
      <c r="C3" s="17" t="s">
        <v>47</v>
      </c>
      <c r="D3" s="18">
        <v>42186</v>
      </c>
      <c r="E3" s="19" t="s">
        <v>34</v>
      </c>
      <c r="F3" s="16" t="s">
        <v>28</v>
      </c>
      <c r="G3" s="30">
        <v>53.6</v>
      </c>
      <c r="H3" s="31">
        <v>53.7</v>
      </c>
      <c r="I3" s="31">
        <v>54</v>
      </c>
      <c r="J3" s="16">
        <f t="shared" ref="J3:J8" si="0">G3/I3-1</f>
        <v>-7.4074074074074181E-3</v>
      </c>
      <c r="K3" s="15" t="s">
        <v>35</v>
      </c>
    </row>
    <row r="4" spans="1:11" x14ac:dyDescent="0.25">
      <c r="A4" s="13" t="s">
        <v>10</v>
      </c>
      <c r="B4" s="17" t="s">
        <v>42</v>
      </c>
      <c r="C4" s="17" t="s">
        <v>47</v>
      </c>
      <c r="D4" s="18">
        <v>42186</v>
      </c>
      <c r="E4" s="19">
        <v>0.41666666666666669</v>
      </c>
      <c r="F4" s="16" t="s">
        <v>28</v>
      </c>
      <c r="G4" s="30">
        <v>53.5</v>
      </c>
      <c r="H4" s="31">
        <v>53.2</v>
      </c>
      <c r="I4" s="31">
        <v>52.8</v>
      </c>
      <c r="J4" s="16">
        <f t="shared" si="0"/>
        <v>1.3257575757575912E-2</v>
      </c>
      <c r="K4" s="15" t="s">
        <v>33</v>
      </c>
    </row>
    <row r="5" spans="1:11" x14ac:dyDescent="0.25">
      <c r="A5" s="13" t="s">
        <v>11</v>
      </c>
      <c r="B5" s="17" t="s">
        <v>43</v>
      </c>
      <c r="C5" s="17" t="s">
        <v>47</v>
      </c>
      <c r="D5" s="18">
        <v>42191</v>
      </c>
      <c r="E5" s="19">
        <v>0.41666666666666669</v>
      </c>
      <c r="F5" s="16" t="s">
        <v>22</v>
      </c>
      <c r="G5" s="30">
        <v>56</v>
      </c>
      <c r="H5" s="31" t="s">
        <v>18</v>
      </c>
      <c r="I5" s="31">
        <v>55.7</v>
      </c>
      <c r="J5" s="16">
        <f t="shared" si="0"/>
        <v>5.3859964093356805E-3</v>
      </c>
      <c r="K5" s="15" t="s">
        <v>19</v>
      </c>
    </row>
    <row r="6" spans="1:11" x14ac:dyDescent="0.25">
      <c r="A6" s="13" t="s">
        <v>20</v>
      </c>
      <c r="B6" s="17" t="s">
        <v>44</v>
      </c>
      <c r="C6" s="17" t="s">
        <v>47</v>
      </c>
      <c r="D6" s="18">
        <v>42192</v>
      </c>
      <c r="E6" s="19" t="s">
        <v>27</v>
      </c>
      <c r="F6" s="16" t="s">
        <v>22</v>
      </c>
      <c r="G6" s="30">
        <v>-41.9</v>
      </c>
      <c r="H6" s="31">
        <v>-42.7</v>
      </c>
      <c r="I6" s="31">
        <v>-40.9</v>
      </c>
      <c r="J6" s="16">
        <f t="shared" si="0"/>
        <v>2.4449877750611249E-2</v>
      </c>
      <c r="K6" s="15" t="s">
        <v>23</v>
      </c>
    </row>
    <row r="7" spans="1:11" x14ac:dyDescent="0.25">
      <c r="A7" s="13" t="s">
        <v>24</v>
      </c>
      <c r="B7" s="17" t="s">
        <v>45</v>
      </c>
      <c r="C7" s="17" t="s">
        <v>47</v>
      </c>
      <c r="D7" s="18">
        <v>42193</v>
      </c>
      <c r="E7" s="19" t="s">
        <v>25</v>
      </c>
      <c r="F7" s="16" t="s">
        <v>22</v>
      </c>
      <c r="G7" s="30">
        <v>16.100000000000001</v>
      </c>
      <c r="H7" s="31">
        <v>18.5</v>
      </c>
      <c r="I7" s="31">
        <v>20.5</v>
      </c>
      <c r="J7" s="16">
        <f>G7/I7-1</f>
        <v>-0.21463414634146338</v>
      </c>
      <c r="K7" s="15" t="s">
        <v>26</v>
      </c>
    </row>
    <row r="8" spans="1:11" x14ac:dyDescent="0.25">
      <c r="A8" s="13" t="s">
        <v>29</v>
      </c>
      <c r="C8" s="17" t="s">
        <v>48</v>
      </c>
      <c r="D8" s="18">
        <v>42194</v>
      </c>
      <c r="E8" s="19" t="s">
        <v>27</v>
      </c>
      <c r="F8" s="16" t="s">
        <v>37</v>
      </c>
      <c r="G8" s="32">
        <v>297</v>
      </c>
      <c r="H8" s="33">
        <v>276</v>
      </c>
      <c r="I8" s="33">
        <v>281</v>
      </c>
      <c r="J8" s="16">
        <f t="shared" si="0"/>
        <v>5.6939501779359469E-2</v>
      </c>
      <c r="K8" s="15" t="s">
        <v>32</v>
      </c>
    </row>
    <row r="9" spans="1:11" x14ac:dyDescent="0.25">
      <c r="A9" s="13" t="s">
        <v>30</v>
      </c>
      <c r="B9" s="17" t="s">
        <v>40</v>
      </c>
      <c r="C9" s="17" t="s">
        <v>48</v>
      </c>
      <c r="D9" s="18">
        <v>42194</v>
      </c>
      <c r="E9" s="17" t="s">
        <v>27</v>
      </c>
      <c r="F9" s="17" t="s">
        <v>37</v>
      </c>
      <c r="G9" s="20">
        <v>279.5</v>
      </c>
      <c r="I9" s="21">
        <v>274.75</v>
      </c>
      <c r="J9" s="16">
        <f>G9/I9-1</f>
        <v>1.7288444040036488E-2</v>
      </c>
    </row>
    <row r="10" spans="1:11" x14ac:dyDescent="0.25">
      <c r="A10" s="13" t="s">
        <v>36</v>
      </c>
      <c r="B10" s="17" t="s">
        <v>45</v>
      </c>
      <c r="C10" s="17" t="s">
        <v>47</v>
      </c>
      <c r="D10" s="18">
        <v>42192</v>
      </c>
      <c r="F10" s="17" t="s">
        <v>38</v>
      </c>
      <c r="G10" s="20">
        <v>5.36</v>
      </c>
      <c r="I10" s="21">
        <v>5.33</v>
      </c>
      <c r="J10" s="16">
        <f>G10/I10-1</f>
        <v>5.6285178236397115E-3</v>
      </c>
    </row>
    <row r="11" spans="1:11" x14ac:dyDescent="0.25">
      <c r="A11" s="13" t="s">
        <v>46</v>
      </c>
      <c r="B11" s="17" t="s">
        <v>45</v>
      </c>
      <c r="C11" s="17" t="s">
        <v>47</v>
      </c>
      <c r="D11" s="18">
        <v>42192</v>
      </c>
      <c r="F11" s="17" t="s">
        <v>37</v>
      </c>
      <c r="G11" s="29">
        <v>5000</v>
      </c>
      <c r="H11" s="22"/>
      <c r="I11" s="22">
        <v>5034</v>
      </c>
      <c r="J11" s="16">
        <f>G11/I11-1</f>
        <v>-6.7540723083034937E-3</v>
      </c>
    </row>
    <row r="12" spans="1:11" x14ac:dyDescent="0.25">
      <c r="A12" s="13" t="s">
        <v>54</v>
      </c>
      <c r="C12" s="17" t="s">
        <v>51</v>
      </c>
      <c r="D12" s="18">
        <v>42193</v>
      </c>
      <c r="E12" s="19">
        <v>0.4375</v>
      </c>
      <c r="F12" s="17" t="s">
        <v>50</v>
      </c>
      <c r="G12" s="20">
        <v>0.4</v>
      </c>
      <c r="I12" s="21">
        <v>2.4</v>
      </c>
      <c r="J12" s="16">
        <f>G12/I12-1</f>
        <v>-0.83333333333333326</v>
      </c>
      <c r="K12" s="1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E24" sqref="E24"/>
    </sheetView>
  </sheetViews>
  <sheetFormatPr defaultColWidth="0" defaultRowHeight="15" x14ac:dyDescent="0.25"/>
  <cols>
    <col min="1" max="1" width="3.28515625" customWidth="1"/>
    <col min="2" max="2" width="23.5703125" customWidth="1"/>
    <col min="3" max="3" width="14" customWidth="1"/>
    <col min="4" max="4" width="10.28515625" customWidth="1"/>
    <col min="5" max="5" width="71.85546875" customWidth="1"/>
    <col min="6" max="6" width="3.28515625" customWidth="1"/>
    <col min="7" max="11" width="9.140625" hidden="1" customWidth="1"/>
    <col min="12" max="12" width="3.140625" hidden="1" customWidth="1"/>
    <col min="13" max="16384" width="9.140625" hidden="1"/>
  </cols>
  <sheetData>
    <row r="1" spans="2:11" s="1" customFormat="1" ht="21" x14ac:dyDescent="0.35">
      <c r="B1" s="2" t="s">
        <v>0</v>
      </c>
      <c r="K1" s="3"/>
    </row>
    <row r="4" spans="2:11" x14ac:dyDescent="0.25">
      <c r="B4" s="23" t="s">
        <v>1</v>
      </c>
      <c r="C4" s="36" t="s">
        <v>54</v>
      </c>
      <c r="D4" s="36"/>
      <c r="E4" s="36"/>
    </row>
    <row r="6" spans="2:11" ht="15" customHeight="1" x14ac:dyDescent="0.25">
      <c r="B6" s="37" t="str">
        <f>"Definition: "&amp;VLOOKUP(C4,'Econ Data template'!$A1:$K12,11,FALSE)</f>
        <v>Definition: The Energy Information Administration (EIA) provides weekly information on petroleum inventories in the U.S., whether produced here or abroad. The level of inventories helps determine prices for petroleum products.</v>
      </c>
      <c r="C6" s="38"/>
      <c r="D6" s="38"/>
      <c r="E6" s="39"/>
      <c r="F6" s="4"/>
      <c r="G6" s="4"/>
      <c r="H6" s="4"/>
      <c r="I6" s="4"/>
      <c r="J6" s="4"/>
      <c r="K6" s="4"/>
    </row>
    <row r="7" spans="2:11" x14ac:dyDescent="0.25">
      <c r="B7" s="40"/>
      <c r="C7" s="41"/>
      <c r="D7" s="41"/>
      <c r="E7" s="42"/>
      <c r="F7" s="4"/>
      <c r="G7" s="4"/>
      <c r="H7" s="4"/>
      <c r="I7" s="4"/>
      <c r="J7" s="4"/>
      <c r="K7" s="4"/>
    </row>
    <row r="8" spans="2:11" x14ac:dyDescent="0.25">
      <c r="B8" s="40"/>
      <c r="C8" s="41"/>
      <c r="D8" s="41"/>
      <c r="E8" s="42"/>
      <c r="F8" s="4"/>
      <c r="G8" s="4"/>
      <c r="H8" s="4"/>
      <c r="I8" s="4"/>
      <c r="J8" s="4"/>
      <c r="K8" s="4"/>
    </row>
    <row r="9" spans="2:11" x14ac:dyDescent="0.25">
      <c r="B9" s="40"/>
      <c r="C9" s="41"/>
      <c r="D9" s="41"/>
      <c r="E9" s="42"/>
      <c r="F9" s="4"/>
      <c r="G9" s="4"/>
      <c r="H9" s="4"/>
      <c r="I9" s="4"/>
      <c r="J9" s="4"/>
      <c r="K9" s="4"/>
    </row>
    <row r="10" spans="2:11" x14ac:dyDescent="0.25">
      <c r="B10" s="40"/>
      <c r="C10" s="41"/>
      <c r="D10" s="41"/>
      <c r="E10" s="42"/>
      <c r="F10" s="4"/>
      <c r="G10" s="4"/>
      <c r="H10" s="4"/>
      <c r="I10" s="4"/>
      <c r="J10" s="4"/>
      <c r="K10" s="4"/>
    </row>
    <row r="11" spans="2:11" x14ac:dyDescent="0.25">
      <c r="B11" s="40"/>
      <c r="C11" s="41"/>
      <c r="D11" s="41"/>
      <c r="E11" s="42"/>
      <c r="F11" s="4"/>
      <c r="G11" s="4"/>
      <c r="H11" s="4"/>
      <c r="I11" s="4"/>
      <c r="J11" s="4"/>
      <c r="K11" s="4"/>
    </row>
    <row r="12" spans="2:11" x14ac:dyDescent="0.25">
      <c r="B12" s="40"/>
      <c r="C12" s="41"/>
      <c r="D12" s="41"/>
      <c r="E12" s="42"/>
      <c r="F12" s="4"/>
      <c r="G12" s="4"/>
      <c r="H12" s="4"/>
      <c r="I12" s="4"/>
      <c r="J12" s="4"/>
      <c r="K12" s="4"/>
    </row>
    <row r="13" spans="2:11" x14ac:dyDescent="0.25">
      <c r="B13" s="40"/>
      <c r="C13" s="41"/>
      <c r="D13" s="41"/>
      <c r="E13" s="42"/>
      <c r="F13" s="4"/>
      <c r="G13" s="4"/>
      <c r="H13" s="4"/>
      <c r="I13" s="4"/>
      <c r="J13" s="4"/>
      <c r="K13" s="4"/>
    </row>
    <row r="14" spans="2:11" x14ac:dyDescent="0.25">
      <c r="B14" s="40"/>
      <c r="C14" s="41"/>
      <c r="D14" s="41"/>
      <c r="E14" s="42"/>
    </row>
    <row r="15" spans="2:11" x14ac:dyDescent="0.25">
      <c r="B15" s="40"/>
      <c r="C15" s="41"/>
      <c r="D15" s="41"/>
      <c r="E15" s="42"/>
    </row>
    <row r="16" spans="2:11" x14ac:dyDescent="0.25">
      <c r="B16" s="40"/>
      <c r="C16" s="41"/>
      <c r="D16" s="41"/>
      <c r="E16" s="42"/>
    </row>
    <row r="17" spans="2:5" x14ac:dyDescent="0.25">
      <c r="B17" s="43" t="s">
        <v>2</v>
      </c>
      <c r="C17" s="44"/>
      <c r="D17" s="44"/>
      <c r="E17" s="45"/>
    </row>
    <row r="18" spans="2:5" x14ac:dyDescent="0.25">
      <c r="B18" s="5"/>
      <c r="C18" s="5"/>
      <c r="D18" s="5"/>
      <c r="E18" s="5"/>
    </row>
    <row r="20" spans="2:5" x14ac:dyDescent="0.25">
      <c r="B20" s="6" t="s">
        <v>3</v>
      </c>
      <c r="C20" s="24">
        <f>VLOOKUP($C$4,'Econ Data template'!$A1:$K12,4,FALSE)</f>
        <v>42193</v>
      </c>
      <c r="D20" s="10"/>
    </row>
    <row r="21" spans="2:5" x14ac:dyDescent="0.25">
      <c r="B21" s="7" t="s">
        <v>4</v>
      </c>
      <c r="C21" s="25">
        <f>VLOOKUP($C$4,'Econ Data template'!$A1:$K12,7,FALSE)</f>
        <v>0.4</v>
      </c>
      <c r="D21" s="26" t="str">
        <f>"*"&amp;VLOOKUP($C$4,'Econ Data template'!$A1:$K12,6,FALSE)</f>
        <v>*Million barrels</v>
      </c>
    </row>
    <row r="22" spans="2:5" x14ac:dyDescent="0.25">
      <c r="B22" s="7"/>
      <c r="C22" s="10"/>
      <c r="D22" s="10"/>
    </row>
    <row r="23" spans="2:5" x14ac:dyDescent="0.25">
      <c r="C23" s="10"/>
      <c r="D23" s="10"/>
    </row>
    <row r="24" spans="2:5" x14ac:dyDescent="0.25">
      <c r="B24" s="7" t="s">
        <v>5</v>
      </c>
      <c r="C24" s="25">
        <f>VLOOKUP($C$4,'Econ Data template'!$A4:$K15,9,FALSE)</f>
        <v>2.4</v>
      </c>
      <c r="D24" s="10"/>
    </row>
    <row r="25" spans="2:5" x14ac:dyDescent="0.25">
      <c r="B25" s="7" t="s">
        <v>52</v>
      </c>
      <c r="C25" s="27">
        <f>VLOOKUP($C$4,'Econ Data template'!$A5:$K16,10,FALSE)</f>
        <v>-0.83333333333333326</v>
      </c>
      <c r="D25" s="26"/>
    </row>
  </sheetData>
  <mergeCells count="3">
    <mergeCell ref="C4:E4"/>
    <mergeCell ref="B6:E16"/>
    <mergeCell ref="B17:E1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'Econ Data template'!$A$2:$A$12</xm:f>
          </x14:formula1>
          <xm:sqref>C4:E4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election activeCell="K25" sqref="K25"/>
    </sheetView>
  </sheetViews>
  <sheetFormatPr defaultRowHeight="15" x14ac:dyDescent="0.25"/>
  <cols>
    <col min="1" max="1" width="13.5703125" customWidth="1"/>
    <col min="2" max="2" width="20.42578125" customWidth="1"/>
    <col min="3" max="3" width="15.85546875" bestFit="1" customWidth="1"/>
    <col min="4" max="4" width="16.42578125" bestFit="1" customWidth="1"/>
  </cols>
  <sheetData>
    <row r="1" spans="1:4" x14ac:dyDescent="0.25">
      <c r="A1" s="34" t="s">
        <v>55</v>
      </c>
      <c r="B1" s="34" t="s">
        <v>56</v>
      </c>
      <c r="C1" s="34" t="s">
        <v>58</v>
      </c>
      <c r="D1" s="34" t="s">
        <v>57</v>
      </c>
    </row>
    <row r="2" spans="1:4" x14ac:dyDescent="0.25">
      <c r="A2" s="35">
        <v>42198</v>
      </c>
      <c r="C2" s="34">
        <v>52.1</v>
      </c>
      <c r="D2" s="34">
        <v>57.7</v>
      </c>
    </row>
    <row r="3" spans="1:4" x14ac:dyDescent="0.25">
      <c r="A3" s="35">
        <v>42195</v>
      </c>
      <c r="C3" s="34">
        <v>52.74</v>
      </c>
      <c r="D3" s="34">
        <v>58.73</v>
      </c>
    </row>
    <row r="4" spans="1:4" x14ac:dyDescent="0.25">
      <c r="A4" s="35">
        <v>42188</v>
      </c>
      <c r="B4" s="34">
        <v>465763</v>
      </c>
      <c r="C4" s="34">
        <v>56.93</v>
      </c>
      <c r="D4" s="34">
        <v>60.32</v>
      </c>
    </row>
    <row r="5" spans="1:4" x14ac:dyDescent="0.25">
      <c r="A5" s="35">
        <v>42181</v>
      </c>
      <c r="B5" s="34">
        <v>465379</v>
      </c>
      <c r="C5" s="34">
        <v>59.63</v>
      </c>
      <c r="D5" s="34">
        <v>63.26</v>
      </c>
    </row>
    <row r="6" spans="1:4" x14ac:dyDescent="0.25">
      <c r="A6" s="35">
        <v>42174</v>
      </c>
      <c r="B6" s="34">
        <v>462993</v>
      </c>
      <c r="C6" s="34">
        <v>60.31</v>
      </c>
      <c r="D6" s="34">
        <v>63.02</v>
      </c>
    </row>
    <row r="7" spans="1:4" x14ac:dyDescent="0.25">
      <c r="A7" s="35">
        <v>42167</v>
      </c>
      <c r="B7" s="34">
        <v>467927</v>
      </c>
      <c r="C7" s="34">
        <v>60.66</v>
      </c>
      <c r="D7" s="34">
        <v>65.239999999999995</v>
      </c>
    </row>
    <row r="8" spans="1:4" x14ac:dyDescent="0.25">
      <c r="A8" s="35">
        <v>42160</v>
      </c>
      <c r="B8" s="34">
        <v>470603</v>
      </c>
      <c r="C8" s="34">
        <v>59.82</v>
      </c>
      <c r="D8" s="34">
        <v>64.66</v>
      </c>
    </row>
    <row r="9" spans="1:4" x14ac:dyDescent="0.25">
      <c r="A9" s="35">
        <v>42153</v>
      </c>
      <c r="B9" s="34">
        <v>477415</v>
      </c>
      <c r="C9" s="34">
        <v>61.01</v>
      </c>
      <c r="D9" s="34">
        <v>66.959999999999994</v>
      </c>
    </row>
    <row r="10" spans="1:4" x14ac:dyDescent="0.25">
      <c r="A10" s="35">
        <v>42146</v>
      </c>
      <c r="B10" s="34">
        <v>479363</v>
      </c>
      <c r="C10" s="34">
        <v>60.42</v>
      </c>
      <c r="D10" s="34">
        <v>66.77</v>
      </c>
    </row>
    <row r="11" spans="1:4" x14ac:dyDescent="0.25">
      <c r="A11" s="35">
        <v>42139</v>
      </c>
      <c r="B11" s="34">
        <v>482165</v>
      </c>
      <c r="C11" s="34">
        <v>61.16</v>
      </c>
      <c r="D11" s="34">
        <v>68.239999999999995</v>
      </c>
    </row>
    <row r="12" spans="1:4" x14ac:dyDescent="0.25">
      <c r="A12" s="35">
        <v>42132</v>
      </c>
      <c r="B12" s="34">
        <v>484839</v>
      </c>
      <c r="C12" s="34">
        <v>60.85</v>
      </c>
      <c r="D12" s="34">
        <v>66.900000000000006</v>
      </c>
    </row>
    <row r="13" spans="1:4" x14ac:dyDescent="0.25">
      <c r="A13" s="35">
        <v>42125</v>
      </c>
      <c r="B13" s="34">
        <v>487030</v>
      </c>
      <c r="C13" s="34">
        <v>60.61</v>
      </c>
      <c r="D13" s="34">
        <v>67.989999999999995</v>
      </c>
    </row>
    <row r="14" spans="1:4" x14ac:dyDescent="0.25">
      <c r="A14" s="35">
        <v>42118</v>
      </c>
      <c r="B14" s="34">
        <v>490912</v>
      </c>
      <c r="C14" s="34">
        <v>58.56</v>
      </c>
      <c r="D14" s="34">
        <v>66.790000000000006</v>
      </c>
    </row>
    <row r="15" spans="1:4" x14ac:dyDescent="0.25">
      <c r="A15" s="35">
        <v>42111</v>
      </c>
      <c r="B15" s="34">
        <v>489002</v>
      </c>
      <c r="C15" s="34">
        <v>58.51</v>
      </c>
      <c r="D15" s="34">
        <v>64.92</v>
      </c>
    </row>
    <row r="16" spans="1:4" x14ac:dyDescent="0.25">
      <c r="A16" s="35">
        <v>42104</v>
      </c>
      <c r="B16" s="34">
        <v>483687</v>
      </c>
      <c r="C16" s="34">
        <v>54.2</v>
      </c>
      <c r="D16" s="34">
        <v>62.15</v>
      </c>
    </row>
    <row r="17" spans="1:4" x14ac:dyDescent="0.25">
      <c r="A17" s="35">
        <v>42097</v>
      </c>
      <c r="B17" s="34">
        <v>482393</v>
      </c>
      <c r="C17" s="34">
        <v>51.58</v>
      </c>
      <c r="D17" s="34">
        <v>59.01</v>
      </c>
    </row>
    <row r="18" spans="1:4" x14ac:dyDescent="0.25">
      <c r="A18" s="35">
        <v>42090</v>
      </c>
      <c r="B18" s="34">
        <v>471444</v>
      </c>
      <c r="C18" s="34">
        <v>51.3</v>
      </c>
      <c r="D18" s="34">
        <v>60.58</v>
      </c>
    </row>
    <row r="19" spans="1:4" x14ac:dyDescent="0.25">
      <c r="A19" s="35">
        <v>42083</v>
      </c>
      <c r="B19" s="34">
        <v>466678</v>
      </c>
      <c r="C19" s="34">
        <v>48.88</v>
      </c>
      <c r="D19" s="34">
        <v>59.41</v>
      </c>
    </row>
    <row r="20" spans="1:4" x14ac:dyDescent="0.25">
      <c r="A20" s="35">
        <v>42076</v>
      </c>
      <c r="B20" s="34">
        <v>458508</v>
      </c>
      <c r="C20" s="34">
        <v>47.94</v>
      </c>
      <c r="D20" s="34">
        <v>59.26</v>
      </c>
    </row>
    <row r="21" spans="1:4" x14ac:dyDescent="0.25">
      <c r="A21" s="35">
        <v>42069</v>
      </c>
      <c r="B21" s="34">
        <v>448886</v>
      </c>
      <c r="C21" s="34">
        <v>53.04</v>
      </c>
      <c r="D21" s="34">
        <v>64.75</v>
      </c>
    </row>
    <row r="22" spans="1:4" x14ac:dyDescent="0.25">
      <c r="A22" s="35">
        <v>42062</v>
      </c>
      <c r="B22" s="34">
        <v>444374</v>
      </c>
      <c r="C22" s="34">
        <v>53.2</v>
      </c>
      <c r="D22" s="34">
        <v>67.84</v>
      </c>
    </row>
    <row r="23" spans="1:4" x14ac:dyDescent="0.25">
      <c r="A23" s="35">
        <v>42055</v>
      </c>
      <c r="B23" s="34">
        <v>434071</v>
      </c>
      <c r="C23" s="34">
        <v>54.32</v>
      </c>
      <c r="D23" s="34">
        <v>65.28</v>
      </c>
    </row>
    <row r="24" spans="1:4" x14ac:dyDescent="0.25">
      <c r="A24" s="35">
        <v>42048</v>
      </c>
      <c r="B24" s="34">
        <v>425644</v>
      </c>
      <c r="C24" s="34">
        <v>56.96</v>
      </c>
      <c r="D24" s="34">
        <v>66.69</v>
      </c>
    </row>
    <row r="25" spans="1:4" x14ac:dyDescent="0.25">
      <c r="A25" s="35">
        <v>42041</v>
      </c>
      <c r="B25" s="34">
        <v>417928</v>
      </c>
      <c r="C25" s="34">
        <v>55.78</v>
      </c>
      <c r="D25" s="34">
        <v>65.11</v>
      </c>
    </row>
    <row r="26" spans="1:4" x14ac:dyDescent="0.25">
      <c r="A26" s="35">
        <v>42034</v>
      </c>
      <c r="B26" s="34">
        <v>413060</v>
      </c>
      <c r="C26" s="34">
        <v>52.06</v>
      </c>
      <c r="D26" s="34">
        <v>59.69</v>
      </c>
    </row>
    <row r="27" spans="1:4" x14ac:dyDescent="0.25">
      <c r="A27" s="35">
        <v>42027</v>
      </c>
      <c r="B27" s="34">
        <v>406727</v>
      </c>
      <c r="C27" s="34">
        <v>49.2</v>
      </c>
      <c r="D27" s="34">
        <v>54.96</v>
      </c>
    </row>
    <row r="28" spans="1:4" x14ac:dyDescent="0.25">
      <c r="A28" s="35">
        <v>42020</v>
      </c>
      <c r="B28" s="34">
        <v>397853</v>
      </c>
      <c r="C28" s="34">
        <v>52.63</v>
      </c>
      <c r="D28" s="34">
        <v>56.51</v>
      </c>
    </row>
    <row r="29" spans="1:4" x14ac:dyDescent="0.25">
      <c r="A29" s="35">
        <v>42013</v>
      </c>
      <c r="B29" s="34">
        <v>387782</v>
      </c>
      <c r="C29" s="34">
        <v>52.28</v>
      </c>
      <c r="D29" s="34">
        <v>57.15</v>
      </c>
    </row>
    <row r="30" spans="1:4" x14ac:dyDescent="0.25">
      <c r="A30" s="35">
        <v>42006</v>
      </c>
      <c r="B30" s="34">
        <v>382393</v>
      </c>
      <c r="C30" s="34">
        <v>56.96</v>
      </c>
      <c r="D30" s="34">
        <v>64.349999999999994</v>
      </c>
    </row>
    <row r="31" spans="1:4" x14ac:dyDescent="0.25">
      <c r="A31" s="35">
        <v>41999</v>
      </c>
      <c r="B31" s="34">
        <v>385455</v>
      </c>
      <c r="C31" s="34">
        <v>59.16</v>
      </c>
      <c r="D31" s="34">
        <v>67.81</v>
      </c>
    </row>
    <row r="32" spans="1:4" x14ac:dyDescent="0.25">
      <c r="A32" s="35">
        <v>41992</v>
      </c>
      <c r="B32" s="34">
        <v>387209</v>
      </c>
      <c r="C32" s="34">
        <v>61.76</v>
      </c>
      <c r="D32" s="34">
        <v>70.010000000000005</v>
      </c>
    </row>
    <row r="33" spans="1:4" x14ac:dyDescent="0.25">
      <c r="A33" s="35">
        <v>41985</v>
      </c>
      <c r="B33" s="34">
        <v>379942</v>
      </c>
      <c r="C33" s="34">
        <v>63.17</v>
      </c>
      <c r="D33" s="34">
        <v>70.72</v>
      </c>
    </row>
    <row r="34" spans="1:4" x14ac:dyDescent="0.25">
      <c r="A34" s="35">
        <v>41978</v>
      </c>
      <c r="B34" s="34">
        <v>380789</v>
      </c>
      <c r="C34" s="34">
        <v>71.94</v>
      </c>
      <c r="D34" s="34">
        <v>78.98</v>
      </c>
    </row>
    <row r="35" spans="1:4" x14ac:dyDescent="0.25">
      <c r="A35" s="35">
        <v>41971</v>
      </c>
      <c r="B35" s="34">
        <v>379335</v>
      </c>
      <c r="C35" s="34">
        <v>72.28</v>
      </c>
      <c r="D35" s="34">
        <v>80.209999999999994</v>
      </c>
    </row>
    <row r="36" spans="1:4" x14ac:dyDescent="0.25">
      <c r="A36" s="35">
        <v>41964</v>
      </c>
      <c r="B36" s="34">
        <v>383024</v>
      </c>
      <c r="C36" s="34">
        <v>83.6</v>
      </c>
      <c r="D36" s="34">
        <v>91.89</v>
      </c>
    </row>
    <row r="37" spans="1:4" x14ac:dyDescent="0.25">
      <c r="A37" s="35">
        <v>41957</v>
      </c>
      <c r="B37" s="34">
        <v>381078</v>
      </c>
      <c r="C37" s="34">
        <v>83.14</v>
      </c>
      <c r="D37" s="34">
        <v>90.8</v>
      </c>
    </row>
    <row r="38" spans="1:4" x14ac:dyDescent="0.25">
      <c r="A38" s="35">
        <v>41950</v>
      </c>
      <c r="B38" s="34">
        <v>378470</v>
      </c>
      <c r="C38" s="34">
        <v>86.25</v>
      </c>
      <c r="D38" s="34">
        <v>94.82</v>
      </c>
    </row>
    <row r="39" spans="1:4" x14ac:dyDescent="0.25">
      <c r="A39" s="35">
        <v>41943</v>
      </c>
      <c r="B39" s="34">
        <v>380205</v>
      </c>
      <c r="C39" s="34">
        <v>88.32</v>
      </c>
      <c r="D39" s="34">
        <v>97.63</v>
      </c>
    </row>
    <row r="40" spans="1:4" x14ac:dyDescent="0.25">
      <c r="A40" s="35">
        <v>41936</v>
      </c>
      <c r="B40" s="34">
        <v>379745</v>
      </c>
      <c r="C40" s="34">
        <v>88.83</v>
      </c>
      <c r="D40" s="34">
        <v>97.94</v>
      </c>
    </row>
    <row r="41" spans="1:4" x14ac:dyDescent="0.25">
      <c r="A41" s="35">
        <v>41929</v>
      </c>
      <c r="B41" s="34">
        <v>377684</v>
      </c>
      <c r="C41" s="34">
        <v>90.39</v>
      </c>
      <c r="D41" s="34">
        <v>97.97</v>
      </c>
    </row>
    <row r="42" spans="1:4" x14ac:dyDescent="0.25">
      <c r="A42" s="35">
        <v>41922</v>
      </c>
      <c r="B42" s="34">
        <v>370573</v>
      </c>
      <c r="C42" s="34">
        <v>93.75</v>
      </c>
      <c r="D42" s="34">
        <v>104.22</v>
      </c>
    </row>
    <row r="43" spans="1:4" x14ac:dyDescent="0.25">
      <c r="A43" s="35">
        <v>41915</v>
      </c>
      <c r="B43" s="34">
        <v>361650</v>
      </c>
      <c r="C43" s="34">
        <v>98.03</v>
      </c>
      <c r="D43" s="34">
        <v>106.65</v>
      </c>
    </row>
    <row r="44" spans="1:4" x14ac:dyDescent="0.25">
      <c r="A44" s="35">
        <v>41908</v>
      </c>
      <c r="B44" s="34">
        <v>356635</v>
      </c>
      <c r="C44" s="34">
        <v>102.18</v>
      </c>
      <c r="D44" s="34">
        <v>112.06</v>
      </c>
    </row>
    <row r="45" spans="1:4" x14ac:dyDescent="0.25">
      <c r="A45" s="35">
        <v>41901</v>
      </c>
      <c r="B45" s="34">
        <v>357998</v>
      </c>
      <c r="C45" s="34">
        <v>100.23</v>
      </c>
      <c r="D45" s="34">
        <v>113.67</v>
      </c>
    </row>
    <row r="46" spans="1:4" x14ac:dyDescent="0.25">
      <c r="A46" s="35">
        <v>41894</v>
      </c>
      <c r="B46" s="34">
        <v>362271</v>
      </c>
      <c r="C46" s="34">
        <v>100.08</v>
      </c>
      <c r="D46" s="34">
        <v>113.62</v>
      </c>
    </row>
    <row r="47" spans="1:4" x14ac:dyDescent="0.25">
      <c r="A47" s="35">
        <v>41887</v>
      </c>
      <c r="B47" s="34">
        <v>358598</v>
      </c>
      <c r="C47" s="34">
        <v>101.18</v>
      </c>
      <c r="D47" s="34">
        <v>117.96</v>
      </c>
    </row>
    <row r="48" spans="1:4" x14ac:dyDescent="0.25">
      <c r="A48" s="35">
        <v>41880</v>
      </c>
      <c r="B48" s="34">
        <v>359570</v>
      </c>
      <c r="C48" s="34">
        <v>104.08</v>
      </c>
      <c r="D48" s="34">
        <v>120.73</v>
      </c>
    </row>
    <row r="49" spans="1:4" x14ac:dyDescent="0.25">
      <c r="A49" s="35">
        <v>41873</v>
      </c>
      <c r="B49" s="34">
        <v>360475</v>
      </c>
      <c r="C49" s="34">
        <v>101.57</v>
      </c>
      <c r="D49" s="34">
        <v>119.68</v>
      </c>
    </row>
    <row r="50" spans="1:4" x14ac:dyDescent="0.25">
      <c r="A50" s="35">
        <v>41866</v>
      </c>
      <c r="B50" s="34">
        <v>362545</v>
      </c>
      <c r="C50" s="34">
        <v>102.71</v>
      </c>
      <c r="D50" s="34">
        <v>121.13</v>
      </c>
    </row>
    <row r="51" spans="1:4" x14ac:dyDescent="0.25">
      <c r="A51" s="35">
        <v>41859</v>
      </c>
      <c r="B51" s="34">
        <v>367019</v>
      </c>
      <c r="C51" s="34">
        <v>103.02</v>
      </c>
      <c r="D51" s="34">
        <v>122.95</v>
      </c>
    </row>
    <row r="52" spans="1:4" x14ac:dyDescent="0.25">
      <c r="A52" s="35">
        <v>41852</v>
      </c>
      <c r="B52" s="34">
        <v>365618</v>
      </c>
      <c r="C52" s="34">
        <v>103.26</v>
      </c>
      <c r="D52" s="34">
        <v>122.73</v>
      </c>
    </row>
    <row r="53" spans="1:4" x14ac:dyDescent="0.25">
      <c r="A53" s="35">
        <v>41845</v>
      </c>
      <c r="B53" s="34">
        <v>367374</v>
      </c>
      <c r="C53" s="34">
        <v>107.71</v>
      </c>
      <c r="D53" s="34">
        <v>126.89</v>
      </c>
    </row>
    <row r="54" spans="1:4" x14ac:dyDescent="0.25">
      <c r="A54" s="35">
        <v>41838</v>
      </c>
      <c r="B54" s="34">
        <v>371071</v>
      </c>
      <c r="C54" s="34">
        <v>106.69</v>
      </c>
      <c r="D54" s="34">
        <v>125.54</v>
      </c>
    </row>
    <row r="55" spans="1:4" x14ac:dyDescent="0.25">
      <c r="A55" s="35">
        <v>41831</v>
      </c>
      <c r="B55" s="34">
        <v>375040</v>
      </c>
      <c r="C55" s="34">
        <v>104.31</v>
      </c>
      <c r="D55" s="34">
        <v>126.42</v>
      </c>
    </row>
    <row r="56" spans="1:4" x14ac:dyDescent="0.25">
      <c r="A56" s="35">
        <v>41824</v>
      </c>
      <c r="B56" s="34">
        <v>382565</v>
      </c>
      <c r="C56" s="34">
        <v>107.65</v>
      </c>
      <c r="D56" s="34">
        <v>131.13999999999999</v>
      </c>
    </row>
    <row r="57" spans="1:4" x14ac:dyDescent="0.25">
      <c r="A57" s="35">
        <v>41817</v>
      </c>
      <c r="B57" s="34">
        <v>384935</v>
      </c>
      <c r="C57" s="34">
        <v>109.39</v>
      </c>
      <c r="D57" s="34">
        <v>134.29</v>
      </c>
    </row>
    <row r="58" spans="1:4" x14ac:dyDescent="0.25">
      <c r="A58" s="35">
        <v>41810</v>
      </c>
      <c r="B58" s="34">
        <v>388090</v>
      </c>
      <c r="C58" s="34">
        <v>110.52</v>
      </c>
      <c r="D58" s="34">
        <v>136.08000000000001</v>
      </c>
    </row>
    <row r="59" spans="1:4" x14ac:dyDescent="0.25">
      <c r="A59" s="35">
        <v>41803</v>
      </c>
      <c r="B59" s="34">
        <v>386348</v>
      </c>
      <c r="C59" s="34">
        <v>110.16</v>
      </c>
      <c r="D59" s="34">
        <v>133.30000000000001</v>
      </c>
    </row>
    <row r="60" spans="1:4" x14ac:dyDescent="0.25">
      <c r="A60" s="35">
        <v>41796</v>
      </c>
      <c r="B60" s="34">
        <v>386927</v>
      </c>
      <c r="C60" s="34">
        <v>105.78</v>
      </c>
      <c r="D60" s="34">
        <v>127.66</v>
      </c>
    </row>
    <row r="61" spans="1:4" x14ac:dyDescent="0.25">
      <c r="A61" s="35">
        <v>41789</v>
      </c>
      <c r="B61" s="34">
        <v>389523</v>
      </c>
      <c r="C61" s="34">
        <v>105.83</v>
      </c>
      <c r="D61" s="34">
        <v>128.6</v>
      </c>
    </row>
    <row r="62" spans="1:4" x14ac:dyDescent="0.25">
      <c r="A62" s="35">
        <v>41782</v>
      </c>
      <c r="B62" s="34">
        <v>392954</v>
      </c>
      <c r="C62" s="34">
        <v>107.52</v>
      </c>
      <c r="D62" s="34">
        <v>129.91999999999999</v>
      </c>
    </row>
    <row r="63" spans="1:4" x14ac:dyDescent="0.25">
      <c r="A63" s="35">
        <v>41775</v>
      </c>
      <c r="B63" s="34">
        <v>391297</v>
      </c>
      <c r="C63" s="34">
        <v>105</v>
      </c>
      <c r="D63" s="34">
        <v>129</v>
      </c>
    </row>
    <row r="64" spans="1:4" x14ac:dyDescent="0.25">
      <c r="A64" s="35">
        <v>41768</v>
      </c>
      <c r="B64" s="34">
        <v>398523</v>
      </c>
      <c r="C64" s="34">
        <v>102.91</v>
      </c>
      <c r="D64" s="34">
        <v>125.26</v>
      </c>
    </row>
    <row r="65" spans="1:4" x14ac:dyDescent="0.25">
      <c r="A65" s="35">
        <v>41761</v>
      </c>
      <c r="B65" s="34">
        <v>397576</v>
      </c>
      <c r="C65" s="34">
        <v>102.68</v>
      </c>
      <c r="D65" s="34">
        <v>126.07</v>
      </c>
    </row>
    <row r="66" spans="1:4" x14ac:dyDescent="0.25">
      <c r="A66" s="35">
        <v>41754</v>
      </c>
      <c r="B66" s="34">
        <v>399357</v>
      </c>
      <c r="C66" s="34">
        <v>103.54</v>
      </c>
      <c r="D66" s="34">
        <v>127.22</v>
      </c>
    </row>
    <row r="67" spans="1:4" x14ac:dyDescent="0.25">
      <c r="A67" s="35">
        <v>41747</v>
      </c>
      <c r="B67" s="34">
        <v>397659</v>
      </c>
      <c r="C67" s="34">
        <v>106.95</v>
      </c>
      <c r="D67" s="34">
        <v>127.16</v>
      </c>
    </row>
    <row r="68" spans="1:4" x14ac:dyDescent="0.25">
      <c r="A68" s="35">
        <v>41740</v>
      </c>
      <c r="B68" s="34">
        <v>394135</v>
      </c>
      <c r="C68" s="34">
        <v>106.38</v>
      </c>
      <c r="D68" s="34">
        <v>125.32</v>
      </c>
    </row>
    <row r="69" spans="1:4" x14ac:dyDescent="0.25">
      <c r="A69" s="35">
        <v>41733</v>
      </c>
      <c r="B69" s="34">
        <v>384122</v>
      </c>
      <c r="C69" s="34">
        <v>103.71</v>
      </c>
      <c r="D69" s="34">
        <v>124.61</v>
      </c>
    </row>
    <row r="70" spans="1:4" x14ac:dyDescent="0.25">
      <c r="A70" s="35">
        <v>41726</v>
      </c>
      <c r="B70" s="34">
        <v>380092</v>
      </c>
      <c r="C70" s="34">
        <v>104.25</v>
      </c>
      <c r="D70" s="34">
        <v>126.18</v>
      </c>
    </row>
    <row r="71" spans="1:4" x14ac:dyDescent="0.25">
      <c r="A71" s="35">
        <v>41719</v>
      </c>
      <c r="B71" s="34">
        <v>382471</v>
      </c>
      <c r="C71" s="34">
        <v>101.99</v>
      </c>
      <c r="D71" s="34">
        <v>124.84</v>
      </c>
    </row>
    <row r="72" spans="1:4" x14ac:dyDescent="0.25">
      <c r="A72" s="35">
        <v>41712</v>
      </c>
      <c r="B72" s="34">
        <v>375852</v>
      </c>
      <c r="C72" s="34">
        <v>100.86</v>
      </c>
      <c r="D72" s="34">
        <v>126.35</v>
      </c>
    </row>
    <row r="73" spans="1:4" x14ac:dyDescent="0.25">
      <c r="A73" s="35">
        <v>41705</v>
      </c>
      <c r="B73" s="34">
        <v>370002</v>
      </c>
      <c r="C73" s="34">
        <v>104.63</v>
      </c>
      <c r="D73" s="34">
        <v>126.85</v>
      </c>
    </row>
    <row r="74" spans="1:4" x14ac:dyDescent="0.25">
      <c r="A74" s="35">
        <v>41698</v>
      </c>
      <c r="B74" s="34">
        <v>363822</v>
      </c>
      <c r="C74" s="34">
        <v>104.64</v>
      </c>
      <c r="D74" s="34">
        <v>126.93</v>
      </c>
    </row>
    <row r="75" spans="1:4" x14ac:dyDescent="0.25">
      <c r="A75" s="35">
        <v>41691</v>
      </c>
      <c r="B75" s="34">
        <v>362393</v>
      </c>
      <c r="C75" s="34">
        <v>104.24</v>
      </c>
      <c r="D75" s="34">
        <v>127.84</v>
      </c>
    </row>
    <row r="76" spans="1:4" x14ac:dyDescent="0.25">
      <c r="A76" s="35">
        <v>41684</v>
      </c>
      <c r="B76" s="34">
        <v>362325</v>
      </c>
      <c r="C76" s="34">
        <v>102.13</v>
      </c>
      <c r="D76" s="34">
        <v>126.94</v>
      </c>
    </row>
    <row r="77" spans="1:4" x14ac:dyDescent="0.25">
      <c r="A77" s="35">
        <v>41677</v>
      </c>
      <c r="B77" s="34">
        <v>361352</v>
      </c>
      <c r="C77" s="34">
        <v>101.7</v>
      </c>
      <c r="D77" s="34">
        <v>127.26</v>
      </c>
    </row>
    <row r="78" spans="1:4" x14ac:dyDescent="0.25">
      <c r="A78" s="35">
        <v>41670</v>
      </c>
      <c r="B78" s="34">
        <v>358085</v>
      </c>
      <c r="C78" s="34">
        <v>99.27</v>
      </c>
      <c r="D78" s="34">
        <v>123.58</v>
      </c>
    </row>
    <row r="79" spans="1:4" x14ac:dyDescent="0.25">
      <c r="A79" s="35">
        <v>41663</v>
      </c>
      <c r="B79" s="34">
        <v>357645</v>
      </c>
      <c r="C79" s="34">
        <v>98.41</v>
      </c>
      <c r="D79" s="34">
        <v>125.3</v>
      </c>
    </row>
    <row r="80" spans="1:4" x14ac:dyDescent="0.25">
      <c r="A80" s="35">
        <v>41656</v>
      </c>
      <c r="B80" s="34">
        <v>351224</v>
      </c>
      <c r="C80" s="34">
        <v>96.07</v>
      </c>
      <c r="D80" s="34">
        <v>123.68</v>
      </c>
    </row>
    <row r="81" spans="1:4" x14ac:dyDescent="0.25">
      <c r="A81" s="35">
        <v>41649</v>
      </c>
      <c r="B81" s="34">
        <v>350234</v>
      </c>
      <c r="C81" s="34">
        <v>94.39</v>
      </c>
      <c r="D81" s="34">
        <v>123.01</v>
      </c>
    </row>
    <row r="82" spans="1:4" x14ac:dyDescent="0.25">
      <c r="A82" s="35">
        <v>41642</v>
      </c>
      <c r="B82" s="34">
        <v>357892</v>
      </c>
      <c r="C82" s="34">
        <v>95.66</v>
      </c>
      <c r="D82" s="34">
        <v>122.6</v>
      </c>
    </row>
    <row r="83" spans="1:4" x14ac:dyDescent="0.25">
      <c r="A83" s="35">
        <v>41635</v>
      </c>
      <c r="B83" s="34">
        <v>360567</v>
      </c>
      <c r="C83" s="34">
        <v>102.13</v>
      </c>
      <c r="D83" s="34">
        <v>128.66999999999999</v>
      </c>
    </row>
    <row r="84" spans="1:4" x14ac:dyDescent="0.25">
      <c r="A84" s="35">
        <v>41628</v>
      </c>
      <c r="B84" s="34">
        <v>367574</v>
      </c>
      <c r="C84" s="34">
        <v>101.11</v>
      </c>
      <c r="D84" s="34">
        <v>128.19</v>
      </c>
    </row>
    <row r="85" spans="1:4" x14ac:dyDescent="0.25">
      <c r="A85" s="35">
        <v>41621</v>
      </c>
      <c r="B85" s="34">
        <v>372305</v>
      </c>
      <c r="C85" s="34">
        <v>98.61</v>
      </c>
      <c r="D85" s="34">
        <v>123.63</v>
      </c>
    </row>
    <row r="86" spans="1:4" x14ac:dyDescent="0.25">
      <c r="A86" s="35">
        <v>41614</v>
      </c>
      <c r="B86" s="34">
        <v>375246</v>
      </c>
      <c r="C86" s="34">
        <v>99.68</v>
      </c>
      <c r="D86" s="34">
        <v>126.78</v>
      </c>
    </row>
    <row r="87" spans="1:4" x14ac:dyDescent="0.25">
      <c r="A87" s="35">
        <v>41607</v>
      </c>
      <c r="B87" s="34">
        <v>385831</v>
      </c>
      <c r="C87" s="34">
        <v>94.65</v>
      </c>
      <c r="D87" s="34">
        <v>124.6</v>
      </c>
    </row>
    <row r="88" spans="1:4" x14ac:dyDescent="0.25">
      <c r="A88" s="35">
        <v>41600</v>
      </c>
      <c r="B88" s="34">
        <v>391416</v>
      </c>
      <c r="C88" s="34">
        <v>96.82</v>
      </c>
      <c r="D88" s="34">
        <v>126.15</v>
      </c>
    </row>
    <row r="89" spans="1:4" x14ac:dyDescent="0.25">
      <c r="A89" s="35">
        <v>41593</v>
      </c>
      <c r="B89" s="34">
        <v>388463</v>
      </c>
      <c r="C89" s="34">
        <v>96.33</v>
      </c>
      <c r="D89" s="34">
        <v>123.25</v>
      </c>
    </row>
    <row r="90" spans="1:4" x14ac:dyDescent="0.25">
      <c r="A90" s="35">
        <v>41586</v>
      </c>
      <c r="B90" s="34">
        <v>388088</v>
      </c>
      <c r="C90" s="34">
        <v>97.11</v>
      </c>
      <c r="D90" s="34">
        <v>119.12</v>
      </c>
    </row>
    <row r="91" spans="1:4" x14ac:dyDescent="0.25">
      <c r="A91" s="35">
        <v>41579</v>
      </c>
      <c r="B91" s="34">
        <v>385448</v>
      </c>
      <c r="C91" s="34">
        <v>97.12</v>
      </c>
      <c r="D91" s="34">
        <v>120.02</v>
      </c>
    </row>
    <row r="92" spans="1:4" x14ac:dyDescent="0.25">
      <c r="A92" s="35">
        <v>41572</v>
      </c>
      <c r="B92" s="34">
        <v>383871</v>
      </c>
      <c r="C92" s="34">
        <v>100.45</v>
      </c>
      <c r="D92" s="34">
        <v>121.18</v>
      </c>
    </row>
    <row r="93" spans="1:4" x14ac:dyDescent="0.25">
      <c r="A93" s="35">
        <v>41565</v>
      </c>
      <c r="B93" s="34">
        <v>379784</v>
      </c>
      <c r="C93" s="34">
        <v>104.01</v>
      </c>
      <c r="D93" s="34">
        <v>124.59</v>
      </c>
    </row>
    <row r="94" spans="1:4" x14ac:dyDescent="0.25">
      <c r="A94" s="35">
        <v>41558</v>
      </c>
      <c r="B94" s="34">
        <v>374538</v>
      </c>
      <c r="C94" s="34">
        <v>105.26</v>
      </c>
      <c r="D94" s="34">
        <v>125.8</v>
      </c>
    </row>
    <row r="95" spans="1:4" x14ac:dyDescent="0.25">
      <c r="A95" s="35">
        <v>41551</v>
      </c>
      <c r="B95" s="34">
        <v>370539</v>
      </c>
      <c r="C95" s="34">
        <v>107.14</v>
      </c>
      <c r="D95" s="34">
        <v>123.74</v>
      </c>
    </row>
    <row r="96" spans="1:4" x14ac:dyDescent="0.25">
      <c r="A96" s="35">
        <v>41544</v>
      </c>
      <c r="B96" s="34">
        <v>363732</v>
      </c>
      <c r="C96" s="34">
        <v>106.14</v>
      </c>
      <c r="D96" s="34">
        <v>122.8</v>
      </c>
    </row>
    <row r="97" spans="1:4" x14ac:dyDescent="0.25">
      <c r="A97" s="35">
        <v>41537</v>
      </c>
      <c r="B97" s="34">
        <v>358260</v>
      </c>
      <c r="C97" s="34">
        <v>108.08</v>
      </c>
      <c r="D97" s="34">
        <v>123.47</v>
      </c>
    </row>
    <row r="98" spans="1:4" x14ac:dyDescent="0.25">
      <c r="A98" s="35">
        <v>41530</v>
      </c>
      <c r="B98" s="34">
        <v>355625</v>
      </c>
      <c r="C98" s="34">
        <v>111.73</v>
      </c>
      <c r="D98" s="34">
        <v>126.27</v>
      </c>
    </row>
    <row r="99" spans="1:4" x14ac:dyDescent="0.25">
      <c r="A99" s="35">
        <v>41523</v>
      </c>
      <c r="B99" s="34">
        <v>359993</v>
      </c>
      <c r="C99" s="34">
        <v>114.13</v>
      </c>
      <c r="D99" s="34">
        <v>130.01</v>
      </c>
    </row>
    <row r="100" spans="1:4" x14ac:dyDescent="0.25">
      <c r="A100" s="35">
        <v>41516</v>
      </c>
      <c r="B100" s="34">
        <v>360212</v>
      </c>
      <c r="C100" s="34">
        <v>111.16</v>
      </c>
      <c r="D100" s="34">
        <v>127.65</v>
      </c>
    </row>
    <row r="101" spans="1:4" x14ac:dyDescent="0.25">
      <c r="A101" s="35">
        <v>41509</v>
      </c>
      <c r="B101" s="34">
        <v>362048</v>
      </c>
      <c r="C101" s="34">
        <v>109.89</v>
      </c>
      <c r="D101" s="34">
        <v>124.32</v>
      </c>
    </row>
    <row r="102" spans="1:4" x14ac:dyDescent="0.25">
      <c r="A102" s="35">
        <v>41502</v>
      </c>
      <c r="B102" s="34">
        <v>359062</v>
      </c>
      <c r="C102" s="34">
        <v>111.12</v>
      </c>
      <c r="D102" s="34">
        <v>123.61</v>
      </c>
    </row>
    <row r="103" spans="1:4" x14ac:dyDescent="0.25">
      <c r="A103" s="35">
        <v>41495</v>
      </c>
      <c r="B103" s="34">
        <v>360490</v>
      </c>
      <c r="C103" s="34">
        <v>109.58</v>
      </c>
      <c r="D103" s="34">
        <v>119.52</v>
      </c>
    </row>
    <row r="104" spans="1:4" x14ac:dyDescent="0.25">
      <c r="A104" s="35">
        <v>41488</v>
      </c>
      <c r="B104" s="34">
        <v>363302</v>
      </c>
      <c r="C104" s="34">
        <v>110.58</v>
      </c>
      <c r="D104" s="34">
        <v>120.33</v>
      </c>
    </row>
    <row r="105" spans="1:4" x14ac:dyDescent="0.25">
      <c r="A105" s="35">
        <v>41481</v>
      </c>
      <c r="B105" s="34">
        <v>364622</v>
      </c>
      <c r="C105" s="34">
        <v>108.26</v>
      </c>
      <c r="D105" s="34">
        <v>118.36</v>
      </c>
    </row>
    <row r="106" spans="1:4" x14ac:dyDescent="0.25">
      <c r="A106" s="35">
        <v>41474</v>
      </c>
      <c r="B106" s="34">
        <v>364191</v>
      </c>
      <c r="C106" s="34">
        <v>111.76</v>
      </c>
      <c r="D106" s="34">
        <v>119.36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Econ Data template</vt:lpstr>
      <vt:lpstr>summary </vt:lpstr>
      <vt:lpstr>oil inventory &amp;Price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Chang</dc:creator>
  <cp:lastModifiedBy>Lu, Liying</cp:lastModifiedBy>
  <dcterms:created xsi:type="dcterms:W3CDTF">2015-07-10T19:00:22Z</dcterms:created>
  <dcterms:modified xsi:type="dcterms:W3CDTF">2015-11-04T21:33:56Z</dcterms:modified>
</cp:coreProperties>
</file>