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im-ma-sp01\Pe\Administration and Management\Projects\Real Assets - Commodities\"/>
    </mc:Choice>
  </mc:AlternateContent>
  <bookViews>
    <workbookView xWindow="240" yWindow="105" windowWidth="21075" windowHeight="9465" firstSheet="1" activeTab="3"/>
  </bookViews>
  <sheets>
    <sheet name="Real Asset Investment Universe" sheetId="1" r:id="rId1"/>
    <sheet name="Real Asset Risk" sheetId="6" r:id="rId2"/>
    <sheet name="HL Sheet" sheetId="7" r:id="rId3"/>
    <sheet name="PCS Framework" sheetId="8" r:id="rId4"/>
    <sheet name="Real Asset Inv Univ Debt" sheetId="10" r:id="rId5"/>
    <sheet name="Return Components" sheetId="9" r:id="rId6"/>
  </sheets>
  <definedNames>
    <definedName name="_xlnm.Print_Area" localSheetId="3">'PCS Framework'!$C$1:$I$52</definedName>
    <definedName name="_xlnm.Print_Area" localSheetId="4">'Real Asset Inv Univ Debt'!$C$3:$G$52</definedName>
    <definedName name="_xlnm.Print_Area" localSheetId="1">'Real Asset Risk'!$D$6:$K$48</definedName>
    <definedName name="_xlnm.Print_Area" localSheetId="5">'Return Components'!$D$1:$J$30</definedName>
  </definedNames>
  <calcPr calcId="152511"/>
</workbook>
</file>

<file path=xl/calcChain.xml><?xml version="1.0" encoding="utf-8"?>
<calcChain xmlns="http://schemas.openxmlformats.org/spreadsheetml/2006/main">
  <c r="J8" i="9" l="1"/>
  <c r="J10" i="9" l="1"/>
  <c r="H10" i="9"/>
  <c r="E11" i="9"/>
  <c r="J14" i="9" l="1"/>
  <c r="H18" i="9"/>
  <c r="J18" i="9" s="1"/>
  <c r="H19" i="9"/>
  <c r="J19" i="9" s="1"/>
  <c r="J11" i="9"/>
  <c r="J13" i="9"/>
  <c r="H27" i="9"/>
  <c r="M22" i="9"/>
  <c r="H17" i="9"/>
  <c r="H26" i="9"/>
  <c r="H25" i="9"/>
  <c r="H14" i="9"/>
  <c r="H9" i="9"/>
  <c r="H8" i="9"/>
  <c r="E15" i="9"/>
  <c r="E20" i="9" s="1"/>
  <c r="H11" i="9" l="1"/>
  <c r="H15" i="9" s="1"/>
  <c r="E23" i="9"/>
  <c r="E29" i="9" s="1"/>
  <c r="J15" i="9"/>
  <c r="H20" i="9" l="1"/>
  <c r="H23" i="9" s="1"/>
  <c r="H29" i="9" s="1"/>
  <c r="J20" i="9"/>
  <c r="J23" i="9" s="1"/>
  <c r="J22" i="9" s="1"/>
  <c r="J29" i="9" l="1"/>
  <c r="E30" i="9" s="1"/>
  <c r="H30" i="9" l="1"/>
</calcChain>
</file>

<file path=xl/sharedStrings.xml><?xml version="1.0" encoding="utf-8"?>
<sst xmlns="http://schemas.openxmlformats.org/spreadsheetml/2006/main" count="648" uniqueCount="183">
  <si>
    <t xml:space="preserve">Energy </t>
  </si>
  <si>
    <t>Conservation Land</t>
  </si>
  <si>
    <t>Seaports</t>
  </si>
  <si>
    <t>Airports</t>
  </si>
  <si>
    <t>Roads</t>
  </si>
  <si>
    <t>Waterways</t>
  </si>
  <si>
    <t>Railways</t>
  </si>
  <si>
    <t>Data &amp; Voice</t>
  </si>
  <si>
    <t>Energy / Minerals Transport</t>
  </si>
  <si>
    <t>Energy/Minerals Storage</t>
  </si>
  <si>
    <t xml:space="preserve">Power Generation </t>
  </si>
  <si>
    <t>Crop &amp; Livestock Farming</t>
  </si>
  <si>
    <t>Grain Facilities</t>
  </si>
  <si>
    <t>Water &amp; Sewerage</t>
  </si>
  <si>
    <t>Household Power &amp; Gas</t>
  </si>
  <si>
    <t>Infrastructure</t>
  </si>
  <si>
    <t>Metals &amp; Mining</t>
  </si>
  <si>
    <t>Oil &amp; Gas Pipelines</t>
  </si>
  <si>
    <t>Agriculture</t>
  </si>
  <si>
    <t>Precious Metals Production</t>
  </si>
  <si>
    <t>Oil &amp; Gas Production</t>
  </si>
  <si>
    <t>Ag Minerals (P,K) Production</t>
  </si>
  <si>
    <t>Base Metals Production</t>
  </si>
  <si>
    <t>Commercial Waste</t>
  </si>
  <si>
    <t>Real Asset Cateogory</t>
  </si>
  <si>
    <t>Energy Capital Partners</t>
  </si>
  <si>
    <t>ArcLight</t>
  </si>
  <si>
    <t>Homestead Capital</t>
  </si>
  <si>
    <t>Return Range</t>
  </si>
  <si>
    <t>Real Asset Sub Cateogories</t>
  </si>
  <si>
    <t xml:space="preserve"> </t>
  </si>
  <si>
    <t>Core</t>
  </si>
  <si>
    <t>Value Add</t>
  </si>
  <si>
    <t>Opportunistic</t>
  </si>
  <si>
    <t>Energy</t>
  </si>
  <si>
    <t>Apollo Natural Resources</t>
  </si>
  <si>
    <t>ArcLight Capital Partners</t>
  </si>
  <si>
    <t>Avista Capital Partners</t>
  </si>
  <si>
    <t>EIG Global Energy Partners</t>
  </si>
  <si>
    <t>EnCap Flatrock</t>
  </si>
  <si>
    <t>Energy &amp; Minerals Group</t>
  </si>
  <si>
    <t>EnerVest</t>
  </si>
  <si>
    <t>First Reserve Corp.</t>
  </si>
  <si>
    <t>Energy Spectrum</t>
  </si>
  <si>
    <t>KKR Associates</t>
  </si>
  <si>
    <t>Lime Rock Partners</t>
  </si>
  <si>
    <t>Natural Gas Partners</t>
  </si>
  <si>
    <t>Merit Energy Partners</t>
  </si>
  <si>
    <t>Pine Brook Partners</t>
  </si>
  <si>
    <t>Quantum Energy</t>
  </si>
  <si>
    <t>Quintana Energy Partners</t>
  </si>
  <si>
    <t>Riverstone Holdings</t>
  </si>
  <si>
    <t>TPG Capital</t>
  </si>
  <si>
    <t>Warburg Pincus</t>
  </si>
  <si>
    <t>White Deer Management</t>
  </si>
  <si>
    <t>Yorktown Partners</t>
  </si>
  <si>
    <t>Metals and Mining</t>
  </si>
  <si>
    <t>Oaktree Power Opportunities</t>
  </si>
  <si>
    <t>Agribusiness Investimentos Ltda.</t>
  </si>
  <si>
    <t>TIAA-CREF Asset Management</t>
  </si>
  <si>
    <t>Orion Resource Partners</t>
  </si>
  <si>
    <t>Pacific Agri Capital</t>
  </si>
  <si>
    <t>UBS Agrivest</t>
  </si>
  <si>
    <t>Taurus Funds Management</t>
  </si>
  <si>
    <t>Water Asset Management</t>
  </si>
  <si>
    <t>LM-RAEF GP, LLC</t>
  </si>
  <si>
    <t>Ceres Farms</t>
  </si>
  <si>
    <t>Trinitas Partners</t>
  </si>
  <si>
    <t>Morgan Stanley</t>
  </si>
  <si>
    <t>International Farming Corp.</t>
  </si>
  <si>
    <t>Energy Investors Funds</t>
  </si>
  <si>
    <t>The Carlyle Group</t>
  </si>
  <si>
    <t>Mesirow Financial Holdings</t>
  </si>
  <si>
    <t>Hudson Clean Energy Partners</t>
  </si>
  <si>
    <t>US Farm Trust</t>
  </si>
  <si>
    <t>LS Power Equity Partners</t>
  </si>
  <si>
    <t>Silver Lake Kraftwerk</t>
  </si>
  <si>
    <t>U.S. Renewables</t>
  </si>
  <si>
    <t>Risk Profile</t>
  </si>
  <si>
    <t>&gt;15%</t>
  </si>
  <si>
    <t>7% - 14%</t>
  </si>
  <si>
    <t>0% - 7%</t>
  </si>
  <si>
    <t>Capital Structure</t>
  </si>
  <si>
    <t>Equity</t>
  </si>
  <si>
    <t>Debt</t>
  </si>
  <si>
    <t>0% - 2%</t>
  </si>
  <si>
    <t>2% - 7%</t>
  </si>
  <si>
    <t>7%-14%</t>
  </si>
  <si>
    <t xml:space="preserve">IDFC </t>
  </si>
  <si>
    <t xml:space="preserve">Denham </t>
  </si>
  <si>
    <t>BEP</t>
  </si>
  <si>
    <t>KA</t>
  </si>
  <si>
    <t xml:space="preserve">EnCap </t>
  </si>
  <si>
    <t xml:space="preserve">EIG </t>
  </si>
  <si>
    <t>Sheridan</t>
  </si>
  <si>
    <t xml:space="preserve">Tenaska </t>
  </si>
  <si>
    <t xml:space="preserve">Macquarie </t>
  </si>
  <si>
    <t>Denham</t>
  </si>
  <si>
    <t xml:space="preserve">Waterton Global Resources </t>
  </si>
  <si>
    <t xml:space="preserve">Agricultural Capital </t>
  </si>
  <si>
    <t>Macquarie</t>
  </si>
  <si>
    <t xml:space="preserve">Brookfield </t>
  </si>
  <si>
    <t>Agriculture &amp; Forestry</t>
  </si>
  <si>
    <t>Energy &amp; Minerals</t>
  </si>
  <si>
    <t>Real Estate</t>
  </si>
  <si>
    <t>CORE</t>
  </si>
  <si>
    <t>VALUE ADD</t>
  </si>
  <si>
    <t>OPPORTUNISTIC</t>
  </si>
  <si>
    <t>PRIM has some exposure</t>
  </si>
  <si>
    <t>Multi-family</t>
  </si>
  <si>
    <t>Office</t>
  </si>
  <si>
    <t>Retail</t>
  </si>
  <si>
    <t>Residential / Condos</t>
  </si>
  <si>
    <t>Industrial</t>
  </si>
  <si>
    <t>Timberland</t>
  </si>
  <si>
    <t>Oil &amp; Gas Production (PDP)</t>
  </si>
  <si>
    <t>Hotels</t>
  </si>
  <si>
    <t xml:space="preserve">PUBLIC VS. PRIVATE? </t>
  </si>
  <si>
    <t>E(r ) = 0%-7%</t>
  </si>
  <si>
    <t>E(r ) = 0%-2%</t>
  </si>
  <si>
    <t>E(r ) = 7%-14%</t>
  </si>
  <si>
    <t>E(r ) =2%-7%</t>
  </si>
  <si>
    <t xml:space="preserve">E(r ) = &gt;15% </t>
  </si>
  <si>
    <t xml:space="preserve">E(r ) = 7-14% </t>
  </si>
  <si>
    <t>Oil &amp; Gas Prod (PUD/Prob)</t>
  </si>
  <si>
    <t>UNICORNS</t>
  </si>
  <si>
    <t>Oil &amp; Gas Prod(PDP/PUD)</t>
  </si>
  <si>
    <t>Ag Minerals (P,K) Prod</t>
  </si>
  <si>
    <t>Precious Metals Prod</t>
  </si>
  <si>
    <t>Energy / Minerals Trans</t>
  </si>
  <si>
    <t>Real Asset Return Expectation</t>
  </si>
  <si>
    <t>Entry Yield</t>
  </si>
  <si>
    <t>Extra yield from cost from capex</t>
  </si>
  <si>
    <t>Yield on all-in cost</t>
  </si>
  <si>
    <t>Operational Improvements</t>
  </si>
  <si>
    <t>Unlevered gross real return</t>
  </si>
  <si>
    <t>Inflation (assumption)</t>
  </si>
  <si>
    <t>Unlevered gross nominal return</t>
  </si>
  <si>
    <t>A/E</t>
  </si>
  <si>
    <t>Real Asset Risk (St. Dev)</t>
  </si>
  <si>
    <t>β</t>
  </si>
  <si>
    <t>α</t>
  </si>
  <si>
    <t>= α + β</t>
  </si>
  <si>
    <t>σ</t>
  </si>
  <si>
    <t>Development</t>
  </si>
  <si>
    <t>Liquidity Premium</t>
  </si>
  <si>
    <t>Levered gross nominal return</t>
  </si>
  <si>
    <t>Levered net nominal return</t>
  </si>
  <si>
    <t>Debt (LTV)</t>
  </si>
  <si>
    <t>Mgmt Fees</t>
  </si>
  <si>
    <t>Carried Interest</t>
  </si>
  <si>
    <t>Sharpe Ratio</t>
  </si>
  <si>
    <t>TIPS</t>
  </si>
  <si>
    <t>CORE RE / CORE TIMBER</t>
  </si>
  <si>
    <t>Inflation Capture %</t>
  </si>
  <si>
    <t>Inflation Beta (magnitude)</t>
  </si>
  <si>
    <t xml:space="preserve">Does alpha have a st dev? </t>
  </si>
  <si>
    <t>Depends on Real Asset</t>
  </si>
  <si>
    <t>Cap rate compression (expansion)</t>
  </si>
  <si>
    <t>Contribution to total risk</t>
  </si>
  <si>
    <t>PRIM PUBLIC --&gt; PRIVATE</t>
  </si>
  <si>
    <t>REAL ASSET MODEL</t>
  </si>
  <si>
    <t>AgIS</t>
  </si>
  <si>
    <t>Fall Line Capital</t>
  </si>
  <si>
    <t>White Rock</t>
  </si>
  <si>
    <t>Urban</t>
  </si>
  <si>
    <t>Appian</t>
  </si>
  <si>
    <t xml:space="preserve">Taurus  </t>
  </si>
  <si>
    <t>Resource Capital Funds</t>
  </si>
  <si>
    <t>Sentient</t>
  </si>
  <si>
    <t>Property / Equipment</t>
  </si>
  <si>
    <t>Art &amp; Antiques</t>
  </si>
  <si>
    <t>Machinery</t>
  </si>
  <si>
    <t xml:space="preserve">Aircraft </t>
  </si>
  <si>
    <t>Turbines</t>
  </si>
  <si>
    <t>Tangible Assets</t>
  </si>
  <si>
    <t>Intangible Assets</t>
  </si>
  <si>
    <t>Healthcare Royalties</t>
  </si>
  <si>
    <t>Music Royalties</t>
  </si>
  <si>
    <t>Movie Royalties</t>
  </si>
  <si>
    <t>Memorabilia</t>
  </si>
  <si>
    <t>Tax Liens</t>
  </si>
  <si>
    <t>Insurance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</si>
</sst>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2" borderId="11" xfId="0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7" fillId="0" borderId="6" xfId="0" applyFont="1" applyBorder="1"/>
    <xf numFmtId="0" fontId="8" fillId="0" borderId="9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8" fillId="2" borderId="8" xfId="0" applyFont="1" applyFill="1" applyBorder="1"/>
    <xf numFmtId="0" fontId="9" fillId="3" borderId="8" xfId="0" applyFont="1" applyFill="1" applyBorder="1" applyAlignment="1">
      <alignment horizontal="left"/>
    </xf>
    <xf numFmtId="9" fontId="0" fillId="0" borderId="0" xfId="0" applyNumberFormat="1"/>
    <xf numFmtId="0" fontId="0" fillId="0" borderId="3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3" fontId="0" fillId="0" borderId="3" xfId="1" applyFont="1" applyBorder="1" applyAlignment="1">
      <alignment horizontal="right"/>
    </xf>
    <xf numFmtId="0" fontId="0" fillId="0" borderId="3" xfId="0" quotePrefix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0" xfId="0" applyFont="1" applyBorder="1"/>
    <xf numFmtId="164" fontId="11" fillId="4" borderId="0" xfId="0" applyNumberFormat="1" applyFont="1" applyFill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Fill="1" applyBorder="1"/>
    <xf numFmtId="0" fontId="11" fillId="0" borderId="0" xfId="0" applyFont="1"/>
    <xf numFmtId="164" fontId="11" fillId="4" borderId="0" xfId="0" applyNumberFormat="1" applyFont="1" applyFill="1" applyAlignment="1">
      <alignment horizontal="center"/>
    </xf>
    <xf numFmtId="0" fontId="12" fillId="0" borderId="3" xfId="0" applyFont="1" applyBorder="1"/>
    <xf numFmtId="164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2" fillId="0" borderId="3" xfId="0" applyFont="1" applyFill="1" applyBorder="1"/>
    <xf numFmtId="10" fontId="11" fillId="4" borderId="0" xfId="0" applyNumberFormat="1" applyFont="1" applyFill="1" applyBorder="1" applyAlignment="1">
      <alignment horizontal="center"/>
    </xf>
    <xf numFmtId="10" fontId="11" fillId="0" borderId="0" xfId="0" applyNumberFormat="1" applyFont="1" applyFill="1" applyBorder="1" applyAlignment="1">
      <alignment horizontal="center"/>
    </xf>
    <xf numFmtId="9" fontId="11" fillId="4" borderId="0" xfId="0" applyNumberFormat="1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165" fontId="11" fillId="4" borderId="0" xfId="1" applyNumberFormat="1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9" fontId="12" fillId="0" borderId="3" xfId="0" applyNumberFormat="1" applyFont="1" applyBorder="1" applyAlignment="1">
      <alignment horizontal="center"/>
    </xf>
    <xf numFmtId="0" fontId="12" fillId="0" borderId="0" xfId="0" applyFont="1" applyFill="1" applyBorder="1"/>
    <xf numFmtId="16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Fill="1" applyBorder="1"/>
    <xf numFmtId="164" fontId="11" fillId="0" borderId="3" xfId="0" applyNumberFormat="1" applyFont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1" fillId="0" borderId="3" xfId="0" applyFont="1" applyBorder="1"/>
    <xf numFmtId="164" fontId="11" fillId="4" borderId="3" xfId="0" applyNumberFormat="1" applyFont="1" applyFill="1" applyBorder="1" applyAlignment="1">
      <alignment horizontal="center"/>
    </xf>
    <xf numFmtId="0" fontId="11" fillId="0" borderId="2" xfId="0" applyFont="1" applyFill="1" applyBorder="1"/>
    <xf numFmtId="164" fontId="11" fillId="4" borderId="2" xfId="0" applyNumberFormat="1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9" fontId="11" fillId="0" borderId="2" xfId="0" applyNumberFormat="1" applyFont="1" applyBorder="1" applyAlignment="1">
      <alignment horizontal="center"/>
    </xf>
    <xf numFmtId="2" fontId="12" fillId="0" borderId="3" xfId="1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/>
    <xf numFmtId="0" fontId="7" fillId="0" borderId="16" xfId="0" applyFont="1" applyFill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7" fillId="0" borderId="17" xfId="0" applyFont="1" applyBorder="1"/>
    <xf numFmtId="0" fontId="8" fillId="0" borderId="8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14" fillId="0" borderId="2" xfId="0" applyFont="1" applyBorder="1" applyAlignment="1"/>
    <xf numFmtId="0" fontId="0" fillId="0" borderId="12" xfId="0" applyBorder="1"/>
    <xf numFmtId="0" fontId="0" fillId="0" borderId="17" xfId="0" applyBorder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horizontal="left"/>
    </xf>
    <xf numFmtId="0" fontId="8" fillId="2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0" fontId="8" fillId="0" borderId="27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14" fillId="0" borderId="18" xfId="0" applyFont="1" applyBorder="1" applyAlignment="1"/>
    <xf numFmtId="0" fontId="0" fillId="0" borderId="30" xfId="0" applyBorder="1"/>
    <xf numFmtId="0" fontId="5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0" xfId="0" applyFont="1" applyBorder="1"/>
    <xf numFmtId="0" fontId="8" fillId="0" borderId="32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textRotation="90" wrapText="1"/>
    </xf>
    <xf numFmtId="0" fontId="14" fillId="0" borderId="19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21"/>
  <sheetViews>
    <sheetView workbookViewId="0"/>
  </sheetViews>
  <sheetFormatPr defaultRowHeight="15" x14ac:dyDescent="0.25"/>
  <cols>
    <col min="4" max="4" width="19.42578125" style="1" bestFit="1" customWidth="1"/>
    <col min="5" max="5" width="26.85546875" style="1" bestFit="1" customWidth="1"/>
    <col min="6" max="6" width="25.85546875" style="1" bestFit="1" customWidth="1"/>
    <col min="7" max="7" width="23.5703125" style="1" bestFit="1" customWidth="1"/>
    <col min="11" max="11" width="19.85546875" bestFit="1" customWidth="1"/>
    <col min="12" max="12" width="24.140625" bestFit="1" customWidth="1"/>
  </cols>
  <sheetData>
    <row r="3" spans="4:7" x14ac:dyDescent="0.25">
      <c r="D3" s="2" t="s">
        <v>0</v>
      </c>
      <c r="E3" s="2" t="s">
        <v>16</v>
      </c>
      <c r="F3" s="2" t="s">
        <v>15</v>
      </c>
      <c r="G3" s="2" t="s">
        <v>18</v>
      </c>
    </row>
    <row r="5" spans="4:7" x14ac:dyDescent="0.25">
      <c r="D5" s="3" t="s">
        <v>20</v>
      </c>
      <c r="E5" s="3" t="s">
        <v>21</v>
      </c>
      <c r="F5" s="3" t="s">
        <v>10</v>
      </c>
      <c r="G5" s="3" t="s">
        <v>11</v>
      </c>
    </row>
    <row r="6" spans="4:7" x14ac:dyDescent="0.25">
      <c r="D6" s="4"/>
      <c r="E6" s="4" t="s">
        <v>19</v>
      </c>
      <c r="F6" s="4" t="s">
        <v>17</v>
      </c>
      <c r="G6" s="4" t="s">
        <v>1</v>
      </c>
    </row>
    <row r="7" spans="4:7" x14ac:dyDescent="0.25">
      <c r="D7" s="4"/>
      <c r="E7" s="4" t="s">
        <v>22</v>
      </c>
      <c r="F7" s="4" t="s">
        <v>8</v>
      </c>
      <c r="G7" s="4"/>
    </row>
    <row r="8" spans="4:7" x14ac:dyDescent="0.25">
      <c r="D8" s="4"/>
      <c r="E8" s="4"/>
      <c r="F8" s="4" t="s">
        <v>9</v>
      </c>
      <c r="G8" s="4"/>
    </row>
    <row r="9" spans="4:7" x14ac:dyDescent="0.25">
      <c r="D9" s="4"/>
      <c r="E9" s="4"/>
      <c r="G9" s="4"/>
    </row>
    <row r="10" spans="4:7" x14ac:dyDescent="0.25">
      <c r="D10" s="4"/>
      <c r="E10" s="4"/>
      <c r="F10" s="4" t="s">
        <v>2</v>
      </c>
      <c r="G10" s="4"/>
    </row>
    <row r="11" spans="4:7" x14ac:dyDescent="0.25">
      <c r="D11" s="4"/>
      <c r="E11" s="4"/>
      <c r="F11" s="4" t="s">
        <v>3</v>
      </c>
      <c r="G11" s="4"/>
    </row>
    <row r="12" spans="4:7" x14ac:dyDescent="0.25">
      <c r="D12" s="4"/>
      <c r="E12" s="4"/>
      <c r="F12" s="4" t="s">
        <v>4</v>
      </c>
      <c r="G12" s="4"/>
    </row>
    <row r="13" spans="4:7" x14ac:dyDescent="0.25">
      <c r="D13" s="4"/>
      <c r="E13" s="4"/>
      <c r="F13" s="4" t="s">
        <v>5</v>
      </c>
      <c r="G13" s="4"/>
    </row>
    <row r="14" spans="4:7" x14ac:dyDescent="0.25">
      <c r="D14" s="4"/>
      <c r="E14" s="4"/>
      <c r="F14" s="4" t="s">
        <v>6</v>
      </c>
      <c r="G14" s="4"/>
    </row>
    <row r="15" spans="4:7" x14ac:dyDescent="0.25">
      <c r="D15" s="4"/>
      <c r="E15" s="4"/>
      <c r="F15" s="4" t="s">
        <v>7</v>
      </c>
      <c r="G15" s="4"/>
    </row>
    <row r="16" spans="4:7" x14ac:dyDescent="0.25">
      <c r="D16" s="4"/>
      <c r="E16" s="4"/>
      <c r="F16" s="4"/>
      <c r="G16" s="4"/>
    </row>
    <row r="17" spans="4:7" x14ac:dyDescent="0.25">
      <c r="D17" s="4"/>
      <c r="E17" s="4"/>
      <c r="F17" s="4" t="s">
        <v>12</v>
      </c>
      <c r="G17" s="4"/>
    </row>
    <row r="18" spans="4:7" x14ac:dyDescent="0.25">
      <c r="D18" s="4"/>
      <c r="E18" s="4"/>
      <c r="F18" s="4" t="s">
        <v>13</v>
      </c>
      <c r="G18" s="4"/>
    </row>
    <row r="19" spans="4:7" x14ac:dyDescent="0.25">
      <c r="D19" s="4"/>
      <c r="E19" s="4"/>
      <c r="F19" s="4" t="s">
        <v>14</v>
      </c>
      <c r="G19" s="4"/>
    </row>
    <row r="20" spans="4:7" x14ac:dyDescent="0.25">
      <c r="D20" s="4"/>
      <c r="E20" s="4"/>
      <c r="F20" s="4" t="s">
        <v>23</v>
      </c>
      <c r="G20" s="4"/>
    </row>
    <row r="21" spans="4:7" x14ac:dyDescent="0.25">
      <c r="D21" s="5"/>
      <c r="E21" s="5"/>
      <c r="F21" s="5"/>
      <c r="G2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48"/>
  <sheetViews>
    <sheetView topLeftCell="A5" zoomScale="80" zoomScaleNormal="80" workbookViewId="0">
      <selection activeCell="E9" sqref="E9"/>
    </sheetView>
  </sheetViews>
  <sheetFormatPr defaultRowHeight="15" x14ac:dyDescent="0.25"/>
  <cols>
    <col min="4" max="4" width="22" style="8" bestFit="1" customWidth="1"/>
    <col min="5" max="5" width="29.140625" style="8" bestFit="1" customWidth="1"/>
    <col min="6" max="6" width="14.5703125" style="8" bestFit="1" customWidth="1"/>
    <col min="7" max="7" width="17.42578125" style="1" customWidth="1"/>
    <col min="8" max="8" width="14.42578125" style="1" bestFit="1" customWidth="1"/>
    <col min="9" max="9" width="2.7109375" customWidth="1"/>
    <col min="10" max="10" width="17.42578125" style="1" customWidth="1"/>
    <col min="11" max="11" width="14.42578125" style="1" bestFit="1" customWidth="1"/>
    <col min="12" max="12" width="19.85546875" bestFit="1" customWidth="1"/>
    <col min="13" max="13" width="24.140625" bestFit="1" customWidth="1"/>
  </cols>
  <sheetData>
    <row r="3" spans="4:11" x14ac:dyDescent="0.25">
      <c r="D3" s="8" t="s">
        <v>30</v>
      </c>
    </row>
    <row r="6" spans="4:11" x14ac:dyDescent="0.25">
      <c r="D6" s="6" t="s">
        <v>24</v>
      </c>
      <c r="E6" s="6" t="s">
        <v>29</v>
      </c>
      <c r="F6" s="6" t="s">
        <v>78</v>
      </c>
      <c r="G6" s="2" t="s">
        <v>82</v>
      </c>
      <c r="H6" s="2" t="s">
        <v>28</v>
      </c>
      <c r="J6" s="2" t="s">
        <v>82</v>
      </c>
      <c r="K6" s="2" t="s">
        <v>28</v>
      </c>
    </row>
    <row r="8" spans="4:11" x14ac:dyDescent="0.25">
      <c r="D8" s="11" t="s">
        <v>0</v>
      </c>
      <c r="E8" s="11"/>
      <c r="F8" s="11"/>
      <c r="G8" s="12"/>
      <c r="H8" s="12"/>
      <c r="J8" s="12"/>
      <c r="K8" s="12"/>
    </row>
    <row r="9" spans="4:11" x14ac:dyDescent="0.25">
      <c r="E9" s="9" t="s">
        <v>20</v>
      </c>
      <c r="F9" s="9" t="s">
        <v>33</v>
      </c>
      <c r="G9" s="3" t="s">
        <v>83</v>
      </c>
      <c r="H9" s="3" t="s">
        <v>79</v>
      </c>
      <c r="J9" s="3" t="s">
        <v>84</v>
      </c>
      <c r="K9" s="3" t="s">
        <v>87</v>
      </c>
    </row>
    <row r="10" spans="4:11" x14ac:dyDescent="0.25">
      <c r="D10" s="7"/>
      <c r="E10" s="7" t="s">
        <v>20</v>
      </c>
      <c r="F10" s="7" t="s">
        <v>32</v>
      </c>
      <c r="G10" s="4" t="s">
        <v>83</v>
      </c>
      <c r="H10" s="4" t="s">
        <v>80</v>
      </c>
      <c r="J10" s="4" t="s">
        <v>84</v>
      </c>
      <c r="K10" s="4" t="s">
        <v>86</v>
      </c>
    </row>
    <row r="11" spans="4:11" x14ac:dyDescent="0.25">
      <c r="E11" s="10" t="s">
        <v>20</v>
      </c>
      <c r="F11" s="10" t="s">
        <v>31</v>
      </c>
      <c r="G11" s="5" t="s">
        <v>83</v>
      </c>
      <c r="H11" s="5" t="s">
        <v>81</v>
      </c>
      <c r="J11" s="5" t="s">
        <v>84</v>
      </c>
      <c r="K11" s="5" t="s">
        <v>85</v>
      </c>
    </row>
    <row r="12" spans="4:11" x14ac:dyDescent="0.25">
      <c r="D12" s="11" t="s">
        <v>16</v>
      </c>
      <c r="E12" s="11"/>
      <c r="F12" s="11"/>
      <c r="G12" s="12"/>
      <c r="H12" s="12"/>
      <c r="J12" s="12"/>
      <c r="K12" s="12"/>
    </row>
    <row r="13" spans="4:11" x14ac:dyDescent="0.25">
      <c r="E13" s="6" t="s">
        <v>21</v>
      </c>
      <c r="F13" s="6" t="s">
        <v>33</v>
      </c>
      <c r="G13" s="2" t="s">
        <v>83</v>
      </c>
      <c r="H13" s="2" t="s">
        <v>79</v>
      </c>
      <c r="J13" s="2" t="s">
        <v>84</v>
      </c>
      <c r="K13" s="2" t="s">
        <v>87</v>
      </c>
    </row>
    <row r="14" spans="4:11" x14ac:dyDescent="0.25">
      <c r="E14" s="6" t="s">
        <v>19</v>
      </c>
      <c r="F14" s="6" t="s">
        <v>33</v>
      </c>
      <c r="G14" s="2" t="s">
        <v>83</v>
      </c>
      <c r="H14" s="2" t="s">
        <v>79</v>
      </c>
      <c r="J14" s="2" t="s">
        <v>84</v>
      </c>
      <c r="K14" s="2" t="s">
        <v>87</v>
      </c>
    </row>
    <row r="15" spans="4:11" x14ac:dyDescent="0.25">
      <c r="E15" s="6" t="s">
        <v>22</v>
      </c>
      <c r="F15" s="6" t="s">
        <v>33</v>
      </c>
      <c r="G15" s="2" t="s">
        <v>83</v>
      </c>
      <c r="H15" s="2" t="s">
        <v>79</v>
      </c>
      <c r="J15" s="2" t="s">
        <v>84</v>
      </c>
      <c r="K15" s="2" t="s">
        <v>87</v>
      </c>
    </row>
    <row r="16" spans="4:11" x14ac:dyDescent="0.25">
      <c r="D16" s="11" t="s">
        <v>15</v>
      </c>
      <c r="E16" s="11"/>
      <c r="F16" s="11"/>
      <c r="G16" s="12"/>
      <c r="H16" s="12"/>
      <c r="J16" s="12"/>
      <c r="K16" s="12"/>
    </row>
    <row r="17" spans="5:11" x14ac:dyDescent="0.25">
      <c r="E17" s="9" t="s">
        <v>10</v>
      </c>
      <c r="F17" s="9" t="s">
        <v>33</v>
      </c>
      <c r="G17" s="3" t="s">
        <v>83</v>
      </c>
      <c r="H17" s="3" t="s">
        <v>79</v>
      </c>
      <c r="J17" s="3" t="s">
        <v>84</v>
      </c>
      <c r="K17" s="3" t="s">
        <v>87</v>
      </c>
    </row>
    <row r="18" spans="5:11" x14ac:dyDescent="0.25">
      <c r="E18" s="7" t="s">
        <v>10</v>
      </c>
      <c r="F18" s="7" t="s">
        <v>32</v>
      </c>
      <c r="G18" s="4" t="s">
        <v>83</v>
      </c>
      <c r="H18" s="4" t="s">
        <v>80</v>
      </c>
      <c r="J18" s="4" t="s">
        <v>84</v>
      </c>
      <c r="K18" s="4" t="s">
        <v>86</v>
      </c>
    </row>
    <row r="19" spans="5:11" x14ac:dyDescent="0.25">
      <c r="E19" s="10" t="s">
        <v>10</v>
      </c>
      <c r="F19" s="10" t="s">
        <v>31</v>
      </c>
      <c r="G19" s="5" t="s">
        <v>83</v>
      </c>
      <c r="H19" s="5" t="s">
        <v>81</v>
      </c>
      <c r="J19" s="5" t="s">
        <v>84</v>
      </c>
      <c r="K19" s="5" t="s">
        <v>85</v>
      </c>
    </row>
    <row r="20" spans="5:11" x14ac:dyDescent="0.25">
      <c r="E20" s="9" t="s">
        <v>17</v>
      </c>
      <c r="F20" s="9" t="s">
        <v>33</v>
      </c>
      <c r="G20" s="3" t="s">
        <v>83</v>
      </c>
      <c r="H20" s="3" t="s">
        <v>79</v>
      </c>
      <c r="J20" s="3" t="s">
        <v>84</v>
      </c>
      <c r="K20" s="3" t="s">
        <v>87</v>
      </c>
    </row>
    <row r="21" spans="5:11" x14ac:dyDescent="0.25">
      <c r="E21" s="7" t="s">
        <v>17</v>
      </c>
      <c r="F21" s="7" t="s">
        <v>32</v>
      </c>
      <c r="G21" s="4" t="s">
        <v>83</v>
      </c>
      <c r="H21" s="4" t="s">
        <v>80</v>
      </c>
      <c r="J21" s="4" t="s">
        <v>84</v>
      </c>
      <c r="K21" s="4" t="s">
        <v>86</v>
      </c>
    </row>
    <row r="22" spans="5:11" x14ac:dyDescent="0.25">
      <c r="E22" s="10" t="s">
        <v>17</v>
      </c>
      <c r="F22" s="10" t="s">
        <v>31</v>
      </c>
      <c r="G22" s="5" t="s">
        <v>83</v>
      </c>
      <c r="H22" s="5" t="s">
        <v>81</v>
      </c>
      <c r="J22" s="5" t="s">
        <v>84</v>
      </c>
      <c r="K22" s="5" t="s">
        <v>85</v>
      </c>
    </row>
    <row r="23" spans="5:11" x14ac:dyDescent="0.25">
      <c r="E23" s="9" t="s">
        <v>8</v>
      </c>
      <c r="F23" s="9" t="s">
        <v>33</v>
      </c>
      <c r="G23" s="3" t="s">
        <v>83</v>
      </c>
      <c r="H23" s="3" t="s">
        <v>79</v>
      </c>
      <c r="J23" s="3" t="s">
        <v>84</v>
      </c>
      <c r="K23" s="3" t="s">
        <v>87</v>
      </c>
    </row>
    <row r="24" spans="5:11" x14ac:dyDescent="0.25">
      <c r="E24" s="7" t="s">
        <v>8</v>
      </c>
      <c r="F24" s="7" t="s">
        <v>32</v>
      </c>
      <c r="G24" s="4" t="s">
        <v>83</v>
      </c>
      <c r="H24" s="4" t="s">
        <v>80</v>
      </c>
      <c r="J24" s="4" t="s">
        <v>84</v>
      </c>
      <c r="K24" s="4" t="s">
        <v>86</v>
      </c>
    </row>
    <row r="25" spans="5:11" x14ac:dyDescent="0.25">
      <c r="E25" s="10" t="s">
        <v>8</v>
      </c>
      <c r="F25" s="10" t="s">
        <v>31</v>
      </c>
      <c r="G25" s="5" t="s">
        <v>83</v>
      </c>
      <c r="H25" s="5" t="s">
        <v>81</v>
      </c>
      <c r="J25" s="5" t="s">
        <v>84</v>
      </c>
      <c r="K25" s="5" t="s">
        <v>85</v>
      </c>
    </row>
    <row r="26" spans="5:11" x14ac:dyDescent="0.25">
      <c r="E26" s="9" t="s">
        <v>9</v>
      </c>
      <c r="F26" s="9" t="s">
        <v>33</v>
      </c>
      <c r="G26" s="3" t="s">
        <v>83</v>
      </c>
      <c r="H26" s="3" t="s">
        <v>79</v>
      </c>
      <c r="J26" s="3" t="s">
        <v>84</v>
      </c>
      <c r="K26" s="3" t="s">
        <v>87</v>
      </c>
    </row>
    <row r="27" spans="5:11" x14ac:dyDescent="0.25">
      <c r="E27" s="7" t="s">
        <v>9</v>
      </c>
      <c r="F27" s="7" t="s">
        <v>32</v>
      </c>
      <c r="G27" s="4" t="s">
        <v>83</v>
      </c>
      <c r="H27" s="4" t="s">
        <v>80</v>
      </c>
      <c r="J27" s="4" t="s">
        <v>84</v>
      </c>
      <c r="K27" s="4" t="s">
        <v>86</v>
      </c>
    </row>
    <row r="28" spans="5:11" x14ac:dyDescent="0.25">
      <c r="E28" s="10" t="s">
        <v>9</v>
      </c>
      <c r="F28" s="10" t="s">
        <v>31</v>
      </c>
      <c r="G28" s="5" t="s">
        <v>83</v>
      </c>
      <c r="H28" s="5" t="s">
        <v>81</v>
      </c>
      <c r="J28" s="5" t="s">
        <v>84</v>
      </c>
      <c r="K28" s="5" t="s">
        <v>85</v>
      </c>
    </row>
    <row r="29" spans="5:11" x14ac:dyDescent="0.25">
      <c r="E29" s="6" t="s">
        <v>2</v>
      </c>
      <c r="F29" s="6" t="s">
        <v>31</v>
      </c>
      <c r="G29" s="2" t="s">
        <v>83</v>
      </c>
      <c r="H29" s="2" t="s">
        <v>81</v>
      </c>
      <c r="J29" s="2" t="s">
        <v>84</v>
      </c>
      <c r="K29" s="2" t="s">
        <v>85</v>
      </c>
    </row>
    <row r="30" spans="5:11" x14ac:dyDescent="0.25">
      <c r="E30" s="6" t="s">
        <v>3</v>
      </c>
      <c r="F30" s="6" t="s">
        <v>31</v>
      </c>
      <c r="G30" s="2" t="s">
        <v>83</v>
      </c>
      <c r="H30" s="2" t="s">
        <v>81</v>
      </c>
      <c r="J30" s="2" t="s">
        <v>84</v>
      </c>
      <c r="K30" s="2" t="s">
        <v>85</v>
      </c>
    </row>
    <row r="31" spans="5:11" x14ac:dyDescent="0.25">
      <c r="E31" s="6" t="s">
        <v>4</v>
      </c>
      <c r="F31" s="6" t="s">
        <v>31</v>
      </c>
      <c r="G31" s="2" t="s">
        <v>83</v>
      </c>
      <c r="H31" s="2" t="s">
        <v>81</v>
      </c>
      <c r="J31" s="2" t="s">
        <v>84</v>
      </c>
      <c r="K31" s="2" t="s">
        <v>85</v>
      </c>
    </row>
    <row r="32" spans="5:11" x14ac:dyDescent="0.25">
      <c r="E32" s="6" t="s">
        <v>5</v>
      </c>
      <c r="F32" s="6" t="s">
        <v>31</v>
      </c>
      <c r="G32" s="2" t="s">
        <v>83</v>
      </c>
      <c r="H32" s="2" t="s">
        <v>81</v>
      </c>
      <c r="J32" s="2" t="s">
        <v>84</v>
      </c>
      <c r="K32" s="2" t="s">
        <v>85</v>
      </c>
    </row>
    <row r="33" spans="4:11" x14ac:dyDescent="0.25">
      <c r="E33" s="6" t="s">
        <v>6</v>
      </c>
      <c r="F33" s="6" t="s">
        <v>31</v>
      </c>
      <c r="G33" s="2" t="s">
        <v>83</v>
      </c>
      <c r="H33" s="2" t="s">
        <v>81</v>
      </c>
      <c r="J33" s="2" t="s">
        <v>84</v>
      </c>
      <c r="K33" s="2" t="s">
        <v>85</v>
      </c>
    </row>
    <row r="34" spans="4:11" x14ac:dyDescent="0.25">
      <c r="E34" s="9" t="s">
        <v>7</v>
      </c>
      <c r="F34" s="9" t="s">
        <v>33</v>
      </c>
      <c r="G34" s="3" t="s">
        <v>83</v>
      </c>
      <c r="H34" s="3" t="s">
        <v>79</v>
      </c>
      <c r="J34" s="3" t="s">
        <v>84</v>
      </c>
      <c r="K34" s="3" t="s">
        <v>87</v>
      </c>
    </row>
    <row r="35" spans="4:11" x14ac:dyDescent="0.25">
      <c r="E35" s="7" t="s">
        <v>7</v>
      </c>
      <c r="F35" s="7" t="s">
        <v>32</v>
      </c>
      <c r="G35" s="4" t="s">
        <v>83</v>
      </c>
      <c r="H35" s="4" t="s">
        <v>80</v>
      </c>
      <c r="J35" s="4" t="s">
        <v>84</v>
      </c>
      <c r="K35" s="4" t="s">
        <v>86</v>
      </c>
    </row>
    <row r="36" spans="4:11" x14ac:dyDescent="0.25">
      <c r="E36" s="10" t="s">
        <v>7</v>
      </c>
      <c r="F36" s="10" t="s">
        <v>31</v>
      </c>
      <c r="G36" s="5" t="s">
        <v>83</v>
      </c>
      <c r="H36" s="5" t="s">
        <v>81</v>
      </c>
      <c r="J36" s="5" t="s">
        <v>84</v>
      </c>
      <c r="K36" s="5" t="s">
        <v>85</v>
      </c>
    </row>
    <row r="37" spans="4:11" x14ac:dyDescent="0.25">
      <c r="E37" s="9" t="s">
        <v>12</v>
      </c>
      <c r="F37" s="9" t="s">
        <v>32</v>
      </c>
      <c r="G37" s="3" t="s">
        <v>83</v>
      </c>
      <c r="H37" s="3" t="s">
        <v>80</v>
      </c>
      <c r="J37" s="3" t="s">
        <v>84</v>
      </c>
      <c r="K37" s="3" t="s">
        <v>86</v>
      </c>
    </row>
    <row r="38" spans="4:11" x14ac:dyDescent="0.25">
      <c r="E38" s="10" t="s">
        <v>12</v>
      </c>
      <c r="F38" s="10" t="s">
        <v>31</v>
      </c>
      <c r="G38" s="5" t="s">
        <v>83</v>
      </c>
      <c r="H38" s="5" t="s">
        <v>81</v>
      </c>
      <c r="J38" s="5" t="s">
        <v>84</v>
      </c>
      <c r="K38" s="5" t="s">
        <v>85</v>
      </c>
    </row>
    <row r="39" spans="4:11" x14ac:dyDescent="0.25">
      <c r="E39" s="6" t="s">
        <v>13</v>
      </c>
      <c r="F39" s="6" t="s">
        <v>31</v>
      </c>
      <c r="G39" s="2" t="s">
        <v>83</v>
      </c>
      <c r="H39" s="2" t="s">
        <v>81</v>
      </c>
      <c r="J39" s="2" t="s">
        <v>84</v>
      </c>
      <c r="K39" s="2" t="s">
        <v>85</v>
      </c>
    </row>
    <row r="40" spans="4:11" x14ac:dyDescent="0.25">
      <c r="E40" s="9" t="s">
        <v>14</v>
      </c>
      <c r="F40" s="9" t="s">
        <v>33</v>
      </c>
      <c r="G40" s="3" t="s">
        <v>83</v>
      </c>
      <c r="H40" s="3" t="s">
        <v>79</v>
      </c>
      <c r="J40" s="3" t="s">
        <v>84</v>
      </c>
      <c r="K40" s="3" t="s">
        <v>87</v>
      </c>
    </row>
    <row r="41" spans="4:11" x14ac:dyDescent="0.25">
      <c r="E41" s="7" t="s">
        <v>14</v>
      </c>
      <c r="F41" s="7" t="s">
        <v>32</v>
      </c>
      <c r="G41" s="4" t="s">
        <v>83</v>
      </c>
      <c r="H41" s="4" t="s">
        <v>80</v>
      </c>
      <c r="J41" s="4" t="s">
        <v>84</v>
      </c>
      <c r="K41" s="4" t="s">
        <v>86</v>
      </c>
    </row>
    <row r="42" spans="4:11" x14ac:dyDescent="0.25">
      <c r="E42" s="10" t="s">
        <v>14</v>
      </c>
      <c r="F42" s="10" t="s">
        <v>31</v>
      </c>
      <c r="G42" s="5" t="s">
        <v>83</v>
      </c>
      <c r="H42" s="5" t="s">
        <v>81</v>
      </c>
      <c r="J42" s="5" t="s">
        <v>84</v>
      </c>
      <c r="K42" s="5" t="s">
        <v>85</v>
      </c>
    </row>
    <row r="43" spans="4:11" x14ac:dyDescent="0.25">
      <c r="E43" s="6" t="s">
        <v>23</v>
      </c>
      <c r="F43" s="6" t="s">
        <v>31</v>
      </c>
      <c r="G43" s="2" t="s">
        <v>83</v>
      </c>
      <c r="H43" s="2" t="s">
        <v>81</v>
      </c>
      <c r="J43" s="2" t="s">
        <v>84</v>
      </c>
      <c r="K43" s="2" t="s">
        <v>85</v>
      </c>
    </row>
    <row r="44" spans="4:11" x14ac:dyDescent="0.25">
      <c r="D44" s="11" t="s">
        <v>18</v>
      </c>
      <c r="E44" s="11"/>
      <c r="F44" s="11"/>
      <c r="G44" s="12" t="s">
        <v>83</v>
      </c>
      <c r="H44" s="12"/>
      <c r="J44" s="12"/>
      <c r="K44" s="12"/>
    </row>
    <row r="45" spans="4:11" x14ac:dyDescent="0.25">
      <c r="E45" s="9" t="s">
        <v>11</v>
      </c>
      <c r="F45" s="9" t="s">
        <v>32</v>
      </c>
      <c r="G45" s="3" t="s">
        <v>83</v>
      </c>
      <c r="H45" s="3" t="s">
        <v>80</v>
      </c>
      <c r="J45" s="3" t="s">
        <v>84</v>
      </c>
      <c r="K45" s="3" t="s">
        <v>86</v>
      </c>
    </row>
    <row r="46" spans="4:11" x14ac:dyDescent="0.25">
      <c r="E46" s="10" t="s">
        <v>11</v>
      </c>
      <c r="F46" s="10" t="s">
        <v>31</v>
      </c>
      <c r="G46" s="5" t="s">
        <v>83</v>
      </c>
      <c r="H46" s="5" t="s">
        <v>81</v>
      </c>
      <c r="J46" s="5" t="s">
        <v>84</v>
      </c>
      <c r="K46" s="5" t="s">
        <v>85</v>
      </c>
    </row>
    <row r="47" spans="4:11" x14ac:dyDescent="0.25">
      <c r="E47" s="9" t="s">
        <v>1</v>
      </c>
      <c r="F47" s="9" t="s">
        <v>32</v>
      </c>
      <c r="G47" s="3" t="s">
        <v>83</v>
      </c>
      <c r="H47" s="3" t="s">
        <v>80</v>
      </c>
      <c r="J47" s="3" t="s">
        <v>84</v>
      </c>
      <c r="K47" s="3" t="s">
        <v>86</v>
      </c>
    </row>
    <row r="48" spans="4:11" x14ac:dyDescent="0.25">
      <c r="E48" s="10" t="s">
        <v>1</v>
      </c>
      <c r="F48" s="10" t="s">
        <v>31</v>
      </c>
      <c r="G48" s="5" t="s">
        <v>83</v>
      </c>
      <c r="H48" s="5" t="s">
        <v>81</v>
      </c>
      <c r="J48" s="5" t="s">
        <v>84</v>
      </c>
      <c r="K48" s="5" t="s">
        <v>85</v>
      </c>
    </row>
  </sheetData>
  <pageMargins left="0.7" right="0.7" top="0.75" bottom="0.75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28"/>
  <sheetViews>
    <sheetView view="pageBreakPreview" zoomScale="60" zoomScaleNormal="100" workbookViewId="0">
      <selection activeCell="D3" sqref="D3"/>
    </sheetView>
  </sheetViews>
  <sheetFormatPr defaultRowHeight="15" x14ac:dyDescent="0.25"/>
  <cols>
    <col min="1" max="2" width="23.85546875" bestFit="1" customWidth="1"/>
    <col min="3" max="3" width="28" bestFit="1" customWidth="1"/>
    <col min="4" max="4" width="30.85546875" bestFit="1" customWidth="1"/>
    <col min="5" max="5" width="52.85546875" bestFit="1" customWidth="1"/>
    <col min="6" max="6" width="1.5703125" customWidth="1"/>
    <col min="7" max="7" width="43" bestFit="1" customWidth="1"/>
    <col min="8" max="9" width="43" customWidth="1"/>
    <col min="10" max="10" width="1.5703125" customWidth="1"/>
    <col min="11" max="11" width="42.42578125" bestFit="1" customWidth="1"/>
  </cols>
  <sheetData>
    <row r="2" spans="1:4" x14ac:dyDescent="0.25">
      <c r="A2" s="13" t="s">
        <v>34</v>
      </c>
      <c r="B2" s="13" t="s">
        <v>15</v>
      </c>
      <c r="C2" s="13" t="s">
        <v>15</v>
      </c>
      <c r="D2" s="13" t="s">
        <v>18</v>
      </c>
    </row>
    <row r="3" spans="1:4" x14ac:dyDescent="0.25">
      <c r="A3" s="14" t="s">
        <v>35</v>
      </c>
      <c r="B3" s="14" t="s">
        <v>35</v>
      </c>
      <c r="C3" s="14" t="s">
        <v>36</v>
      </c>
      <c r="D3" s="14" t="s">
        <v>58</v>
      </c>
    </row>
    <row r="4" spans="1:4" x14ac:dyDescent="0.25">
      <c r="A4" s="14" t="s">
        <v>36</v>
      </c>
      <c r="B4" s="14" t="s">
        <v>26</v>
      </c>
      <c r="C4" s="14" t="s">
        <v>90</v>
      </c>
      <c r="D4" s="14" t="s">
        <v>101</v>
      </c>
    </row>
    <row r="5" spans="1:4" x14ac:dyDescent="0.25">
      <c r="A5" s="14" t="s">
        <v>37</v>
      </c>
      <c r="B5" s="14" t="s">
        <v>90</v>
      </c>
      <c r="C5" s="14" t="s">
        <v>97</v>
      </c>
      <c r="D5" s="14" t="s">
        <v>66</v>
      </c>
    </row>
    <row r="6" spans="1:4" x14ac:dyDescent="0.25">
      <c r="A6" s="14" t="s">
        <v>90</v>
      </c>
      <c r="B6" s="14" t="s">
        <v>97</v>
      </c>
      <c r="C6" s="14" t="s">
        <v>38</v>
      </c>
      <c r="D6" s="14" t="s">
        <v>27</v>
      </c>
    </row>
    <row r="7" spans="1:4" x14ac:dyDescent="0.25">
      <c r="A7" s="14" t="s">
        <v>89</v>
      </c>
      <c r="B7" s="14" t="s">
        <v>93</v>
      </c>
      <c r="C7" s="14" t="s">
        <v>25</v>
      </c>
      <c r="D7" s="14" t="s">
        <v>69</v>
      </c>
    </row>
    <row r="8" spans="1:4" x14ac:dyDescent="0.25">
      <c r="A8" s="14" t="s">
        <v>93</v>
      </c>
      <c r="B8" s="14" t="s">
        <v>39</v>
      </c>
      <c r="C8" s="14" t="s">
        <v>70</v>
      </c>
      <c r="D8" s="14" t="s">
        <v>100</v>
      </c>
    </row>
    <row r="9" spans="1:4" x14ac:dyDescent="0.25">
      <c r="A9" s="14" t="s">
        <v>92</v>
      </c>
      <c r="B9" s="14" t="s">
        <v>40</v>
      </c>
      <c r="C9" s="14" t="s">
        <v>42</v>
      </c>
      <c r="D9" s="14" t="s">
        <v>72</v>
      </c>
    </row>
    <row r="10" spans="1:4" x14ac:dyDescent="0.25">
      <c r="A10" s="14" t="s">
        <v>41</v>
      </c>
      <c r="B10" s="14" t="s">
        <v>25</v>
      </c>
      <c r="C10" s="14" t="s">
        <v>73</v>
      </c>
      <c r="D10" s="14" t="s">
        <v>74</v>
      </c>
    </row>
    <row r="11" spans="1:4" x14ac:dyDescent="0.25">
      <c r="A11" s="14" t="s">
        <v>42</v>
      </c>
      <c r="B11" s="14" t="s">
        <v>43</v>
      </c>
      <c r="C11" s="14" t="s">
        <v>44</v>
      </c>
      <c r="D11" s="14" t="s">
        <v>163</v>
      </c>
    </row>
    <row r="12" spans="1:4" x14ac:dyDescent="0.25">
      <c r="A12" s="14" t="s">
        <v>91</v>
      </c>
      <c r="B12" s="14" t="s">
        <v>42</v>
      </c>
      <c r="C12" s="14" t="s">
        <v>75</v>
      </c>
      <c r="D12" s="14" t="s">
        <v>99</v>
      </c>
    </row>
    <row r="13" spans="1:4" x14ac:dyDescent="0.25">
      <c r="A13" s="14" t="s">
        <v>44</v>
      </c>
      <c r="B13" s="14" t="s">
        <v>44</v>
      </c>
      <c r="C13" s="14" t="s">
        <v>57</v>
      </c>
      <c r="D13" s="14" t="s">
        <v>61</v>
      </c>
    </row>
    <row r="14" spans="1:4" x14ac:dyDescent="0.25">
      <c r="A14" s="14" t="s">
        <v>45</v>
      </c>
      <c r="B14" s="14" t="s">
        <v>46</v>
      </c>
      <c r="C14" s="14" t="s">
        <v>48</v>
      </c>
      <c r="D14" s="14" t="s">
        <v>67</v>
      </c>
    </row>
    <row r="15" spans="1:4" x14ac:dyDescent="0.25">
      <c r="A15" s="14" t="s">
        <v>47</v>
      </c>
      <c r="B15" s="14" t="s">
        <v>48</v>
      </c>
      <c r="C15" s="14" t="s">
        <v>50</v>
      </c>
      <c r="D15" s="14" t="s">
        <v>59</v>
      </c>
    </row>
    <row r="16" spans="1:4" x14ac:dyDescent="0.25">
      <c r="A16" s="14" t="s">
        <v>46</v>
      </c>
      <c r="B16" s="14" t="s">
        <v>49</v>
      </c>
      <c r="C16" s="14" t="s">
        <v>51</v>
      </c>
      <c r="D16" s="14" t="s">
        <v>62</v>
      </c>
    </row>
    <row r="17" spans="1:4" x14ac:dyDescent="0.25">
      <c r="A17" s="14" t="s">
        <v>48</v>
      </c>
      <c r="B17" s="14" t="s">
        <v>50</v>
      </c>
      <c r="C17" s="14" t="s">
        <v>76</v>
      </c>
      <c r="D17" s="14" t="s">
        <v>162</v>
      </c>
    </row>
    <row r="18" spans="1:4" x14ac:dyDescent="0.25">
      <c r="A18" s="14" t="s">
        <v>49</v>
      </c>
      <c r="B18" s="14" t="s">
        <v>51</v>
      </c>
      <c r="C18" s="14" t="s">
        <v>95</v>
      </c>
      <c r="D18" s="13" t="s">
        <v>56</v>
      </c>
    </row>
    <row r="19" spans="1:4" x14ac:dyDescent="0.25">
      <c r="A19" s="14" t="s">
        <v>50</v>
      </c>
      <c r="B19" s="14" t="s">
        <v>95</v>
      </c>
      <c r="C19" s="14" t="s">
        <v>52</v>
      </c>
      <c r="D19" s="14" t="s">
        <v>40</v>
      </c>
    </row>
    <row r="20" spans="1:4" x14ac:dyDescent="0.25">
      <c r="A20" s="14" t="s">
        <v>51</v>
      </c>
      <c r="B20" s="14" t="s">
        <v>52</v>
      </c>
      <c r="C20" s="14" t="s">
        <v>77</v>
      </c>
      <c r="D20" s="14" t="s">
        <v>60</v>
      </c>
    </row>
    <row r="21" spans="1:4" x14ac:dyDescent="0.25">
      <c r="A21" s="14" t="s">
        <v>94</v>
      </c>
      <c r="B21" s="14" t="s">
        <v>53</v>
      </c>
      <c r="C21" s="14" t="s">
        <v>53</v>
      </c>
      <c r="D21" s="14" t="s">
        <v>63</v>
      </c>
    </row>
    <row r="22" spans="1:4" x14ac:dyDescent="0.25">
      <c r="A22" s="14" t="s">
        <v>52</v>
      </c>
      <c r="B22" s="14" t="s">
        <v>54</v>
      </c>
      <c r="C22" s="14" t="s">
        <v>57</v>
      </c>
      <c r="D22" s="14" t="s">
        <v>98</v>
      </c>
    </row>
    <row r="23" spans="1:4" x14ac:dyDescent="0.25">
      <c r="A23" s="14" t="s">
        <v>53</v>
      </c>
      <c r="B23" s="14" t="s">
        <v>55</v>
      </c>
      <c r="C23" s="14" t="s">
        <v>64</v>
      </c>
      <c r="D23" s="14" t="s">
        <v>166</v>
      </c>
    </row>
    <row r="24" spans="1:4" x14ac:dyDescent="0.25">
      <c r="A24" s="14" t="s">
        <v>54</v>
      </c>
      <c r="B24" s="14" t="s">
        <v>65</v>
      </c>
      <c r="C24" s="14" t="s">
        <v>88</v>
      </c>
      <c r="D24" s="14" t="s">
        <v>167</v>
      </c>
    </row>
    <row r="25" spans="1:4" x14ac:dyDescent="0.25">
      <c r="A25" s="14" t="s">
        <v>55</v>
      </c>
      <c r="B25" s="14" t="s">
        <v>96</v>
      </c>
      <c r="C25" s="14" t="s">
        <v>44</v>
      </c>
      <c r="D25" s="14" t="s">
        <v>168</v>
      </c>
    </row>
    <row r="26" spans="1:4" x14ac:dyDescent="0.25">
      <c r="A26" s="14" t="s">
        <v>164</v>
      </c>
      <c r="B26" s="14" t="s">
        <v>68</v>
      </c>
      <c r="D26" s="14" t="s">
        <v>169</v>
      </c>
    </row>
    <row r="27" spans="1:4" x14ac:dyDescent="0.25">
      <c r="A27" s="14" t="s">
        <v>165</v>
      </c>
      <c r="B27" s="14" t="s">
        <v>71</v>
      </c>
      <c r="C27" s="14"/>
      <c r="D27" s="14"/>
    </row>
    <row r="28" spans="1:4" x14ac:dyDescent="0.25">
      <c r="A28" s="14"/>
      <c r="B28" s="14"/>
      <c r="C28" s="14"/>
      <c r="D28" s="14"/>
    </row>
  </sheetData>
  <pageMargins left="0.7" right="0.7" top="0.75" bottom="0.75" header="0.3" footer="0.3"/>
  <pageSetup scale="8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tabSelected="1" view="pageBreakPreview" zoomScale="50" zoomScaleNormal="60" zoomScaleSheetLayoutView="50" workbookViewId="0">
      <selection activeCell="E14" sqref="E14"/>
    </sheetView>
  </sheetViews>
  <sheetFormatPr defaultRowHeight="15" x14ac:dyDescent="0.25"/>
  <cols>
    <col min="3" max="3" width="7" customWidth="1"/>
    <col min="4" max="8" width="53.5703125" style="8" customWidth="1"/>
    <col min="9" max="9" width="57.5703125" bestFit="1" customWidth="1"/>
    <col min="10" max="10" width="53.5703125" customWidth="1"/>
    <col min="11" max="11" width="19.85546875" bestFit="1" customWidth="1"/>
    <col min="12" max="12" width="24.140625" bestFit="1" customWidth="1"/>
  </cols>
  <sheetData>
    <row r="1" spans="1:13" ht="15.75" thickBot="1" x14ac:dyDescent="0.3">
      <c r="A1" t="s">
        <v>117</v>
      </c>
    </row>
    <row r="2" spans="1:13" ht="51" x14ac:dyDescent="0.75">
      <c r="D2" s="121" t="s">
        <v>175</v>
      </c>
      <c r="E2" s="122"/>
      <c r="F2" s="122"/>
      <c r="G2" s="122"/>
      <c r="H2" s="123"/>
      <c r="I2" s="107" t="s">
        <v>176</v>
      </c>
      <c r="J2" s="89"/>
      <c r="K2" s="89"/>
      <c r="L2" s="89"/>
      <c r="M2" s="89"/>
    </row>
    <row r="3" spans="1:13" ht="37.5" customHeight="1" x14ac:dyDescent="0.25">
      <c r="C3" s="90"/>
      <c r="D3" s="92" t="s">
        <v>103</v>
      </c>
      <c r="E3" s="40" t="s">
        <v>102</v>
      </c>
      <c r="F3" s="40" t="s">
        <v>15</v>
      </c>
      <c r="G3" s="41" t="s">
        <v>170</v>
      </c>
      <c r="H3" s="93" t="s">
        <v>104</v>
      </c>
      <c r="I3" s="108"/>
    </row>
    <row r="4" spans="1:13" ht="26.25" x14ac:dyDescent="0.25">
      <c r="C4" s="91"/>
      <c r="D4" s="94" t="s">
        <v>83</v>
      </c>
      <c r="E4" s="77" t="s">
        <v>83</v>
      </c>
      <c r="F4" s="77" t="s">
        <v>83</v>
      </c>
      <c r="G4" s="77" t="s">
        <v>83</v>
      </c>
      <c r="H4" s="95" t="s">
        <v>83</v>
      </c>
      <c r="I4" s="109" t="s">
        <v>83</v>
      </c>
    </row>
    <row r="5" spans="1:13" ht="21" x14ac:dyDescent="0.35">
      <c r="C5" s="118" t="s">
        <v>105</v>
      </c>
      <c r="D5" s="96" t="s">
        <v>115</v>
      </c>
      <c r="E5" s="86" t="s">
        <v>11</v>
      </c>
      <c r="F5" s="20" t="s">
        <v>10</v>
      </c>
      <c r="G5" s="87" t="s">
        <v>171</v>
      </c>
      <c r="H5" s="97" t="s">
        <v>109</v>
      </c>
      <c r="I5" s="110" t="s">
        <v>177</v>
      </c>
    </row>
    <row r="6" spans="1:13" ht="21" x14ac:dyDescent="0.35">
      <c r="C6" s="119"/>
      <c r="D6" s="79" t="s">
        <v>127</v>
      </c>
      <c r="E6" s="24" t="s">
        <v>1</v>
      </c>
      <c r="F6" s="23" t="s">
        <v>17</v>
      </c>
      <c r="G6" s="82" t="s">
        <v>172</v>
      </c>
      <c r="H6" s="78" t="s">
        <v>110</v>
      </c>
      <c r="I6" s="111" t="s">
        <v>178</v>
      </c>
    </row>
    <row r="7" spans="1:13" ht="21" x14ac:dyDescent="0.35">
      <c r="C7" s="119"/>
      <c r="D7" s="79" t="s">
        <v>128</v>
      </c>
      <c r="E7" s="27" t="s">
        <v>114</v>
      </c>
      <c r="F7" s="23" t="s">
        <v>129</v>
      </c>
      <c r="G7" s="82" t="s">
        <v>173</v>
      </c>
      <c r="H7" s="78" t="s">
        <v>111</v>
      </c>
      <c r="I7" s="111" t="s">
        <v>179</v>
      </c>
    </row>
    <row r="8" spans="1:13" ht="21" x14ac:dyDescent="0.35">
      <c r="C8" s="119"/>
      <c r="D8" s="79" t="s">
        <v>22</v>
      </c>
      <c r="E8" s="24"/>
      <c r="F8" s="23" t="s">
        <v>9</v>
      </c>
      <c r="G8" s="82" t="s">
        <v>174</v>
      </c>
      <c r="H8" s="78" t="s">
        <v>112</v>
      </c>
      <c r="I8" s="111" t="s">
        <v>181</v>
      </c>
    </row>
    <row r="9" spans="1:13" ht="21" x14ac:dyDescent="0.35">
      <c r="C9" s="119"/>
      <c r="D9" s="79"/>
      <c r="E9" s="24"/>
      <c r="F9" s="23" t="s">
        <v>2</v>
      </c>
      <c r="G9" s="82" t="s">
        <v>180</v>
      </c>
      <c r="H9" s="78" t="s">
        <v>113</v>
      </c>
      <c r="I9" s="111" t="s">
        <v>182</v>
      </c>
    </row>
    <row r="10" spans="1:13" ht="21" x14ac:dyDescent="0.35">
      <c r="C10" s="119"/>
      <c r="D10" s="79"/>
      <c r="E10" s="24"/>
      <c r="F10" s="23" t="s">
        <v>3</v>
      </c>
      <c r="G10" s="82"/>
      <c r="H10" s="78" t="s">
        <v>116</v>
      </c>
      <c r="I10" s="111"/>
    </row>
    <row r="11" spans="1:13" ht="21" x14ac:dyDescent="0.35">
      <c r="C11" s="119"/>
      <c r="D11" s="79"/>
      <c r="E11" s="24"/>
      <c r="F11" s="23" t="s">
        <v>4</v>
      </c>
      <c r="G11" s="84"/>
      <c r="H11" s="80"/>
      <c r="I11" s="112"/>
    </row>
    <row r="12" spans="1:13" ht="21" x14ac:dyDescent="0.35">
      <c r="C12" s="119"/>
      <c r="D12" s="79"/>
      <c r="E12" s="24"/>
      <c r="F12" s="23" t="s">
        <v>5</v>
      </c>
      <c r="G12" s="84"/>
      <c r="H12" s="80"/>
      <c r="I12" s="112"/>
    </row>
    <row r="13" spans="1:13" ht="21" x14ac:dyDescent="0.35">
      <c r="C13" s="119"/>
      <c r="D13" s="79"/>
      <c r="E13" s="24"/>
      <c r="F13" s="23" t="s">
        <v>6</v>
      </c>
      <c r="G13" s="84"/>
      <c r="H13" s="80"/>
      <c r="I13" s="112"/>
    </row>
    <row r="14" spans="1:13" ht="21" x14ac:dyDescent="0.35">
      <c r="C14" s="119"/>
      <c r="D14" s="79"/>
      <c r="E14" s="24"/>
      <c r="F14" s="23" t="s">
        <v>7</v>
      </c>
      <c r="G14" s="84"/>
      <c r="H14" s="80"/>
      <c r="I14" s="112"/>
    </row>
    <row r="15" spans="1:13" ht="21" x14ac:dyDescent="0.35">
      <c r="C15" s="119"/>
      <c r="D15" s="79"/>
      <c r="E15" s="24"/>
      <c r="F15" s="23" t="s">
        <v>12</v>
      </c>
      <c r="G15" s="84"/>
      <c r="H15" s="80"/>
      <c r="I15" s="112"/>
    </row>
    <row r="16" spans="1:13" ht="21" x14ac:dyDescent="0.35">
      <c r="C16" s="119"/>
      <c r="D16" s="79"/>
      <c r="E16" s="24"/>
      <c r="F16" s="23" t="s">
        <v>13</v>
      </c>
      <c r="G16" s="84"/>
      <c r="H16" s="80"/>
      <c r="I16" s="112"/>
    </row>
    <row r="17" spans="3:9" ht="21" x14ac:dyDescent="0.35">
      <c r="C17" s="119"/>
      <c r="D17" s="79"/>
      <c r="E17" s="24"/>
      <c r="F17" s="23" t="s">
        <v>14</v>
      </c>
      <c r="G17" s="84"/>
      <c r="H17" s="80"/>
      <c r="I17" s="112"/>
    </row>
    <row r="18" spans="3:9" ht="21" x14ac:dyDescent="0.35">
      <c r="C18" s="119"/>
      <c r="D18" s="79"/>
      <c r="E18" s="24"/>
      <c r="F18" s="23" t="s">
        <v>23</v>
      </c>
      <c r="G18" s="84"/>
      <c r="H18" s="80"/>
      <c r="I18" s="112"/>
    </row>
    <row r="19" spans="3:9" ht="21" x14ac:dyDescent="0.35">
      <c r="C19" s="120"/>
      <c r="D19" s="98" t="s">
        <v>118</v>
      </c>
      <c r="E19" s="83" t="s">
        <v>118</v>
      </c>
      <c r="F19" s="83" t="s">
        <v>118</v>
      </c>
      <c r="G19" s="85" t="s">
        <v>118</v>
      </c>
      <c r="H19" s="99" t="s">
        <v>118</v>
      </c>
      <c r="I19" s="113" t="s">
        <v>118</v>
      </c>
    </row>
    <row r="20" spans="3:9" ht="21" x14ac:dyDescent="0.35">
      <c r="C20" s="115" t="s">
        <v>106</v>
      </c>
      <c r="D20" s="79" t="s">
        <v>126</v>
      </c>
      <c r="E20" s="24" t="s">
        <v>11</v>
      </c>
      <c r="F20" s="23" t="s">
        <v>10</v>
      </c>
      <c r="G20" s="88" t="s">
        <v>171</v>
      </c>
      <c r="H20" s="100" t="s">
        <v>109</v>
      </c>
      <c r="I20" s="110" t="s">
        <v>177</v>
      </c>
    </row>
    <row r="21" spans="3:9" ht="21" x14ac:dyDescent="0.35">
      <c r="C21" s="116"/>
      <c r="D21" s="79" t="s">
        <v>127</v>
      </c>
      <c r="E21" s="24" t="s">
        <v>1</v>
      </c>
      <c r="F21" s="30" t="s">
        <v>17</v>
      </c>
      <c r="G21" s="88" t="s">
        <v>172</v>
      </c>
      <c r="H21" s="81" t="s">
        <v>110</v>
      </c>
      <c r="I21" s="111" t="s">
        <v>178</v>
      </c>
    </row>
    <row r="22" spans="3:9" ht="21" x14ac:dyDescent="0.35">
      <c r="C22" s="116"/>
      <c r="D22" s="79" t="s">
        <v>128</v>
      </c>
      <c r="E22" s="24" t="s">
        <v>114</v>
      </c>
      <c r="F22" s="23" t="s">
        <v>129</v>
      </c>
      <c r="G22" s="88" t="s">
        <v>173</v>
      </c>
      <c r="H22" s="81" t="s">
        <v>111</v>
      </c>
      <c r="I22" s="111" t="s">
        <v>179</v>
      </c>
    </row>
    <row r="23" spans="3:9" ht="21" x14ac:dyDescent="0.35">
      <c r="C23" s="116"/>
      <c r="D23" s="79" t="s">
        <v>22</v>
      </c>
      <c r="E23" s="24"/>
      <c r="F23" s="23" t="s">
        <v>9</v>
      </c>
      <c r="G23" s="88" t="s">
        <v>174</v>
      </c>
      <c r="H23" s="81" t="s">
        <v>112</v>
      </c>
      <c r="I23" s="111" t="s">
        <v>181</v>
      </c>
    </row>
    <row r="24" spans="3:9" ht="21" x14ac:dyDescent="0.35">
      <c r="C24" s="116"/>
      <c r="D24" s="79"/>
      <c r="E24" s="24"/>
      <c r="F24" s="23" t="s">
        <v>2</v>
      </c>
      <c r="G24" s="82" t="s">
        <v>180</v>
      </c>
      <c r="H24" s="81" t="s">
        <v>113</v>
      </c>
      <c r="I24" s="111" t="s">
        <v>182</v>
      </c>
    </row>
    <row r="25" spans="3:9" ht="21" x14ac:dyDescent="0.35">
      <c r="C25" s="116"/>
      <c r="D25" s="79"/>
      <c r="E25" s="24"/>
      <c r="F25" s="23" t="s">
        <v>3</v>
      </c>
      <c r="G25" s="88"/>
      <c r="H25" s="81" t="s">
        <v>116</v>
      </c>
      <c r="I25" s="111"/>
    </row>
    <row r="26" spans="3:9" ht="21" x14ac:dyDescent="0.35">
      <c r="C26" s="116"/>
      <c r="D26" s="79"/>
      <c r="E26" s="24"/>
      <c r="F26" s="23" t="s">
        <v>4</v>
      </c>
      <c r="G26" s="88"/>
      <c r="H26" s="81"/>
      <c r="I26" s="108"/>
    </row>
    <row r="27" spans="3:9" ht="21" x14ac:dyDescent="0.35">
      <c r="C27" s="116"/>
      <c r="D27" s="79"/>
      <c r="E27" s="24"/>
      <c r="F27" s="23" t="s">
        <v>5</v>
      </c>
      <c r="G27" s="88"/>
      <c r="H27" s="81"/>
      <c r="I27" s="108"/>
    </row>
    <row r="28" spans="3:9" ht="21" x14ac:dyDescent="0.35">
      <c r="C28" s="116"/>
      <c r="D28" s="79"/>
      <c r="E28" s="24"/>
      <c r="F28" s="23" t="s">
        <v>6</v>
      </c>
      <c r="G28" s="88"/>
      <c r="H28" s="81"/>
      <c r="I28" s="108"/>
    </row>
    <row r="29" spans="3:9" ht="21" x14ac:dyDescent="0.35">
      <c r="C29" s="116"/>
      <c r="D29" s="79"/>
      <c r="E29" s="24"/>
      <c r="F29" s="23" t="s">
        <v>7</v>
      </c>
      <c r="G29" s="88"/>
      <c r="H29" s="81"/>
      <c r="I29" s="108"/>
    </row>
    <row r="30" spans="3:9" ht="21" x14ac:dyDescent="0.35">
      <c r="C30" s="116"/>
      <c r="D30" s="79"/>
      <c r="E30" s="24"/>
      <c r="F30" s="23" t="s">
        <v>12</v>
      </c>
      <c r="G30" s="88"/>
      <c r="H30" s="81"/>
      <c r="I30" s="108"/>
    </row>
    <row r="31" spans="3:9" ht="21" x14ac:dyDescent="0.35">
      <c r="C31" s="116"/>
      <c r="D31" s="79"/>
      <c r="E31" s="24"/>
      <c r="F31" s="23" t="s">
        <v>13</v>
      </c>
      <c r="G31" s="88"/>
      <c r="H31" s="81"/>
      <c r="I31" s="108"/>
    </row>
    <row r="32" spans="3:9" ht="21" x14ac:dyDescent="0.35">
      <c r="C32" s="116"/>
      <c r="D32" s="79"/>
      <c r="E32" s="24"/>
      <c r="F32" s="23" t="s">
        <v>14</v>
      </c>
      <c r="G32" s="88"/>
      <c r="H32" s="81"/>
      <c r="I32" s="108"/>
    </row>
    <row r="33" spans="3:9" ht="21" x14ac:dyDescent="0.35">
      <c r="C33" s="116"/>
      <c r="D33" s="79"/>
      <c r="E33" s="24"/>
      <c r="F33" s="23" t="s">
        <v>23</v>
      </c>
      <c r="G33" s="88"/>
      <c r="H33" s="81"/>
      <c r="I33" s="108"/>
    </row>
    <row r="34" spans="3:9" ht="21" x14ac:dyDescent="0.35">
      <c r="C34" s="117"/>
      <c r="D34" s="98" t="s">
        <v>120</v>
      </c>
      <c r="E34" s="83" t="s">
        <v>120</v>
      </c>
      <c r="F34" s="83" t="s">
        <v>120</v>
      </c>
      <c r="G34" s="83" t="s">
        <v>120</v>
      </c>
      <c r="H34" s="99" t="s">
        <v>120</v>
      </c>
      <c r="I34" s="113" t="s">
        <v>120</v>
      </c>
    </row>
    <row r="35" spans="3:9" ht="21" x14ac:dyDescent="0.35">
      <c r="C35" s="115" t="s">
        <v>107</v>
      </c>
      <c r="D35" s="101" t="s">
        <v>124</v>
      </c>
      <c r="E35" s="23" t="s">
        <v>11</v>
      </c>
      <c r="F35" s="26" t="s">
        <v>10</v>
      </c>
      <c r="G35" s="88" t="s">
        <v>171</v>
      </c>
      <c r="H35" s="78" t="s">
        <v>109</v>
      </c>
      <c r="I35" s="110" t="s">
        <v>177</v>
      </c>
    </row>
    <row r="36" spans="3:9" ht="21" x14ac:dyDescent="0.35">
      <c r="C36" s="116"/>
      <c r="D36" s="102" t="s">
        <v>127</v>
      </c>
      <c r="E36" s="23" t="s">
        <v>1</v>
      </c>
      <c r="F36" s="26" t="s">
        <v>17</v>
      </c>
      <c r="G36" s="88" t="s">
        <v>172</v>
      </c>
      <c r="H36" s="78" t="s">
        <v>110</v>
      </c>
      <c r="I36" s="111" t="s">
        <v>178</v>
      </c>
    </row>
    <row r="37" spans="3:9" ht="21" x14ac:dyDescent="0.35">
      <c r="C37" s="116"/>
      <c r="D37" s="102" t="s">
        <v>128</v>
      </c>
      <c r="E37" s="23" t="s">
        <v>114</v>
      </c>
      <c r="F37" s="23" t="s">
        <v>129</v>
      </c>
      <c r="G37" s="88" t="s">
        <v>173</v>
      </c>
      <c r="H37" s="78" t="s">
        <v>111</v>
      </c>
      <c r="I37" s="111" t="s">
        <v>179</v>
      </c>
    </row>
    <row r="38" spans="3:9" ht="21" x14ac:dyDescent="0.35">
      <c r="C38" s="116"/>
      <c r="D38" s="102" t="s">
        <v>22</v>
      </c>
      <c r="E38" s="25"/>
      <c r="F38" s="23" t="s">
        <v>9</v>
      </c>
      <c r="G38" s="88" t="s">
        <v>174</v>
      </c>
      <c r="H38" s="78" t="s">
        <v>112</v>
      </c>
      <c r="I38" s="111" t="s">
        <v>181</v>
      </c>
    </row>
    <row r="39" spans="3:9" ht="21" x14ac:dyDescent="0.35">
      <c r="C39" s="116"/>
      <c r="D39" s="102"/>
      <c r="E39" s="25"/>
      <c r="F39" s="23" t="s">
        <v>2</v>
      </c>
      <c r="G39" s="82" t="s">
        <v>180</v>
      </c>
      <c r="H39" s="78" t="s">
        <v>113</v>
      </c>
      <c r="I39" s="111" t="s">
        <v>182</v>
      </c>
    </row>
    <row r="40" spans="3:9" ht="21" x14ac:dyDescent="0.35">
      <c r="C40" s="116"/>
      <c r="D40" s="102"/>
      <c r="E40" s="25"/>
      <c r="F40" s="23" t="s">
        <v>3</v>
      </c>
      <c r="G40" s="103"/>
      <c r="H40" s="78" t="s">
        <v>116</v>
      </c>
      <c r="I40" s="111"/>
    </row>
    <row r="41" spans="3:9" ht="21" x14ac:dyDescent="0.35">
      <c r="C41" s="116"/>
      <c r="D41" s="102"/>
      <c r="E41" s="25"/>
      <c r="F41" s="23" t="s">
        <v>4</v>
      </c>
      <c r="G41" s="103"/>
      <c r="H41" s="81"/>
      <c r="I41" s="108"/>
    </row>
    <row r="42" spans="3:9" ht="21" x14ac:dyDescent="0.35">
      <c r="C42" s="116"/>
      <c r="D42" s="102"/>
      <c r="E42" s="25"/>
      <c r="F42" s="23" t="s">
        <v>5</v>
      </c>
      <c r="G42" s="25"/>
      <c r="H42" s="81"/>
      <c r="I42" s="108"/>
    </row>
    <row r="43" spans="3:9" ht="21" x14ac:dyDescent="0.35">
      <c r="C43" s="116"/>
      <c r="D43" s="102"/>
      <c r="E43" s="25"/>
      <c r="F43" s="23" t="s">
        <v>6</v>
      </c>
      <c r="G43" s="25"/>
      <c r="H43" s="81"/>
      <c r="I43" s="108"/>
    </row>
    <row r="44" spans="3:9" ht="21" x14ac:dyDescent="0.35">
      <c r="C44" s="116"/>
      <c r="D44" s="102"/>
      <c r="E44" s="25"/>
      <c r="F44" s="23" t="s">
        <v>7</v>
      </c>
      <c r="G44" s="25"/>
      <c r="H44" s="81"/>
      <c r="I44" s="108"/>
    </row>
    <row r="45" spans="3:9" ht="21" x14ac:dyDescent="0.35">
      <c r="C45" s="116"/>
      <c r="D45" s="102"/>
      <c r="E45" s="25"/>
      <c r="F45" s="23" t="s">
        <v>12</v>
      </c>
      <c r="G45" s="25"/>
      <c r="H45" s="81"/>
      <c r="I45" s="108"/>
    </row>
    <row r="46" spans="3:9" ht="21" x14ac:dyDescent="0.35">
      <c r="C46" s="116"/>
      <c r="D46" s="102"/>
      <c r="E46" s="25"/>
      <c r="F46" s="23" t="s">
        <v>13</v>
      </c>
      <c r="G46" s="25"/>
      <c r="H46" s="81"/>
      <c r="I46" s="108"/>
    </row>
    <row r="47" spans="3:9" ht="21" x14ac:dyDescent="0.35">
      <c r="C47" s="116"/>
      <c r="D47" s="102"/>
      <c r="E47" s="25"/>
      <c r="F47" s="23" t="s">
        <v>14</v>
      </c>
      <c r="G47" s="25"/>
      <c r="H47" s="81"/>
      <c r="I47" s="108"/>
    </row>
    <row r="48" spans="3:9" ht="21" x14ac:dyDescent="0.35">
      <c r="C48" s="116"/>
      <c r="D48" s="102"/>
      <c r="E48" s="25"/>
      <c r="F48" s="23" t="s">
        <v>23</v>
      </c>
      <c r="G48" s="25"/>
      <c r="H48" s="81"/>
      <c r="I48" s="108"/>
    </row>
    <row r="49" spans="3:9" ht="21.75" thickBot="1" x14ac:dyDescent="0.4">
      <c r="C49" s="117"/>
      <c r="D49" s="104" t="s">
        <v>122</v>
      </c>
      <c r="E49" s="105" t="s">
        <v>122</v>
      </c>
      <c r="F49" s="105" t="s">
        <v>122</v>
      </c>
      <c r="G49" s="105" t="s">
        <v>122</v>
      </c>
      <c r="H49" s="106" t="s">
        <v>122</v>
      </c>
      <c r="I49" s="114" t="s">
        <v>122</v>
      </c>
    </row>
    <row r="51" spans="3:9" ht="21" x14ac:dyDescent="0.35">
      <c r="C51" s="31" t="s">
        <v>108</v>
      </c>
      <c r="D51" s="17"/>
    </row>
    <row r="55" spans="3:9" ht="21" x14ac:dyDescent="0.35">
      <c r="C55" s="32" t="s">
        <v>125</v>
      </c>
      <c r="D55" s="18"/>
    </row>
  </sheetData>
  <mergeCells count="4">
    <mergeCell ref="C35:C49"/>
    <mergeCell ref="C5:C19"/>
    <mergeCell ref="C20:C34"/>
    <mergeCell ref="D2:H2"/>
  </mergeCells>
  <pageMargins left="0.7" right="0.7" top="0.75" bottom="0.75" header="0.3" footer="0.3"/>
  <pageSetup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zoomScale="60" zoomScaleNormal="60" workbookViewId="0">
      <selection activeCell="E11" sqref="E11"/>
    </sheetView>
  </sheetViews>
  <sheetFormatPr defaultRowHeight="15" x14ac:dyDescent="0.25"/>
  <cols>
    <col min="3" max="3" width="7" customWidth="1"/>
    <col min="4" max="7" width="55" style="8" customWidth="1"/>
    <col min="8" max="9" width="55" customWidth="1"/>
    <col min="10" max="10" width="19.85546875" bestFit="1" customWidth="1"/>
    <col min="11" max="11" width="24.140625" bestFit="1" customWidth="1"/>
  </cols>
  <sheetData>
    <row r="1" spans="1:7" x14ac:dyDescent="0.25">
      <c r="A1" t="s">
        <v>117</v>
      </c>
    </row>
    <row r="3" spans="1:7" ht="37.5" customHeight="1" x14ac:dyDescent="0.25">
      <c r="C3" s="15"/>
      <c r="D3" s="40" t="s">
        <v>103</v>
      </c>
      <c r="E3" s="40" t="s">
        <v>102</v>
      </c>
      <c r="F3" s="40" t="s">
        <v>15</v>
      </c>
      <c r="G3" s="41" t="s">
        <v>104</v>
      </c>
    </row>
    <row r="4" spans="1:7" ht="26.25" x14ac:dyDescent="0.25">
      <c r="C4" s="16"/>
      <c r="D4" s="19" t="s">
        <v>84</v>
      </c>
      <c r="E4" s="19" t="s">
        <v>84</v>
      </c>
      <c r="F4" s="19" t="s">
        <v>84</v>
      </c>
      <c r="G4" s="19" t="s">
        <v>84</v>
      </c>
    </row>
    <row r="5" spans="1:7" ht="21" x14ac:dyDescent="0.35">
      <c r="C5" s="126" t="s">
        <v>105</v>
      </c>
      <c r="D5" s="20" t="s">
        <v>20</v>
      </c>
      <c r="E5" s="21" t="s">
        <v>11</v>
      </c>
      <c r="F5" s="20" t="s">
        <v>10</v>
      </c>
      <c r="G5" s="21" t="s">
        <v>109</v>
      </c>
    </row>
    <row r="6" spans="1:7" ht="21" x14ac:dyDescent="0.35">
      <c r="C6" s="127"/>
      <c r="D6" s="23" t="s">
        <v>127</v>
      </c>
      <c r="E6" s="25" t="s">
        <v>1</v>
      </c>
      <c r="F6" s="23" t="s">
        <v>17</v>
      </c>
      <c r="G6" s="25" t="s">
        <v>110</v>
      </c>
    </row>
    <row r="7" spans="1:7" ht="21" x14ac:dyDescent="0.35">
      <c r="C7" s="127"/>
      <c r="D7" s="23" t="s">
        <v>128</v>
      </c>
      <c r="E7" s="25" t="s">
        <v>114</v>
      </c>
      <c r="F7" s="23" t="s">
        <v>129</v>
      </c>
      <c r="G7" s="25" t="s">
        <v>111</v>
      </c>
    </row>
    <row r="8" spans="1:7" ht="21" x14ac:dyDescent="0.35">
      <c r="C8" s="127"/>
      <c r="D8" s="23" t="s">
        <v>22</v>
      </c>
      <c r="E8" s="25"/>
      <c r="F8" s="23" t="s">
        <v>9</v>
      </c>
      <c r="G8" s="25" t="s">
        <v>112</v>
      </c>
    </row>
    <row r="9" spans="1:7" ht="21" x14ac:dyDescent="0.35">
      <c r="C9" s="127"/>
      <c r="D9" s="23"/>
      <c r="E9" s="25"/>
      <c r="F9" s="23" t="s">
        <v>2</v>
      </c>
      <c r="G9" s="25" t="s">
        <v>113</v>
      </c>
    </row>
    <row r="10" spans="1:7" ht="21" x14ac:dyDescent="0.35">
      <c r="C10" s="127"/>
      <c r="D10" s="23"/>
      <c r="E10" s="25"/>
      <c r="F10" s="23" t="s">
        <v>3</v>
      </c>
      <c r="G10" s="28" t="s">
        <v>116</v>
      </c>
    </row>
    <row r="11" spans="1:7" ht="21" x14ac:dyDescent="0.35">
      <c r="C11" s="127"/>
      <c r="D11" s="23"/>
      <c r="E11" s="25"/>
      <c r="F11" s="23" t="s">
        <v>4</v>
      </c>
      <c r="G11" s="28"/>
    </row>
    <row r="12" spans="1:7" ht="21" x14ac:dyDescent="0.35">
      <c r="C12" s="127"/>
      <c r="D12" s="23"/>
      <c r="E12" s="25"/>
      <c r="F12" s="23" t="s">
        <v>5</v>
      </c>
      <c r="G12" s="28"/>
    </row>
    <row r="13" spans="1:7" ht="21" x14ac:dyDescent="0.35">
      <c r="C13" s="127"/>
      <c r="D13" s="23"/>
      <c r="E13" s="25"/>
      <c r="F13" s="23" t="s">
        <v>6</v>
      </c>
      <c r="G13" s="28"/>
    </row>
    <row r="14" spans="1:7" ht="21" x14ac:dyDescent="0.35">
      <c r="C14" s="127"/>
      <c r="D14" s="23"/>
      <c r="E14" s="25"/>
      <c r="F14" s="23" t="s">
        <v>7</v>
      </c>
      <c r="G14" s="28"/>
    </row>
    <row r="15" spans="1:7" ht="21" x14ac:dyDescent="0.35">
      <c r="C15" s="127"/>
      <c r="D15" s="23"/>
      <c r="E15" s="25"/>
      <c r="F15" s="23" t="s">
        <v>12</v>
      </c>
      <c r="G15" s="28"/>
    </row>
    <row r="16" spans="1:7" ht="21" x14ac:dyDescent="0.35">
      <c r="C16" s="127"/>
      <c r="D16" s="23"/>
      <c r="E16" s="25"/>
      <c r="F16" s="23" t="s">
        <v>13</v>
      </c>
      <c r="G16" s="28"/>
    </row>
    <row r="17" spans="3:7" ht="21" x14ac:dyDescent="0.35">
      <c r="C17" s="127"/>
      <c r="D17" s="23"/>
      <c r="E17" s="25"/>
      <c r="F17" s="23" t="s">
        <v>14</v>
      </c>
      <c r="G17" s="28"/>
    </row>
    <row r="18" spans="3:7" ht="21.75" thickBot="1" x14ac:dyDescent="0.4">
      <c r="C18" s="127"/>
      <c r="D18" s="23"/>
      <c r="E18" s="25"/>
      <c r="F18" s="23" t="s">
        <v>23</v>
      </c>
      <c r="G18" s="28"/>
    </row>
    <row r="19" spans="3:7" ht="21.75" thickBot="1" x14ac:dyDescent="0.4">
      <c r="C19" s="120"/>
      <c r="D19" s="29" t="s">
        <v>119</v>
      </c>
      <c r="E19" s="29" t="s">
        <v>119</v>
      </c>
      <c r="F19" s="29" t="s">
        <v>119</v>
      </c>
      <c r="G19" s="29" t="s">
        <v>119</v>
      </c>
    </row>
    <row r="20" spans="3:7" ht="21" x14ac:dyDescent="0.35">
      <c r="C20" s="124" t="s">
        <v>106</v>
      </c>
      <c r="D20" s="20" t="s">
        <v>20</v>
      </c>
      <c r="E20" s="21" t="s">
        <v>11</v>
      </c>
      <c r="F20" s="20" t="s">
        <v>10</v>
      </c>
      <c r="G20" s="21" t="s">
        <v>109</v>
      </c>
    </row>
    <row r="21" spans="3:7" ht="21" x14ac:dyDescent="0.35">
      <c r="C21" s="125"/>
      <c r="D21" s="23" t="s">
        <v>127</v>
      </c>
      <c r="E21" s="25" t="s">
        <v>1</v>
      </c>
      <c r="F21" s="23" t="s">
        <v>17</v>
      </c>
      <c r="G21" s="25" t="s">
        <v>110</v>
      </c>
    </row>
    <row r="22" spans="3:7" ht="21" x14ac:dyDescent="0.35">
      <c r="C22" s="125"/>
      <c r="D22" s="23" t="s">
        <v>128</v>
      </c>
      <c r="E22" s="25" t="s">
        <v>114</v>
      </c>
      <c r="F22" s="23" t="s">
        <v>129</v>
      </c>
      <c r="G22" s="25" t="s">
        <v>111</v>
      </c>
    </row>
    <row r="23" spans="3:7" ht="21" x14ac:dyDescent="0.35">
      <c r="C23" s="125"/>
      <c r="D23" s="23" t="s">
        <v>22</v>
      </c>
      <c r="E23" s="25"/>
      <c r="F23" s="23" t="s">
        <v>9</v>
      </c>
      <c r="G23" s="25" t="s">
        <v>112</v>
      </c>
    </row>
    <row r="24" spans="3:7" ht="21" x14ac:dyDescent="0.35">
      <c r="C24" s="125"/>
      <c r="D24" s="23"/>
      <c r="E24" s="25"/>
      <c r="F24" s="23" t="s">
        <v>2</v>
      </c>
      <c r="G24" s="25" t="s">
        <v>113</v>
      </c>
    </row>
    <row r="25" spans="3:7" ht="21" x14ac:dyDescent="0.35">
      <c r="C25" s="125"/>
      <c r="D25" s="23"/>
      <c r="E25" s="25"/>
      <c r="F25" s="23" t="s">
        <v>3</v>
      </c>
      <c r="G25" s="25" t="s">
        <v>116</v>
      </c>
    </row>
    <row r="26" spans="3:7" ht="21" x14ac:dyDescent="0.35">
      <c r="C26" s="125"/>
      <c r="D26" s="23"/>
      <c r="E26" s="25"/>
      <c r="F26" s="23" t="s">
        <v>4</v>
      </c>
      <c r="G26" s="25"/>
    </row>
    <row r="27" spans="3:7" ht="21" x14ac:dyDescent="0.35">
      <c r="C27" s="125"/>
      <c r="D27" s="23"/>
      <c r="E27" s="25"/>
      <c r="F27" s="23" t="s">
        <v>5</v>
      </c>
      <c r="G27" s="25"/>
    </row>
    <row r="28" spans="3:7" ht="21" x14ac:dyDescent="0.35">
      <c r="C28" s="125"/>
      <c r="D28" s="23"/>
      <c r="E28" s="25"/>
      <c r="F28" s="23" t="s">
        <v>6</v>
      </c>
      <c r="G28" s="25"/>
    </row>
    <row r="29" spans="3:7" ht="21" x14ac:dyDescent="0.35">
      <c r="C29" s="125"/>
      <c r="D29" s="23"/>
      <c r="E29" s="25"/>
      <c r="F29" s="23" t="s">
        <v>7</v>
      </c>
      <c r="G29" s="25"/>
    </row>
    <row r="30" spans="3:7" ht="21" x14ac:dyDescent="0.35">
      <c r="C30" s="125"/>
      <c r="D30" s="23"/>
      <c r="E30" s="25"/>
      <c r="F30" s="23" t="s">
        <v>12</v>
      </c>
      <c r="G30" s="25"/>
    </row>
    <row r="31" spans="3:7" ht="21" x14ac:dyDescent="0.35">
      <c r="C31" s="125"/>
      <c r="D31" s="23"/>
      <c r="E31" s="25"/>
      <c r="F31" s="23" t="s">
        <v>13</v>
      </c>
      <c r="G31" s="25"/>
    </row>
    <row r="32" spans="3:7" ht="21" x14ac:dyDescent="0.35">
      <c r="C32" s="125"/>
      <c r="D32" s="23"/>
      <c r="E32" s="25"/>
      <c r="F32" s="23" t="s">
        <v>14</v>
      </c>
      <c r="G32" s="25"/>
    </row>
    <row r="33" spans="3:7" ht="21.75" thickBot="1" x14ac:dyDescent="0.4">
      <c r="C33" s="125"/>
      <c r="D33" s="23"/>
      <c r="E33" s="25"/>
      <c r="F33" s="23" t="s">
        <v>23</v>
      </c>
      <c r="G33" s="25"/>
    </row>
    <row r="34" spans="3:7" ht="21.75" thickBot="1" x14ac:dyDescent="0.4">
      <c r="C34" s="128"/>
      <c r="D34" s="29" t="s">
        <v>121</v>
      </c>
      <c r="E34" s="29" t="s">
        <v>121</v>
      </c>
      <c r="F34" s="29" t="s">
        <v>121</v>
      </c>
      <c r="G34" s="29" t="s">
        <v>121</v>
      </c>
    </row>
    <row r="35" spans="3:7" ht="21" x14ac:dyDescent="0.35">
      <c r="C35" s="124" t="s">
        <v>107</v>
      </c>
      <c r="D35" s="28" t="s">
        <v>20</v>
      </c>
      <c r="E35" s="21" t="s">
        <v>11</v>
      </c>
      <c r="F35" s="22" t="s">
        <v>10</v>
      </c>
      <c r="G35" s="21" t="s">
        <v>109</v>
      </c>
    </row>
    <row r="36" spans="3:7" ht="21" x14ac:dyDescent="0.35">
      <c r="C36" s="125"/>
      <c r="D36" s="25" t="s">
        <v>127</v>
      </c>
      <c r="E36" s="25" t="s">
        <v>1</v>
      </c>
      <c r="F36" s="23" t="s">
        <v>17</v>
      </c>
      <c r="G36" s="25" t="s">
        <v>110</v>
      </c>
    </row>
    <row r="37" spans="3:7" ht="21" x14ac:dyDescent="0.35">
      <c r="C37" s="125"/>
      <c r="D37" s="25" t="s">
        <v>128</v>
      </c>
      <c r="E37" s="25" t="s">
        <v>114</v>
      </c>
      <c r="F37" s="23" t="s">
        <v>129</v>
      </c>
      <c r="G37" s="25" t="s">
        <v>111</v>
      </c>
    </row>
    <row r="38" spans="3:7" ht="21" x14ac:dyDescent="0.35">
      <c r="C38" s="125"/>
      <c r="D38" s="25" t="s">
        <v>22</v>
      </c>
      <c r="E38" s="25"/>
      <c r="F38" s="23" t="s">
        <v>9</v>
      </c>
      <c r="G38" s="25" t="s">
        <v>112</v>
      </c>
    </row>
    <row r="39" spans="3:7" ht="21" x14ac:dyDescent="0.35">
      <c r="C39" s="125"/>
      <c r="D39" s="25"/>
      <c r="E39" s="25"/>
      <c r="F39" s="23" t="s">
        <v>2</v>
      </c>
      <c r="G39" s="25" t="s">
        <v>113</v>
      </c>
    </row>
    <row r="40" spans="3:7" ht="21" x14ac:dyDescent="0.35">
      <c r="C40" s="125"/>
      <c r="D40" s="25"/>
      <c r="E40" s="25"/>
      <c r="F40" s="23" t="s">
        <v>3</v>
      </c>
      <c r="G40" s="25" t="s">
        <v>116</v>
      </c>
    </row>
    <row r="41" spans="3:7" ht="21" x14ac:dyDescent="0.35">
      <c r="C41" s="125"/>
      <c r="D41" s="25"/>
      <c r="E41" s="25"/>
      <c r="F41" s="23" t="s">
        <v>4</v>
      </c>
      <c r="G41" s="25"/>
    </row>
    <row r="42" spans="3:7" ht="21" x14ac:dyDescent="0.35">
      <c r="C42" s="125"/>
      <c r="D42" s="25"/>
      <c r="E42" s="25"/>
      <c r="F42" s="23" t="s">
        <v>5</v>
      </c>
      <c r="G42" s="25"/>
    </row>
    <row r="43" spans="3:7" ht="21" x14ac:dyDescent="0.35">
      <c r="C43" s="125"/>
      <c r="D43" s="25"/>
      <c r="E43" s="25"/>
      <c r="F43" s="23" t="s">
        <v>6</v>
      </c>
      <c r="G43" s="25"/>
    </row>
    <row r="44" spans="3:7" ht="21" x14ac:dyDescent="0.35">
      <c r="C44" s="125"/>
      <c r="D44" s="25"/>
      <c r="E44" s="25"/>
      <c r="F44" s="23" t="s">
        <v>7</v>
      </c>
      <c r="G44" s="25"/>
    </row>
    <row r="45" spans="3:7" ht="21" x14ac:dyDescent="0.35">
      <c r="C45" s="125"/>
      <c r="D45" s="25"/>
      <c r="E45" s="25"/>
      <c r="F45" s="23" t="s">
        <v>12</v>
      </c>
      <c r="G45" s="25"/>
    </row>
    <row r="46" spans="3:7" ht="21" x14ac:dyDescent="0.35">
      <c r="C46" s="125"/>
      <c r="D46" s="25"/>
      <c r="E46" s="25"/>
      <c r="F46" s="23" t="s">
        <v>13</v>
      </c>
      <c r="G46" s="25"/>
    </row>
    <row r="47" spans="3:7" ht="21" x14ac:dyDescent="0.35">
      <c r="C47" s="125"/>
      <c r="D47" s="25"/>
      <c r="E47" s="25"/>
      <c r="F47" s="23" t="s">
        <v>14</v>
      </c>
      <c r="G47" s="25"/>
    </row>
    <row r="48" spans="3:7" ht="21.75" thickBot="1" x14ac:dyDescent="0.4">
      <c r="C48" s="125"/>
      <c r="D48" s="25"/>
      <c r="E48" s="25"/>
      <c r="F48" s="23" t="s">
        <v>23</v>
      </c>
      <c r="G48" s="25"/>
    </row>
    <row r="49" spans="3:7" ht="21.75" thickBot="1" x14ac:dyDescent="0.4">
      <c r="C49" s="117"/>
      <c r="D49" s="29" t="s">
        <v>123</v>
      </c>
      <c r="E49" s="29" t="s">
        <v>123</v>
      </c>
      <c r="F49" s="29" t="s">
        <v>123</v>
      </c>
      <c r="G49" s="29" t="s">
        <v>123</v>
      </c>
    </row>
    <row r="51" spans="3:7" ht="21" x14ac:dyDescent="0.35">
      <c r="C51" s="31" t="s">
        <v>108</v>
      </c>
      <c r="D51" s="17"/>
    </row>
    <row r="52" spans="3:7" ht="21" x14ac:dyDescent="0.35">
      <c r="C52" s="32" t="s">
        <v>125</v>
      </c>
      <c r="D52" s="18"/>
    </row>
  </sheetData>
  <mergeCells count="3">
    <mergeCell ref="C35:C49"/>
    <mergeCell ref="C5:C19"/>
    <mergeCell ref="C20:C34"/>
  </mergeCells>
  <pageMargins left="0.7" right="0.7" top="0.75" bottom="0.75" header="0.3" footer="0.3"/>
  <pageSetup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0"/>
  <sheetViews>
    <sheetView zoomScaleNormal="100" workbookViewId="0">
      <selection activeCell="K18" sqref="K18"/>
    </sheetView>
  </sheetViews>
  <sheetFormatPr defaultRowHeight="15" x14ac:dyDescent="0.25"/>
  <cols>
    <col min="2" max="2" width="10.28515625" bestFit="1" customWidth="1"/>
    <col min="3" max="3" width="5.7109375" customWidth="1"/>
    <col min="4" max="4" width="32.28515625" customWidth="1"/>
    <col min="7" max="7" width="2.85546875" customWidth="1"/>
    <col min="9" max="9" width="2.85546875" customWidth="1"/>
    <col min="10" max="10" width="23.140625" bestFit="1" customWidth="1"/>
  </cols>
  <sheetData>
    <row r="2" spans="2:12" ht="15" customHeight="1" x14ac:dyDescent="0.25">
      <c r="D2" s="129" t="s">
        <v>160</v>
      </c>
      <c r="E2" s="130"/>
      <c r="F2" s="130"/>
      <c r="G2" s="130"/>
      <c r="H2" s="130"/>
      <c r="I2" s="130"/>
      <c r="J2" s="131"/>
    </row>
    <row r="3" spans="2:12" ht="15" customHeight="1" x14ac:dyDescent="0.25">
      <c r="D3" s="132" t="s">
        <v>161</v>
      </c>
      <c r="E3" s="133"/>
      <c r="F3" s="133"/>
      <c r="G3" s="133"/>
      <c r="H3" s="133"/>
      <c r="I3" s="133"/>
      <c r="J3" s="134"/>
    </row>
    <row r="5" spans="2:12" x14ac:dyDescent="0.25">
      <c r="J5" t="s">
        <v>159</v>
      </c>
    </row>
    <row r="6" spans="2:12" x14ac:dyDescent="0.25">
      <c r="D6" t="s">
        <v>130</v>
      </c>
      <c r="J6" t="s">
        <v>139</v>
      </c>
    </row>
    <row r="7" spans="2:12" x14ac:dyDescent="0.25">
      <c r="D7" s="34"/>
      <c r="E7" s="2" t="s">
        <v>140</v>
      </c>
      <c r="F7" s="2" t="s">
        <v>141</v>
      </c>
      <c r="G7" s="2"/>
      <c r="H7" s="38" t="s">
        <v>142</v>
      </c>
      <c r="I7" s="2"/>
      <c r="J7" s="39" t="s">
        <v>143</v>
      </c>
    </row>
    <row r="8" spans="2:12" x14ac:dyDescent="0.25">
      <c r="B8" s="36"/>
      <c r="D8" s="42" t="s">
        <v>131</v>
      </c>
      <c r="E8" s="43">
        <v>4.4999999999999998E-2</v>
      </c>
      <c r="F8" s="44"/>
      <c r="G8" s="44"/>
      <c r="H8" s="44">
        <f>+SUM(E8:G8)</f>
        <v>4.4999999999999998E-2</v>
      </c>
      <c r="I8" s="45"/>
      <c r="J8" s="46">
        <f>+E8*2</f>
        <v>0.09</v>
      </c>
      <c r="L8" t="s">
        <v>153</v>
      </c>
    </row>
    <row r="9" spans="2:12" x14ac:dyDescent="0.25">
      <c r="D9" s="42" t="s">
        <v>132</v>
      </c>
      <c r="E9" s="44"/>
      <c r="F9" s="43">
        <v>0</v>
      </c>
      <c r="G9" s="44"/>
      <c r="H9" s="44">
        <f>+SUM(E9:G9)</f>
        <v>0</v>
      </c>
      <c r="I9" s="45"/>
      <c r="J9" s="44"/>
    </row>
    <row r="10" spans="2:12" x14ac:dyDescent="0.25">
      <c r="D10" s="47" t="s">
        <v>158</v>
      </c>
      <c r="E10" s="43">
        <v>0</v>
      </c>
      <c r="F10" s="43"/>
      <c r="G10" s="44"/>
      <c r="H10" s="44">
        <f>+SUM(E10:G10)</f>
        <v>0</v>
      </c>
      <c r="I10" s="45"/>
      <c r="J10" s="46">
        <f>+E10*4</f>
        <v>0</v>
      </c>
    </row>
    <row r="11" spans="2:12" ht="15.75" x14ac:dyDescent="0.25">
      <c r="D11" s="50" t="s">
        <v>133</v>
      </c>
      <c r="E11" s="51">
        <f>SUM(E8:E10)</f>
        <v>4.4999999999999998E-2</v>
      </c>
      <c r="F11" s="51"/>
      <c r="G11" s="51"/>
      <c r="H11" s="51">
        <f>SUM(H8:H10)</f>
        <v>4.4999999999999998E-2</v>
      </c>
      <c r="I11" s="52"/>
      <c r="J11" s="51">
        <f>SUM(J8:J10)</f>
        <v>0.09</v>
      </c>
    </row>
    <row r="12" spans="2:12" x14ac:dyDescent="0.25">
      <c r="E12" s="35"/>
      <c r="F12" s="35"/>
      <c r="G12" s="35"/>
      <c r="H12" s="35"/>
      <c r="I12" s="1"/>
      <c r="J12" s="35"/>
      <c r="L12" t="s">
        <v>156</v>
      </c>
    </row>
    <row r="13" spans="2:12" x14ac:dyDescent="0.25">
      <c r="B13" s="36"/>
      <c r="D13" s="48" t="s">
        <v>144</v>
      </c>
      <c r="E13" s="49">
        <v>0</v>
      </c>
      <c r="F13" s="46"/>
      <c r="G13" s="46"/>
      <c r="H13" s="46"/>
      <c r="I13" s="45"/>
      <c r="J13" s="46">
        <f>+E13*4</f>
        <v>0</v>
      </c>
    </row>
    <row r="14" spans="2:12" x14ac:dyDescent="0.25">
      <c r="B14" s="36"/>
      <c r="D14" s="42" t="s">
        <v>134</v>
      </c>
      <c r="E14" s="43">
        <v>1.4999999999999999E-2</v>
      </c>
      <c r="F14" s="43">
        <v>0</v>
      </c>
      <c r="G14" s="44"/>
      <c r="H14" s="44">
        <f>+SUM(E14:G14)</f>
        <v>1.4999999999999999E-2</v>
      </c>
      <c r="I14" s="45"/>
      <c r="J14" s="46">
        <f>+E14*4</f>
        <v>0.06</v>
      </c>
    </row>
    <row r="15" spans="2:12" ht="15.75" x14ac:dyDescent="0.25">
      <c r="D15" s="50" t="s">
        <v>135</v>
      </c>
      <c r="E15" s="51">
        <f>SUM(E11:E14)</f>
        <v>0.06</v>
      </c>
      <c r="F15" s="51"/>
      <c r="G15" s="51"/>
      <c r="H15" s="51">
        <f>SUM(H11:H14)</f>
        <v>0.06</v>
      </c>
      <c r="I15" s="53"/>
      <c r="J15" s="51">
        <f>SUM(J11:J14)</f>
        <v>0.15</v>
      </c>
    </row>
    <row r="17" spans="3:13" x14ac:dyDescent="0.25">
      <c r="D17" s="42" t="s">
        <v>136</v>
      </c>
      <c r="E17" s="55">
        <v>3.15E-2</v>
      </c>
      <c r="F17" s="44"/>
      <c r="G17" s="44"/>
      <c r="H17" s="56">
        <f>+E17</f>
        <v>3.15E-2</v>
      </c>
      <c r="I17" s="45"/>
      <c r="J17" s="43">
        <v>0.02</v>
      </c>
      <c r="L17" t="s">
        <v>152</v>
      </c>
    </row>
    <row r="18" spans="3:13" x14ac:dyDescent="0.25">
      <c r="D18" s="47" t="s">
        <v>154</v>
      </c>
      <c r="E18" s="57">
        <v>0.8</v>
      </c>
      <c r="F18" s="44"/>
      <c r="G18" s="44"/>
      <c r="H18" s="58">
        <f>+E18</f>
        <v>0.8</v>
      </c>
      <c r="I18" s="45"/>
      <c r="J18" s="57">
        <f>+H18</f>
        <v>0.8</v>
      </c>
      <c r="L18" t="s">
        <v>157</v>
      </c>
    </row>
    <row r="19" spans="3:13" x14ac:dyDescent="0.25">
      <c r="D19" s="47" t="s">
        <v>155</v>
      </c>
      <c r="E19" s="59">
        <v>1</v>
      </c>
      <c r="F19" s="44"/>
      <c r="G19" s="44"/>
      <c r="H19" s="60">
        <f>+E19</f>
        <v>1</v>
      </c>
      <c r="I19" s="45"/>
      <c r="J19" s="59">
        <f>+H19</f>
        <v>1</v>
      </c>
      <c r="L19" t="s">
        <v>157</v>
      </c>
    </row>
    <row r="20" spans="3:13" ht="15.75" x14ac:dyDescent="0.25">
      <c r="D20" s="54" t="s">
        <v>137</v>
      </c>
      <c r="E20" s="51">
        <f>+E15+(E17*E18*E19)</f>
        <v>8.5199999999999998E-2</v>
      </c>
      <c r="F20" s="51"/>
      <c r="G20" s="51"/>
      <c r="H20" s="51">
        <f>+H15+(H17*H18*H19)</f>
        <v>8.5199999999999998E-2</v>
      </c>
      <c r="I20" s="52"/>
      <c r="J20" s="51">
        <f>+J15+(J17*J18*J19)</f>
        <v>0.16599999999999998</v>
      </c>
    </row>
    <row r="21" spans="3:13" ht="15.75" x14ac:dyDescent="0.25">
      <c r="D21" s="62"/>
      <c r="E21" s="63"/>
      <c r="F21" s="63"/>
      <c r="G21" s="63"/>
      <c r="H21" s="63"/>
      <c r="I21" s="64"/>
      <c r="J21" s="63"/>
    </row>
    <row r="22" spans="3:13" x14ac:dyDescent="0.25">
      <c r="D22" s="42" t="s">
        <v>148</v>
      </c>
      <c r="E22" s="57">
        <v>0</v>
      </c>
      <c r="F22" s="44"/>
      <c r="G22" s="44"/>
      <c r="H22" s="56"/>
      <c r="I22" s="65"/>
      <c r="J22" s="43">
        <f>J23-J20</f>
        <v>0</v>
      </c>
      <c r="L22" s="34" t="s">
        <v>138</v>
      </c>
      <c r="M22" s="37">
        <f>1/(1-E22)</f>
        <v>1</v>
      </c>
    </row>
    <row r="23" spans="3:13" ht="15.75" x14ac:dyDescent="0.25">
      <c r="D23" s="54" t="s">
        <v>146</v>
      </c>
      <c r="E23" s="51">
        <f>+E20*$M$22</f>
        <v>8.5199999999999998E-2</v>
      </c>
      <c r="F23" s="51"/>
      <c r="G23" s="61"/>
      <c r="H23" s="51">
        <f>+H20*$M$22</f>
        <v>8.5199999999999998E-2</v>
      </c>
      <c r="I23" s="52"/>
      <c r="J23" s="51">
        <f>+J20*$M$22</f>
        <v>0.16599999999999998</v>
      </c>
    </row>
    <row r="24" spans="3:13" x14ac:dyDescent="0.25">
      <c r="E24" s="33"/>
      <c r="F24" s="33"/>
      <c r="G24" s="33"/>
      <c r="H24" s="33"/>
    </row>
    <row r="25" spans="3:13" x14ac:dyDescent="0.25">
      <c r="C25" s="36"/>
      <c r="D25" s="66" t="s">
        <v>145</v>
      </c>
      <c r="E25" s="67">
        <v>0.03</v>
      </c>
      <c r="F25" s="67"/>
      <c r="G25" s="68"/>
      <c r="H25" s="67">
        <f>+SUM(E25:G25)</f>
        <v>0.03</v>
      </c>
      <c r="I25" s="69"/>
      <c r="J25" s="67">
        <v>0</v>
      </c>
    </row>
    <row r="26" spans="3:13" x14ac:dyDescent="0.25">
      <c r="D26" s="66" t="s">
        <v>149</v>
      </c>
      <c r="E26" s="70">
        <v>-1.4999999999999999E-2</v>
      </c>
      <c r="F26" s="67"/>
      <c r="G26" s="68"/>
      <c r="H26" s="67">
        <f>+SUM(E26:G26)</f>
        <v>-1.4999999999999999E-2</v>
      </c>
      <c r="I26" s="69"/>
      <c r="J26" s="67">
        <v>0</v>
      </c>
    </row>
    <row r="27" spans="3:13" x14ac:dyDescent="0.25">
      <c r="D27" s="71" t="s">
        <v>150</v>
      </c>
      <c r="E27" s="72">
        <v>-2.5000000000000001E-2</v>
      </c>
      <c r="F27" s="73"/>
      <c r="G27" s="74"/>
      <c r="H27" s="67">
        <f>+SUM(E27:G27)</f>
        <v>-2.5000000000000001E-2</v>
      </c>
      <c r="I27" s="69"/>
      <c r="J27" s="67">
        <v>0</v>
      </c>
    </row>
    <row r="29" spans="3:13" ht="15.75" x14ac:dyDescent="0.25">
      <c r="C29" s="36"/>
      <c r="D29" s="54" t="s">
        <v>147</v>
      </c>
      <c r="E29" s="51">
        <f>+E26+E25+E23+E27</f>
        <v>7.5199999999999989E-2</v>
      </c>
      <c r="F29" s="51"/>
      <c r="G29" s="61"/>
      <c r="H29" s="51">
        <f>+H26+H25+H23+H27</f>
        <v>7.5199999999999989E-2</v>
      </c>
      <c r="I29" s="50"/>
      <c r="J29" s="51">
        <f>+J26+J25+J23+J27</f>
        <v>0.16599999999999998</v>
      </c>
    </row>
    <row r="30" spans="3:13" ht="15.75" x14ac:dyDescent="0.25">
      <c r="D30" s="54" t="s">
        <v>151</v>
      </c>
      <c r="E30" s="75">
        <f>+E29/$J$29</f>
        <v>0.45301204819277108</v>
      </c>
      <c r="F30" s="76"/>
      <c r="G30" s="76"/>
      <c r="H30" s="75">
        <f>+H29/$J$29</f>
        <v>0.45301204819277108</v>
      </c>
      <c r="I30" s="34"/>
      <c r="J30" s="34"/>
    </row>
  </sheetData>
  <mergeCells count="2">
    <mergeCell ref="D2:J2"/>
    <mergeCell ref="D3:J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CFF753557C654688A41AEF1A840579" ma:contentTypeVersion="0" ma:contentTypeDescription="Create a new document." ma:contentTypeScope="" ma:versionID="ea405f2e2f4174010ecf1b7323db02b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93adde7ee1a707d6e9f5d130748084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CF6EB1-D02C-432C-A7CA-1F03DCFCBA3C}"/>
</file>

<file path=customXml/itemProps2.xml><?xml version="1.0" encoding="utf-8"?>
<ds:datastoreItem xmlns:ds="http://schemas.openxmlformats.org/officeDocument/2006/customXml" ds:itemID="{90E489D3-F252-4150-9ABC-46FB5CE4FBDD}"/>
</file>

<file path=customXml/itemProps3.xml><?xml version="1.0" encoding="utf-8"?>
<ds:datastoreItem xmlns:ds="http://schemas.openxmlformats.org/officeDocument/2006/customXml" ds:itemID="{2FA37B19-09B5-4D2F-AE74-BD8477DF5E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Real Asset Investment Universe</vt:lpstr>
      <vt:lpstr>Real Asset Risk</vt:lpstr>
      <vt:lpstr>HL Sheet</vt:lpstr>
      <vt:lpstr>PCS Framework</vt:lpstr>
      <vt:lpstr>Real Asset Inv Univ Debt</vt:lpstr>
      <vt:lpstr>Return Components</vt:lpstr>
      <vt:lpstr>'PCS Framework'!Print_Area</vt:lpstr>
      <vt:lpstr>'Real Asset Inv Univ Debt'!Print_Area</vt:lpstr>
      <vt:lpstr>'Real Asset Risk'!Print_Area</vt:lpstr>
      <vt:lpstr>'Return Components'!Print_Area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McGirr</dc:creator>
  <cp:lastModifiedBy>Michael McGirr</cp:lastModifiedBy>
  <cp:lastPrinted>2015-03-09T15:05:18Z</cp:lastPrinted>
  <dcterms:created xsi:type="dcterms:W3CDTF">2014-11-17T22:02:09Z</dcterms:created>
  <dcterms:modified xsi:type="dcterms:W3CDTF">2015-03-09T15:05:39Z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0x010100A6CFF753557C654688A41AEF1A840579</vt:lpwstr>
  </property>
</Properties>
</file>