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llu\rja\"/>
    </mc:Choice>
  </mc:AlternateContent>
  <bookViews>
    <workbookView xWindow="360" yWindow="105" windowWidth="12435" windowHeight="10290"/>
  </bookViews>
  <sheets>
    <sheet name="OVME" sheetId="1" r:id="rId1"/>
  </sheets>
  <externalReferences>
    <externalReference r:id="rId2"/>
  </externalReferences>
  <definedNames>
    <definedName name="adjustment">#REF!</definedName>
    <definedName name="Analysis">#REF!</definedName>
    <definedName name="AnalysisData">#REF!</definedName>
    <definedName name="ChainPeriodocity">#REF!</definedName>
    <definedName name="custom">#REF!</definedName>
    <definedName name="Deal" localSheetId="0">'[1]Price vs Value'!#REF!</definedName>
    <definedName name="Deal">'[1]Price vs Value'!#REF!</definedName>
    <definedName name="DealData" localSheetId="0">'[1]Price vs Value'!#REF!</definedName>
    <definedName name="DealData">'[1]Price vs Value'!#REF!</definedName>
    <definedName name="Expiration_dts">#REF!</definedName>
    <definedName name="Expiries">#REF!</definedName>
    <definedName name="Fields">#REF!</definedName>
    <definedName name="Fields1">#REF!</definedName>
    <definedName name="LEGINDEX" localSheetId="0">'[1]Price vs Value'!#REF!</definedName>
    <definedName name="LEGINDEX">'[1]Price vs Value'!#REF!</definedName>
    <definedName name="Legs" localSheetId="0">'[1]Price vs Value'!#REF!</definedName>
    <definedName name="Legs">'[1]Price vs Value'!#REF!</definedName>
    <definedName name="LegsData" localSheetId="0">'[1]Price vs Value'!#REF!</definedName>
    <definedName name="LegsData">'[1]Price vs Value'!#REF!</definedName>
    <definedName name="list">#REF!</definedName>
    <definedName name="list_start">#REF!</definedName>
    <definedName name="list2">#REF!</definedName>
    <definedName name="list2_start">#REF!</definedName>
    <definedName name="Overrides">#REF!</definedName>
    <definedName name="Periodocity">#REF!</definedName>
    <definedName name="put_call">#REF!</definedName>
    <definedName name="strikes">#REF!</definedName>
    <definedName name="tbl_choices">#REF!</definedName>
    <definedName name="Tyoe">#REF!</definedName>
    <definedName name="Type">#REF!</definedName>
    <definedName name="volatility_screens">#REF!</definedName>
    <definedName name="Weekly">#REF!</definedName>
    <definedName name="Yellow">#REF!</definedName>
    <definedName name="Yellow_Key">#REF!</definedName>
  </definedNames>
  <calcPr calcId="152511"/>
</workbook>
</file>

<file path=xl/calcChain.xml><?xml version="1.0" encoding="utf-8"?>
<calcChain xmlns="http://schemas.openxmlformats.org/spreadsheetml/2006/main">
  <c r="J27" i="1" l="1"/>
  <c r="J29" i="1"/>
  <c r="G25" i="1"/>
  <c r="G30" i="1"/>
  <c r="L29" i="1"/>
  <c r="G29" i="1"/>
  <c r="G38" i="1"/>
  <c r="G36" i="1"/>
  <c r="J32" i="1"/>
  <c r="J26" i="1"/>
  <c r="G35" i="1"/>
  <c r="M26" i="1"/>
  <c r="L26" i="1"/>
  <c r="G31" i="1"/>
  <c r="N26" i="1"/>
  <c r="G18" i="1"/>
  <c r="P32" i="1"/>
  <c r="P29" i="1"/>
  <c r="G26" i="1"/>
  <c r="J31" i="1"/>
  <c r="N31" i="1" s="1"/>
  <c r="N32" i="1"/>
  <c r="M31" i="1"/>
  <c r="G33" i="1"/>
  <c r="G22" i="1"/>
  <c r="G20" i="1"/>
  <c r="J34" i="1"/>
  <c r="P31" i="1"/>
  <c r="O27" i="1"/>
  <c r="K29" i="1"/>
  <c r="G32" i="1"/>
  <c r="G23" i="1"/>
  <c r="L27" i="1"/>
  <c r="G21" i="1"/>
  <c r="J30" i="1"/>
  <c r="G39" i="1"/>
  <c r="M29" i="1"/>
  <c r="N27" i="1"/>
  <c r="O34" i="1"/>
  <c r="K27" i="1"/>
  <c r="O29" i="1"/>
  <c r="K30" i="1"/>
  <c r="G17" i="1"/>
  <c r="J33" i="1"/>
  <c r="O32" i="1"/>
  <c r="K31" i="1"/>
  <c r="G16" i="1"/>
  <c r="G40" i="1"/>
  <c r="N29" i="1"/>
  <c r="M34" i="1"/>
  <c r="M27" i="1"/>
  <c r="G19" i="1"/>
  <c r="J28" i="1"/>
  <c r="P26" i="1"/>
  <c r="L31" i="1"/>
  <c r="G27" i="1"/>
  <c r="N30" i="1"/>
  <c r="L33" i="1"/>
  <c r="K26" i="1"/>
  <c r="G24" i="1"/>
  <c r="O30" i="1"/>
  <c r="G37" i="1"/>
  <c r="P33" i="1"/>
  <c r="N34" i="1"/>
  <c r="J35" i="1"/>
  <c r="K35" i="1"/>
  <c r="O31" i="1"/>
  <c r="G28" i="1"/>
  <c r="O26" i="1"/>
  <c r="P27" i="1"/>
  <c r="K34" i="1"/>
  <c r="M32" i="1"/>
  <c r="K32" i="1"/>
  <c r="L32" i="1"/>
  <c r="P34" i="1"/>
  <c r="L34" i="1"/>
  <c r="L30" i="1"/>
  <c r="P30" i="1"/>
  <c r="M30" i="1"/>
  <c r="K33" i="1"/>
  <c r="M33" i="1"/>
  <c r="N33" i="1"/>
  <c r="O33" i="1"/>
  <c r="L28" i="1"/>
  <c r="O28" i="1"/>
  <c r="M28" i="1"/>
  <c r="K28" i="1"/>
  <c r="N28" i="1"/>
  <c r="P28" i="1"/>
  <c r="N35" i="1"/>
  <c r="M35" i="1"/>
  <c r="L35" i="1"/>
  <c r="P35" i="1"/>
  <c r="O35" i="1"/>
</calcChain>
</file>

<file path=xl/comments1.xml><?xml version="1.0" encoding="utf-8"?>
<comments xmlns="http://schemas.openxmlformats.org/spreadsheetml/2006/main">
  <authors>
    <author>ny-731-t12</author>
    <author>Bloomberg User</author>
  </authors>
  <commentList>
    <comment ref="B20" authorId="0" shapeId="0">
      <text>
        <r>
          <rPr>
            <b/>
            <sz val="9"/>
            <color indexed="81"/>
            <rFont val="Tahoma"/>
            <family val="2"/>
          </rPr>
          <t>ny-731-t12:</t>
        </r>
        <r>
          <rPr>
            <sz val="9"/>
            <color indexed="81"/>
            <rFont val="Tahoma"/>
            <family val="2"/>
          </rPr>
          <t xml:space="preserve">
will not match OVME as we don’t have BVOL, along with Strike.</t>
        </r>
      </text>
    </comment>
    <comment ref="D22" authorId="1" shapeId="0">
      <text>
        <r>
          <rPr>
            <b/>
            <sz val="8"/>
            <color indexed="81"/>
            <rFont val="Tahoma"/>
            <family val="2"/>
          </rPr>
          <t>Bloomberg User:</t>
        </r>
        <r>
          <rPr>
            <sz val="8"/>
            <color indexed="81"/>
            <rFont val="Tahoma"/>
            <family val="2"/>
          </rPr>
          <t xml:space="preserve">
You must enter implied volatility or it will default to historical volatility.
</t>
        </r>
      </text>
    </comment>
    <comment ref="J24" authorId="0" shapeId="0">
      <text>
        <r>
          <rPr>
            <b/>
            <sz val="9"/>
            <color indexed="81"/>
            <rFont val="Tahoma"/>
            <family val="2"/>
          </rPr>
          <t>ny-731-t12:</t>
        </r>
        <r>
          <rPr>
            <sz val="9"/>
            <color indexed="81"/>
            <rFont val="Tahoma"/>
            <family val="2"/>
          </rPr>
          <t xml:space="preserve">
Deals greeks on a historical basis
</t>
        </r>
      </text>
    </comment>
  </commentList>
</comments>
</file>

<file path=xl/sharedStrings.xml><?xml version="1.0" encoding="utf-8"?>
<sst xmlns="http://schemas.openxmlformats.org/spreadsheetml/2006/main" count="76" uniqueCount="74">
  <si>
    <t>Can I recreate OVME in Excel?</t>
  </si>
  <si>
    <t>1. Create your option in OVME and save it.</t>
  </si>
  <si>
    <t>Equity</t>
  </si>
  <si>
    <t>Index</t>
  </si>
  <si>
    <t>2. Find your ticker in function:</t>
  </si>
  <si>
    <t>Ticker</t>
  </si>
  <si>
    <t>Mnemonic</t>
  </si>
  <si>
    <t>Field Name</t>
  </si>
  <si>
    <t>Outputs</t>
  </si>
  <si>
    <t>Override Value</t>
  </si>
  <si>
    <t>Do we have have real-time or generated historical prices on synthetic/OTC options on the terminal?</t>
  </si>
  <si>
    <t>OPT_PX</t>
  </si>
  <si>
    <t>Option price</t>
  </si>
  <si>
    <t>OPT_UNDL_PX</t>
  </si>
  <si>
    <t>Underyling Price</t>
  </si>
  <si>
    <t xml:space="preserve">We do not have real-time or generated historical prices on synthetic/OTC options on the terminal. Although real-time is not available for synthetics, you will be able to generate prices manually by setting the date historically.  The same is true for Greeks, but what is great is we can backdate greeks in Excel and create an array to view their change over time. </t>
  </si>
  <si>
    <t>OPT_FINANCE_RT</t>
  </si>
  <si>
    <t>Finance rate</t>
  </si>
  <si>
    <t>OPT_VALUATION_DT</t>
  </si>
  <si>
    <t>Option Valuation Date</t>
  </si>
  <si>
    <t>OPT_EXPIRE_DT</t>
  </si>
  <si>
    <t>Expiration Date</t>
  </si>
  <si>
    <t>OPT_DAYS_EXPIRE</t>
  </si>
  <si>
    <t>Expiration (Days from Today)</t>
  </si>
  <si>
    <t>OPT_IMPLIED_VOLATILITY_BST</t>
  </si>
  <si>
    <t>Implied Volatility Using Best Price</t>
  </si>
  <si>
    <t>OPT_UNDL_FORWARD_PX</t>
  </si>
  <si>
    <t>Underlying Forward Price</t>
  </si>
  <si>
    <t>OPT_PRICING_MODEL_TYPE</t>
  </si>
  <si>
    <t>Pricing Model Type</t>
  </si>
  <si>
    <t>Historical Greeks/Prices in Excel Example</t>
  </si>
  <si>
    <t>CRNCY</t>
  </si>
  <si>
    <t>Currency</t>
  </si>
  <si>
    <t>Date</t>
  </si>
  <si>
    <t>Theo PX</t>
  </si>
  <si>
    <t>Delta</t>
  </si>
  <si>
    <t>Gamma</t>
  </si>
  <si>
    <t>Vega</t>
  </si>
  <si>
    <t>Theta</t>
  </si>
  <si>
    <t>Rho</t>
  </si>
  <si>
    <t>PCT_MONEYNESS</t>
  </si>
  <si>
    <t>% Moneyness</t>
  </si>
  <si>
    <t>OPT_DIV_YIELD</t>
  </si>
  <si>
    <t>Underlying Dividend Yield</t>
  </si>
  <si>
    <t>OPT_BRKEVEN_PX</t>
  </si>
  <si>
    <t>Breakeven Price</t>
  </si>
  <si>
    <t>PX_PCT_OF_UNDERLYING</t>
  </si>
  <si>
    <t>Price Percent of Underlying</t>
  </si>
  <si>
    <t>OPT_CONT_SIZE</t>
  </si>
  <si>
    <t>Contract Size</t>
  </si>
  <si>
    <t>OPT_STRIKE_PX</t>
  </si>
  <si>
    <t>Strike</t>
  </si>
  <si>
    <t>OPT_PUT_CALL</t>
  </si>
  <si>
    <t>Put/Call</t>
  </si>
  <si>
    <t>OPT_TIME_VAL</t>
  </si>
  <si>
    <t>Option Time Value</t>
  </si>
  <si>
    <t>Leg Index</t>
  </si>
  <si>
    <t>OPT_THEOR_VALUE</t>
  </si>
  <si>
    <t>Option Theoretical Price</t>
  </si>
  <si>
    <t>OPT_DELTA</t>
  </si>
  <si>
    <t>Option Delta</t>
  </si>
  <si>
    <t>OPT_GAMMA</t>
  </si>
  <si>
    <t>Option Gamma</t>
  </si>
  <si>
    <t>OPT_VEGA</t>
  </si>
  <si>
    <t>Option Vega</t>
  </si>
  <si>
    <t>OPT_THETA</t>
  </si>
  <si>
    <t>Option Theta</t>
  </si>
  <si>
    <t>OPT_RHO</t>
  </si>
  <si>
    <t>Option Rho</t>
  </si>
  <si>
    <r>
      <rPr>
        <b/>
        <sz val="11"/>
        <color theme="1"/>
        <rFont val="Calibri"/>
        <family val="2"/>
        <scheme val="minor"/>
      </rPr>
      <t>For Listed Options</t>
    </r>
    <r>
      <rPr>
        <sz val="11"/>
        <color theme="1"/>
        <rFont val="Calibri"/>
        <family val="2"/>
        <scheme val="minor"/>
      </rPr>
      <t xml:space="preserve"> </t>
    </r>
  </si>
  <si>
    <t xml:space="preserve">{FLDS OPT Theor Value &lt;Go&gt;} </t>
  </si>
  <si>
    <t>to quickyl price listed option.</t>
  </si>
  <si>
    <t>=BDP("SPXW US 07/24/15 C2115 Index","OPT_THEOR_VALUE", "OPT_VALUATION_DT=20140719", "OPT_EXPIRE_DT=20150724", "OPT_STRIKE_PX=2115.00000000", "OPT_UNDL_PX=2126.64000000", "OPT_DAYS_EXPIRE=370", "IVOL=4.442", "OPT_FINANCE_RT=.020")</t>
  </si>
  <si>
    <t>APC UA 1/20/17 C65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</si>
</sst>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b/>
      <sz val="22"/>
      <color theme="1"/>
      <name val="Calibri"/>
      <family val="2"/>
      <scheme val="minor"/>
    </font>
    <font>
      <b/>
      <sz val="12"/>
      <color theme="1"/>
      <name val="Calibri"/>
      <family val="2"/>
      <scheme val="minor"/>
    </font>
    <font>
      <sz val="12"/>
      <color theme="1"/>
      <name val="Calibri"/>
      <family val="2"/>
      <scheme val="minor"/>
    </font>
    <font>
      <sz val="1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s>
  <fills count="5">
    <fill>
      <patternFill patternType="none"/>
    </fill>
    <fill>
      <patternFill patternType="gray125"/>
    </fill>
    <fill>
      <patternFill patternType="solid">
        <fgColor theme="2" tint="-9.9978637043366805E-2"/>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5">
    <xf numFmtId="0" fontId="0" fillId="0" borderId="0"/>
    <xf numFmtId="164"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cellStyleXfs>
  <cellXfs count="25">
    <xf numFmtId="0" fontId="0" fillId="0" borderId="0" xfId="0"/>
    <xf numFmtId="0" fontId="3" fillId="0" borderId="0" xfId="0" applyFont="1"/>
    <xf numFmtId="0" fontId="2" fillId="0" borderId="0" xfId="0" applyFont="1"/>
    <xf numFmtId="0" fontId="0" fillId="0" borderId="0" xfId="0" applyAlignment="1">
      <alignment vertical="top" wrapText="1"/>
    </xf>
    <xf numFmtId="0" fontId="0" fillId="3" borderId="0" xfId="0" quotePrefix="1" applyFill="1"/>
    <xf numFmtId="0" fontId="2" fillId="4" borderId="0" xfId="0" quotePrefix="1" applyFont="1" applyFill="1"/>
    <xf numFmtId="0" fontId="0" fillId="0" borderId="0" xfId="0" applyAlignment="1">
      <alignment vertical="top"/>
    </xf>
    <xf numFmtId="0" fontId="4" fillId="2" borderId="0" xfId="0" applyFont="1" applyFill="1"/>
    <xf numFmtId="0" fontId="5" fillId="0" borderId="0" xfId="0" applyFont="1"/>
    <xf numFmtId="0" fontId="1" fillId="0" borderId="0" xfId="0" applyFont="1"/>
    <xf numFmtId="14" fontId="0" fillId="0" borderId="0" xfId="0" applyNumberFormat="1"/>
    <xf numFmtId="0" fontId="6" fillId="0" borderId="0" xfId="0" applyFont="1"/>
    <xf numFmtId="0" fontId="2" fillId="2" borderId="0" xfId="0" applyFont="1" applyFill="1"/>
    <xf numFmtId="0" fontId="0" fillId="0" borderId="0" xfId="0" applyAlignment="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quotePrefix="1"/>
    <xf numFmtId="0" fontId="0" fillId="0" borderId="0" xfId="0" applyAlignment="1">
      <alignment horizontal="left" vertical="top" wrapText="1"/>
    </xf>
    <xf numFmtId="0" fontId="4" fillId="2" borderId="0" xfId="0" applyFont="1" applyFill="1" applyAlignment="1">
      <alignment horizontal="center" vertical="top"/>
    </xf>
    <xf numFmtId="0" fontId="0" fillId="0" borderId="0" xfId="0" applyAlignment="1">
      <alignment horizontal="center" vertical="top" wrapText="1"/>
    </xf>
    <xf numFmtId="0" fontId="4" fillId="2" borderId="0" xfId="0" applyFont="1" applyFill="1" applyAlignment="1">
      <alignment horizontal="center" vertical="top" wrapText="1"/>
    </xf>
    <xf numFmtId="0" fontId="0" fillId="2" borderId="0" xfId="0" applyFill="1" applyAlignment="1">
      <alignment horizontal="center" vertical="top"/>
    </xf>
    <xf numFmtId="0" fontId="4" fillId="2" borderId="0" xfId="0" applyFont="1" applyFill="1" applyAlignment="1">
      <alignment horizontal="center"/>
    </xf>
    <xf numFmtId="0" fontId="4" fillId="2" borderId="0" xfId="0" applyFont="1" applyFill="1" applyAlignment="1">
      <alignment horizontal="left"/>
    </xf>
    <xf numFmtId="0" fontId="0" fillId="0" borderId="0" xfId="0" applyAlignment="1">
      <alignment horizontal="center" vertical="top"/>
    </xf>
  </cellXfs>
  <cellStyles count="5">
    <cellStyle name="Comma 2" xfId="1"/>
    <cellStyle name="Normal" xfId="0" builtinId="0"/>
    <cellStyle name="Normal 2" xfId="2"/>
    <cellStyle name="Normal 3" xfId="3"/>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s">
        <v>#N/A Requesting Data...</v>
        <stp/>
        <stp>##V3_BDPV12</stp>
        <stp>APC UA 1/20/17 C65 Equity</stp>
        <stp>OPT_DAYS_EXPIRE</stp>
        <stp>[OVME Template.xlsx]OVME!R21C7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1" s="1"/>
      </tp>
      <tp t="s">
        <v>#N/A Requesting Data...</v>
        <stp/>
        <stp>##V3_BDPV12</stp>
        <stp>APC UA 1/20/17 C65 Equity</stp>
        <stp>OPT_RHO</stp>
        <stp>[OVME Template.xlsx]OVME!R27C16</stp>
        <stp>OPT_VALUATION_DT</stp>
        <stp>20151109</stp>
        <tr r="P27" s="1"/>
      </tp>
      <tp t="s">
        <v>#N/A Requesting Data...</v>
        <stp/>
        <stp>##V3_BDPV12</stp>
        <stp>APC UA 1/20/17 C65 Equity</stp>
        <stp>OPT_RHO</stp>
        <stp>[OVME Template.xlsx]OVME!R26C16</stp>
        <stp>OPT_VALUATION_DT</stp>
        <stp>20151110</stp>
        <tr r="P26" s="1"/>
      </tp>
      <tp t="s">
        <v>#N/A Requesting Data...</v>
        <stp/>
        <stp>##V3_BDPV12</stp>
        <stp>APC UA 1/20/17 C65 Equity</stp>
        <stp>OPT_RHO</stp>
        <stp>[OVME Template.xlsx]OVME!R28C16</stp>
        <stp>OPT_VALUATION_DT</stp>
        <stp>20151108</stp>
        <tr r="P28" s="1"/>
      </tp>
      <tp t="s">
        <v>#N/A Requesting Data...</v>
        <stp/>
        <stp>##V3_BDPV12</stp>
        <stp>APC UA 1/20/17 C65 Equity</stp>
        <stp>OPT_RHO</stp>
        <stp>[OVME Template.xlsx]OVME!R29C16</stp>
        <stp>OPT_VALUATION_DT</stp>
        <stp>20151107</stp>
        <tr r="P29" s="1"/>
      </tp>
      <tp t="s">
        <v>#N/A Requesting Data...</v>
        <stp/>
        <stp>##V3_BDPV12</stp>
        <stp>APC UA 1/20/17 C65 Equity</stp>
        <stp>OPT_RHO</stp>
        <stp>[OVME Template.xlsx]OVME!R34C16</stp>
        <stp>OPT_VALUATION_DT</stp>
        <stp>20151102</stp>
        <tr r="P34" s="1"/>
      </tp>
      <tp t="s">
        <v>#N/A Requesting Data...</v>
        <stp/>
        <stp>##V3_BDPV12</stp>
        <stp>APC UA 1/20/17 C65 Equity</stp>
        <stp>OPT_RHO</stp>
        <stp>[OVME Template.xlsx]OVME!R35C16</stp>
        <stp>OPT_VALUATION_DT</stp>
        <stp>20151101</stp>
        <tr r="P35" s="1"/>
      </tp>
      <tp t="s">
        <v>#N/A Requesting Data...</v>
        <stp/>
        <stp>##V3_BDPV12</stp>
        <stp>APC UA 1/20/17 C65 Equity</stp>
        <stp>OPT_RHO</stp>
        <stp>[OVME Template.xlsx]OVME!R32C16</stp>
        <stp>OPT_VALUATION_DT</stp>
        <stp>20151104</stp>
        <tr r="P32" s="1"/>
      </tp>
      <tp t="s">
        <v>#N/A Requesting Data...</v>
        <stp/>
        <stp>##V3_BDPV12</stp>
        <stp>APC UA 1/20/17 C65 Equity</stp>
        <stp>OPT_RHO</stp>
        <stp>[OVME Template.xlsx]OVME!R33C16</stp>
        <stp>OPT_VALUATION_DT</stp>
        <stp>20151103</stp>
        <tr r="P33" s="1"/>
      </tp>
      <tp t="s">
        <v>#N/A Requesting Data...</v>
        <stp/>
        <stp>##V3_BDPV12</stp>
        <stp>APC UA 1/20/17 C65 Equity</stp>
        <stp>OPT_RHO</stp>
        <stp>[OVME Template.xlsx]OVME!R30C16</stp>
        <stp>OPT_VALUATION_DT</stp>
        <stp>20151106</stp>
        <tr r="P30" s="1"/>
      </tp>
      <tp t="s">
        <v>#N/A Requesting Data...</v>
        <stp/>
        <stp>##V3_BDPV12</stp>
        <stp>APC UA 1/20/17 C65 Equity</stp>
        <stp>OPT_RHO</stp>
        <stp>[OVME Template.xlsx]OVME!R31C16</stp>
        <stp>OPT_VALUATION_DT</stp>
        <stp>20151105</stp>
        <tr r="P31" s="1"/>
      </tp>
      <tp t="s">
        <v>#N/A Requesting Data...</v>
        <stp/>
        <stp>##V3_BDPV12</stp>
        <stp>APC UA 1/20/17 C65 Equity</stp>
        <stp>OPT_THETA</stp>
        <stp>[OVME Template.xlsx]OVME!R29C15</stp>
        <stp>OPT_VALUATION_DT</stp>
        <stp>20151107</stp>
        <tr r="O29" s="1"/>
      </tp>
      <tp t="s">
        <v>#N/A Requesting Data...</v>
        <stp/>
        <stp>##V3_BDPV12</stp>
        <stp>APC UA 1/20/17 C65 Equity</stp>
        <stp>OPT_THETA</stp>
        <stp>[OVME Template.xlsx]OVME!R28C15</stp>
        <stp>OPT_VALUATION_DT</stp>
        <stp>20151108</stp>
        <tr r="O28" s="1"/>
      </tp>
      <tp t="s">
        <v>#N/A Requesting Data...</v>
        <stp/>
        <stp>##V3_BDPV12</stp>
        <stp>APC UA 1/20/17 C65 Equity</stp>
        <stp>OPT_THETA</stp>
        <stp>[OVME Template.xlsx]OVME!R26C15</stp>
        <stp>OPT_VALUATION_DT</stp>
        <stp>20151110</stp>
        <tr r="O26" s="1"/>
      </tp>
      <tp t="s">
        <v>#N/A Requesting Data...</v>
        <stp/>
        <stp>##V3_BDPV12</stp>
        <stp>APC UA 1/20/17 C65 Equity</stp>
        <stp>OPT_THETA</stp>
        <stp>[OVME Template.xlsx]OVME!R27C15</stp>
        <stp>OPT_VALUATION_DT</stp>
        <stp>20151109</stp>
        <tr r="O27" s="1"/>
      </tp>
      <tp t="s">
        <v>#N/A Requesting Data...</v>
        <stp/>
        <stp>##V3_BDPV12</stp>
        <stp>APC UA 1/20/17 C65 Equity</stp>
        <stp>OPT_THETA</stp>
        <stp>[OVME Template.xlsx]OVME!R33C15</stp>
        <stp>OPT_VALUATION_DT</stp>
        <stp>20151103</stp>
        <tr r="O33" s="1"/>
      </tp>
      <tp t="s">
        <v>#N/A Requesting Data...</v>
        <stp/>
        <stp>##V3_BDPV12</stp>
        <stp>APC UA 1/20/17 C65 Equity</stp>
        <stp>OPT_THETA</stp>
        <stp>[OVME Template.xlsx]OVME!R32C15</stp>
        <stp>OPT_VALUATION_DT</stp>
        <stp>20151104</stp>
        <tr r="O32" s="1"/>
      </tp>
      <tp t="s">
        <v>#N/A Requesting Data...</v>
        <stp/>
        <stp>##V3_BDPV12</stp>
        <stp>APC UA 1/20/17 C65 Equity</stp>
        <stp>OPT_THETA</stp>
        <stp>[OVME Template.xlsx]OVME!R31C15</stp>
        <stp>OPT_VALUATION_DT</stp>
        <stp>20151105</stp>
        <tr r="O31" s="1"/>
      </tp>
      <tp t="s">
        <v>#N/A Requesting Data...</v>
        <stp/>
        <stp>##V3_BDPV12</stp>
        <stp>APC UA 1/20/17 C65 Equity</stp>
        <stp>OPT_THETA</stp>
        <stp>[OVME Template.xlsx]OVME!R30C15</stp>
        <stp>OPT_VALUATION_DT</stp>
        <stp>20151106</stp>
        <tr r="O30" s="1"/>
      </tp>
      <tp t="s">
        <v>#N/A Requesting Data...</v>
        <stp/>
        <stp>##V3_BDPV12</stp>
        <stp>APC UA 1/20/17 C65 Equity</stp>
        <stp>OPT_THETA</stp>
        <stp>[OVME Template.xlsx]OVME!R35C15</stp>
        <stp>OPT_VALUATION_DT</stp>
        <stp>20151101</stp>
        <tr r="O35" s="1"/>
      </tp>
      <tp t="s">
        <v>#N/A Requesting Data...</v>
        <stp/>
        <stp>##V3_BDPV12</stp>
        <stp>APC UA 1/20/17 C65 Equity</stp>
        <stp>OPT_THETA</stp>
        <stp>[OVME Template.xlsx]OVME!R34C15</stp>
        <stp>OPT_VALUATION_DT</stp>
        <stp>20151102</stp>
        <tr r="O34" s="1"/>
      </tp>
      <tp t="s">
        <v>#N/A Requesting Data...</v>
        <stp/>
        <stp>##V3_BDPV12</stp>
        <stp>APC UA 1/20/17 C65 Equity</stp>
        <stp>OPT_THEOR_VALUE</stp>
        <stp>[OVME Template.xlsx]OVME!R35C7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35" s="1"/>
      </tp>
      <tp t="s">
        <v>#N/A Requesting Data...</v>
        <stp/>
        <stp>##V3_BDPV12</stp>
        <stp>APC UA 1/20/17 C65 Equity</stp>
        <stp>OPT_GAMMA</stp>
        <stp>[OVME Template.xlsx]OVME!R37C7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37" s="1"/>
      </tp>
      <tp t="s">
        <v>#N/A Requesting Data...</v>
        <stp/>
        <stp>##V3_BDPV12</stp>
        <stp>APC UA 1/20/17 C65 Equity</stp>
        <stp>OPT_RHO</stp>
        <stp>[OVME Template.xlsx]OVME!R40C7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40" s="1"/>
      </tp>
      <tp t="s">
        <v>#N/A Requesting Data...</v>
        <stp/>
        <stp>##V3_BDPV12</stp>
        <stp>APC UA 1/20/17 C65 Equity</stp>
        <stp>OPT_DELTA</stp>
        <stp>[OVME Template.xlsx]OVME!R36C7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36" s="1"/>
      </tp>
      <tp t="s">
        <v>#N/A Requesting Data...</v>
        <stp/>
        <stp>##V3_BDPV12</stp>
        <stp>APC UA 1/20/17 C65 Equity</stp>
        <stp>OPT_THETA</stp>
        <stp>[OVME Template.xlsx]OVME!R39C7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39" s="1"/>
      </tp>
      <tp t="s">
        <v>#N/A Requesting Data...</v>
        <stp/>
        <stp>##V3_BDPV12</stp>
        <stp>APC UA 1/20/17 C65 Equity</stp>
        <stp>OPT_DELTA</stp>
        <stp>[OVME Template.xlsx]OVME!R34C12</stp>
        <stp>OPT_VALUATION_DT</stp>
        <stp>20151102</stp>
        <tr r="L34" s="1"/>
      </tp>
      <tp t="s">
        <v>#N/A Requesting Data...</v>
        <stp/>
        <stp>##V3_BDPV12</stp>
        <stp>APC UA 1/20/17 C65 Equity</stp>
        <stp>OPT_DELTA</stp>
        <stp>[OVME Template.xlsx]OVME!R35C12</stp>
        <stp>OPT_VALUATION_DT</stp>
        <stp>20151101</stp>
        <tr r="L35" s="1"/>
      </tp>
      <tp t="s">
        <v>#N/A Requesting Data...</v>
        <stp/>
        <stp>##V3_BDPV12</stp>
        <stp>APC UA 1/20/17 C65 Equity</stp>
        <stp>OPT_DELTA</stp>
        <stp>[OVME Template.xlsx]OVME!R32C12</stp>
        <stp>OPT_VALUATION_DT</stp>
        <stp>20151104</stp>
        <tr r="L32" s="1"/>
      </tp>
      <tp t="s">
        <v>#N/A Requesting Data...</v>
        <stp/>
        <stp>##V3_BDPV12</stp>
        <stp>APC UA 1/20/17 C65 Equity</stp>
        <stp>OPT_DELTA</stp>
        <stp>[OVME Template.xlsx]OVME!R33C12</stp>
        <stp>OPT_VALUATION_DT</stp>
        <stp>20151103</stp>
        <tr r="L33" s="1"/>
      </tp>
      <tp t="s">
        <v>#N/A Requesting Data...</v>
        <stp/>
        <stp>##V3_BDPV12</stp>
        <stp>APC UA 1/20/17 C65 Equity</stp>
        <stp>OPT_DELTA</stp>
        <stp>[OVME Template.xlsx]OVME!R30C12</stp>
        <stp>OPT_VALUATION_DT</stp>
        <stp>20151106</stp>
        <tr r="L30" s="1"/>
      </tp>
      <tp t="s">
        <v>#N/A Requesting Data...</v>
        <stp/>
        <stp>##V3_BDPV12</stp>
        <stp>APC UA 1/20/17 C65 Equity</stp>
        <stp>OPT_DELTA</stp>
        <stp>[OVME Template.xlsx]OVME!R31C12</stp>
        <stp>OPT_VALUATION_DT</stp>
        <stp>20151105</stp>
        <tr r="L31" s="1"/>
      </tp>
      <tp t="s">
        <v>#N/A Requesting Data...</v>
        <stp/>
        <stp>##V3_BDPV12</stp>
        <stp>APC UA 1/20/17 C65 Equity</stp>
        <stp>OPT_DELTA</stp>
        <stp>[OVME Template.xlsx]OVME!R27C12</stp>
        <stp>OPT_VALUATION_DT</stp>
        <stp>20151109</stp>
        <tr r="L27" s="1"/>
      </tp>
      <tp t="s">
        <v>#N/A Requesting Data...</v>
        <stp/>
        <stp>##V3_BDPV12</stp>
        <stp>APC UA 1/20/17 C65 Equity</stp>
        <stp>OPT_DELTA</stp>
        <stp>[OVME Template.xlsx]OVME!R26C12</stp>
        <stp>OPT_VALUATION_DT</stp>
        <stp>20151110</stp>
        <tr r="L26" s="1"/>
      </tp>
      <tp t="s">
        <v>#N/A Requesting Data...</v>
        <stp/>
        <stp>##V3_BDPV12</stp>
        <stp>APC UA 1/20/17 C65 Equity</stp>
        <stp>OPT_DELTA</stp>
        <stp>[OVME Template.xlsx]OVME!R28C12</stp>
        <stp>OPT_VALUATION_DT</stp>
        <stp>20151108</stp>
        <tr r="L28" s="1"/>
      </tp>
      <tp t="s">
        <v>#N/A Requesting Data...</v>
        <stp/>
        <stp>##V3_BDPV12</stp>
        <stp>APC UA 1/20/17 C65 Equity</stp>
        <stp>OPT_DELTA</stp>
        <stp>[OVME Template.xlsx]OVME!R29C12</stp>
        <stp>OPT_VALUATION_DT</stp>
        <stp>20151107</stp>
        <tr r="L29" s="1"/>
      </tp>
    </main>
    <main first="bloomberg.rtd">
      <tp t="s">
        <v>#N/A Requesting Data...</v>
        <stp/>
        <stp>##V3_BDPV12</stp>
        <stp>APC UA 1/20/17 C65 Equity</stp>
        <stp>OPT_GAMMA</stp>
        <stp>[OVME Template.xlsx]OVME!R32C13</stp>
        <stp>OPT_VALUATION_DT</stp>
        <stp>20151104</stp>
        <tr r="M32" s="1"/>
      </tp>
      <tp t="s">
        <v>#N/A Requesting Data...</v>
        <stp/>
        <stp>##V3_BDPV12</stp>
        <stp>APC UA 1/20/17 C65 Equity</stp>
        <stp>OPT_GAMMA</stp>
        <stp>[OVME Template.xlsx]OVME!R33C13</stp>
        <stp>OPT_VALUATION_DT</stp>
        <stp>20151103</stp>
        <tr r="M33" s="1"/>
      </tp>
      <tp t="s">
        <v>#N/A Requesting Data...</v>
        <stp/>
        <stp>##V3_BDPV12</stp>
        <stp>APC UA 1/20/17 C65 Equity</stp>
        <stp>OPT_GAMMA</stp>
        <stp>[OVME Template.xlsx]OVME!R30C13</stp>
        <stp>OPT_VALUATION_DT</stp>
        <stp>20151106</stp>
        <tr r="M30" s="1"/>
      </tp>
      <tp t="s">
        <v>#N/A Requesting Data...</v>
        <stp/>
        <stp>##V3_BDPV12</stp>
        <stp>APC UA 1/20/17 C65 Equity</stp>
        <stp>OPT_GAMMA</stp>
        <stp>[OVME Template.xlsx]OVME!R31C13</stp>
        <stp>OPT_VALUATION_DT</stp>
        <stp>20151105</stp>
        <tr r="M31" s="1"/>
      </tp>
      <tp t="s">
        <v>#N/A Requesting Data...</v>
        <stp/>
        <stp>##V3_BDPV12</stp>
        <stp>APC UA 1/20/17 C65 Equity</stp>
        <stp>OPT_GAMMA</stp>
        <stp>[OVME Template.xlsx]OVME!R34C13</stp>
        <stp>OPT_VALUATION_DT</stp>
        <stp>20151102</stp>
        <tr r="M34" s="1"/>
      </tp>
      <tp t="s">
        <v>#N/A Requesting Data...</v>
        <stp/>
        <stp>##V3_BDPV12</stp>
        <stp>APC UA 1/20/17 C65 Equity</stp>
        <stp>OPT_GAMMA</stp>
        <stp>[OVME Template.xlsx]OVME!R35C13</stp>
        <stp>OPT_VALUATION_DT</stp>
        <stp>20151101</stp>
        <tr r="M35" s="1"/>
      </tp>
      <tp t="s">
        <v>#N/A Requesting Data...</v>
        <stp/>
        <stp>##V3_BDPV12</stp>
        <stp>APC UA 1/20/17 C65 Equity</stp>
        <stp>OPT_GAMMA</stp>
        <stp>[OVME Template.xlsx]OVME!R27C13</stp>
        <stp>OPT_VALUATION_DT</stp>
        <stp>20151109</stp>
        <tr r="M27" s="1"/>
      </tp>
      <tp t="s">
        <v>#N/A Requesting Data...</v>
        <stp/>
        <stp>##V3_BDPV12</stp>
        <stp>APC UA 1/20/17 C65 Equity</stp>
        <stp>OPT_GAMMA</stp>
        <stp>[OVME Template.xlsx]OVME!R26C13</stp>
        <stp>OPT_VALUATION_DT</stp>
        <stp>20151110</stp>
        <tr r="M26" s="1"/>
      </tp>
      <tp t="s">
        <v>#N/A Requesting Data...</v>
        <stp/>
        <stp>##V3_BDPV12</stp>
        <stp>APC UA 1/20/17 C65 Equity</stp>
        <stp>OPT_GAMMA</stp>
        <stp>[OVME Template.xlsx]OVME!R28C13</stp>
        <stp>OPT_VALUATION_DT</stp>
        <stp>20151108</stp>
        <tr r="M28" s="1"/>
      </tp>
      <tp t="s">
        <v>#N/A Requesting Data...</v>
        <stp/>
        <stp>##V3_BDPV12</stp>
        <stp>APC UA 1/20/17 C65 Equity</stp>
        <stp>OPT_GAMMA</stp>
        <stp>[OVME Template.xlsx]OVME!R29C13</stp>
        <stp>OPT_VALUATION_DT</stp>
        <stp>20151107</stp>
        <tr r="M29" s="1"/>
      </tp>
      <tp>
        <v>42318</v>
        <stp/>
        <stp>##V3_BTODAY</stp>
        <stp>[OVME Template.xlsx]OVME!R29C10</stp>
        <tr r="J29" s="1"/>
      </tp>
      <tp>
        <v>42318</v>
        <stp/>
        <stp>##V3_BTODAY</stp>
        <stp>[OVME Template.xlsx]OVME!R28C10</stp>
        <tr r="J28" s="1"/>
      </tp>
      <tp>
        <v>42318</v>
        <stp/>
        <stp>##V3_BTODAY</stp>
        <stp>[OVME Template.xlsx]OVME!R27C10</stp>
        <tr r="J27" s="1"/>
      </tp>
      <tp>
        <v>42318</v>
        <stp/>
        <stp>##V3_BTODAY</stp>
        <stp>[OVME Template.xlsx]OVME!R26C10</stp>
        <tr r="J26" s="1"/>
      </tp>
      <tp>
        <v>42318</v>
        <stp/>
        <stp>##V3_BTODAY</stp>
        <stp>[OVME Template.xlsx]OVME!R31C10</stp>
        <tr r="J31" s="1"/>
      </tp>
      <tp>
        <v>42318</v>
        <stp/>
        <stp>##V3_BTODAY</stp>
        <stp>[OVME Template.xlsx]OVME!R30C10</stp>
        <tr r="J30" s="1"/>
      </tp>
      <tp>
        <v>42318</v>
        <stp/>
        <stp>##V3_BTODAY</stp>
        <stp>[OVME Template.xlsx]OVME!R33C10</stp>
        <tr r="J33" s="1"/>
      </tp>
      <tp>
        <v>42318</v>
        <stp/>
        <stp>##V3_BTODAY</stp>
        <stp>[OVME Template.xlsx]OVME!R32C10</stp>
        <tr r="J32" s="1"/>
      </tp>
      <tp>
        <v>42318</v>
        <stp/>
        <stp>##V3_BTODAY</stp>
        <stp>[OVME Template.xlsx]OVME!R35C10</stp>
        <tr r="J35" s="1"/>
      </tp>
      <tp>
        <v>42318</v>
        <stp/>
        <stp>##V3_BTODAY</stp>
        <stp>[OVME Template.xlsx]OVME!R34C10</stp>
        <tr r="J34" s="1"/>
      </tp>
      <tp t="s">
        <v>#N/A Requesting Data...</v>
        <stp/>
        <stp>##V3_BDPV12</stp>
        <stp>APC UA 1/20/17 C65 Equity</stp>
        <stp>OPT_THEOR_VALUE</stp>
        <stp>[OVME Template.xlsx]OVME!R26C11</stp>
        <stp>OPT_VALUATION_DT</stp>
        <stp>20151110</stp>
        <tr r="K26" s="1"/>
      </tp>
      <tp t="s">
        <v>#N/A Requesting Data...</v>
        <stp/>
        <stp>##V3_BDPV12</stp>
        <stp>APC UA 1/20/17 C65 Equity</stp>
        <stp>OPT_THEOR_VALUE</stp>
        <stp>[OVME Template.xlsx]OVME!R27C11</stp>
        <stp>OPT_VALUATION_DT</stp>
        <stp>20151109</stp>
        <tr r="K27" s="1"/>
      </tp>
      <tp t="s">
        <v>#N/A Requesting Data...</v>
        <stp/>
        <stp>##V3_BDPV12</stp>
        <stp>APC UA 1/20/17 C65 Equity</stp>
        <stp>OPT_THEOR_VALUE</stp>
        <stp>[OVME Template.xlsx]OVME!R28C11</stp>
        <stp>OPT_VALUATION_DT</stp>
        <stp>20151108</stp>
        <tr r="K28" s="1"/>
      </tp>
      <tp t="s">
        <v>#N/A Requesting Data...</v>
        <stp/>
        <stp>##V3_BDPV12</stp>
        <stp>APC UA 1/20/17 C65 Equity</stp>
        <stp>OPT_THEOR_VALUE</stp>
        <stp>[OVME Template.xlsx]OVME!R29C11</stp>
        <stp>OPT_VALUATION_DT</stp>
        <stp>20151107</stp>
        <tr r="K29" s="1"/>
      </tp>
      <tp t="s">
        <v>#N/A Requesting Data...</v>
        <stp/>
        <stp>##V3_BDPV12</stp>
        <stp>APC UA 1/20/17 C65 Equity</stp>
        <stp>OPT_THEOR_VALUE</stp>
        <stp>[OVME Template.xlsx]OVME!R30C11</stp>
        <stp>OPT_VALUATION_DT</stp>
        <stp>20151106</stp>
        <tr r="K30" s="1"/>
      </tp>
      <tp t="s">
        <v>#N/A Requesting Data...</v>
        <stp/>
        <stp>##V3_BDPV12</stp>
        <stp>APC UA 1/20/17 C65 Equity</stp>
        <stp>OPT_THEOR_VALUE</stp>
        <stp>[OVME Template.xlsx]OVME!R31C11</stp>
        <stp>OPT_VALUATION_DT</stp>
        <stp>20151105</stp>
        <tr r="K31" s="1"/>
      </tp>
      <tp t="s">
        <v>#N/A Requesting Data...</v>
        <stp/>
        <stp>##V3_BDPV12</stp>
        <stp>APC UA 1/20/17 C65 Equity</stp>
        <stp>OPT_THEOR_VALUE</stp>
        <stp>[OVME Template.xlsx]OVME!R32C11</stp>
        <stp>OPT_VALUATION_DT</stp>
        <stp>20151104</stp>
        <tr r="K32" s="1"/>
      </tp>
      <tp t="s">
        <v>#N/A Requesting Data...</v>
        <stp/>
        <stp>##V3_BDPV12</stp>
        <stp>APC UA 1/20/17 C65 Equity</stp>
        <stp>OPT_THEOR_VALUE</stp>
        <stp>[OVME Template.xlsx]OVME!R33C11</stp>
        <stp>OPT_VALUATION_DT</stp>
        <stp>20151103</stp>
        <tr r="K33" s="1"/>
      </tp>
      <tp t="s">
        <v>#N/A Requesting Data...</v>
        <stp/>
        <stp>##V3_BDPV12</stp>
        <stp>APC UA 1/20/17 C65 Equity</stp>
        <stp>OPT_THEOR_VALUE</stp>
        <stp>[OVME Template.xlsx]OVME!R34C11</stp>
        <stp>OPT_VALUATION_DT</stp>
        <stp>20151102</stp>
        <tr r="K34" s="1"/>
      </tp>
      <tp t="s">
        <v>#N/A Requesting Data...</v>
        <stp/>
        <stp>##V3_BDPV12</stp>
        <stp>APC UA 1/20/17 C65 Equity</stp>
        <stp>OPT_THEOR_VALUE</stp>
        <stp>[OVME Template.xlsx]OVME!R35C11</stp>
        <stp>OPT_VALUATION_DT</stp>
        <stp>20151101</stp>
        <tr r="K35" s="1"/>
      </tp>
    </main>
    <main first="bloomberg.rtd">
      <tp t="s">
        <v>#N/A Requesting Data...</v>
        <stp/>
        <stp>##V3_BDPV12</stp>
        <stp>APC UA 1/20/17 C65 Equity</stp>
        <stp>PX_PCT_OF_UNDERLYING</stp>
        <stp>[OVME Template.xlsx]OVME!R29C7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9" s="1"/>
      </tp>
      <tp t="s">
        <v>#N/A Requesting Data...</v>
        <stp/>
        <stp>##V3_BDPV12</stp>
        <stp>APC UA 1/20/17 C65 Equity</stp>
        <stp>OPT_TIME_VAL</stp>
        <stp>[OVME Template.xlsx]OVME!R33C7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33" s="1"/>
      </tp>
      <tp t="s">
        <v>#N/A Requesting Data...</v>
        <stp/>
        <stp>##V3_BDPV12</stp>
        <stp>APC UA 1/20/17 C65 Equity</stp>
        <stp>OPT_IMPLIED_VOLATILITY_BST</stp>
        <stp>[OVME Template.xlsx]OVME!R22C7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2" s="1"/>
      </tp>
      <tp t="s">
        <v>#N/A Requesting Data...</v>
        <stp/>
        <stp>##V3_BDPV12</stp>
        <stp>APC UA 1/20/17 C65 Equity</stp>
        <stp>OPT_PUT_CALL</stp>
        <stp>[OVME Template.xlsx]OVME!R32C7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32" s="1"/>
      </tp>
      <tp t="s">
        <v>#N/A Requesting Data...</v>
        <stp/>
        <stp>##V3_BDPV12</stp>
        <stp>APC UA 1/20/17 C65 Equity</stp>
        <stp>OPT_UNDL_FORWARD_PX</stp>
        <stp>[OVME Template.xlsx]OVME!R23C7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3" s="1"/>
      </tp>
      <tp t="s">
        <v>#N/A Requesting Data...</v>
        <stp/>
        <stp>##V3_BDPV12</stp>
        <stp>APC UA 1/20/17 C65 Equity</stp>
        <stp>CRNCY</stp>
        <stp>[OVME Template.xlsx]OVME!R25C7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5" s="1"/>
      </tp>
      <tp t="s">
        <v>#N/A Requesting Data...</v>
        <stp/>
        <stp>##V3_BDPV12</stp>
        <stp>APC UA 1/20/17 C65 Equity</stp>
        <stp>OPT_DIV_YIELD</stp>
        <stp>[OVME Template.xlsx]OVME!R27C7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7" s="1"/>
      </tp>
      <tp t="s">
        <v>#N/A Requesting Data...</v>
        <stp/>
        <stp>##V3_BDPV12</stp>
        <stp>APC UA 1/20/17 C65 Equity</stp>
        <stp>OPT_UNDL_PX</stp>
        <stp>[OVME Template.xlsx]OVME!R17C7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17" s="1"/>
      </tp>
      <tp t="s">
        <v>#N/A Requesting Data...</v>
        <stp/>
        <stp>##V3_BDPV12</stp>
        <stp>APC UA 1/20/17 C65 Equity</stp>
        <stp>OPT_EXPIRE_DT</stp>
        <stp>[OVME Template.xlsx]OVME!R20C7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0" s="1"/>
      </tp>
      <tp t="s">
        <v>#N/A Requesting Data...</v>
        <stp/>
        <stp>##V3_BDPV12</stp>
        <stp>APC UA 1/20/17 C65 Equity</stp>
        <stp>OPT_CONT_SIZE</stp>
        <stp>[OVME Template.xlsx]OVME!R30C7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30" s="1"/>
      </tp>
      <tp t="s">
        <v>#N/A Requesting Data...</v>
        <stp/>
        <stp>##V3_BDPV12</stp>
        <stp>APC UA 1/20/17 C65 Equity</stp>
        <stp>PCT_MONEYNESS</stp>
        <stp>[OVME Template.xlsx]OVME!R26C7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6" s="1"/>
      </tp>
      <tp t="s">
        <v>#N/A Requesting Data...</v>
        <stp/>
        <stp>##V3_BDPV12</stp>
        <stp>APC UA 1/20/17 C65 Equity</stp>
        <stp>OPT_STRIKE_PX</stp>
        <stp>[OVME Template.xlsx]OVME!R31C7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31" s="1"/>
      </tp>
      <tp t="s">
        <v>#N/A Requesting Data...</v>
        <stp/>
        <stp>##V3_BDPV12</stp>
        <stp>APC UA 1/20/17 C65 Equity</stp>
        <stp>OPT_PRICING_MODEL_TYPE</stp>
        <stp>[OVME Template.xlsx]OVME!R24C7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4" s="1"/>
      </tp>
      <tp t="s">
        <v>#N/A Requesting Data...</v>
        <stp/>
        <stp>##V3_BDPV12</stp>
        <stp>APC UA 1/20/17 C65 Equity</stp>
        <stp>OPT_VEGA</stp>
        <stp>[OVME Template.xlsx]OVME!R38C7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38" s="1"/>
      </tp>
      <tp t="s">
        <v>#N/A Requesting Data...</v>
        <stp/>
        <stp>##V3_BDPV12</stp>
        <stp>APC UA 1/20/17 C65 Equity</stp>
        <stp>OPT_PX</stp>
        <stp>[OVME Template.xlsx]OVME!R16C7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16" s="1"/>
      </tp>
      <tp t="s">
        <v>#N/A Requesting Data...</v>
        <stp/>
        <stp>##V3_BDPV12</stp>
        <stp>APC UA 1/20/17 C65 Equity</stp>
        <stp>OPT_FINANCE_RT</stp>
        <stp>[OVME Template.xlsx]OVME!R18C7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18" s="1"/>
      </tp>
      <tp t="s">
        <v>#N/A Requesting Data...</v>
        <stp/>
        <stp>##V3_BDPV12</stp>
        <stp>APC UA 1/20/17 C65 Equity</stp>
        <stp>OPT_VEGA</stp>
        <stp>[OVME Template.xlsx]OVME!R35C14</stp>
        <stp>OPT_VALUATION_DT</stp>
        <stp>20151101</stp>
        <tr r="N35" s="1"/>
      </tp>
      <tp t="s">
        <v>#N/A Requesting Data...</v>
        <stp/>
        <stp>##V3_BDPV12</stp>
        <stp>APC UA 1/20/17 C65 Equity</stp>
        <stp>OPT_VEGA</stp>
        <stp>[OVME Template.xlsx]OVME!R34C14</stp>
        <stp>OPT_VALUATION_DT</stp>
        <stp>20151102</stp>
        <tr r="N34" s="1"/>
      </tp>
      <tp t="s">
        <v>#N/A Requesting Data...</v>
        <stp/>
        <stp>##V3_BDPV12</stp>
        <stp>APC UA 1/20/17 C65 Equity</stp>
        <stp>OPT_VEGA</stp>
        <stp>[OVME Template.xlsx]OVME!R31C14</stp>
        <stp>OPT_VALUATION_DT</stp>
        <stp>20151105</stp>
        <tr r="N31" s="1"/>
      </tp>
      <tp t="s">
        <v>#N/A Requesting Data...</v>
        <stp/>
        <stp>##V3_BDPV12</stp>
        <stp>APC UA 1/20/17 C65 Equity</stp>
        <stp>OPT_VEGA</stp>
        <stp>[OVME Template.xlsx]OVME!R30C14</stp>
        <stp>OPT_VALUATION_DT</stp>
        <stp>20151106</stp>
        <tr r="N30" s="1"/>
      </tp>
      <tp t="s">
        <v>#N/A Requesting Data...</v>
        <stp/>
        <stp>##V3_BDPV12</stp>
        <stp>APC UA 1/20/17 C65 Equity</stp>
        <stp>OPT_VEGA</stp>
        <stp>[OVME Template.xlsx]OVME!R33C14</stp>
        <stp>OPT_VALUATION_DT</stp>
        <stp>20151103</stp>
        <tr r="N33" s="1"/>
      </tp>
      <tp t="s">
        <v>#N/A Requesting Data...</v>
        <stp/>
        <stp>##V3_BDPV12</stp>
        <stp>APC UA 1/20/17 C65 Equity</stp>
        <stp>OPT_VEGA</stp>
        <stp>[OVME Template.xlsx]OVME!R32C14</stp>
        <stp>OPT_VALUATION_DT</stp>
        <stp>20151104</stp>
        <tr r="N32" s="1"/>
      </tp>
      <tp t="s">
        <v>#N/A Requesting Data...</v>
        <stp/>
        <stp>##V3_BDPV12</stp>
        <stp>APC UA 1/20/17 C65 Equity</stp>
        <stp>OPT_VEGA</stp>
        <stp>[OVME Template.xlsx]OVME!R27C14</stp>
        <stp>OPT_VALUATION_DT</stp>
        <stp>20151109</stp>
        <tr r="N27" s="1"/>
      </tp>
      <tp t="s">
        <v>#N/A Requesting Data...</v>
        <stp/>
        <stp>##V3_BDPV12</stp>
        <stp>APC UA 1/20/17 C65 Equity</stp>
        <stp>OPT_VEGA</stp>
        <stp>[OVME Template.xlsx]OVME!R26C14</stp>
        <stp>OPT_VALUATION_DT</stp>
        <stp>20151110</stp>
        <tr r="N26" s="1"/>
      </tp>
      <tp t="s">
        <v>#N/A Requesting Data...</v>
        <stp/>
        <stp>##V3_BDPV12</stp>
        <stp>APC UA 1/20/17 C65 Equity</stp>
        <stp>OPT_VEGA</stp>
        <stp>[OVME Template.xlsx]OVME!R29C14</stp>
        <stp>OPT_VALUATION_DT</stp>
        <stp>20151107</stp>
        <tr r="N29" s="1"/>
      </tp>
      <tp t="s">
        <v>#N/A Requesting Data...</v>
        <stp/>
        <stp>##V3_BDPV12</stp>
        <stp>APC UA 1/20/17 C65 Equity</stp>
        <stp>OPT_VEGA</stp>
        <stp>[OVME Template.xlsx]OVME!R28C14</stp>
        <stp>OPT_VALUATION_DT</stp>
        <stp>20151108</stp>
        <tr r="N28" s="1"/>
      </tp>
      <tp t="s">
        <v>#N/A Requesting Data...</v>
        <stp/>
        <stp>##V3_BDPV12</stp>
        <stp>APC UA 1/20/17 C65 Equity</stp>
        <stp>OPT_BRKEVEN_PX</stp>
        <stp>[OVME Template.xlsx]OVME!R28C7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28" s="1"/>
      </tp>
      <tp t="s">
        <v>#N/A Requesting Data...</v>
        <stp/>
        <stp>##V3_BDPV12</stp>
        <stp>APC UA 1/20/17 C65 Equity</stp>
        <stp>OPT_VALUATION_DT</stp>
        <stp>[OVME Template.xlsx]OVME!R19C7</stp>
        <stp>{#02}OPT_PX_x0002__x0003_OPT_UNDL_PX_x0002__x0003_OPT_FINANCE_RT_x0002__x0003_OPT_VALUATION_DT_x0002__x0003_OPT_EXPIRE_DT_x0002__x0003_OPT_DAYS_EXPIRE_x0002__x0003_OPT_IMPLIED_VOLATILITY_BST_x0002__x0003_OPT_UNDL_FORWARD_PX_x0002__x0003_OPT_PRICING_MODEL_TYPE_x0002__x0003_CRNCY_x0002__x0003_PCT_MONEYNESS_x0002__x0003_OPT_DIV_YIELD_x0002__x0003_OPT_BRKEVEN_PX_x0002__x0003_PX_PCT_OF_UNDERLYING_x0002__x0003_OPT_CONT_SIZE_x0002_</stp>
        <stp>_x0003_OPT_STRIKE_PX_x0002__x0003_OPT_PUT_CALL_x0002__x0003_OPT_TIME_VAL_x0002__x0003_Leg Index_x0002__x0003_OPT_THEOR_VALUE_x0002__x0003_OPT_DELTA_x0002__x0003_OPT_GAMMA_x0002__x0003_OPT_VEGA_x0002__x0003_OPT_THETA_x0002__x0003_OPT_RHO</stp>
        <stp>_x0002__x0003__x0002__x0003__x0002__x0003__x0002__x0003__x0002__x0003__x0002__x0003__x0002__x0003__x0002__x0003__x0002__x0003__x0002__x0003__x0002__x0003__x0002__x0003__x0002__x0003__x0002__x0003__x0002__x0003__x0002__x0003__x0002__x0003__x0002__x0003_1_x0002__x0003__x0002__x0003__x0002__x0003__x0002__x0003__x0002__x0003__x0002__x0003_</stp>
        <tr r="G19" s="1"/>
      </tp>
    </main>
  </volType>
</volTypes>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volatileDependencies" Target="volatileDependenci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400050</xdr:colOff>
      <xdr:row>25</xdr:row>
      <xdr:rowOff>0</xdr:rowOff>
    </xdr:from>
    <xdr:to>
      <xdr:col>0</xdr:col>
      <xdr:colOff>600075</xdr:colOff>
      <xdr:row>39</xdr:row>
      <xdr:rowOff>180975</xdr:rowOff>
    </xdr:to>
    <xdr:sp macro="" textlink="">
      <xdr:nvSpPr>
        <xdr:cNvPr id="2" name="TextBox 1"/>
        <xdr:cNvSpPr txBox="1"/>
      </xdr:nvSpPr>
      <xdr:spPr>
        <a:xfrm>
          <a:off x="400050" y="4953000"/>
          <a:ext cx="200025" cy="2847975"/>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vert="vert270" wrap="square" rtlCol="0" anchor="ctr"/>
        <a:lstStyle/>
        <a:p>
          <a:pPr algn="ctr"/>
          <a:r>
            <a:rPr lang="en-US" sz="1100" b="1">
              <a:solidFill>
                <a:schemeClr val="dk1"/>
              </a:solidFill>
              <a:latin typeface="+mn-lt"/>
              <a:ea typeface="+mn-ea"/>
              <a:cs typeface="+mn-cs"/>
            </a:rPr>
            <a:t>Output</a:t>
          </a:r>
          <a:r>
            <a:rPr lang="en-US" sz="1100" b="1" baseline="0">
              <a:solidFill>
                <a:schemeClr val="dk1"/>
              </a:solidFill>
              <a:latin typeface="+mn-lt"/>
              <a:ea typeface="+mn-ea"/>
              <a:cs typeface="+mn-cs"/>
            </a:rPr>
            <a:t> Only</a:t>
          </a:r>
          <a:endParaRPr lang="en-US" sz="1100" b="1">
            <a:solidFill>
              <a:schemeClr val="dk1"/>
            </a:solidFill>
            <a:latin typeface="+mn-lt"/>
            <a:ea typeface="+mn-ea"/>
            <a:cs typeface="+mn-cs"/>
          </a:endParaRPr>
        </a:p>
      </xdr:txBody>
    </xdr:sp>
    <xdr:clientData/>
  </xdr:twoCellAnchor>
  <xdr:twoCellAnchor>
    <xdr:from>
      <xdr:col>0</xdr:col>
      <xdr:colOff>400050</xdr:colOff>
      <xdr:row>15</xdr:row>
      <xdr:rowOff>0</xdr:rowOff>
    </xdr:from>
    <xdr:to>
      <xdr:col>0</xdr:col>
      <xdr:colOff>600075</xdr:colOff>
      <xdr:row>24</xdr:row>
      <xdr:rowOff>180975</xdr:rowOff>
    </xdr:to>
    <xdr:sp macro="" textlink="">
      <xdr:nvSpPr>
        <xdr:cNvPr id="3" name="TextBox 2"/>
        <xdr:cNvSpPr txBox="1"/>
      </xdr:nvSpPr>
      <xdr:spPr>
        <a:xfrm>
          <a:off x="400050" y="3038475"/>
          <a:ext cx="200025" cy="1905000"/>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vert="vert270" wrap="square" rtlCol="0" anchor="ctr"/>
        <a:lstStyle/>
        <a:p>
          <a:pPr algn="ctr"/>
          <a:r>
            <a:rPr lang="en-US" sz="1100" b="1"/>
            <a:t>Inputtable</a:t>
          </a:r>
          <a:r>
            <a:rPr lang="en-US" sz="1100" b="1" baseline="0"/>
            <a:t>  Fields</a:t>
          </a:r>
          <a:endParaRPr lang="en-US" sz="1100" b="1"/>
        </a:p>
      </xdr:txBody>
    </xdr:sp>
    <xdr:clientData/>
  </xdr:twoCellAnchor>
  <mc:AlternateContent xmlns:mc="http://schemas.openxmlformats.org/markup-compatibility/2006">
    <mc:Choice xmlns:a14="http://schemas.microsoft.com/office/drawing/2010/main" Requires="a14">
      <xdr:twoCellAnchor editAs="oneCell">
        <xdr:from>
          <xdr:col>3</xdr:col>
          <xdr:colOff>19050</xdr:colOff>
          <xdr:row>4</xdr:row>
          <xdr:rowOff>9525</xdr:rowOff>
        </xdr:from>
        <xdr:to>
          <xdr:col>4</xdr:col>
          <xdr:colOff>257175</xdr:colOff>
          <xdr:row>5</xdr:row>
          <xdr:rowOff>142875</xdr:rowOff>
        </xdr:to>
        <xdr:sp macro="" textlink="">
          <xdr:nvSpPr>
            <xdr:cNvPr id="1025" name="CommandButton4"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xdr:row>
          <xdr:rowOff>9525</xdr:rowOff>
        </xdr:from>
        <xdr:to>
          <xdr:col>4</xdr:col>
          <xdr:colOff>266700</xdr:colOff>
          <xdr:row>8</xdr:row>
          <xdr:rowOff>142875</xdr:rowOff>
        </xdr:to>
        <xdr:sp macro="" textlink="">
          <xdr:nvSpPr>
            <xdr:cNvPr id="1026" name="CommandButton5"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pugmire\Local%20Settings\Temp\wz28fd\price%20vs%20valu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vs Value"/>
      <sheetName val="Fields list and mnemonics"/>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Q49"/>
  <sheetViews>
    <sheetView showGridLines="0" tabSelected="1" workbookViewId="0">
      <selection activeCell="J26" sqref="J26"/>
    </sheetView>
  </sheetViews>
  <sheetFormatPr defaultRowHeight="15" x14ac:dyDescent="0.25"/>
  <cols>
    <col min="2" max="2" width="20.42578125" customWidth="1"/>
    <col min="3" max="3" width="16.42578125" customWidth="1"/>
    <col min="4" max="4" width="12.140625" customWidth="1"/>
    <col min="6" max="6" width="10.5703125" customWidth="1"/>
    <col min="7" max="7" width="24.42578125" bestFit="1" customWidth="1"/>
    <col min="8" max="8" width="15.28515625" customWidth="1"/>
    <col min="17" max="17" width="9.140625" hidden="1" customWidth="1"/>
  </cols>
  <sheetData>
    <row r="1" spans="1:17" ht="28.5" x14ac:dyDescent="0.45">
      <c r="A1" s="1" t="s">
        <v>0</v>
      </c>
    </row>
    <row r="3" spans="1:17" ht="15" customHeight="1" x14ac:dyDescent="0.25">
      <c r="A3" s="2" t="s">
        <v>1</v>
      </c>
      <c r="G3" s="18"/>
      <c r="H3" s="18"/>
      <c r="I3" s="18"/>
      <c r="J3" s="18"/>
      <c r="K3" s="18"/>
      <c r="L3" s="18"/>
      <c r="M3" s="18"/>
      <c r="N3" s="18"/>
      <c r="Q3" t="s">
        <v>2</v>
      </c>
    </row>
    <row r="4" spans="1:17" ht="15" customHeight="1" x14ac:dyDescent="0.25">
      <c r="G4" s="19"/>
      <c r="H4" s="19"/>
      <c r="I4" s="19"/>
      <c r="J4" s="19"/>
      <c r="K4" s="19"/>
      <c r="L4" s="19"/>
      <c r="M4" s="19"/>
      <c r="N4" s="19"/>
      <c r="Q4" t="s">
        <v>3</v>
      </c>
    </row>
    <row r="5" spans="1:17" x14ac:dyDescent="0.25">
      <c r="A5" s="2" t="s">
        <v>4</v>
      </c>
      <c r="G5" s="19"/>
      <c r="H5" s="19"/>
      <c r="I5" s="19"/>
      <c r="J5" s="19"/>
      <c r="K5" s="19"/>
      <c r="L5" s="19"/>
      <c r="M5" s="19"/>
      <c r="N5" s="19"/>
    </row>
    <row r="6" spans="1:17" x14ac:dyDescent="0.25">
      <c r="G6" s="19"/>
      <c r="H6" s="19"/>
      <c r="I6" s="19"/>
      <c r="J6" s="19"/>
      <c r="K6" s="19"/>
      <c r="L6" s="19"/>
      <c r="M6" s="19"/>
      <c r="N6" s="19"/>
    </row>
    <row r="7" spans="1:17" x14ac:dyDescent="0.25">
      <c r="B7" s="2" t="s">
        <v>5</v>
      </c>
      <c r="C7" s="2"/>
      <c r="F7" s="3"/>
      <c r="G7" s="19"/>
      <c r="H7" s="19"/>
      <c r="I7" s="19"/>
      <c r="J7" s="19"/>
      <c r="K7" s="19"/>
      <c r="L7" s="19"/>
      <c r="M7" s="19"/>
      <c r="N7" s="19"/>
    </row>
    <row r="8" spans="1:17" x14ac:dyDescent="0.25">
      <c r="B8" s="4" t="s">
        <v>73</v>
      </c>
      <c r="C8" s="5" t="s">
        <v>2</v>
      </c>
      <c r="F8" s="3"/>
      <c r="G8" s="3"/>
      <c r="H8" s="3"/>
      <c r="I8" s="3"/>
      <c r="J8" s="3"/>
      <c r="K8" s="3"/>
      <c r="L8" s="3"/>
      <c r="M8" s="3"/>
    </row>
    <row r="9" spans="1:17" ht="15" customHeight="1" x14ac:dyDescent="0.25">
      <c r="G9" s="18"/>
      <c r="H9" s="18"/>
      <c r="I9" s="18"/>
      <c r="J9" s="18"/>
      <c r="K9" s="18"/>
      <c r="L9" s="18"/>
      <c r="M9" s="18"/>
      <c r="N9" s="18"/>
    </row>
    <row r="10" spans="1:17" ht="15" customHeight="1" x14ac:dyDescent="0.25">
      <c r="G10" s="17"/>
      <c r="H10" s="17"/>
      <c r="I10" s="17"/>
      <c r="J10" s="17"/>
      <c r="K10" s="17"/>
      <c r="L10" s="17"/>
      <c r="M10" s="17"/>
      <c r="N10" s="17"/>
    </row>
    <row r="11" spans="1:17" x14ac:dyDescent="0.25">
      <c r="G11" s="17"/>
      <c r="H11" s="17"/>
      <c r="I11" s="17"/>
      <c r="J11" s="17"/>
      <c r="K11" s="17"/>
      <c r="L11" s="17"/>
      <c r="M11" s="17"/>
      <c r="N11" s="17"/>
    </row>
    <row r="12" spans="1:17" x14ac:dyDescent="0.25">
      <c r="G12" s="17"/>
      <c r="H12" s="17"/>
      <c r="I12" s="17"/>
      <c r="J12" s="17"/>
      <c r="K12" s="17"/>
      <c r="L12" s="17"/>
      <c r="M12" s="17"/>
      <c r="N12" s="17"/>
    </row>
    <row r="13" spans="1:17" x14ac:dyDescent="0.25">
      <c r="G13" s="17"/>
      <c r="H13" s="17"/>
      <c r="I13" s="17"/>
      <c r="J13" s="17"/>
      <c r="K13" s="17"/>
      <c r="L13" s="17"/>
      <c r="M13" s="17"/>
      <c r="N13" s="17"/>
    </row>
    <row r="14" spans="1:17" x14ac:dyDescent="0.25">
      <c r="H14" s="6"/>
      <c r="I14" s="6"/>
      <c r="J14" s="6"/>
      <c r="K14" s="6"/>
      <c r="L14" s="6"/>
      <c r="M14" s="6"/>
      <c r="N14" s="6"/>
      <c r="O14" s="6"/>
    </row>
    <row r="15" spans="1:17" ht="15.75" x14ac:dyDescent="0.25">
      <c r="B15" s="7" t="s">
        <v>6</v>
      </c>
      <c r="D15" s="7" t="s">
        <v>7</v>
      </c>
      <c r="G15" s="7" t="s">
        <v>8</v>
      </c>
      <c r="H15" s="7" t="s">
        <v>9</v>
      </c>
      <c r="I15" s="6"/>
      <c r="J15" s="20" t="s">
        <v>10</v>
      </c>
      <c r="K15" s="20"/>
      <c r="L15" s="20"/>
      <c r="M15" s="20"/>
      <c r="N15" s="20"/>
      <c r="O15" s="20"/>
      <c r="P15" s="20"/>
      <c r="Q15" s="8"/>
    </row>
    <row r="16" spans="1:17" x14ac:dyDescent="0.25">
      <c r="B16" t="s">
        <v>11</v>
      </c>
      <c r="D16" t="s">
        <v>12</v>
      </c>
      <c r="G16" s="6" t="str">
        <f>_xll.BDP($B$8&amp;" "&amp;$C$8,$B16,$B$16:$B$40,$H$16:$H$40)</f>
        <v>#N/A Requesting Data...</v>
      </c>
      <c r="J16" s="20"/>
      <c r="K16" s="20"/>
      <c r="L16" s="20"/>
      <c r="M16" s="20"/>
      <c r="N16" s="20"/>
      <c r="O16" s="20"/>
      <c r="P16" s="20"/>
    </row>
    <row r="17" spans="2:16" ht="15" customHeight="1" x14ac:dyDescent="0.25">
      <c r="B17" t="s">
        <v>13</v>
      </c>
      <c r="D17" t="s">
        <v>14</v>
      </c>
      <c r="G17" s="6" t="str">
        <f>_xll.BDP($B$8&amp;" "&amp;$C$8,$B17,$B$16:$B$40,$H$16:$H$40)</f>
        <v>#N/A Requesting Data...</v>
      </c>
      <c r="J17" s="17" t="s">
        <v>15</v>
      </c>
      <c r="K17" s="17"/>
      <c r="L17" s="17"/>
      <c r="M17" s="17"/>
      <c r="N17" s="17"/>
      <c r="O17" s="17"/>
      <c r="P17" s="17"/>
    </row>
    <row r="18" spans="2:16" x14ac:dyDescent="0.25">
      <c r="B18" t="s">
        <v>16</v>
      </c>
      <c r="D18" t="s">
        <v>17</v>
      </c>
      <c r="G18" s="6" t="str">
        <f>_xll.BDP($B$8&amp;" "&amp;$C$8,$B18,$B$16:$B$40,$H$16:$H$40)</f>
        <v>#N/A Requesting Data...</v>
      </c>
      <c r="J18" s="17"/>
      <c r="K18" s="17"/>
      <c r="L18" s="17"/>
      <c r="M18" s="17"/>
      <c r="N18" s="17"/>
      <c r="O18" s="17"/>
      <c r="P18" s="17"/>
    </row>
    <row r="19" spans="2:16" x14ac:dyDescent="0.25">
      <c r="B19" t="s">
        <v>18</v>
      </c>
      <c r="D19" t="s">
        <v>19</v>
      </c>
      <c r="G19" s="6" t="str">
        <f>_xll.BDP($B$8&amp;" "&amp;$C$8,$B19,$B$16:$B$40,$H$16:$H$40)</f>
        <v>#N/A Requesting Data...</v>
      </c>
      <c r="J19" s="17"/>
      <c r="K19" s="17"/>
      <c r="L19" s="17"/>
      <c r="M19" s="17"/>
      <c r="N19" s="17"/>
      <c r="O19" s="17"/>
      <c r="P19" s="17"/>
    </row>
    <row r="20" spans="2:16" x14ac:dyDescent="0.25">
      <c r="B20" s="9" t="s">
        <v>20</v>
      </c>
      <c r="D20" t="s">
        <v>21</v>
      </c>
      <c r="G20" s="6" t="str">
        <f>_xll.BDP($B$8&amp;" "&amp;$C$8,$B20,$B$16:$B$40,$H$16:$H$40)</f>
        <v>#N/A Requesting Data...</v>
      </c>
      <c r="H20" s="10"/>
      <c r="J20" s="17"/>
      <c r="K20" s="17"/>
      <c r="L20" s="17"/>
      <c r="M20" s="17"/>
      <c r="N20" s="17"/>
      <c r="O20" s="17"/>
      <c r="P20" s="17"/>
    </row>
    <row r="21" spans="2:16" x14ac:dyDescent="0.25">
      <c r="B21" t="s">
        <v>22</v>
      </c>
      <c r="D21" t="s">
        <v>23</v>
      </c>
      <c r="G21" s="6" t="str">
        <f>_xll.BDP($B$8&amp;" "&amp;$C$8,$B21,$B$16:$B$40,$H$16:$H$40)</f>
        <v>#N/A Requesting Data...</v>
      </c>
      <c r="J21" s="17"/>
      <c r="K21" s="17"/>
      <c r="L21" s="17"/>
      <c r="M21" s="17"/>
      <c r="N21" s="17"/>
      <c r="O21" s="17"/>
      <c r="P21" s="17"/>
    </row>
    <row r="22" spans="2:16" x14ac:dyDescent="0.25">
      <c r="B22" t="s">
        <v>24</v>
      </c>
      <c r="D22" t="s">
        <v>25</v>
      </c>
      <c r="G22" s="6" t="str">
        <f>_xll.BDP($B$8&amp;" "&amp;$C$8,$B22,$B$16:$B$40,$H$16:$H$40)</f>
        <v>#N/A Requesting Data...</v>
      </c>
      <c r="J22" s="17"/>
      <c r="K22" s="17"/>
      <c r="L22" s="17"/>
      <c r="M22" s="17"/>
      <c r="N22" s="17"/>
      <c r="O22" s="17"/>
      <c r="P22" s="17"/>
    </row>
    <row r="23" spans="2:16" x14ac:dyDescent="0.25">
      <c r="B23" s="11" t="s">
        <v>26</v>
      </c>
      <c r="D23" t="s">
        <v>27</v>
      </c>
      <c r="G23" s="6" t="str">
        <f>_xll.BDP($B$8&amp;" "&amp;$C$8,$B23,$B$16:$B$40,$H$16:$H$40)</f>
        <v>#N/A Requesting Data...</v>
      </c>
    </row>
    <row r="24" spans="2:16" ht="15.75" x14ac:dyDescent="0.25">
      <c r="B24" s="11" t="s">
        <v>28</v>
      </c>
      <c r="D24" t="s">
        <v>29</v>
      </c>
      <c r="G24" s="6" t="str">
        <f>_xll.BDP($B$8&amp;" "&amp;$C$8,$B24,$B$16:$B$40,$H$16:$H$40)</f>
        <v>#N/A Requesting Data...</v>
      </c>
      <c r="J24" s="18" t="s">
        <v>30</v>
      </c>
      <c r="K24" s="21"/>
      <c r="L24" s="21"/>
      <c r="M24" s="21"/>
      <c r="N24" s="21"/>
      <c r="O24" s="21"/>
      <c r="P24" s="21"/>
    </row>
    <row r="25" spans="2:16" x14ac:dyDescent="0.25">
      <c r="B25" t="s">
        <v>31</v>
      </c>
      <c r="D25" t="s">
        <v>32</v>
      </c>
      <c r="G25" s="6" t="str">
        <f>_xll.BDP($B$8&amp;" "&amp;$C$8,$B25,$B$16:$B$40,$H$16:$H$40)</f>
        <v>#N/A Requesting Data...</v>
      </c>
      <c r="J25" s="12" t="s">
        <v>33</v>
      </c>
      <c r="K25" s="12" t="s">
        <v>34</v>
      </c>
      <c r="L25" s="12" t="s">
        <v>35</v>
      </c>
      <c r="M25" s="12" t="s">
        <v>36</v>
      </c>
      <c r="N25" s="12" t="s">
        <v>37</v>
      </c>
      <c r="O25" s="12" t="s">
        <v>38</v>
      </c>
      <c r="P25" s="12" t="s">
        <v>39</v>
      </c>
    </row>
    <row r="26" spans="2:16" x14ac:dyDescent="0.25">
      <c r="B26" s="11" t="s">
        <v>40</v>
      </c>
      <c r="D26" t="s">
        <v>41</v>
      </c>
      <c r="G26" s="6" t="str">
        <f>_xll.BDP($B$8&amp;" "&amp;$C$8,$B26,$B$16:$B$40,$H$16:$H$40)</f>
        <v>#N/A Requesting Data...</v>
      </c>
      <c r="J26" t="str">
        <f>TEXT(_xll.BToday(),"YYYYMMDD")</f>
        <v>20151110</v>
      </c>
      <c r="K26" t="str">
        <f>_xll.BDP($B$8&amp;" "&amp;$C$8,"OPT_THEOR_VALUE","OPT_VALUATION_DT",$J26)</f>
        <v>#N/A Requesting Data...</v>
      </c>
      <c r="L26" t="str">
        <f>_xll.BDP($B$8&amp;" "&amp;$C$8,"OPT_DELTA","OPT_VALUATION_DT",$J26)</f>
        <v>#N/A Requesting Data...</v>
      </c>
      <c r="M26" t="str">
        <f>_xll.BDP($B$8&amp;" "&amp;$C$8,"OPT_GAMMA","OPT_VALUATION_DT",$J26)</f>
        <v>#N/A Requesting Data...</v>
      </c>
      <c r="N26" t="str">
        <f>_xll.BDP($B$8&amp;" "&amp;$C$8,"OPT_VEGA","OPT_VALUATION_DT",$J26)</f>
        <v>#N/A Requesting Data...</v>
      </c>
      <c r="O26" t="str">
        <f>_xll.BDP($B$8&amp;" "&amp;$C$8,"OPT_THETA","OPT_VALUATION_DT",$J26)</f>
        <v>#N/A Requesting Data...</v>
      </c>
      <c r="P26" t="str">
        <f>_xll.BDP($B$8&amp;" "&amp;$C$8,"OPT_RHO","OPT_VALUATION_DT",$J26)</f>
        <v>#N/A Requesting Data...</v>
      </c>
    </row>
    <row r="27" spans="2:16" x14ac:dyDescent="0.25">
      <c r="B27" s="11" t="s">
        <v>42</v>
      </c>
      <c r="D27" t="s">
        <v>43</v>
      </c>
      <c r="G27" s="6" t="str">
        <f>_xll.BDP($B$8&amp;" "&amp;$C$8,$B27,$B$16:$B$40,$H$16:$H$40)</f>
        <v>#N/A Requesting Data...</v>
      </c>
      <c r="J27" t="str">
        <f>TEXT(_xll.BToday()-1,"YYYYMMDD")</f>
        <v>20151109</v>
      </c>
      <c r="K27" t="str">
        <f>_xll.BDP($B$8&amp;" "&amp;$C$8,"OPT_THEOR_VALUE","OPT_VALUATION_DT",$J27)</f>
        <v>#N/A Requesting Data...</v>
      </c>
      <c r="L27" t="str">
        <f>_xll.BDP($B$8&amp;" "&amp;$C$8,"OPT_DELTA","OPT_VALUATION_DT",$J27)</f>
        <v>#N/A Requesting Data...</v>
      </c>
      <c r="M27" t="str">
        <f>_xll.BDP($B$8&amp;" "&amp;$C$8,"OPT_GAMMA","OPT_VALUATION_DT",$J27)</f>
        <v>#N/A Requesting Data...</v>
      </c>
      <c r="N27" t="str">
        <f>_xll.BDP($B$8&amp;" "&amp;$C$8,"OPT_VEGA","OPT_VALUATION_DT",$J27)</f>
        <v>#N/A Requesting Data...</v>
      </c>
      <c r="O27" t="str">
        <f>_xll.BDP($B$8&amp;" "&amp;$C$8,"OPT_THETA","OPT_VALUATION_DT",$J27)</f>
        <v>#N/A Requesting Data...</v>
      </c>
      <c r="P27" t="str">
        <f>_xll.BDP($B$8&amp;" "&amp;$C$8,"OPT_RHO","OPT_VALUATION_DT",$J27)</f>
        <v>#N/A Requesting Data...</v>
      </c>
    </row>
    <row r="28" spans="2:16" x14ac:dyDescent="0.25">
      <c r="B28" s="11" t="s">
        <v>44</v>
      </c>
      <c r="D28" t="s">
        <v>45</v>
      </c>
      <c r="G28" s="6" t="str">
        <f>_xll.BDP($B$8&amp;" "&amp;$C$8,$B28,$B$16:$B$40,$H$16:$H$40)</f>
        <v>#N/A Requesting Data...</v>
      </c>
      <c r="J28" t="str">
        <f>TEXT(_xll.BToday()-2,"YYYYMMDD")</f>
        <v>20151108</v>
      </c>
      <c r="K28" t="str">
        <f>_xll.BDP($B$8&amp;" "&amp;$C$8,"OPT_THEOR_VALUE","OPT_VALUATION_DT",$J28)</f>
        <v>#N/A Requesting Data...</v>
      </c>
      <c r="L28" t="str">
        <f>_xll.BDP($B$8&amp;" "&amp;$C$8,"OPT_DELTA","OPT_VALUATION_DT",$J28)</f>
        <v>#N/A Requesting Data...</v>
      </c>
      <c r="M28" t="str">
        <f>_xll.BDP($B$8&amp;" "&amp;$C$8,"OPT_GAMMA","OPT_VALUATION_DT",$J28)</f>
        <v>#N/A Requesting Data...</v>
      </c>
      <c r="N28" t="str">
        <f>_xll.BDP($B$8&amp;" "&amp;$C$8,"OPT_VEGA","OPT_VALUATION_DT",$J28)</f>
        <v>#N/A Requesting Data...</v>
      </c>
      <c r="O28" t="str">
        <f>_xll.BDP($B$8&amp;" "&amp;$C$8,"OPT_THETA","OPT_VALUATION_DT",$J28)</f>
        <v>#N/A Requesting Data...</v>
      </c>
      <c r="P28" t="str">
        <f>_xll.BDP($B$8&amp;" "&amp;$C$8,"OPT_RHO","OPT_VALUATION_DT",$J28)</f>
        <v>#N/A Requesting Data...</v>
      </c>
    </row>
    <row r="29" spans="2:16" x14ac:dyDescent="0.25">
      <c r="B29" s="11" t="s">
        <v>46</v>
      </c>
      <c r="D29" t="s">
        <v>47</v>
      </c>
      <c r="G29" s="6" t="str">
        <f>_xll.BDP($B$8&amp;" "&amp;$C$8,$B29,$B$16:$B$40,$H$16:$H$40)</f>
        <v>#N/A Requesting Data...</v>
      </c>
      <c r="J29" t="str">
        <f>TEXT(_xll.BToday()-3,"YYYYMMDD")</f>
        <v>20151107</v>
      </c>
      <c r="K29" t="str">
        <f>_xll.BDP($B$8&amp;" "&amp;$C$8,"OPT_THEOR_VALUE","OPT_VALUATION_DT",$J29)</f>
        <v>#N/A Requesting Data...</v>
      </c>
      <c r="L29" t="str">
        <f>_xll.BDP($B$8&amp;" "&amp;$C$8,"OPT_DELTA","OPT_VALUATION_DT",$J29)</f>
        <v>#N/A Requesting Data...</v>
      </c>
      <c r="M29" t="str">
        <f>_xll.BDP($B$8&amp;" "&amp;$C$8,"OPT_GAMMA","OPT_VALUATION_DT",$J29)</f>
        <v>#N/A Requesting Data...</v>
      </c>
      <c r="N29" t="str">
        <f>_xll.BDP($B$8&amp;" "&amp;$C$8,"OPT_VEGA","OPT_VALUATION_DT",$J29)</f>
        <v>#N/A Requesting Data...</v>
      </c>
      <c r="O29" t="str">
        <f>_xll.BDP($B$8&amp;" "&amp;$C$8,"OPT_THETA","OPT_VALUATION_DT",$J29)</f>
        <v>#N/A Requesting Data...</v>
      </c>
      <c r="P29" t="str">
        <f>_xll.BDP($B$8&amp;" "&amp;$C$8,"OPT_RHO","OPT_VALUATION_DT",$J29)</f>
        <v>#N/A Requesting Data...</v>
      </c>
    </row>
    <row r="30" spans="2:16" x14ac:dyDescent="0.25">
      <c r="B30" s="11" t="s">
        <v>48</v>
      </c>
      <c r="D30" t="s">
        <v>49</v>
      </c>
      <c r="G30" s="6" t="str">
        <f>_xll.BDP($B$8&amp;" "&amp;$C$8,$B30,$B$16:$B$40,$H$16:$H$40)</f>
        <v>#N/A Requesting Data...</v>
      </c>
      <c r="J30" t="str">
        <f>TEXT(_xll.BToday()-4,"YYYYMMDD")</f>
        <v>20151106</v>
      </c>
      <c r="K30" t="str">
        <f>_xll.BDP($B$8&amp;" "&amp;$C$8,"OPT_THEOR_VALUE","OPT_VALUATION_DT",$J30)</f>
        <v>#N/A Requesting Data...</v>
      </c>
      <c r="L30" t="str">
        <f>_xll.BDP($B$8&amp;" "&amp;$C$8,"OPT_DELTA","OPT_VALUATION_DT",$J30)</f>
        <v>#N/A Requesting Data...</v>
      </c>
      <c r="M30" t="str">
        <f>_xll.BDP($B$8&amp;" "&amp;$C$8,"OPT_GAMMA","OPT_VALUATION_DT",$J30)</f>
        <v>#N/A Requesting Data...</v>
      </c>
      <c r="N30" t="str">
        <f>_xll.BDP($B$8&amp;" "&amp;$C$8,"OPT_VEGA","OPT_VALUATION_DT",$J30)</f>
        <v>#N/A Requesting Data...</v>
      </c>
      <c r="O30" t="str">
        <f>_xll.BDP($B$8&amp;" "&amp;$C$8,"OPT_THETA","OPT_VALUATION_DT",$J30)</f>
        <v>#N/A Requesting Data...</v>
      </c>
      <c r="P30" t="str">
        <f>_xll.BDP($B$8&amp;" "&amp;$C$8,"OPT_RHO","OPT_VALUATION_DT",$J30)</f>
        <v>#N/A Requesting Data...</v>
      </c>
    </row>
    <row r="31" spans="2:16" x14ac:dyDescent="0.25">
      <c r="B31" s="9" t="s">
        <v>50</v>
      </c>
      <c r="D31" t="s">
        <v>51</v>
      </c>
      <c r="G31" s="6" t="str">
        <f>_xll.BDP($B$8&amp;" "&amp;$C$8,$B31,$B$16:$B$40,$H$16:$H$40)</f>
        <v>#N/A Requesting Data...</v>
      </c>
      <c r="J31" t="str">
        <f>TEXT(_xll.BToday()-5,"YYYYMMDD")</f>
        <v>20151105</v>
      </c>
      <c r="K31" t="str">
        <f>_xll.BDP($B$8&amp;" "&amp;$C$8,"OPT_THEOR_VALUE","OPT_VALUATION_DT",$J31)</f>
        <v>#N/A Requesting Data...</v>
      </c>
      <c r="L31" t="str">
        <f>_xll.BDP($B$8&amp;" "&amp;$C$8,"OPT_DELTA","OPT_VALUATION_DT",$J31)</f>
        <v>#N/A Requesting Data...</v>
      </c>
      <c r="M31" t="str">
        <f>_xll.BDP($B$8&amp;" "&amp;$C$8,"OPT_GAMMA","OPT_VALUATION_DT",$J31)</f>
        <v>#N/A Requesting Data...</v>
      </c>
      <c r="N31" t="str">
        <f>_xll.BDP($B$8&amp;" "&amp;$C$8,"OPT_VEGA","OPT_VALUATION_DT",$J31)</f>
        <v>#N/A Requesting Data...</v>
      </c>
      <c r="O31" t="str">
        <f>_xll.BDP($B$8&amp;" "&amp;$C$8,"OPT_THETA","OPT_VALUATION_DT",$J31)</f>
        <v>#N/A Requesting Data...</v>
      </c>
      <c r="P31" t="str">
        <f>_xll.BDP($B$8&amp;" "&amp;$C$8,"OPT_RHO","OPT_VALUATION_DT",$J31)</f>
        <v>#N/A Requesting Data...</v>
      </c>
    </row>
    <row r="32" spans="2:16" x14ac:dyDescent="0.25">
      <c r="B32" s="11" t="s">
        <v>52</v>
      </c>
      <c r="D32" t="s">
        <v>53</v>
      </c>
      <c r="G32" s="6" t="str">
        <f>_xll.BDP($B$8&amp;" "&amp;$C$8,$B32,$B$16:$B$40,$H$16:$H$40)</f>
        <v>#N/A Requesting Data...</v>
      </c>
      <c r="J32" t="str">
        <f>TEXT(_xll.BToday()-6,"YYYYMMDD")</f>
        <v>20151104</v>
      </c>
      <c r="K32" t="str">
        <f>_xll.BDP($B$8&amp;" "&amp;$C$8,"OPT_THEOR_VALUE","OPT_VALUATION_DT",$J32)</f>
        <v>#N/A Requesting Data...</v>
      </c>
      <c r="L32" t="str">
        <f>_xll.BDP($B$8&amp;" "&amp;$C$8,"OPT_DELTA","OPT_VALUATION_DT",$J32)</f>
        <v>#N/A Requesting Data...</v>
      </c>
      <c r="M32" t="str">
        <f>_xll.BDP($B$8&amp;" "&amp;$C$8,"OPT_GAMMA","OPT_VALUATION_DT",$J32)</f>
        <v>#N/A Requesting Data...</v>
      </c>
      <c r="N32" t="str">
        <f>_xll.BDP($B$8&amp;" "&amp;$C$8,"OPT_VEGA","OPT_VALUATION_DT",$J32)</f>
        <v>#N/A Requesting Data...</v>
      </c>
      <c r="O32" t="str">
        <f>_xll.BDP($B$8&amp;" "&amp;$C$8,"OPT_THETA","OPT_VALUATION_DT",$J32)</f>
        <v>#N/A Requesting Data...</v>
      </c>
      <c r="P32" t="str">
        <f>_xll.BDP($B$8&amp;" "&amp;$C$8,"OPT_RHO","OPT_VALUATION_DT",$J32)</f>
        <v>#N/A Requesting Data...</v>
      </c>
    </row>
    <row r="33" spans="2:16" x14ac:dyDescent="0.25">
      <c r="B33" s="11" t="s">
        <v>54</v>
      </c>
      <c r="D33" t="s">
        <v>55</v>
      </c>
      <c r="G33" s="6" t="str">
        <f>_xll.BDP($B$8&amp;" "&amp;$C$8,$B33,$B$16:$B$40,$H$16:$H$40)</f>
        <v>#N/A Requesting Data...</v>
      </c>
      <c r="J33" t="str">
        <f>TEXT(_xll.BToday()-7,"YYYYMMDD")</f>
        <v>20151103</v>
      </c>
      <c r="K33" t="str">
        <f>_xll.BDP($B$8&amp;" "&amp;$C$8,"OPT_THEOR_VALUE","OPT_VALUATION_DT",$J33)</f>
        <v>#N/A Requesting Data...</v>
      </c>
      <c r="L33" t="str">
        <f>_xll.BDP($B$8&amp;" "&amp;$C$8,"OPT_DELTA","OPT_VALUATION_DT",$J33)</f>
        <v>#N/A Requesting Data...</v>
      </c>
      <c r="M33" t="str">
        <f>_xll.BDP($B$8&amp;" "&amp;$C$8,"OPT_GAMMA","OPT_VALUATION_DT",$J33)</f>
        <v>#N/A Requesting Data...</v>
      </c>
      <c r="N33" t="str">
        <f>_xll.BDP($B$8&amp;" "&amp;$C$8,"OPT_VEGA","OPT_VALUATION_DT",$J33)</f>
        <v>#N/A Requesting Data...</v>
      </c>
      <c r="O33" t="str">
        <f>_xll.BDP($B$8&amp;" "&amp;$C$8,"OPT_THETA","OPT_VALUATION_DT",$J33)</f>
        <v>#N/A Requesting Data...</v>
      </c>
      <c r="P33" t="str">
        <f>_xll.BDP($B$8&amp;" "&amp;$C$8,"OPT_RHO","OPT_VALUATION_DT",$J33)</f>
        <v>#N/A Requesting Data...</v>
      </c>
    </row>
    <row r="34" spans="2:16" x14ac:dyDescent="0.25">
      <c r="B34" s="11" t="s">
        <v>56</v>
      </c>
      <c r="G34">
        <v>1</v>
      </c>
      <c r="H34">
        <v>1</v>
      </c>
      <c r="J34" t="str">
        <f>TEXT(_xll.BToday()-8,"YYYYMMDD")</f>
        <v>20151102</v>
      </c>
      <c r="K34" t="str">
        <f>_xll.BDP($B$8&amp;" "&amp;$C$8,"OPT_THEOR_VALUE","OPT_VALUATION_DT",$J34)</f>
        <v>#N/A Requesting Data...</v>
      </c>
      <c r="L34" t="str">
        <f>_xll.BDP($B$8&amp;" "&amp;$C$8,"OPT_DELTA","OPT_VALUATION_DT",$J34)</f>
        <v>#N/A Requesting Data...</v>
      </c>
      <c r="M34" t="str">
        <f>_xll.BDP($B$8&amp;" "&amp;$C$8,"OPT_GAMMA","OPT_VALUATION_DT",$J34)</f>
        <v>#N/A Requesting Data...</v>
      </c>
      <c r="N34" t="str">
        <f>_xll.BDP($B$8&amp;" "&amp;$C$8,"OPT_VEGA","OPT_VALUATION_DT",$J34)</f>
        <v>#N/A Requesting Data...</v>
      </c>
      <c r="O34" t="str">
        <f>_xll.BDP($B$8&amp;" "&amp;$C$8,"OPT_THETA","OPT_VALUATION_DT",$J34)</f>
        <v>#N/A Requesting Data...</v>
      </c>
      <c r="P34" t="str">
        <f>_xll.BDP($B$8&amp;" "&amp;$C$8,"OPT_RHO","OPT_VALUATION_DT",$J34)</f>
        <v>#N/A Requesting Data...</v>
      </c>
    </row>
    <row r="35" spans="2:16" x14ac:dyDescent="0.25">
      <c r="B35" s="9" t="s">
        <v>57</v>
      </c>
      <c r="C35" s="9"/>
      <c r="D35" t="s">
        <v>58</v>
      </c>
      <c r="G35" s="6" t="str">
        <f>_xll.BDP($B$8&amp;" "&amp;$C$8,$B35,$B$16:$B$40,$H$16:$H$40)</f>
        <v>#N/A Requesting Data...</v>
      </c>
      <c r="J35" t="str">
        <f>TEXT(_xll.BToday()-9,"YYYYMMDD")</f>
        <v>20151101</v>
      </c>
      <c r="K35" t="str">
        <f>_xll.BDP($B$8&amp;" "&amp;$C$8,"OPT_THEOR_VALUE","OPT_VALUATION_DT",$J35)</f>
        <v>#N/A Requesting Data...</v>
      </c>
      <c r="L35" t="str">
        <f>_xll.BDP($B$8&amp;" "&amp;$C$8,"OPT_DELTA","OPT_VALUATION_DT",$J35)</f>
        <v>#N/A Requesting Data...</v>
      </c>
      <c r="M35" t="str">
        <f>_xll.BDP($B$8&amp;" "&amp;$C$8,"OPT_GAMMA","OPT_VALUATION_DT",$J35)</f>
        <v>#N/A Requesting Data...</v>
      </c>
      <c r="N35" t="str">
        <f>_xll.BDP($B$8&amp;" "&amp;$C$8,"OPT_VEGA","OPT_VALUATION_DT",$J35)</f>
        <v>#N/A Requesting Data...</v>
      </c>
      <c r="O35" t="str">
        <f>_xll.BDP($B$8&amp;" "&amp;$C$8,"OPT_THETA","OPT_VALUATION_DT",$J35)</f>
        <v>#N/A Requesting Data...</v>
      </c>
      <c r="P35" t="str">
        <f>_xll.BDP($B$8&amp;" "&amp;$C$8,"OPT_RHO","OPT_VALUATION_DT",$J35)</f>
        <v>#N/A Requesting Data...</v>
      </c>
    </row>
    <row r="36" spans="2:16" x14ac:dyDescent="0.25">
      <c r="B36" s="11" t="s">
        <v>59</v>
      </c>
      <c r="D36" t="s">
        <v>60</v>
      </c>
      <c r="G36" s="6" t="str">
        <f>_xll.BDP($B$8&amp;" "&amp;$C$8,$B36,$B$16:$B$40,$H$16:$H$40)</f>
        <v>#N/A Requesting Data...</v>
      </c>
    </row>
    <row r="37" spans="2:16" x14ac:dyDescent="0.25">
      <c r="B37" s="11" t="s">
        <v>61</v>
      </c>
      <c r="D37" t="s">
        <v>62</v>
      </c>
      <c r="G37" s="6" t="str">
        <f>_xll.BDP($B$8&amp;" "&amp;$C$8,$B37,$B$16:$B$40,$H$16:$H$40)</f>
        <v>#N/A Requesting Data...</v>
      </c>
    </row>
    <row r="38" spans="2:16" x14ac:dyDescent="0.25">
      <c r="B38" s="11" t="s">
        <v>63</v>
      </c>
      <c r="D38" t="s">
        <v>64</v>
      </c>
      <c r="G38" s="6" t="str">
        <f>_xll.BDP($B$8&amp;" "&amp;$C$8,$B38,$B$16:$B$40,$H$16:$H$40)</f>
        <v>#N/A Requesting Data...</v>
      </c>
    </row>
    <row r="39" spans="2:16" x14ac:dyDescent="0.25">
      <c r="B39" s="11" t="s">
        <v>65</v>
      </c>
      <c r="D39" t="s">
        <v>66</v>
      </c>
      <c r="G39" s="6" t="str">
        <f>_xll.BDP($B$8&amp;" "&amp;$C$8,$B39,$B$16:$B$40,$H$16:$H$40)</f>
        <v>#N/A Requesting Data...</v>
      </c>
    </row>
    <row r="40" spans="2:16" x14ac:dyDescent="0.25">
      <c r="B40" s="11" t="s">
        <v>67</v>
      </c>
      <c r="D40" t="s">
        <v>68</v>
      </c>
      <c r="G40" s="6" t="str">
        <f>_xll.BDP($B$8&amp;" "&amp;$C$8,$B40,$B$16:$B$40,$H$16:$H$40)</f>
        <v>#N/A Requesting Data...</v>
      </c>
    </row>
    <row r="42" spans="2:16" ht="15.75" x14ac:dyDescent="0.25">
      <c r="B42" s="22"/>
      <c r="C42" s="22"/>
      <c r="D42" s="22"/>
      <c r="E42" s="22"/>
      <c r="F42" s="13"/>
    </row>
    <row r="43" spans="2:16" x14ac:dyDescent="0.25">
      <c r="B43" s="17" t="s">
        <v>69</v>
      </c>
      <c r="C43" s="17"/>
      <c r="D43" s="17"/>
      <c r="E43" s="17"/>
    </row>
    <row r="44" spans="2:16" x14ac:dyDescent="0.25">
      <c r="B44" s="17"/>
      <c r="C44" s="17"/>
      <c r="D44" s="17"/>
      <c r="E44" s="17"/>
    </row>
    <row r="45" spans="2:16" x14ac:dyDescent="0.25">
      <c r="B45" s="14" t="s">
        <v>57</v>
      </c>
      <c r="C45" s="15"/>
      <c r="D45" s="15"/>
      <c r="E45" s="15"/>
    </row>
    <row r="46" spans="2:16" ht="15.75" x14ac:dyDescent="0.25">
      <c r="B46" s="23" t="s">
        <v>70</v>
      </c>
      <c r="C46" s="23"/>
      <c r="D46" s="23"/>
      <c r="E46" s="23"/>
      <c r="F46" t="s">
        <v>71</v>
      </c>
    </row>
    <row r="47" spans="2:16" x14ac:dyDescent="0.25">
      <c r="B47" s="24"/>
      <c r="C47" s="24"/>
      <c r="D47" s="24"/>
      <c r="E47" s="24"/>
    </row>
    <row r="49" spans="2:2" x14ac:dyDescent="0.25">
      <c r="B49" s="16" t="s">
        <v>72</v>
      </c>
    </row>
  </sheetData>
  <dataConsolidate/>
  <mergeCells count="11">
    <mergeCell ref="J24:P24"/>
    <mergeCell ref="B42:E42"/>
    <mergeCell ref="B43:E44"/>
    <mergeCell ref="B46:E46"/>
    <mergeCell ref="B47:E47"/>
    <mergeCell ref="J17:P22"/>
    <mergeCell ref="G3:N3"/>
    <mergeCell ref="G4:N7"/>
    <mergeCell ref="G9:N9"/>
    <mergeCell ref="G10:N13"/>
    <mergeCell ref="J15:P16"/>
  </mergeCells>
  <dataValidations count="2">
    <dataValidation type="list" allowBlank="1" showInputMessage="1" showErrorMessage="1" sqref="C8">
      <formula1>$Q$3:$Q$4</formula1>
    </dataValidation>
    <dataValidation type="list" allowBlank="1" showInputMessage="1" showErrorMessage="1" sqref="A9">
      <formula1>$A$8:$A$9</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6" r:id="rId4" name="CommandButton5">
          <controlPr defaultSize="0" autoLine="0" r:id="rId5">
            <anchor moveWithCells="1">
              <from>
                <xdr:col>3</xdr:col>
                <xdr:colOff>28575</xdr:colOff>
                <xdr:row>7</xdr:row>
                <xdr:rowOff>9525</xdr:rowOff>
              </from>
              <to>
                <xdr:col>4</xdr:col>
                <xdr:colOff>266700</xdr:colOff>
                <xdr:row>8</xdr:row>
                <xdr:rowOff>142875</xdr:rowOff>
              </to>
            </anchor>
          </controlPr>
        </control>
      </mc:Choice>
      <mc:Fallback>
        <control shapeId="1026" r:id="rId4" name="CommandButton5"/>
      </mc:Fallback>
    </mc:AlternateContent>
    <mc:AlternateContent xmlns:mc="http://schemas.openxmlformats.org/markup-compatibility/2006">
      <mc:Choice Requires="x14">
        <control shapeId="1025" r:id="rId6" name="CommandButton4">
          <controlPr defaultSize="0" autoLine="0" r:id="rId7">
            <anchor moveWithCells="1">
              <from>
                <xdr:col>3</xdr:col>
                <xdr:colOff>19050</xdr:colOff>
                <xdr:row>4</xdr:row>
                <xdr:rowOff>9525</xdr:rowOff>
              </from>
              <to>
                <xdr:col>4</xdr:col>
                <xdr:colOff>257175</xdr:colOff>
                <xdr:row>5</xdr:row>
                <xdr:rowOff>142875</xdr:rowOff>
              </to>
            </anchor>
          </controlPr>
        </control>
      </mc:Choice>
      <mc:Fallback>
        <control shapeId="1025" r:id="rId6" name="CommandButton4"/>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OVME</vt:lpstr>
    </vt:vector>
  </TitlesOfParts>
  <Company>Bloomberg L.P.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shariharan7</dc:creator>
  <cp:lastModifiedBy>bloomuser</cp:lastModifiedBy>
  <dcterms:created xsi:type="dcterms:W3CDTF">2015-08-04T18:15:07Z</dcterms:created>
  <dcterms:modified xsi:type="dcterms:W3CDTF">2015-11-10T21:10:30Z</dcterms:modified>
</cp:coreProperties>
</file>