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Hoja1" sheetId="1" r:id="rId1"/>
    <sheet name="Hoja2" sheetId="2" r:id="rId2"/>
  </sheets>
  <definedNames>
    <definedName name="_xlnm._FilterDatabase" localSheetId="0" hidden="1">Hoja1!$B$4:$R$30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4" i="1"/>
  <c r="Q25" i="1"/>
  <c r="Q26" i="1"/>
  <c r="Q27" i="1"/>
  <c r="Q28" i="1"/>
  <c r="Q29" i="1"/>
  <c r="P25" i="1"/>
  <c r="P26" i="1"/>
  <c r="P27" i="1"/>
  <c r="P28" i="1"/>
  <c r="P29" i="1"/>
  <c r="Q15" i="1"/>
  <c r="Q16" i="1"/>
  <c r="Q17" i="1"/>
  <c r="Q18" i="1"/>
  <c r="Q19" i="1"/>
  <c r="Q20" i="1"/>
  <c r="Q21" i="1"/>
  <c r="Q22" i="1"/>
  <c r="Q23" i="1"/>
  <c r="Q24" i="1"/>
  <c r="Q14" i="1"/>
  <c r="P15" i="1"/>
  <c r="P16" i="1"/>
  <c r="P17" i="1"/>
  <c r="P18" i="1"/>
  <c r="P19" i="1"/>
  <c r="P20" i="1"/>
  <c r="P21" i="1"/>
  <c r="P22" i="1"/>
  <c r="P23" i="1"/>
  <c r="P24" i="1"/>
  <c r="P14" i="1"/>
  <c r="R6" i="1" l="1"/>
  <c r="R7" i="1"/>
  <c r="R8" i="1"/>
  <c r="R9" i="1"/>
  <c r="R10" i="1"/>
  <c r="R11" i="1"/>
  <c r="R12" i="1"/>
  <c r="R13" i="1"/>
  <c r="R5" i="1"/>
  <c r="Q6" i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L45" i="2" l="1"/>
  <c r="M45" i="2" s="1"/>
  <c r="K45" i="2"/>
  <c r="J45" i="2"/>
  <c r="H45" i="2"/>
  <c r="L44" i="2"/>
  <c r="M44" i="2" s="1"/>
  <c r="K44" i="2"/>
  <c r="J44" i="2"/>
  <c r="H44" i="2"/>
  <c r="L43" i="2"/>
  <c r="M43" i="2" s="1"/>
  <c r="K43" i="2"/>
  <c r="J43" i="2"/>
  <c r="H43" i="2"/>
  <c r="L42" i="2"/>
  <c r="M42" i="2" s="1"/>
  <c r="K42" i="2"/>
  <c r="J42" i="2"/>
  <c r="H42" i="2"/>
  <c r="L41" i="2"/>
  <c r="M41" i="2" s="1"/>
  <c r="K41" i="2"/>
  <c r="J41" i="2"/>
  <c r="H41" i="2"/>
  <c r="L40" i="2"/>
  <c r="M40" i="2" s="1"/>
  <c r="K40" i="2"/>
  <c r="L39" i="2"/>
  <c r="M39" i="2" s="1"/>
  <c r="K39" i="2"/>
  <c r="L38" i="2"/>
  <c r="M38" i="2" s="1"/>
  <c r="K38" i="2"/>
  <c r="L37" i="2"/>
  <c r="M37" i="2" s="1"/>
  <c r="K37" i="2"/>
  <c r="L36" i="2"/>
  <c r="M36" i="2" s="1"/>
  <c r="K36" i="2"/>
  <c r="L35" i="2"/>
  <c r="M35" i="2" s="1"/>
  <c r="K35" i="2"/>
  <c r="L34" i="2"/>
  <c r="M34" i="2" s="1"/>
  <c r="K34" i="2"/>
  <c r="L33" i="2"/>
  <c r="M33" i="2" s="1"/>
  <c r="K33" i="2"/>
  <c r="L32" i="2"/>
  <c r="M32" i="2" s="1"/>
  <c r="K32" i="2"/>
  <c r="L31" i="2"/>
  <c r="M31" i="2" s="1"/>
  <c r="K31" i="2"/>
  <c r="L30" i="2"/>
  <c r="M30" i="2" s="1"/>
  <c r="K30" i="2"/>
  <c r="L29" i="2"/>
  <c r="M29" i="2" s="1"/>
  <c r="K29" i="2"/>
  <c r="L28" i="2"/>
  <c r="M28" i="2" s="1"/>
  <c r="K28" i="2"/>
  <c r="L27" i="2"/>
  <c r="M27" i="2" s="1"/>
  <c r="K27" i="2"/>
  <c r="L26" i="2"/>
  <c r="M26" i="2" s="1"/>
  <c r="K26" i="2"/>
  <c r="L25" i="2"/>
  <c r="M25" i="2" s="1"/>
  <c r="K25" i="2"/>
  <c r="L24" i="2"/>
  <c r="M24" i="2" s="1"/>
  <c r="K24" i="2"/>
  <c r="L23" i="2"/>
  <c r="M23" i="2" s="1"/>
  <c r="K23" i="2"/>
  <c r="L22" i="2"/>
  <c r="M22" i="2" s="1"/>
  <c r="K22" i="2"/>
  <c r="L21" i="2"/>
  <c r="M21" i="2" s="1"/>
  <c r="K21" i="2"/>
  <c r="L20" i="2"/>
  <c r="M20" i="2" s="1"/>
  <c r="K20" i="2"/>
  <c r="L19" i="2"/>
  <c r="M19" i="2" s="1"/>
  <c r="K19" i="2"/>
  <c r="L18" i="2"/>
  <c r="M18" i="2" s="1"/>
  <c r="K18" i="2"/>
  <c r="L17" i="2"/>
  <c r="M17" i="2" s="1"/>
  <c r="K17" i="2"/>
  <c r="L16" i="2"/>
  <c r="M16" i="2" s="1"/>
  <c r="K16" i="2"/>
  <c r="L15" i="2"/>
  <c r="M15" i="2" s="1"/>
  <c r="K15" i="2"/>
  <c r="L14" i="2"/>
  <c r="M14" i="2" s="1"/>
  <c r="K14" i="2"/>
  <c r="L13" i="2"/>
  <c r="M13" i="2" s="1"/>
  <c r="K13" i="2"/>
  <c r="L12" i="2"/>
  <c r="M12" i="2" s="1"/>
  <c r="K12" i="2"/>
  <c r="L11" i="2"/>
  <c r="M11" i="2" s="1"/>
  <c r="K11" i="2"/>
  <c r="L10" i="2"/>
  <c r="M10" i="2" s="1"/>
  <c r="K10" i="2"/>
  <c r="L9" i="2"/>
  <c r="M9" i="2" s="1"/>
  <c r="K9" i="2"/>
  <c r="L8" i="2"/>
  <c r="M8" i="2" s="1"/>
  <c r="K8" i="2"/>
  <c r="L7" i="2"/>
  <c r="M7" i="2" s="1"/>
  <c r="K7" i="2"/>
  <c r="L6" i="2"/>
  <c r="M6" i="2" s="1"/>
  <c r="K6" i="2"/>
  <c r="K30" i="1" l="1"/>
  <c r="I30" i="1"/>
  <c r="G30" i="1"/>
  <c r="M17" i="1" l="1"/>
  <c r="N17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M29" i="1"/>
  <c r="M5" i="1"/>
  <c r="N5" i="1" l="1"/>
  <c r="M30" i="1"/>
  <c r="N29" i="1" l="1"/>
  <c r="N28" i="1"/>
  <c r="N30" i="1" l="1"/>
  <c r="L11" i="1"/>
  <c r="L19" i="1"/>
  <c r="L8" i="1"/>
  <c r="L12" i="1"/>
  <c r="L16" i="1"/>
  <c r="L20" i="1"/>
  <c r="L28" i="1"/>
  <c r="L5" i="1"/>
  <c r="L9" i="1"/>
  <c r="L13" i="1"/>
  <c r="L17" i="1"/>
  <c r="L21" i="1"/>
  <c r="L25" i="1"/>
  <c r="L29" i="1"/>
  <c r="L6" i="1"/>
  <c r="L10" i="1"/>
  <c r="L14" i="1"/>
  <c r="L18" i="1"/>
  <c r="L22" i="1"/>
  <c r="L26" i="1"/>
  <c r="L15" i="1"/>
  <c r="L23" i="1"/>
  <c r="L27" i="1"/>
  <c r="L7" i="1"/>
  <c r="L24" i="1"/>
  <c r="H30" i="1" l="1"/>
  <c r="J30" i="1"/>
  <c r="L30" i="1"/>
</calcChain>
</file>

<file path=xl/sharedStrings.xml><?xml version="1.0" encoding="utf-8"?>
<sst xmlns="http://schemas.openxmlformats.org/spreadsheetml/2006/main" count="186" uniqueCount="75">
  <si>
    <t>MARCA</t>
  </si>
  <si>
    <t>CODIGO</t>
  </si>
  <si>
    <t>DESCRIPCION</t>
  </si>
  <si>
    <t>DESCUENTO NO DEVOLUCIÓN</t>
  </si>
  <si>
    <t>CHILCHOTA</t>
  </si>
  <si>
    <t>0122</t>
  </si>
  <si>
    <t>QUESO PANELA CANASTA CHILCHOTA 2.5KG</t>
  </si>
  <si>
    <t>KG</t>
  </si>
  <si>
    <t>LAGUNERO</t>
  </si>
  <si>
    <t>0124</t>
  </si>
  <si>
    <t>QUESO TIPO OAXACA LAGUNERO 3KG</t>
  </si>
  <si>
    <t>0125</t>
  </si>
  <si>
    <t>QUESO ASADERO LAGUNERO BARRA DE 2.5  KG</t>
  </si>
  <si>
    <t>DURANGUEÑO</t>
  </si>
  <si>
    <t>0127</t>
  </si>
  <si>
    <t>QUESO PANELA CANASTA  DURANGUEÑO 2KG</t>
  </si>
  <si>
    <t>ILUSION</t>
  </si>
  <si>
    <t>0130</t>
  </si>
  <si>
    <t>QUESO CHIHUAHUA  ILUSION 2.5KG</t>
  </si>
  <si>
    <t>0106</t>
  </si>
  <si>
    <t>ADEREZO PARA BOTANAS</t>
  </si>
  <si>
    <t>0108</t>
  </si>
  <si>
    <t>MOZARELLA CUBICADO LAGUNERO 5 KG</t>
  </si>
  <si>
    <t>TEMAZCAL</t>
  </si>
  <si>
    <t>0110</t>
  </si>
  <si>
    <t>QUESO PANELA CANASTA TEMAZCAL</t>
  </si>
  <si>
    <t>0112</t>
  </si>
  <si>
    <t>DOBLE CREMA (CAJA CARTON)</t>
  </si>
  <si>
    <t>QUESO CREMA CHILCHOTA EN REBANADAS 175GR</t>
  </si>
  <si>
    <t>QUESO DOBLE CREMA CHICHOTA EN REBANADAS 175GR</t>
  </si>
  <si>
    <t>QUESO AMERICANO EN REBANADAS TEMAZCAL 175GR</t>
  </si>
  <si>
    <t>QUESO CREMA  BARRA DE 250 GRS</t>
  </si>
  <si>
    <t>CREMA VEGETAL TEMAZCAL 850GR</t>
  </si>
  <si>
    <t>CREMA CHILCHOTA 450G</t>
  </si>
  <si>
    <t>CREMA CHILCHOTA VASO 200G</t>
  </si>
  <si>
    <t xml:space="preserve">QUESO PANELA CHILCHOTA DE 200 GRS.  </t>
  </si>
  <si>
    <t xml:space="preserve">QUESO CANASTO CHILCHOTA DE 200 GRS. </t>
  </si>
  <si>
    <t xml:space="preserve">QUESO DOBLE CREMA CHILCHOTA DE 200 GRS. </t>
  </si>
  <si>
    <t xml:space="preserve">QUESO RANCHERO CHILCHOTA DE 200 GRS. </t>
  </si>
  <si>
    <t>YOGURT TEMAZCAL FRESA 1K</t>
  </si>
  <si>
    <t>YOGURT TEMAZCAL MANGO 1K</t>
  </si>
  <si>
    <t>YOGURT TEMAZCAL PIÑA COCO 1K</t>
  </si>
  <si>
    <t>YOGURT TEMAZCAL NATURAL 1K</t>
  </si>
  <si>
    <t>YOGURT TEMAZCAL CEREAL 1K</t>
  </si>
  <si>
    <t>FACTOR</t>
  </si>
  <si>
    <t>PZ CAJA</t>
  </si>
  <si>
    <t>KILOS CAJA</t>
  </si>
  <si>
    <t>MATRIZ</t>
  </si>
  <si>
    <t>ARBOLEDAS</t>
  </si>
  <si>
    <t>VILLEGAS</t>
  </si>
  <si>
    <t>TOTAL CAJAS</t>
  </si>
  <si>
    <t>TOTAL KG</t>
  </si>
  <si>
    <t>CAJAS</t>
  </si>
  <si>
    <t>LA MISION SUPERMERCADOS S.A. DE C.V.</t>
  </si>
  <si>
    <t>PEDIDO QUESOS CHILCHOTA</t>
  </si>
  <si>
    <t>Emisión:</t>
  </si>
  <si>
    <t>MANTEQUILLA CHILCHOTA  BARRA 90 GR</t>
  </si>
  <si>
    <t>MANTEQUILLA  CHILCHOTA UNTABLE C/SAL</t>
  </si>
  <si>
    <t>MARGARINA  CHILCHOTA UNTABLE C/SAL</t>
  </si>
  <si>
    <t>MARGARINA BARRA DE 90 GRS CHILCHOTA</t>
  </si>
  <si>
    <t>ASADERO LAGUNERO</t>
  </si>
  <si>
    <t>OAXACA LAGUNERO</t>
  </si>
  <si>
    <t>QUESO PANELA PARRILLERO RAYADOS</t>
  </si>
  <si>
    <t>YOGURT BEBIBLE CHILCHOTA NATURAL CREMOSO</t>
  </si>
  <si>
    <t>YOGURT BEBIBLE CHILCHOTA FRESA</t>
  </si>
  <si>
    <t>YOGURT BEBIBLE CHILCHOTA DURAZNO</t>
  </si>
  <si>
    <t>YOGURT BEBIBLE CHILCHOTA COOKIES AND CREAM</t>
  </si>
  <si>
    <t>YOGURT VASO CHILCHOTA FRESA</t>
  </si>
  <si>
    <t>YOGURT VASO CHILCHOTA DURAZNO</t>
  </si>
  <si>
    <t>YOGURT VASO CHILCHOTA PIÑA COCO</t>
  </si>
  <si>
    <t>YOGURT VASO CHILCHOTA NATURAL CREMOSO</t>
  </si>
  <si>
    <t>RAYADOS</t>
  </si>
  <si>
    <t>PRODUCTOS NUEVOS</t>
  </si>
  <si>
    <t>EXISTENCIA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</si>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</sst>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5" borderId="4" xfId="1" applyNumberFormat="1" applyFont="1" applyFill="1" applyBorder="1" applyAlignment="1">
      <alignment horizontal="left" vertical="center"/>
    </xf>
    <xf numFmtId="1" fontId="5" fillId="6" borderId="5" xfId="0" applyNumberFormat="1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>
      <alignment vertical="center"/>
    </xf>
    <xf numFmtId="0" fontId="4" fillId="5" borderId="7" xfId="1" applyNumberFormat="1" applyFont="1" applyFill="1" applyBorder="1" applyAlignment="1">
      <alignment horizontal="left" vertical="center"/>
    </xf>
    <xf numFmtId="1" fontId="5" fillId="6" borderId="8" xfId="0" applyNumberFormat="1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vertical="center"/>
    </xf>
    <xf numFmtId="1" fontId="4" fillId="5" borderId="8" xfId="1" applyNumberFormat="1" applyFont="1" applyFill="1" applyBorder="1" applyAlignment="1">
      <alignment horizontal="center" vertical="center"/>
    </xf>
    <xf numFmtId="0" fontId="4" fillId="7" borderId="7" xfId="1" applyNumberFormat="1" applyFont="1" applyFill="1" applyBorder="1" applyAlignment="1">
      <alignment horizontal="left" vertical="center"/>
    </xf>
    <xf numFmtId="1" fontId="4" fillId="7" borderId="8" xfId="1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vertical="center"/>
    </xf>
    <xf numFmtId="0" fontId="4" fillId="9" borderId="7" xfId="1" applyNumberFormat="1" applyFont="1" applyFill="1" applyBorder="1" applyAlignment="1">
      <alignment horizontal="left" vertical="center"/>
    </xf>
    <xf numFmtId="1" fontId="4" fillId="9" borderId="8" xfId="1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9" fontId="4" fillId="0" borderId="0" xfId="2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164" fontId="4" fillId="9" borderId="8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/>
    </xf>
    <xf numFmtId="1" fontId="4" fillId="5" borderId="8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1" fontId="4" fillId="9" borderId="8" xfId="0" applyNumberFormat="1" applyFont="1" applyFill="1" applyBorder="1" applyAlignment="1">
      <alignment horizontal="center" vertical="center"/>
    </xf>
    <xf numFmtId="1" fontId="3" fillId="11" borderId="8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7" fillId="5" borderId="5" xfId="0" applyNumberFormat="1" applyFont="1" applyFill="1" applyBorder="1" applyAlignment="1">
      <alignment horizontal="center" vertical="center"/>
    </xf>
    <xf numFmtId="2" fontId="7" fillId="7" borderId="8" xfId="0" applyNumberFormat="1" applyFont="1" applyFill="1" applyBorder="1" applyAlignment="1">
      <alignment horizontal="center" vertical="center"/>
    </xf>
    <xf numFmtId="2" fontId="7" fillId="9" borderId="8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2" fontId="7" fillId="5" borderId="9" xfId="0" applyNumberFormat="1" applyFont="1" applyFill="1" applyBorder="1" applyAlignment="1">
      <alignment horizontal="center" vertical="center"/>
    </xf>
    <xf numFmtId="1" fontId="3" fillId="11" borderId="1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/>
    </xf>
    <xf numFmtId="164" fontId="4" fillId="5" borderId="15" xfId="0" applyNumberFormat="1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4" fillId="7" borderId="12" xfId="0" applyNumberFormat="1" applyFont="1" applyFill="1" applyBorder="1" applyAlignment="1">
      <alignment horizontal="center" vertical="center"/>
    </xf>
    <xf numFmtId="164" fontId="4" fillId="9" borderId="1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11" borderId="7" xfId="0" applyNumberFormat="1" applyFont="1" applyFill="1" applyBorder="1" applyAlignment="1">
      <alignment horizontal="center" vertical="center"/>
    </xf>
    <xf numFmtId="2" fontId="7" fillId="5" borderId="18" xfId="0" applyNumberFormat="1" applyFont="1" applyFill="1" applyBorder="1" applyAlignment="1">
      <alignment horizontal="center" vertical="center"/>
    </xf>
    <xf numFmtId="1" fontId="3" fillId="12" borderId="7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/>
    <xf numFmtId="1" fontId="3" fillId="13" borderId="4" xfId="0" applyNumberFormat="1" applyFont="1" applyFill="1" applyBorder="1" applyAlignment="1">
      <alignment horizontal="center" vertical="center"/>
    </xf>
    <xf numFmtId="1" fontId="3" fillId="13" borderId="7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1" fontId="3" fillId="13" borderId="20" xfId="0" applyNumberFormat="1" applyFont="1" applyFill="1" applyBorder="1" applyAlignment="1">
      <alignment horizontal="center" vertical="center"/>
    </xf>
    <xf numFmtId="1" fontId="3" fillId="13" borderId="8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1" fillId="14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8" fillId="5" borderId="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13" fillId="0" borderId="0" xfId="0" applyFont="1" applyFill="1"/>
    <xf numFmtId="0" fontId="4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17" xfId="0" applyFont="1" applyFill="1" applyBorder="1" applyAlignment="1">
      <alignment horizontal="center" vertical="center" wrapText="1"/>
    </xf>
    <xf numFmtId="9" fontId="4" fillId="0" borderId="0" xfId="2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9" fontId="3" fillId="0" borderId="3" xfId="2" applyNumberFormat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left" vertical="center"/>
    </xf>
    <xf numFmtId="1" fontId="5" fillId="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>
      <alignment vertical="center"/>
    </xf>
    <xf numFmtId="164" fontId="4" fillId="0" borderId="8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5" xfId="0" applyNumberFormat="1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 applyProtection="1">
      <alignment horizontal="center" vertical="center"/>
      <protection hidden="1"/>
    </xf>
    <xf numFmtId="0" fontId="4" fillId="0" borderId="7" xfId="1" applyNumberFormat="1" applyFont="1" applyFill="1" applyBorder="1" applyAlignment="1">
      <alignment horizontal="left" vertical="center"/>
    </xf>
    <xf numFmtId="9" fontId="5" fillId="0" borderId="9" xfId="0" applyNumberFormat="1" applyFont="1" applyFill="1" applyBorder="1" applyAlignment="1" applyProtection="1">
      <alignment horizontal="center" vertical="center"/>
      <protection hidden="1"/>
    </xf>
    <xf numFmtId="1" fontId="4" fillId="0" borderId="8" xfId="1" applyNumberFormat="1" applyFont="1" applyFill="1" applyBorder="1" applyAlignment="1">
      <alignment horizontal="center" vertical="center"/>
    </xf>
    <xf numFmtId="9" fontId="6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5" xfId="0" applyNumberFormat="1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2" fontId="7" fillId="0" borderId="9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5" fillId="15" borderId="8" xfId="0" applyNumberFormat="1" applyFont="1" applyFill="1" applyBorder="1" applyAlignment="1" applyProtection="1">
      <alignment horizontal="center" vertical="center"/>
      <protection locked="0"/>
    </xf>
    <xf numFmtId="1" fontId="5" fillId="5" borderId="8" xfId="0" applyNumberFormat="1" applyFont="1" applyFill="1" applyBorder="1" applyAlignment="1" applyProtection="1">
      <alignment horizontal="center" vertical="center"/>
      <protection locked="0"/>
    </xf>
    <xf numFmtId="9" fontId="5" fillId="4" borderId="15" xfId="0" applyNumberFormat="1" applyFont="1" applyFill="1" applyBorder="1" applyAlignment="1" applyProtection="1">
      <alignment horizontal="center" vertical="center"/>
      <protection hidden="1"/>
    </xf>
    <xf numFmtId="9" fontId="5" fillId="4" borderId="12" xfId="0" applyNumberFormat="1" applyFont="1" applyFill="1" applyBorder="1" applyAlignment="1" applyProtection="1">
      <alignment horizontal="center" vertical="center"/>
      <protection hidden="1"/>
    </xf>
    <xf numFmtId="9" fontId="6" fillId="8" borderId="12" xfId="0" applyNumberFormat="1" applyFont="1" applyFill="1" applyBorder="1" applyAlignment="1" applyProtection="1">
      <alignment horizontal="center" vertical="center"/>
      <protection hidden="1"/>
    </xf>
    <xf numFmtId="9" fontId="3" fillId="4" borderId="10" xfId="2" applyNumberFormat="1" applyFont="1" applyFill="1" applyBorder="1" applyAlignment="1">
      <alignment horizontal="center" vertical="center" wrapText="1"/>
    </xf>
    <xf numFmtId="0" fontId="4" fillId="16" borderId="8" xfId="0" applyFont="1" applyFill="1" applyBorder="1"/>
    <xf numFmtId="0" fontId="4" fillId="17" borderId="8" xfId="0" applyFont="1" applyFill="1" applyBorder="1"/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4" fontId="13" fillId="0" borderId="19" xfId="0" applyNumberFormat="1" applyFont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" fontId="4" fillId="0" borderId="14" xfId="1" applyNumberFormat="1" applyFont="1" applyFill="1" applyBorder="1" applyAlignment="1">
      <alignment horizontal="center" vertical="center" wrapText="1"/>
    </xf>
    <xf numFmtId="1" fontId="4" fillId="0" borderId="13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557893</xdr:colOff>
      <xdr:row>0</xdr:row>
      <xdr:rowOff>136073</xdr:rowOff>
    </xdr:from>
    <xdr:to>
      <xdr:col>2</xdr:col>
      <xdr:colOff>127681</xdr:colOff>
      <xdr:row>2</xdr:row>
      <xdr:rowOff>288927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3" y="136073"/>
          <a:ext cx="1379538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557893</xdr:colOff>
      <xdr:row>0</xdr:row>
      <xdr:rowOff>136073</xdr:rowOff>
    </xdr:from>
    <xdr:to>
      <xdr:col>1</xdr:col>
      <xdr:colOff>1093788</xdr:colOff>
      <xdr:row>3</xdr:row>
      <xdr:rowOff>3177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98"/>
          <a:ext cx="1384981" cy="638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32"/>
  <sheetViews>
    <sheetView showGridLines="0" tabSelected="1" zoomScaleNormal="100" workbookViewId="0">
      <pane xSplit="6" ySplit="4" topLeftCell="G5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baseColWidth="10" defaultColWidth="11.42578125" defaultRowHeight="15.75" x14ac:dyDescent="0.25"/>
  <cols>
    <col min="1" max="1" width="15.5703125" style="18" hidden="1" customWidth="1"/>
    <col min="2" max="2" width="18.85546875" style="19" customWidth="1"/>
    <col min="3" max="3" width="53.42578125" style="3" customWidth="1"/>
    <col min="4" max="4" width="11" style="20" bestFit="1" customWidth="1"/>
    <col min="5" max="5" width="8.85546875" style="20" bestFit="1" customWidth="1"/>
    <col min="6" max="6" width="10.140625" style="20" customWidth="1"/>
    <col min="7" max="7" width="15.7109375" style="20" customWidth="1"/>
    <col min="8" max="8" width="15.7109375" style="20" hidden="1" customWidth="1"/>
    <col min="9" max="9" width="15.7109375" style="20" customWidth="1"/>
    <col min="10" max="10" width="15.7109375" style="20" hidden="1" customWidth="1"/>
    <col min="11" max="11" width="15.7109375" style="20" customWidth="1"/>
    <col min="12" max="12" width="15.7109375" style="20" hidden="1" customWidth="1"/>
    <col min="13" max="13" width="15.7109375" style="20" customWidth="1"/>
    <col min="14" max="14" width="15.7109375" style="66" customWidth="1"/>
    <col min="15" max="15" width="16.42578125" style="17" hidden="1" customWidth="1"/>
    <col min="16" max="18" width="7.42578125" style="3" customWidth="1"/>
    <col min="19" max="16384" width="11.42578125" style="3"/>
  </cols>
  <sheetData>
    <row r="1" spans="1:18" customFormat="1" ht="5.25" customHeight="1" x14ac:dyDescent="0.25">
      <c r="C1" s="3"/>
      <c r="N1" s="65"/>
    </row>
    <row r="2" spans="1:18" customFormat="1" ht="27.75" customHeight="1" thickBot="1" x14ac:dyDescent="0.35">
      <c r="C2" s="53" t="s">
        <v>53</v>
      </c>
      <c r="D2" s="55" t="s">
        <v>55</v>
      </c>
      <c r="E2" s="123">
        <v>43580</v>
      </c>
      <c r="F2" s="123"/>
      <c r="N2" s="65"/>
    </row>
    <row r="3" spans="1:18" ht="27" customHeight="1" thickBot="1" x14ac:dyDescent="0.3">
      <c r="C3" s="54" t="s">
        <v>54</v>
      </c>
      <c r="G3" s="118" t="s">
        <v>47</v>
      </c>
      <c r="H3" s="122"/>
      <c r="I3" s="120" t="s">
        <v>48</v>
      </c>
      <c r="J3" s="121"/>
      <c r="K3" s="118" t="s">
        <v>49</v>
      </c>
      <c r="L3" s="119"/>
      <c r="M3"/>
      <c r="N3" s="65"/>
    </row>
    <row r="4" spans="1:18" ht="32.25" customHeight="1" thickBot="1" x14ac:dyDescent="0.3">
      <c r="A4" s="1" t="s">
        <v>0</v>
      </c>
      <c r="B4" s="2" t="s">
        <v>1</v>
      </c>
      <c r="C4" s="23" t="s">
        <v>2</v>
      </c>
      <c r="D4" s="22" t="s">
        <v>44</v>
      </c>
      <c r="E4" s="21" t="s">
        <v>45</v>
      </c>
      <c r="F4" s="23" t="s">
        <v>46</v>
      </c>
      <c r="G4" s="49" t="s">
        <v>52</v>
      </c>
      <c r="H4" s="42" t="s">
        <v>7</v>
      </c>
      <c r="I4" s="41" t="s">
        <v>52</v>
      </c>
      <c r="J4" s="42" t="s">
        <v>7</v>
      </c>
      <c r="K4" s="41" t="s">
        <v>52</v>
      </c>
      <c r="L4" s="43" t="s">
        <v>7</v>
      </c>
      <c r="M4" s="41" t="s">
        <v>50</v>
      </c>
      <c r="N4" s="43" t="s">
        <v>51</v>
      </c>
      <c r="O4" s="115" t="s">
        <v>3</v>
      </c>
      <c r="P4" s="23">
        <v>1</v>
      </c>
      <c r="Q4" s="23">
        <v>2</v>
      </c>
      <c r="R4" s="23">
        <v>3</v>
      </c>
    </row>
    <row r="5" spans="1:18" x14ac:dyDescent="0.25">
      <c r="A5" s="4" t="s">
        <v>4</v>
      </c>
      <c r="B5" s="5" t="s">
        <v>5</v>
      </c>
      <c r="C5" s="6" t="s">
        <v>6</v>
      </c>
      <c r="D5" s="24">
        <v>2.5</v>
      </c>
      <c r="E5" s="28">
        <v>2</v>
      </c>
      <c r="F5" s="45">
        <v>5</v>
      </c>
      <c r="G5" s="56">
        <v>2</v>
      </c>
      <c r="H5" s="58"/>
      <c r="I5" s="60"/>
      <c r="J5" s="58"/>
      <c r="K5" s="60">
        <v>1</v>
      </c>
      <c r="L5" s="38">
        <f>+K5*F5</f>
        <v>5</v>
      </c>
      <c r="M5" s="62">
        <f>+K5+I5+G5</f>
        <v>3</v>
      </c>
      <c r="N5" s="67">
        <f>+M5*F5</f>
        <v>15</v>
      </c>
      <c r="O5" s="112">
        <v>0.03</v>
      </c>
      <c r="P5" s="116">
        <f>G5*F5</f>
        <v>10</v>
      </c>
      <c r="Q5" s="116">
        <f>I5*F5</f>
        <v>0</v>
      </c>
      <c r="R5" s="116">
        <f>K5*F5</f>
        <v>5</v>
      </c>
    </row>
    <row r="6" spans="1:18" x14ac:dyDescent="0.25">
      <c r="A6" s="7" t="s">
        <v>8</v>
      </c>
      <c r="B6" s="5" t="s">
        <v>9</v>
      </c>
      <c r="C6" s="9" t="s">
        <v>10</v>
      </c>
      <c r="D6" s="25">
        <v>3</v>
      </c>
      <c r="E6" s="29">
        <v>6</v>
      </c>
      <c r="F6" s="46">
        <v>18</v>
      </c>
      <c r="G6" s="57">
        <v>1</v>
      </c>
      <c r="H6" s="59"/>
      <c r="I6" s="61">
        <v>3</v>
      </c>
      <c r="J6" s="58"/>
      <c r="K6" s="61">
        <v>3</v>
      </c>
      <c r="L6" s="38">
        <f t="shared" ref="L6:L29" si="0">+K6*F6</f>
        <v>54</v>
      </c>
      <c r="M6" s="62">
        <f t="shared" ref="M6:M29" si="1">+K6+I6+G6</f>
        <v>7</v>
      </c>
      <c r="N6" s="67">
        <f t="shared" ref="N6:N29" si="2">+M6*F6</f>
        <v>126</v>
      </c>
      <c r="O6" s="113">
        <v>0.03</v>
      </c>
      <c r="P6" s="116">
        <f t="shared" ref="P6:P13" si="3">G6*F6</f>
        <v>18</v>
      </c>
      <c r="Q6" s="116">
        <f t="shared" ref="Q6:Q13" si="4">I6*F6</f>
        <v>54</v>
      </c>
      <c r="R6" s="116">
        <f t="shared" ref="R6:R13" si="5">K6*F6</f>
        <v>54</v>
      </c>
    </row>
    <row r="7" spans="1:18" hidden="1" x14ac:dyDescent="0.25">
      <c r="A7" s="7" t="s">
        <v>8</v>
      </c>
      <c r="B7" s="110" t="s">
        <v>11</v>
      </c>
      <c r="C7" s="9" t="s">
        <v>12</v>
      </c>
      <c r="D7" s="25">
        <v>2.5</v>
      </c>
      <c r="E7" s="29">
        <v>8</v>
      </c>
      <c r="F7" s="46">
        <v>20</v>
      </c>
      <c r="G7" s="57">
        <v>1</v>
      </c>
      <c r="H7" s="59"/>
      <c r="I7" s="61">
        <v>1</v>
      </c>
      <c r="J7" s="58"/>
      <c r="K7" s="61"/>
      <c r="L7" s="38">
        <f t="shared" si="0"/>
        <v>0</v>
      </c>
      <c r="M7" s="62">
        <f t="shared" si="1"/>
        <v>2</v>
      </c>
      <c r="N7" s="67">
        <f t="shared" si="2"/>
        <v>40</v>
      </c>
      <c r="O7" s="113">
        <v>0.03</v>
      </c>
      <c r="P7" s="116">
        <f t="shared" si="3"/>
        <v>20</v>
      </c>
      <c r="Q7" s="116">
        <f t="shared" si="4"/>
        <v>20</v>
      </c>
      <c r="R7" s="116">
        <f t="shared" si="5"/>
        <v>0</v>
      </c>
    </row>
    <row r="8" spans="1:18" x14ac:dyDescent="0.25">
      <c r="A8" s="7" t="s">
        <v>13</v>
      </c>
      <c r="B8" s="111" t="s">
        <v>14</v>
      </c>
      <c r="C8" s="9" t="s">
        <v>15</v>
      </c>
      <c r="D8" s="25">
        <v>2</v>
      </c>
      <c r="E8" s="29">
        <v>2</v>
      </c>
      <c r="F8" s="46">
        <v>4</v>
      </c>
      <c r="G8" s="57">
        <v>6</v>
      </c>
      <c r="H8" s="59"/>
      <c r="I8" s="61">
        <v>6</v>
      </c>
      <c r="J8" s="58"/>
      <c r="K8" s="61">
        <v>6</v>
      </c>
      <c r="L8" s="38">
        <f t="shared" si="0"/>
        <v>24</v>
      </c>
      <c r="M8" s="62">
        <f t="shared" si="1"/>
        <v>18</v>
      </c>
      <c r="N8" s="67">
        <f t="shared" si="2"/>
        <v>72</v>
      </c>
      <c r="O8" s="113">
        <v>0.03</v>
      </c>
      <c r="P8" s="116">
        <f t="shared" si="3"/>
        <v>24</v>
      </c>
      <c r="Q8" s="116">
        <f t="shared" si="4"/>
        <v>24</v>
      </c>
      <c r="R8" s="116">
        <f t="shared" si="5"/>
        <v>24</v>
      </c>
    </row>
    <row r="9" spans="1:18" hidden="1" x14ac:dyDescent="0.25">
      <c r="A9" s="7" t="s">
        <v>16</v>
      </c>
      <c r="B9" s="8" t="s">
        <v>17</v>
      </c>
      <c r="C9" s="9" t="s">
        <v>18</v>
      </c>
      <c r="D9" s="25">
        <v>2.5</v>
      </c>
      <c r="E9" s="29">
        <v>4</v>
      </c>
      <c r="F9" s="46">
        <v>10</v>
      </c>
      <c r="G9" s="57"/>
      <c r="H9" s="59"/>
      <c r="I9" s="61"/>
      <c r="J9" s="58"/>
      <c r="K9" s="61"/>
      <c r="L9" s="38">
        <f t="shared" si="0"/>
        <v>0</v>
      </c>
      <c r="M9" s="62">
        <f t="shared" si="1"/>
        <v>0</v>
      </c>
      <c r="N9" s="67">
        <f t="shared" si="2"/>
        <v>0</v>
      </c>
      <c r="O9" s="113">
        <v>0.03</v>
      </c>
      <c r="P9" s="116">
        <f t="shared" si="3"/>
        <v>0</v>
      </c>
      <c r="Q9" s="116">
        <f t="shared" si="4"/>
        <v>0</v>
      </c>
      <c r="R9" s="116">
        <f t="shared" si="5"/>
        <v>0</v>
      </c>
    </row>
    <row r="10" spans="1:18" x14ac:dyDescent="0.25">
      <c r="A10" s="7" t="s">
        <v>4</v>
      </c>
      <c r="B10" s="8" t="s">
        <v>19</v>
      </c>
      <c r="C10" s="9" t="s">
        <v>20</v>
      </c>
      <c r="D10" s="25">
        <v>4</v>
      </c>
      <c r="E10" s="29">
        <v>1</v>
      </c>
      <c r="F10" s="46">
        <v>4</v>
      </c>
      <c r="G10" s="57">
        <v>3</v>
      </c>
      <c r="H10" s="59"/>
      <c r="I10" s="61">
        <v>2</v>
      </c>
      <c r="J10" s="58"/>
      <c r="K10" s="61">
        <v>1</v>
      </c>
      <c r="L10" s="38">
        <f t="shared" si="0"/>
        <v>4</v>
      </c>
      <c r="M10" s="62">
        <f t="shared" si="1"/>
        <v>6</v>
      </c>
      <c r="N10" s="67">
        <f t="shared" si="2"/>
        <v>24</v>
      </c>
      <c r="O10" s="113">
        <v>0.03</v>
      </c>
      <c r="P10" s="116">
        <f t="shared" si="3"/>
        <v>12</v>
      </c>
      <c r="Q10" s="116">
        <f t="shared" si="4"/>
        <v>8</v>
      </c>
      <c r="R10" s="116">
        <f t="shared" si="5"/>
        <v>4</v>
      </c>
    </row>
    <row r="11" spans="1:18" hidden="1" x14ac:dyDescent="0.25">
      <c r="A11" s="7" t="s">
        <v>8</v>
      </c>
      <c r="B11" s="10" t="s">
        <v>21</v>
      </c>
      <c r="C11" s="9" t="s">
        <v>22</v>
      </c>
      <c r="D11" s="25">
        <v>5</v>
      </c>
      <c r="E11" s="29">
        <v>1</v>
      </c>
      <c r="F11" s="46">
        <v>5</v>
      </c>
      <c r="G11" s="57"/>
      <c r="H11" s="59"/>
      <c r="I11" s="61"/>
      <c r="J11" s="58"/>
      <c r="K11" s="61"/>
      <c r="L11" s="38">
        <f t="shared" si="0"/>
        <v>0</v>
      </c>
      <c r="M11" s="62">
        <f t="shared" si="1"/>
        <v>0</v>
      </c>
      <c r="N11" s="67">
        <f t="shared" si="2"/>
        <v>0</v>
      </c>
      <c r="O11" s="113">
        <v>0.03</v>
      </c>
      <c r="P11" s="116">
        <f t="shared" si="3"/>
        <v>0</v>
      </c>
      <c r="Q11" s="116">
        <f t="shared" si="4"/>
        <v>0</v>
      </c>
      <c r="R11" s="116">
        <f t="shared" si="5"/>
        <v>0</v>
      </c>
    </row>
    <row r="12" spans="1:18" hidden="1" x14ac:dyDescent="0.25">
      <c r="A12" s="7" t="s">
        <v>23</v>
      </c>
      <c r="B12" s="8" t="s">
        <v>24</v>
      </c>
      <c r="C12" s="9" t="s">
        <v>25</v>
      </c>
      <c r="D12" s="25">
        <v>2</v>
      </c>
      <c r="E12" s="29">
        <v>2</v>
      </c>
      <c r="F12" s="46">
        <v>4</v>
      </c>
      <c r="G12" s="57">
        <v>6</v>
      </c>
      <c r="H12" s="59"/>
      <c r="I12" s="61"/>
      <c r="J12" s="58"/>
      <c r="K12" s="61"/>
      <c r="L12" s="38">
        <f t="shared" si="0"/>
        <v>0</v>
      </c>
      <c r="M12" s="62">
        <f t="shared" si="1"/>
        <v>6</v>
      </c>
      <c r="N12" s="67">
        <f t="shared" si="2"/>
        <v>24</v>
      </c>
      <c r="O12" s="113">
        <v>0.03</v>
      </c>
      <c r="P12" s="116">
        <f t="shared" si="3"/>
        <v>24</v>
      </c>
      <c r="Q12" s="116">
        <f t="shared" si="4"/>
        <v>0</v>
      </c>
      <c r="R12" s="116">
        <f t="shared" si="5"/>
        <v>0</v>
      </c>
    </row>
    <row r="13" spans="1:18" x14ac:dyDescent="0.25">
      <c r="A13" s="7" t="s">
        <v>13</v>
      </c>
      <c r="B13" s="8" t="s">
        <v>26</v>
      </c>
      <c r="C13" s="9" t="s">
        <v>27</v>
      </c>
      <c r="D13" s="25">
        <v>1</v>
      </c>
      <c r="E13" s="29">
        <v>4</v>
      </c>
      <c r="F13" s="46">
        <v>4</v>
      </c>
      <c r="G13" s="57"/>
      <c r="H13" s="59"/>
      <c r="I13" s="61">
        <v>2</v>
      </c>
      <c r="J13" s="58"/>
      <c r="K13" s="61">
        <v>1</v>
      </c>
      <c r="L13" s="38">
        <f t="shared" si="0"/>
        <v>4</v>
      </c>
      <c r="M13" s="62">
        <f t="shared" si="1"/>
        <v>3</v>
      </c>
      <c r="N13" s="67">
        <f t="shared" si="2"/>
        <v>12</v>
      </c>
      <c r="O13" s="113">
        <v>0.03</v>
      </c>
      <c r="P13" s="116">
        <f t="shared" si="3"/>
        <v>0</v>
      </c>
      <c r="Q13" s="116">
        <f t="shared" si="4"/>
        <v>8</v>
      </c>
      <c r="R13" s="116">
        <f t="shared" si="5"/>
        <v>4</v>
      </c>
    </row>
    <row r="14" spans="1:18" x14ac:dyDescent="0.25">
      <c r="A14" s="11" t="s">
        <v>4</v>
      </c>
      <c r="B14" s="12">
        <v>7501303995534</v>
      </c>
      <c r="C14" s="13" t="s">
        <v>28</v>
      </c>
      <c r="D14" s="26">
        <v>0.17499999999999999</v>
      </c>
      <c r="E14" s="30">
        <v>10</v>
      </c>
      <c r="F14" s="47">
        <v>1.75</v>
      </c>
      <c r="G14" s="50"/>
      <c r="H14" s="36"/>
      <c r="I14" s="32"/>
      <c r="J14" s="58"/>
      <c r="K14" s="50">
        <v>2</v>
      </c>
      <c r="L14" s="38">
        <f t="shared" si="0"/>
        <v>3.5</v>
      </c>
      <c r="M14" s="62">
        <f t="shared" si="1"/>
        <v>2</v>
      </c>
      <c r="N14" s="67">
        <f t="shared" si="2"/>
        <v>3.5</v>
      </c>
      <c r="O14" s="114"/>
      <c r="P14" s="117">
        <f>G14*E14</f>
        <v>0</v>
      </c>
      <c r="Q14" s="117">
        <f>I14*E14</f>
        <v>0</v>
      </c>
      <c r="R14" s="117">
        <f>K14*E14</f>
        <v>20</v>
      </c>
    </row>
    <row r="15" spans="1:18" x14ac:dyDescent="0.25">
      <c r="A15" s="11" t="s">
        <v>4</v>
      </c>
      <c r="B15" s="12">
        <v>7501303995510</v>
      </c>
      <c r="C15" s="13" t="s">
        <v>29</v>
      </c>
      <c r="D15" s="26">
        <v>0.17499999999999999</v>
      </c>
      <c r="E15" s="30">
        <v>10</v>
      </c>
      <c r="F15" s="47">
        <v>1.75</v>
      </c>
      <c r="G15" s="50">
        <v>3</v>
      </c>
      <c r="H15" s="36"/>
      <c r="I15" s="32">
        <v>1</v>
      </c>
      <c r="J15" s="58"/>
      <c r="K15" s="50">
        <v>2</v>
      </c>
      <c r="L15" s="38">
        <f t="shared" si="0"/>
        <v>3.5</v>
      </c>
      <c r="M15" s="62">
        <f t="shared" si="1"/>
        <v>6</v>
      </c>
      <c r="N15" s="67">
        <f t="shared" si="2"/>
        <v>10.5</v>
      </c>
      <c r="O15" s="114"/>
      <c r="P15" s="117">
        <f t="shared" ref="P15:P29" si="6">G15*E15</f>
        <v>30</v>
      </c>
      <c r="Q15" s="117">
        <f t="shared" ref="Q15:Q29" si="7">I15*E15</f>
        <v>10</v>
      </c>
      <c r="R15" s="117">
        <f t="shared" ref="R15:R29" si="8">K15*E15</f>
        <v>20</v>
      </c>
    </row>
    <row r="16" spans="1:18" x14ac:dyDescent="0.25">
      <c r="A16" s="11" t="s">
        <v>23</v>
      </c>
      <c r="B16" s="12">
        <v>7501303995428</v>
      </c>
      <c r="C16" s="13" t="s">
        <v>30</v>
      </c>
      <c r="D16" s="26">
        <v>0.17499999999999999</v>
      </c>
      <c r="E16" s="30">
        <v>10</v>
      </c>
      <c r="F16" s="47">
        <v>1.75</v>
      </c>
      <c r="G16" s="50">
        <v>8</v>
      </c>
      <c r="H16" s="36"/>
      <c r="I16" s="32">
        <v>5</v>
      </c>
      <c r="J16" s="58"/>
      <c r="K16" s="50">
        <v>5</v>
      </c>
      <c r="L16" s="38">
        <f t="shared" si="0"/>
        <v>8.75</v>
      </c>
      <c r="M16" s="62">
        <f t="shared" si="1"/>
        <v>18</v>
      </c>
      <c r="N16" s="67">
        <f t="shared" si="2"/>
        <v>31.5</v>
      </c>
      <c r="O16" s="114"/>
      <c r="P16" s="117">
        <f t="shared" si="6"/>
        <v>80</v>
      </c>
      <c r="Q16" s="117">
        <f t="shared" si="7"/>
        <v>50</v>
      </c>
      <c r="R16" s="117">
        <f t="shared" si="8"/>
        <v>50</v>
      </c>
    </row>
    <row r="17" spans="1:18" x14ac:dyDescent="0.25">
      <c r="A17" s="11" t="s">
        <v>4</v>
      </c>
      <c r="B17" s="12">
        <v>7501303919660</v>
      </c>
      <c r="C17" s="13" t="s">
        <v>31</v>
      </c>
      <c r="D17" s="26">
        <v>0.25</v>
      </c>
      <c r="E17" s="30">
        <v>4</v>
      </c>
      <c r="F17" s="47">
        <v>1</v>
      </c>
      <c r="G17" s="50">
        <v>15</v>
      </c>
      <c r="H17" s="36"/>
      <c r="I17" s="32">
        <v>15</v>
      </c>
      <c r="J17" s="35"/>
      <c r="K17" s="50">
        <v>10</v>
      </c>
      <c r="L17" s="38">
        <f t="shared" si="0"/>
        <v>10</v>
      </c>
      <c r="M17" s="62">
        <f>+K17+I17+G17</f>
        <v>40</v>
      </c>
      <c r="N17" s="67">
        <f t="shared" si="2"/>
        <v>40</v>
      </c>
      <c r="O17" s="114"/>
      <c r="P17" s="117">
        <f t="shared" si="6"/>
        <v>60</v>
      </c>
      <c r="Q17" s="117">
        <f t="shared" si="7"/>
        <v>60</v>
      </c>
      <c r="R17" s="117">
        <f t="shared" si="8"/>
        <v>40</v>
      </c>
    </row>
    <row r="18" spans="1:18" hidden="1" x14ac:dyDescent="0.25">
      <c r="A18" s="11" t="s">
        <v>23</v>
      </c>
      <c r="B18" s="12">
        <v>7501303909685</v>
      </c>
      <c r="C18" s="13" t="s">
        <v>32</v>
      </c>
      <c r="D18" s="26">
        <v>0.85</v>
      </c>
      <c r="E18" s="30">
        <v>9</v>
      </c>
      <c r="F18" s="47">
        <v>7.6499999999999995</v>
      </c>
      <c r="G18" s="50">
        <v>10</v>
      </c>
      <c r="H18" s="36"/>
      <c r="I18" s="32">
        <v>7</v>
      </c>
      <c r="J18" s="35"/>
      <c r="K18" s="50"/>
      <c r="L18" s="38">
        <f t="shared" si="0"/>
        <v>0</v>
      </c>
      <c r="M18" s="62">
        <f t="shared" si="1"/>
        <v>17</v>
      </c>
      <c r="N18" s="67">
        <f t="shared" si="2"/>
        <v>130.04999999999998</v>
      </c>
      <c r="O18" s="114"/>
      <c r="P18" s="117">
        <f t="shared" si="6"/>
        <v>90</v>
      </c>
      <c r="Q18" s="117">
        <f t="shared" si="7"/>
        <v>63</v>
      </c>
      <c r="R18" s="117">
        <f t="shared" si="8"/>
        <v>0</v>
      </c>
    </row>
    <row r="19" spans="1:18" x14ac:dyDescent="0.25">
      <c r="A19" s="11" t="s">
        <v>4</v>
      </c>
      <c r="B19" s="12">
        <v>7501303995121</v>
      </c>
      <c r="C19" s="13" t="s">
        <v>33</v>
      </c>
      <c r="D19" s="26">
        <v>0.45</v>
      </c>
      <c r="E19" s="30">
        <v>9</v>
      </c>
      <c r="F19" s="47">
        <v>4.05</v>
      </c>
      <c r="G19" s="50">
        <v>1</v>
      </c>
      <c r="H19" s="36"/>
      <c r="I19" s="32">
        <v>1</v>
      </c>
      <c r="J19" s="35"/>
      <c r="K19" s="50">
        <v>2</v>
      </c>
      <c r="L19" s="38">
        <f t="shared" si="0"/>
        <v>8.1</v>
      </c>
      <c r="M19" s="62">
        <f t="shared" si="1"/>
        <v>4</v>
      </c>
      <c r="N19" s="67">
        <f t="shared" si="2"/>
        <v>16.2</v>
      </c>
      <c r="O19" s="114"/>
      <c r="P19" s="117">
        <f t="shared" si="6"/>
        <v>9</v>
      </c>
      <c r="Q19" s="117">
        <f t="shared" si="7"/>
        <v>9</v>
      </c>
      <c r="R19" s="117">
        <f t="shared" si="8"/>
        <v>18</v>
      </c>
    </row>
    <row r="20" spans="1:18" x14ac:dyDescent="0.25">
      <c r="A20" s="11" t="s">
        <v>4</v>
      </c>
      <c r="B20" s="12">
        <v>7501303912005</v>
      </c>
      <c r="C20" s="13" t="s">
        <v>34</v>
      </c>
      <c r="D20" s="26">
        <v>0.2</v>
      </c>
      <c r="E20" s="30">
        <v>20</v>
      </c>
      <c r="F20" s="47">
        <v>4</v>
      </c>
      <c r="G20" s="50">
        <v>1</v>
      </c>
      <c r="H20" s="36"/>
      <c r="I20" s="32">
        <v>1</v>
      </c>
      <c r="J20" s="35"/>
      <c r="K20" s="32">
        <v>1</v>
      </c>
      <c r="L20" s="38">
        <f t="shared" si="0"/>
        <v>4</v>
      </c>
      <c r="M20" s="62">
        <f t="shared" si="1"/>
        <v>3</v>
      </c>
      <c r="N20" s="67">
        <f t="shared" si="2"/>
        <v>12</v>
      </c>
      <c r="O20" s="114"/>
      <c r="P20" s="117">
        <f t="shared" si="6"/>
        <v>20</v>
      </c>
      <c r="Q20" s="117">
        <f t="shared" si="7"/>
        <v>20</v>
      </c>
      <c r="R20" s="117">
        <f t="shared" si="8"/>
        <v>20</v>
      </c>
    </row>
    <row r="21" spans="1:18" x14ac:dyDescent="0.25">
      <c r="A21" s="11" t="s">
        <v>4</v>
      </c>
      <c r="B21" s="12">
        <v>7501303914108</v>
      </c>
      <c r="C21" s="13" t="s">
        <v>35</v>
      </c>
      <c r="D21" s="26">
        <v>0.2</v>
      </c>
      <c r="E21" s="30">
        <v>1</v>
      </c>
      <c r="F21" s="47">
        <v>0.2</v>
      </c>
      <c r="G21" s="50">
        <v>5</v>
      </c>
      <c r="H21" s="36"/>
      <c r="I21" s="32"/>
      <c r="J21" s="35"/>
      <c r="K21" s="32">
        <v>10</v>
      </c>
      <c r="L21" s="38">
        <f t="shared" si="0"/>
        <v>2</v>
      </c>
      <c r="M21" s="62">
        <f t="shared" si="1"/>
        <v>15</v>
      </c>
      <c r="N21" s="67">
        <f t="shared" si="2"/>
        <v>3</v>
      </c>
      <c r="O21" s="114"/>
      <c r="P21" s="117">
        <f t="shared" si="6"/>
        <v>5</v>
      </c>
      <c r="Q21" s="117">
        <f t="shared" si="7"/>
        <v>0</v>
      </c>
      <c r="R21" s="117">
        <f t="shared" si="8"/>
        <v>10</v>
      </c>
    </row>
    <row r="22" spans="1:18" hidden="1" x14ac:dyDescent="0.25">
      <c r="A22" s="11" t="s">
        <v>4</v>
      </c>
      <c r="B22" s="12">
        <v>7501303914214</v>
      </c>
      <c r="C22" s="13" t="s">
        <v>36</v>
      </c>
      <c r="D22" s="26">
        <v>0.2</v>
      </c>
      <c r="E22" s="30">
        <v>1</v>
      </c>
      <c r="F22" s="47">
        <v>0.2</v>
      </c>
      <c r="G22" s="50">
        <v>5</v>
      </c>
      <c r="H22" s="36"/>
      <c r="I22" s="32"/>
      <c r="J22" s="35"/>
      <c r="K22" s="32"/>
      <c r="L22" s="51">
        <f t="shared" si="0"/>
        <v>0</v>
      </c>
      <c r="M22" s="62">
        <f t="shared" si="1"/>
        <v>5</v>
      </c>
      <c r="N22" s="67">
        <f t="shared" si="2"/>
        <v>1</v>
      </c>
      <c r="O22" s="114"/>
      <c r="P22" s="117">
        <f t="shared" si="6"/>
        <v>5</v>
      </c>
      <c r="Q22" s="117">
        <f t="shared" si="7"/>
        <v>0</v>
      </c>
      <c r="R22" s="117">
        <f t="shared" si="8"/>
        <v>0</v>
      </c>
    </row>
    <row r="23" spans="1:18" hidden="1" x14ac:dyDescent="0.25">
      <c r="A23" s="11" t="s">
        <v>4</v>
      </c>
      <c r="B23" s="12">
        <v>7501303915167</v>
      </c>
      <c r="C23" s="13" t="s">
        <v>37</v>
      </c>
      <c r="D23" s="26">
        <v>0.2</v>
      </c>
      <c r="E23" s="30">
        <v>1</v>
      </c>
      <c r="F23" s="47">
        <v>0.2</v>
      </c>
      <c r="G23" s="50"/>
      <c r="H23" s="36"/>
      <c r="I23" s="32"/>
      <c r="J23" s="35"/>
      <c r="K23" s="40"/>
      <c r="L23" s="39">
        <f t="shared" si="0"/>
        <v>0</v>
      </c>
      <c r="M23" s="62">
        <f t="shared" si="1"/>
        <v>0</v>
      </c>
      <c r="N23" s="67">
        <f t="shared" si="2"/>
        <v>0</v>
      </c>
      <c r="O23" s="114"/>
      <c r="P23" s="117">
        <f t="shared" si="6"/>
        <v>0</v>
      </c>
      <c r="Q23" s="117">
        <f t="shared" si="7"/>
        <v>0</v>
      </c>
      <c r="R23" s="117">
        <f t="shared" si="8"/>
        <v>0</v>
      </c>
    </row>
    <row r="24" spans="1:18" x14ac:dyDescent="0.25">
      <c r="A24" s="11" t="s">
        <v>4</v>
      </c>
      <c r="B24" s="12">
        <v>7501303914184</v>
      </c>
      <c r="C24" s="13" t="s">
        <v>38</v>
      </c>
      <c r="D24" s="26">
        <v>0.2</v>
      </c>
      <c r="E24" s="30">
        <v>1</v>
      </c>
      <c r="F24" s="47">
        <v>0.2</v>
      </c>
      <c r="G24" s="50">
        <v>5</v>
      </c>
      <c r="H24" s="36"/>
      <c r="I24" s="32"/>
      <c r="J24" s="35"/>
      <c r="K24" s="32">
        <v>10</v>
      </c>
      <c r="L24" s="38">
        <f t="shared" si="0"/>
        <v>2</v>
      </c>
      <c r="M24" s="62">
        <f t="shared" si="1"/>
        <v>15</v>
      </c>
      <c r="N24" s="67">
        <f t="shared" si="2"/>
        <v>3</v>
      </c>
      <c r="O24" s="114"/>
      <c r="P24" s="117">
        <f t="shared" si="6"/>
        <v>5</v>
      </c>
      <c r="Q24" s="117">
        <f t="shared" si="7"/>
        <v>0</v>
      </c>
      <c r="R24" s="117">
        <f t="shared" si="8"/>
        <v>10</v>
      </c>
    </row>
    <row r="25" spans="1:18" x14ac:dyDescent="0.25">
      <c r="A25" s="14" t="s">
        <v>23</v>
      </c>
      <c r="B25" s="15">
        <v>7501303992205</v>
      </c>
      <c r="C25" s="16" t="s">
        <v>39</v>
      </c>
      <c r="D25" s="27">
        <v>1</v>
      </c>
      <c r="E25" s="31">
        <v>6</v>
      </c>
      <c r="F25" s="48">
        <v>6</v>
      </c>
      <c r="G25" s="52">
        <v>2</v>
      </c>
      <c r="H25" s="37"/>
      <c r="I25" s="33">
        <v>4</v>
      </c>
      <c r="J25" s="35"/>
      <c r="K25" s="33">
        <v>2</v>
      </c>
      <c r="L25" s="38">
        <f t="shared" si="0"/>
        <v>12</v>
      </c>
      <c r="M25" s="62">
        <f t="shared" si="1"/>
        <v>8</v>
      </c>
      <c r="N25" s="67">
        <f t="shared" si="2"/>
        <v>48</v>
      </c>
      <c r="O25" s="114"/>
      <c r="P25" s="117">
        <f t="shared" si="6"/>
        <v>12</v>
      </c>
      <c r="Q25" s="117">
        <f t="shared" si="7"/>
        <v>24</v>
      </c>
      <c r="R25" s="117">
        <f t="shared" si="8"/>
        <v>12</v>
      </c>
    </row>
    <row r="26" spans="1:18" x14ac:dyDescent="0.25">
      <c r="A26" s="14" t="s">
        <v>23</v>
      </c>
      <c r="B26" s="15">
        <v>7501303992243</v>
      </c>
      <c r="C26" s="16" t="s">
        <v>40</v>
      </c>
      <c r="D26" s="27">
        <v>1</v>
      </c>
      <c r="E26" s="31">
        <v>6</v>
      </c>
      <c r="F26" s="48">
        <v>6</v>
      </c>
      <c r="G26" s="52"/>
      <c r="H26" s="37"/>
      <c r="I26" s="33">
        <v>2</v>
      </c>
      <c r="J26" s="35"/>
      <c r="K26" s="33">
        <v>2</v>
      </c>
      <c r="L26" s="38">
        <f t="shared" si="0"/>
        <v>12</v>
      </c>
      <c r="M26" s="62">
        <f t="shared" si="1"/>
        <v>4</v>
      </c>
      <c r="N26" s="67">
        <f t="shared" si="2"/>
        <v>24</v>
      </c>
      <c r="O26" s="114"/>
      <c r="P26" s="117">
        <f t="shared" si="6"/>
        <v>0</v>
      </c>
      <c r="Q26" s="117">
        <f t="shared" si="7"/>
        <v>12</v>
      </c>
      <c r="R26" s="117">
        <f t="shared" si="8"/>
        <v>12</v>
      </c>
    </row>
    <row r="27" spans="1:18" hidden="1" x14ac:dyDescent="0.25">
      <c r="A27" s="14" t="s">
        <v>23</v>
      </c>
      <c r="B27" s="15">
        <v>7501303992236</v>
      </c>
      <c r="C27" s="16" t="s">
        <v>41</v>
      </c>
      <c r="D27" s="27">
        <v>1</v>
      </c>
      <c r="E27" s="31">
        <v>6</v>
      </c>
      <c r="F27" s="48">
        <v>6</v>
      </c>
      <c r="G27" s="52"/>
      <c r="H27" s="37"/>
      <c r="I27" s="33"/>
      <c r="J27" s="35"/>
      <c r="K27" s="33"/>
      <c r="L27" s="38">
        <f t="shared" si="0"/>
        <v>0</v>
      </c>
      <c r="M27" s="62">
        <f t="shared" si="1"/>
        <v>0</v>
      </c>
      <c r="N27" s="67">
        <f t="shared" si="2"/>
        <v>0</v>
      </c>
      <c r="O27" s="114"/>
      <c r="P27" s="117">
        <f t="shared" si="6"/>
        <v>0</v>
      </c>
      <c r="Q27" s="117">
        <f t="shared" si="7"/>
        <v>0</v>
      </c>
      <c r="R27" s="117">
        <f t="shared" si="8"/>
        <v>0</v>
      </c>
    </row>
    <row r="28" spans="1:18" x14ac:dyDescent="0.25">
      <c r="A28" s="14" t="s">
        <v>23</v>
      </c>
      <c r="B28" s="15">
        <v>7501303992403</v>
      </c>
      <c r="C28" s="16" t="s">
        <v>42</v>
      </c>
      <c r="D28" s="27">
        <v>1</v>
      </c>
      <c r="E28" s="31">
        <v>6</v>
      </c>
      <c r="F28" s="48">
        <v>6</v>
      </c>
      <c r="G28" s="52"/>
      <c r="H28" s="37"/>
      <c r="I28" s="33"/>
      <c r="J28" s="35"/>
      <c r="K28" s="33">
        <v>1</v>
      </c>
      <c r="L28" s="38">
        <f t="shared" si="0"/>
        <v>6</v>
      </c>
      <c r="M28" s="62">
        <f t="shared" si="1"/>
        <v>1</v>
      </c>
      <c r="N28" s="67">
        <f t="shared" si="2"/>
        <v>6</v>
      </c>
      <c r="O28" s="114"/>
      <c r="P28" s="117">
        <f t="shared" si="6"/>
        <v>0</v>
      </c>
      <c r="Q28" s="117">
        <f t="shared" si="7"/>
        <v>0</v>
      </c>
      <c r="R28" s="117">
        <f t="shared" si="8"/>
        <v>6</v>
      </c>
    </row>
    <row r="29" spans="1:18" hidden="1" x14ac:dyDescent="0.25">
      <c r="A29" s="14" t="s">
        <v>23</v>
      </c>
      <c r="B29" s="15">
        <v>7501303992229</v>
      </c>
      <c r="C29" s="16" t="s">
        <v>43</v>
      </c>
      <c r="D29" s="27">
        <v>1</v>
      </c>
      <c r="E29" s="31">
        <v>6</v>
      </c>
      <c r="F29" s="48">
        <v>6</v>
      </c>
      <c r="G29" s="52"/>
      <c r="H29" s="37"/>
      <c r="I29" s="33">
        <v>2</v>
      </c>
      <c r="J29" s="35"/>
      <c r="K29" s="33"/>
      <c r="L29" s="38">
        <f t="shared" si="0"/>
        <v>0</v>
      </c>
      <c r="M29" s="62">
        <f t="shared" si="1"/>
        <v>2</v>
      </c>
      <c r="N29" s="67">
        <f t="shared" si="2"/>
        <v>12</v>
      </c>
      <c r="O29" s="114"/>
      <c r="P29" s="117">
        <f t="shared" si="6"/>
        <v>0</v>
      </c>
      <c r="Q29" s="117">
        <f t="shared" si="7"/>
        <v>12</v>
      </c>
      <c r="R29" s="117">
        <f t="shared" si="8"/>
        <v>0</v>
      </c>
    </row>
    <row r="30" spans="1:18" ht="18.75" x14ac:dyDescent="0.25">
      <c r="G30" s="19">
        <f t="shared" ref="G30:N30" si="9">SUM(G5:G29)</f>
        <v>74</v>
      </c>
      <c r="H30" s="44">
        <f t="shared" si="9"/>
        <v>0</v>
      </c>
      <c r="I30" s="19">
        <f t="shared" si="9"/>
        <v>52</v>
      </c>
      <c r="J30" s="44">
        <f t="shared" si="9"/>
        <v>0</v>
      </c>
      <c r="K30" s="19">
        <f t="shared" si="9"/>
        <v>59</v>
      </c>
      <c r="L30" s="44">
        <f t="shared" si="9"/>
        <v>162.85</v>
      </c>
      <c r="M30" s="63">
        <f t="shared" si="9"/>
        <v>185</v>
      </c>
      <c r="N30" s="64">
        <f t="shared" si="9"/>
        <v>653.75</v>
      </c>
    </row>
    <row r="31" spans="1:18" x14ac:dyDescent="0.25">
      <c r="H31" s="34"/>
      <c r="J31" s="34"/>
    </row>
    <row r="32" spans="1:18" x14ac:dyDescent="0.25">
      <c r="H32" s="34"/>
      <c r="J32" s="34"/>
    </row>
  </sheetData>
  <autoFilter ref="B4:R30">
    <filterColumn colId="16">
      <filters blank="1">
        <filter val="10"/>
        <filter val="12"/>
        <filter val="18"/>
        <filter val="20"/>
        <filter val="24"/>
        <filter val="4"/>
        <filter val="40"/>
        <filter val="5"/>
        <filter val="50"/>
        <filter val="54"/>
        <filter val="6"/>
      </filters>
    </filterColumn>
  </autoFilter>
  <mergeCells count="4">
    <mergeCell ref="K3:L3"/>
    <mergeCell ref="I3:J3"/>
    <mergeCell ref="G3:H3"/>
    <mergeCell ref="E2:F2"/>
  </mergeCells>
  <pageMargins left="0.39370078740157483" right="0" top="0.74803149606299213" bottom="0.74803149606299213" header="0.31496062992125984" footer="0.31496062992125984"/>
  <pageSetup scale="65" orientation="landscape" r:id="rId1"/>
  <ignoredErrors>
    <ignoredError sqref="B5:B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topLeftCell="B1" workbookViewId="0">
      <selection activeCell="P15" sqref="P15"/>
    </sheetView>
  </sheetViews>
  <sheetFormatPr baseColWidth="10" defaultColWidth="11.42578125" defaultRowHeight="15.75" x14ac:dyDescent="0.25"/>
  <cols>
    <col min="1" max="1" width="15.5703125" style="73" hidden="1" customWidth="1"/>
    <col min="2" max="2" width="18.85546875" style="74" customWidth="1"/>
    <col min="3" max="3" width="55.7109375" style="70" bestFit="1" customWidth="1"/>
    <col min="4" max="4" width="11" style="75" hidden="1" customWidth="1"/>
    <col min="5" max="5" width="8.85546875" style="75" bestFit="1" customWidth="1"/>
    <col min="6" max="6" width="10.140625" style="75" hidden="1" customWidth="1"/>
    <col min="7" max="7" width="13.85546875" style="75" customWidth="1"/>
    <col min="8" max="8" width="15.7109375" style="75" hidden="1" customWidth="1"/>
    <col min="9" max="9" width="15.7109375" style="75" customWidth="1"/>
    <col min="10" max="12" width="15.7109375" style="75" hidden="1" customWidth="1"/>
    <col min="13" max="13" width="15.7109375" style="109" hidden="1" customWidth="1"/>
    <col min="14" max="14" width="16.42578125" style="77" hidden="1" customWidth="1"/>
    <col min="15" max="16384" width="11.42578125" style="70"/>
  </cols>
  <sheetData>
    <row r="1" spans="1:14" s="69" customFormat="1" ht="5.25" customHeight="1" x14ac:dyDescent="0.25">
      <c r="C1" s="70"/>
      <c r="M1" s="71"/>
    </row>
    <row r="2" spans="1:14" s="69" customFormat="1" ht="27.75" customHeight="1" thickBot="1" x14ac:dyDescent="0.35">
      <c r="C2" s="53" t="s">
        <v>53</v>
      </c>
      <c r="D2" s="72"/>
      <c r="E2" s="124"/>
      <c r="F2" s="124"/>
      <c r="M2" s="71"/>
    </row>
    <row r="3" spans="1:14" ht="27" customHeight="1" thickBot="1" x14ac:dyDescent="0.3">
      <c r="C3" s="54" t="s">
        <v>54</v>
      </c>
      <c r="G3" s="125"/>
      <c r="H3" s="125"/>
      <c r="I3" s="125"/>
      <c r="J3" s="125"/>
      <c r="K3" s="76"/>
      <c r="L3" s="69"/>
      <c r="M3" s="71"/>
    </row>
    <row r="4" spans="1:14" ht="27" customHeight="1" thickBot="1" x14ac:dyDescent="0.3">
      <c r="C4" s="54"/>
      <c r="G4" s="68"/>
      <c r="H4" s="68"/>
      <c r="I4" s="68"/>
      <c r="J4" s="68"/>
      <c r="K4" s="76"/>
      <c r="L4" s="69"/>
      <c r="M4" s="71"/>
    </row>
    <row r="5" spans="1:14" ht="32.25" customHeight="1" thickBot="1" x14ac:dyDescent="0.3">
      <c r="A5" s="78" t="s">
        <v>0</v>
      </c>
      <c r="B5" s="79" t="s">
        <v>1</v>
      </c>
      <c r="C5" s="80" t="s">
        <v>2</v>
      </c>
      <c r="D5" s="81" t="s">
        <v>44</v>
      </c>
      <c r="E5" s="80" t="s">
        <v>45</v>
      </c>
      <c r="F5" s="80" t="s">
        <v>46</v>
      </c>
      <c r="G5" s="80" t="s">
        <v>73</v>
      </c>
      <c r="H5" s="82" t="s">
        <v>7</v>
      </c>
      <c r="I5" s="80" t="s">
        <v>74</v>
      </c>
      <c r="J5" s="83" t="s">
        <v>7</v>
      </c>
      <c r="K5" s="84" t="s">
        <v>7</v>
      </c>
      <c r="L5" s="85" t="s">
        <v>50</v>
      </c>
      <c r="M5" s="84" t="s">
        <v>51</v>
      </c>
      <c r="N5" s="86" t="s">
        <v>3</v>
      </c>
    </row>
    <row r="6" spans="1:14" ht="20.25" customHeight="1" x14ac:dyDescent="0.25">
      <c r="A6" s="87" t="s">
        <v>4</v>
      </c>
      <c r="B6" s="88" t="s">
        <v>5</v>
      </c>
      <c r="C6" s="89" t="s">
        <v>6</v>
      </c>
      <c r="D6" s="90">
        <v>2.5</v>
      </c>
      <c r="E6" s="91">
        <v>2</v>
      </c>
      <c r="F6" s="90">
        <v>5</v>
      </c>
      <c r="G6" s="92"/>
      <c r="H6" s="93"/>
      <c r="I6" s="92"/>
      <c r="J6" s="94"/>
      <c r="K6" s="95" t="e">
        <f>+#REF!*F6</f>
        <v>#REF!</v>
      </c>
      <c r="L6" s="96" t="e">
        <f>+#REF!+I6+G6</f>
        <v>#REF!</v>
      </c>
      <c r="M6" s="97" t="e">
        <f t="shared" ref="M6:M45" si="0">+L6*F6</f>
        <v>#REF!</v>
      </c>
      <c r="N6" s="98">
        <v>0.03</v>
      </c>
    </row>
    <row r="7" spans="1:14" ht="20.25" customHeight="1" x14ac:dyDescent="0.25">
      <c r="A7" s="99" t="s">
        <v>8</v>
      </c>
      <c r="B7" s="88" t="s">
        <v>9</v>
      </c>
      <c r="C7" s="89" t="s">
        <v>10</v>
      </c>
      <c r="D7" s="90">
        <v>3</v>
      </c>
      <c r="E7" s="91">
        <v>6</v>
      </c>
      <c r="F7" s="90">
        <v>18</v>
      </c>
      <c r="G7" s="92"/>
      <c r="H7" s="93"/>
      <c r="I7" s="92"/>
      <c r="J7" s="94"/>
      <c r="K7" s="95" t="e">
        <f>+#REF!*F7</f>
        <v>#REF!</v>
      </c>
      <c r="L7" s="96" t="e">
        <f>+#REF!+I7+G7</f>
        <v>#REF!</v>
      </c>
      <c r="M7" s="97" t="e">
        <f t="shared" si="0"/>
        <v>#REF!</v>
      </c>
      <c r="N7" s="100">
        <v>0.03</v>
      </c>
    </row>
    <row r="8" spans="1:14" ht="20.25" customHeight="1" x14ac:dyDescent="0.25">
      <c r="A8" s="99" t="s">
        <v>8</v>
      </c>
      <c r="B8" s="88" t="s">
        <v>11</v>
      </c>
      <c r="C8" s="89" t="s">
        <v>12</v>
      </c>
      <c r="D8" s="90">
        <v>2.5</v>
      </c>
      <c r="E8" s="91">
        <v>8</v>
      </c>
      <c r="F8" s="90">
        <v>20</v>
      </c>
      <c r="G8" s="92"/>
      <c r="H8" s="93"/>
      <c r="I8" s="92"/>
      <c r="J8" s="94"/>
      <c r="K8" s="95" t="e">
        <f>+#REF!*F8</f>
        <v>#REF!</v>
      </c>
      <c r="L8" s="96" t="e">
        <f>+#REF!+I8+G8</f>
        <v>#REF!</v>
      </c>
      <c r="M8" s="97" t="e">
        <f t="shared" si="0"/>
        <v>#REF!</v>
      </c>
      <c r="N8" s="100">
        <v>0.03</v>
      </c>
    </row>
    <row r="9" spans="1:14" ht="20.25" customHeight="1" x14ac:dyDescent="0.25">
      <c r="A9" s="99" t="s">
        <v>13</v>
      </c>
      <c r="B9" s="88" t="s">
        <v>14</v>
      </c>
      <c r="C9" s="89" t="s">
        <v>15</v>
      </c>
      <c r="D9" s="90">
        <v>2</v>
      </c>
      <c r="E9" s="91">
        <v>2</v>
      </c>
      <c r="F9" s="90">
        <v>4</v>
      </c>
      <c r="G9" s="92"/>
      <c r="H9" s="93"/>
      <c r="I9" s="92"/>
      <c r="J9" s="94"/>
      <c r="K9" s="95" t="e">
        <f>+#REF!*F9</f>
        <v>#REF!</v>
      </c>
      <c r="L9" s="96" t="e">
        <f>+#REF!+I9+G9</f>
        <v>#REF!</v>
      </c>
      <c r="M9" s="97" t="e">
        <f t="shared" si="0"/>
        <v>#REF!</v>
      </c>
      <c r="N9" s="100">
        <v>0.03</v>
      </c>
    </row>
    <row r="10" spans="1:14" ht="20.25" customHeight="1" x14ac:dyDescent="0.25">
      <c r="A10" s="99" t="s">
        <v>16</v>
      </c>
      <c r="B10" s="88" t="s">
        <v>17</v>
      </c>
      <c r="C10" s="89" t="s">
        <v>18</v>
      </c>
      <c r="D10" s="90">
        <v>2.5</v>
      </c>
      <c r="E10" s="91">
        <v>4</v>
      </c>
      <c r="F10" s="90">
        <v>10</v>
      </c>
      <c r="G10" s="92"/>
      <c r="H10" s="93"/>
      <c r="I10" s="92"/>
      <c r="J10" s="94"/>
      <c r="K10" s="95" t="e">
        <f>+#REF!*F10</f>
        <v>#REF!</v>
      </c>
      <c r="L10" s="96" t="e">
        <f>+#REF!+I10+G10</f>
        <v>#REF!</v>
      </c>
      <c r="M10" s="97" t="e">
        <f t="shared" si="0"/>
        <v>#REF!</v>
      </c>
      <c r="N10" s="100">
        <v>0.03</v>
      </c>
    </row>
    <row r="11" spans="1:14" ht="20.25" customHeight="1" x14ac:dyDescent="0.25">
      <c r="A11" s="99" t="s">
        <v>4</v>
      </c>
      <c r="B11" s="88" t="s">
        <v>19</v>
      </c>
      <c r="C11" s="89" t="s">
        <v>20</v>
      </c>
      <c r="D11" s="90">
        <v>4</v>
      </c>
      <c r="E11" s="91">
        <v>1</v>
      </c>
      <c r="F11" s="90">
        <v>4</v>
      </c>
      <c r="G11" s="92"/>
      <c r="H11" s="93"/>
      <c r="I11" s="92"/>
      <c r="J11" s="94"/>
      <c r="K11" s="95" t="e">
        <f>+#REF!*F11</f>
        <v>#REF!</v>
      </c>
      <c r="L11" s="96" t="e">
        <f>+#REF!+I11+G11</f>
        <v>#REF!</v>
      </c>
      <c r="M11" s="97" t="e">
        <f t="shared" si="0"/>
        <v>#REF!</v>
      </c>
      <c r="N11" s="100">
        <v>0.03</v>
      </c>
    </row>
    <row r="12" spans="1:14" ht="20.25" customHeight="1" x14ac:dyDescent="0.25">
      <c r="A12" s="99" t="s">
        <v>8</v>
      </c>
      <c r="B12" s="101" t="s">
        <v>21</v>
      </c>
      <c r="C12" s="89" t="s">
        <v>22</v>
      </c>
      <c r="D12" s="90">
        <v>5</v>
      </c>
      <c r="E12" s="91">
        <v>1</v>
      </c>
      <c r="F12" s="90">
        <v>5</v>
      </c>
      <c r="G12" s="92"/>
      <c r="H12" s="93"/>
      <c r="I12" s="92"/>
      <c r="J12" s="94"/>
      <c r="K12" s="95" t="e">
        <f>+#REF!*F12</f>
        <v>#REF!</v>
      </c>
      <c r="L12" s="96" t="e">
        <f>+#REF!+I12+G12</f>
        <v>#REF!</v>
      </c>
      <c r="M12" s="97" t="e">
        <f t="shared" si="0"/>
        <v>#REF!</v>
      </c>
      <c r="N12" s="100">
        <v>0.03</v>
      </c>
    </row>
    <row r="13" spans="1:14" ht="20.25" customHeight="1" x14ac:dyDescent="0.25">
      <c r="A13" s="99" t="s">
        <v>23</v>
      </c>
      <c r="B13" s="88" t="s">
        <v>24</v>
      </c>
      <c r="C13" s="89" t="s">
        <v>25</v>
      </c>
      <c r="D13" s="90">
        <v>2</v>
      </c>
      <c r="E13" s="91">
        <v>2</v>
      </c>
      <c r="F13" s="90">
        <v>4</v>
      </c>
      <c r="G13" s="92"/>
      <c r="H13" s="93"/>
      <c r="I13" s="92"/>
      <c r="J13" s="94"/>
      <c r="K13" s="95" t="e">
        <f>+#REF!*F13</f>
        <v>#REF!</v>
      </c>
      <c r="L13" s="96" t="e">
        <f>+#REF!+I13+G13</f>
        <v>#REF!</v>
      </c>
      <c r="M13" s="97" t="e">
        <f t="shared" si="0"/>
        <v>#REF!</v>
      </c>
      <c r="N13" s="100">
        <v>0.03</v>
      </c>
    </row>
    <row r="14" spans="1:14" ht="20.25" customHeight="1" x14ac:dyDescent="0.25">
      <c r="A14" s="99" t="s">
        <v>13</v>
      </c>
      <c r="B14" s="88" t="s">
        <v>26</v>
      </c>
      <c r="C14" s="89" t="s">
        <v>27</v>
      </c>
      <c r="D14" s="90">
        <v>1</v>
      </c>
      <c r="E14" s="91">
        <v>4</v>
      </c>
      <c r="F14" s="90">
        <v>4</v>
      </c>
      <c r="G14" s="92"/>
      <c r="H14" s="93"/>
      <c r="I14" s="92"/>
      <c r="J14" s="94"/>
      <c r="K14" s="95" t="e">
        <f>+#REF!*F14</f>
        <v>#REF!</v>
      </c>
      <c r="L14" s="96" t="e">
        <f>+#REF!+I14+G14</f>
        <v>#REF!</v>
      </c>
      <c r="M14" s="97" t="e">
        <f t="shared" si="0"/>
        <v>#REF!</v>
      </c>
      <c r="N14" s="100">
        <v>0.03</v>
      </c>
    </row>
    <row r="15" spans="1:14" ht="20.25" customHeight="1" x14ac:dyDescent="0.25">
      <c r="A15" s="99" t="s">
        <v>4</v>
      </c>
      <c r="B15" s="101">
        <v>7501303995534</v>
      </c>
      <c r="C15" s="89" t="s">
        <v>28</v>
      </c>
      <c r="D15" s="90">
        <v>0.17499999999999999</v>
      </c>
      <c r="E15" s="91">
        <v>10</v>
      </c>
      <c r="F15" s="90">
        <v>1.75</v>
      </c>
      <c r="G15" s="92"/>
      <c r="H15" s="93"/>
      <c r="I15" s="92"/>
      <c r="J15" s="94"/>
      <c r="K15" s="95" t="e">
        <f>+#REF!*F15</f>
        <v>#REF!</v>
      </c>
      <c r="L15" s="96" t="e">
        <f>+#REF!+I15+G15</f>
        <v>#REF!</v>
      </c>
      <c r="M15" s="97" t="e">
        <f t="shared" si="0"/>
        <v>#REF!</v>
      </c>
      <c r="N15" s="102"/>
    </row>
    <row r="16" spans="1:14" ht="20.25" customHeight="1" x14ac:dyDescent="0.25">
      <c r="A16" s="99" t="s">
        <v>4</v>
      </c>
      <c r="B16" s="101">
        <v>7501303995510</v>
      </c>
      <c r="C16" s="89" t="s">
        <v>29</v>
      </c>
      <c r="D16" s="90">
        <v>0.17499999999999999</v>
      </c>
      <c r="E16" s="91">
        <v>10</v>
      </c>
      <c r="F16" s="90">
        <v>1.75</v>
      </c>
      <c r="G16" s="92"/>
      <c r="H16" s="93"/>
      <c r="I16" s="92"/>
      <c r="J16" s="94"/>
      <c r="K16" s="95" t="e">
        <f>+#REF!*F16</f>
        <v>#REF!</v>
      </c>
      <c r="L16" s="96" t="e">
        <f>+#REF!+I16+G16</f>
        <v>#REF!</v>
      </c>
      <c r="M16" s="97" t="e">
        <f t="shared" si="0"/>
        <v>#REF!</v>
      </c>
      <c r="N16" s="102"/>
    </row>
    <row r="17" spans="1:14" ht="20.25" customHeight="1" x14ac:dyDescent="0.25">
      <c r="A17" s="99" t="s">
        <v>23</v>
      </c>
      <c r="B17" s="101">
        <v>7501303995428</v>
      </c>
      <c r="C17" s="89" t="s">
        <v>30</v>
      </c>
      <c r="D17" s="90">
        <v>0.17499999999999999</v>
      </c>
      <c r="E17" s="91">
        <v>10</v>
      </c>
      <c r="F17" s="90">
        <v>1.75</v>
      </c>
      <c r="G17" s="92"/>
      <c r="H17" s="93"/>
      <c r="I17" s="92"/>
      <c r="J17" s="94"/>
      <c r="K17" s="95" t="e">
        <f>+#REF!*F17</f>
        <v>#REF!</v>
      </c>
      <c r="L17" s="96" t="e">
        <f>+#REF!+I17+G17</f>
        <v>#REF!</v>
      </c>
      <c r="M17" s="97" t="e">
        <f t="shared" si="0"/>
        <v>#REF!</v>
      </c>
      <c r="N17" s="102"/>
    </row>
    <row r="18" spans="1:14" ht="20.25" customHeight="1" x14ac:dyDescent="0.25">
      <c r="A18" s="99" t="s">
        <v>4</v>
      </c>
      <c r="B18" s="101">
        <v>7501303919660</v>
      </c>
      <c r="C18" s="89" t="s">
        <v>31</v>
      </c>
      <c r="D18" s="90">
        <v>0.25</v>
      </c>
      <c r="E18" s="91">
        <v>4</v>
      </c>
      <c r="F18" s="90">
        <v>1</v>
      </c>
      <c r="G18" s="92"/>
      <c r="H18" s="93"/>
      <c r="I18" s="92"/>
      <c r="J18" s="103"/>
      <c r="K18" s="95" t="e">
        <f>+#REF!*F18</f>
        <v>#REF!</v>
      </c>
      <c r="L18" s="96" t="e">
        <f>+#REF!+I18+G18</f>
        <v>#REF!</v>
      </c>
      <c r="M18" s="97" t="e">
        <f t="shared" si="0"/>
        <v>#REF!</v>
      </c>
      <c r="N18" s="102"/>
    </row>
    <row r="19" spans="1:14" ht="20.25" customHeight="1" x14ac:dyDescent="0.25">
      <c r="A19" s="99" t="s">
        <v>23</v>
      </c>
      <c r="B19" s="101">
        <v>7501303909685</v>
      </c>
      <c r="C19" s="89" t="s">
        <v>32</v>
      </c>
      <c r="D19" s="90">
        <v>0.85</v>
      </c>
      <c r="E19" s="91">
        <v>9</v>
      </c>
      <c r="F19" s="90">
        <v>7.6499999999999995</v>
      </c>
      <c r="G19" s="92"/>
      <c r="H19" s="93"/>
      <c r="I19" s="92"/>
      <c r="J19" s="103"/>
      <c r="K19" s="95" t="e">
        <f>+#REF!*F19</f>
        <v>#REF!</v>
      </c>
      <c r="L19" s="96" t="e">
        <f>+#REF!+I19+G19</f>
        <v>#REF!</v>
      </c>
      <c r="M19" s="97" t="e">
        <f t="shared" si="0"/>
        <v>#REF!</v>
      </c>
      <c r="N19" s="102"/>
    </row>
    <row r="20" spans="1:14" ht="20.25" customHeight="1" x14ac:dyDescent="0.25">
      <c r="A20" s="99" t="s">
        <v>4</v>
      </c>
      <c r="B20" s="101">
        <v>7501303995121</v>
      </c>
      <c r="C20" s="89" t="s">
        <v>33</v>
      </c>
      <c r="D20" s="90">
        <v>0.45</v>
      </c>
      <c r="E20" s="91">
        <v>9</v>
      </c>
      <c r="F20" s="90">
        <v>4.05</v>
      </c>
      <c r="G20" s="92"/>
      <c r="H20" s="93"/>
      <c r="I20" s="92"/>
      <c r="J20" s="103"/>
      <c r="K20" s="95" t="e">
        <f>+#REF!*F20</f>
        <v>#REF!</v>
      </c>
      <c r="L20" s="96" t="e">
        <f>+#REF!+I20+G20</f>
        <v>#REF!</v>
      </c>
      <c r="M20" s="97" t="e">
        <f t="shared" si="0"/>
        <v>#REF!</v>
      </c>
      <c r="N20" s="102"/>
    </row>
    <row r="21" spans="1:14" ht="20.25" customHeight="1" x14ac:dyDescent="0.25">
      <c r="A21" s="99" t="s">
        <v>4</v>
      </c>
      <c r="B21" s="101">
        <v>7501303912005</v>
      </c>
      <c r="C21" s="89" t="s">
        <v>34</v>
      </c>
      <c r="D21" s="90">
        <v>0.2</v>
      </c>
      <c r="E21" s="91">
        <v>20</v>
      </c>
      <c r="F21" s="90">
        <v>4</v>
      </c>
      <c r="G21" s="92"/>
      <c r="H21" s="93"/>
      <c r="I21" s="92"/>
      <c r="J21" s="103"/>
      <c r="K21" s="95" t="e">
        <f>+#REF!*F21</f>
        <v>#REF!</v>
      </c>
      <c r="L21" s="96" t="e">
        <f>+#REF!+I21+G21</f>
        <v>#REF!</v>
      </c>
      <c r="M21" s="97" t="e">
        <f t="shared" si="0"/>
        <v>#REF!</v>
      </c>
      <c r="N21" s="102"/>
    </row>
    <row r="22" spans="1:14" ht="20.25" customHeight="1" x14ac:dyDescent="0.25">
      <c r="A22" s="99" t="s">
        <v>4</v>
      </c>
      <c r="B22" s="101">
        <v>7501303914108</v>
      </c>
      <c r="C22" s="89" t="s">
        <v>35</v>
      </c>
      <c r="D22" s="90">
        <v>0.2</v>
      </c>
      <c r="E22" s="91">
        <v>1</v>
      </c>
      <c r="F22" s="90">
        <v>0.2</v>
      </c>
      <c r="G22" s="92"/>
      <c r="H22" s="93"/>
      <c r="I22" s="92"/>
      <c r="J22" s="103"/>
      <c r="K22" s="95" t="e">
        <f>+#REF!*F22</f>
        <v>#REF!</v>
      </c>
      <c r="L22" s="96" t="e">
        <f>+#REF!+I22+G22</f>
        <v>#REF!</v>
      </c>
      <c r="M22" s="97" t="e">
        <f t="shared" si="0"/>
        <v>#REF!</v>
      </c>
      <c r="N22" s="102"/>
    </row>
    <row r="23" spans="1:14" ht="20.25" customHeight="1" x14ac:dyDescent="0.25">
      <c r="A23" s="99" t="s">
        <v>4</v>
      </c>
      <c r="B23" s="101">
        <v>7501303914214</v>
      </c>
      <c r="C23" s="89" t="s">
        <v>36</v>
      </c>
      <c r="D23" s="90">
        <v>0.2</v>
      </c>
      <c r="E23" s="91">
        <v>1</v>
      </c>
      <c r="F23" s="90">
        <v>0.2</v>
      </c>
      <c r="G23" s="92"/>
      <c r="H23" s="93"/>
      <c r="I23" s="92"/>
      <c r="J23" s="103"/>
      <c r="K23" s="104" t="e">
        <f>+#REF!*F23</f>
        <v>#REF!</v>
      </c>
      <c r="L23" s="96" t="e">
        <f>+#REF!+I23+G23</f>
        <v>#REF!</v>
      </c>
      <c r="M23" s="97" t="e">
        <f t="shared" si="0"/>
        <v>#REF!</v>
      </c>
      <c r="N23" s="102"/>
    </row>
    <row r="24" spans="1:14" ht="20.25" customHeight="1" x14ac:dyDescent="0.25">
      <c r="A24" s="99" t="s">
        <v>4</v>
      </c>
      <c r="B24" s="101">
        <v>7501303915167</v>
      </c>
      <c r="C24" s="89" t="s">
        <v>37</v>
      </c>
      <c r="D24" s="90">
        <v>0.2</v>
      </c>
      <c r="E24" s="91">
        <v>1</v>
      </c>
      <c r="F24" s="90">
        <v>0.2</v>
      </c>
      <c r="G24" s="92"/>
      <c r="H24" s="93"/>
      <c r="I24" s="92"/>
      <c r="J24" s="103"/>
      <c r="K24" s="105" t="e">
        <f>+#REF!*F24</f>
        <v>#REF!</v>
      </c>
      <c r="L24" s="96" t="e">
        <f>+#REF!+I24+G24</f>
        <v>#REF!</v>
      </c>
      <c r="M24" s="97" t="e">
        <f t="shared" si="0"/>
        <v>#REF!</v>
      </c>
      <c r="N24" s="102"/>
    </row>
    <row r="25" spans="1:14" ht="20.25" customHeight="1" x14ac:dyDescent="0.25">
      <c r="A25" s="99" t="s">
        <v>4</v>
      </c>
      <c r="B25" s="101">
        <v>7501303914184</v>
      </c>
      <c r="C25" s="89" t="s">
        <v>38</v>
      </c>
      <c r="D25" s="90">
        <v>0.2</v>
      </c>
      <c r="E25" s="91">
        <v>1</v>
      </c>
      <c r="F25" s="90">
        <v>0.2</v>
      </c>
      <c r="G25" s="92"/>
      <c r="H25" s="93"/>
      <c r="I25" s="92"/>
      <c r="J25" s="103"/>
      <c r="K25" s="95" t="e">
        <f>+#REF!*F25</f>
        <v>#REF!</v>
      </c>
      <c r="L25" s="96" t="e">
        <f>+#REF!+I25+G25</f>
        <v>#REF!</v>
      </c>
      <c r="M25" s="97" t="e">
        <f t="shared" si="0"/>
        <v>#REF!</v>
      </c>
      <c r="N25" s="102"/>
    </row>
    <row r="26" spans="1:14" ht="20.25" customHeight="1" x14ac:dyDescent="0.25">
      <c r="A26" s="99" t="s">
        <v>23</v>
      </c>
      <c r="B26" s="101">
        <v>7501303992205</v>
      </c>
      <c r="C26" s="89" t="s">
        <v>39</v>
      </c>
      <c r="D26" s="90">
        <v>1</v>
      </c>
      <c r="E26" s="91">
        <v>6</v>
      </c>
      <c r="F26" s="90">
        <v>6</v>
      </c>
      <c r="G26" s="92"/>
      <c r="H26" s="93"/>
      <c r="I26" s="92"/>
      <c r="J26" s="103"/>
      <c r="K26" s="95" t="e">
        <f>+#REF!*F26</f>
        <v>#REF!</v>
      </c>
      <c r="L26" s="96" t="e">
        <f>+#REF!+I26+G26</f>
        <v>#REF!</v>
      </c>
      <c r="M26" s="97" t="e">
        <f t="shared" si="0"/>
        <v>#REF!</v>
      </c>
      <c r="N26" s="102"/>
    </row>
    <row r="27" spans="1:14" ht="20.25" customHeight="1" x14ac:dyDescent="0.25">
      <c r="A27" s="99" t="s">
        <v>23</v>
      </c>
      <c r="B27" s="101">
        <v>7501303992243</v>
      </c>
      <c r="C27" s="89" t="s">
        <v>40</v>
      </c>
      <c r="D27" s="90">
        <v>1</v>
      </c>
      <c r="E27" s="91">
        <v>6</v>
      </c>
      <c r="F27" s="90">
        <v>6</v>
      </c>
      <c r="G27" s="92"/>
      <c r="H27" s="93"/>
      <c r="I27" s="92"/>
      <c r="J27" s="103"/>
      <c r="K27" s="95" t="e">
        <f>+#REF!*F27</f>
        <v>#REF!</v>
      </c>
      <c r="L27" s="96" t="e">
        <f>+#REF!+I27+G27</f>
        <v>#REF!</v>
      </c>
      <c r="M27" s="97" t="e">
        <f t="shared" si="0"/>
        <v>#REF!</v>
      </c>
      <c r="N27" s="102"/>
    </row>
    <row r="28" spans="1:14" ht="20.25" customHeight="1" x14ac:dyDescent="0.25">
      <c r="A28" s="99" t="s">
        <v>23</v>
      </c>
      <c r="B28" s="101">
        <v>7501303992236</v>
      </c>
      <c r="C28" s="89" t="s">
        <v>41</v>
      </c>
      <c r="D28" s="90">
        <v>1</v>
      </c>
      <c r="E28" s="91">
        <v>6</v>
      </c>
      <c r="F28" s="90">
        <v>6</v>
      </c>
      <c r="G28" s="92"/>
      <c r="H28" s="93"/>
      <c r="I28" s="92"/>
      <c r="J28" s="103"/>
      <c r="K28" s="95" t="e">
        <f>+#REF!*F28</f>
        <v>#REF!</v>
      </c>
      <c r="L28" s="96" t="e">
        <f>+#REF!+I28+G28</f>
        <v>#REF!</v>
      </c>
      <c r="M28" s="97" t="e">
        <f t="shared" si="0"/>
        <v>#REF!</v>
      </c>
      <c r="N28" s="102"/>
    </row>
    <row r="29" spans="1:14" ht="20.25" customHeight="1" x14ac:dyDescent="0.25">
      <c r="A29" s="99" t="s">
        <v>23</v>
      </c>
      <c r="B29" s="101">
        <v>7501303992403</v>
      </c>
      <c r="C29" s="89" t="s">
        <v>42</v>
      </c>
      <c r="D29" s="90">
        <v>1</v>
      </c>
      <c r="E29" s="91">
        <v>6</v>
      </c>
      <c r="F29" s="90">
        <v>6</v>
      </c>
      <c r="G29" s="92"/>
      <c r="H29" s="93"/>
      <c r="I29" s="92"/>
      <c r="J29" s="103"/>
      <c r="K29" s="95" t="e">
        <f>+#REF!*F29</f>
        <v>#REF!</v>
      </c>
      <c r="L29" s="96" t="e">
        <f>+#REF!+I29+G29</f>
        <v>#REF!</v>
      </c>
      <c r="M29" s="97" t="e">
        <f t="shared" si="0"/>
        <v>#REF!</v>
      </c>
      <c r="N29" s="102"/>
    </row>
    <row r="30" spans="1:14" ht="20.25" customHeight="1" x14ac:dyDescent="0.25">
      <c r="A30" s="99" t="s">
        <v>23</v>
      </c>
      <c r="B30" s="101">
        <v>7501303992229</v>
      </c>
      <c r="C30" s="89" t="s">
        <v>43</v>
      </c>
      <c r="D30" s="90">
        <v>1</v>
      </c>
      <c r="E30" s="91">
        <v>6</v>
      </c>
      <c r="F30" s="90">
        <v>6</v>
      </c>
      <c r="G30" s="92"/>
      <c r="H30" s="93"/>
      <c r="I30" s="92"/>
      <c r="J30" s="103"/>
      <c r="K30" s="95" t="e">
        <f>+#REF!*F30</f>
        <v>#REF!</v>
      </c>
      <c r="L30" s="96" t="e">
        <f>+#REF!+I30+G30</f>
        <v>#REF!</v>
      </c>
      <c r="M30" s="97" t="e">
        <f t="shared" si="0"/>
        <v>#REF!</v>
      </c>
      <c r="N30" s="102"/>
    </row>
    <row r="31" spans="1:14" hidden="1" x14ac:dyDescent="0.25">
      <c r="A31" s="99" t="s">
        <v>4</v>
      </c>
      <c r="B31" s="126" t="s">
        <v>72</v>
      </c>
      <c r="C31" s="89" t="s">
        <v>56</v>
      </c>
      <c r="D31" s="90">
        <v>0.09</v>
      </c>
      <c r="E31" s="91">
        <v>24</v>
      </c>
      <c r="F31" s="106">
        <v>2.16</v>
      </c>
      <c r="G31" s="107"/>
      <c r="H31" s="93"/>
      <c r="I31" s="92"/>
      <c r="J31" s="103"/>
      <c r="K31" s="95" t="e">
        <f>+#REF!*F31</f>
        <v>#REF!</v>
      </c>
      <c r="L31" s="96" t="e">
        <f>+#REF!+I31+G31</f>
        <v>#REF!</v>
      </c>
      <c r="M31" s="97" t="e">
        <f t="shared" si="0"/>
        <v>#REF!</v>
      </c>
      <c r="N31" s="102"/>
    </row>
    <row r="32" spans="1:14" hidden="1" x14ac:dyDescent="0.25">
      <c r="A32" s="99" t="s">
        <v>4</v>
      </c>
      <c r="B32" s="127"/>
      <c r="C32" s="89" t="s">
        <v>57</v>
      </c>
      <c r="D32" s="90">
        <v>0.22500000000000001</v>
      </c>
      <c r="E32" s="91">
        <v>12</v>
      </c>
      <c r="F32" s="106">
        <v>2.7</v>
      </c>
      <c r="G32" s="107"/>
      <c r="H32" s="93"/>
      <c r="I32" s="92"/>
      <c r="J32" s="103"/>
      <c r="K32" s="95" t="e">
        <f>+#REF!*F32</f>
        <v>#REF!</v>
      </c>
      <c r="L32" s="96" t="e">
        <f>+#REF!+I32+G32</f>
        <v>#REF!</v>
      </c>
      <c r="M32" s="97" t="e">
        <f t="shared" si="0"/>
        <v>#REF!</v>
      </c>
      <c r="N32" s="102"/>
    </row>
    <row r="33" spans="1:14" hidden="1" x14ac:dyDescent="0.25">
      <c r="A33" s="99" t="s">
        <v>4</v>
      </c>
      <c r="B33" s="127"/>
      <c r="C33" s="89" t="s">
        <v>58</v>
      </c>
      <c r="D33" s="90">
        <v>0.4</v>
      </c>
      <c r="E33" s="91">
        <v>24</v>
      </c>
      <c r="F33" s="106">
        <v>9.6000000000000014</v>
      </c>
      <c r="G33" s="107"/>
      <c r="H33" s="93"/>
      <c r="I33" s="92"/>
      <c r="J33" s="103"/>
      <c r="K33" s="95" t="e">
        <f>+#REF!*F33</f>
        <v>#REF!</v>
      </c>
      <c r="L33" s="96" t="e">
        <f>+#REF!+I33+G33</f>
        <v>#REF!</v>
      </c>
      <c r="M33" s="97" t="e">
        <f t="shared" si="0"/>
        <v>#REF!</v>
      </c>
      <c r="N33" s="102"/>
    </row>
    <row r="34" spans="1:14" hidden="1" x14ac:dyDescent="0.25">
      <c r="A34" s="99" t="s">
        <v>4</v>
      </c>
      <c r="B34" s="127"/>
      <c r="C34" s="89" t="s">
        <v>59</v>
      </c>
      <c r="D34" s="90">
        <v>0.09</v>
      </c>
      <c r="E34" s="91">
        <v>24</v>
      </c>
      <c r="F34" s="106">
        <v>2.16</v>
      </c>
      <c r="G34" s="107"/>
      <c r="H34" s="93"/>
      <c r="I34" s="92"/>
      <c r="J34" s="103"/>
      <c r="K34" s="95" t="e">
        <f>+#REF!*F34</f>
        <v>#REF!</v>
      </c>
      <c r="L34" s="96" t="e">
        <f>+#REF!+I34+G34</f>
        <v>#REF!</v>
      </c>
      <c r="M34" s="97" t="e">
        <f t="shared" si="0"/>
        <v>#REF!</v>
      </c>
      <c r="N34" s="102"/>
    </row>
    <row r="35" spans="1:14" hidden="1" x14ac:dyDescent="0.25">
      <c r="A35" s="99" t="s">
        <v>8</v>
      </c>
      <c r="B35" s="127"/>
      <c r="C35" s="89" t="s">
        <v>60</v>
      </c>
      <c r="D35" s="90">
        <v>0.25</v>
      </c>
      <c r="E35" s="91">
        <v>1</v>
      </c>
      <c r="F35" s="106">
        <v>0.25</v>
      </c>
      <c r="G35" s="107"/>
      <c r="H35" s="93"/>
      <c r="I35" s="92"/>
      <c r="J35" s="103"/>
      <c r="K35" s="95" t="e">
        <f>+#REF!*F35</f>
        <v>#REF!</v>
      </c>
      <c r="L35" s="96" t="e">
        <f>+#REF!+I35+G35</f>
        <v>#REF!</v>
      </c>
      <c r="M35" s="97" t="e">
        <f t="shared" si="0"/>
        <v>#REF!</v>
      </c>
      <c r="N35" s="102"/>
    </row>
    <row r="36" spans="1:14" hidden="1" x14ac:dyDescent="0.25">
      <c r="A36" s="99" t="s">
        <v>8</v>
      </c>
      <c r="B36" s="127"/>
      <c r="C36" s="89" t="s">
        <v>61</v>
      </c>
      <c r="D36" s="90">
        <v>0.25</v>
      </c>
      <c r="E36" s="91">
        <v>1</v>
      </c>
      <c r="F36" s="106">
        <v>0.25</v>
      </c>
      <c r="G36" s="107"/>
      <c r="H36" s="93"/>
      <c r="I36" s="92"/>
      <c r="J36" s="103"/>
      <c r="K36" s="95" t="e">
        <f>+#REF!*F36</f>
        <v>#REF!</v>
      </c>
      <c r="L36" s="96" t="e">
        <f>+#REF!+I36+G36</f>
        <v>#REF!</v>
      </c>
      <c r="M36" s="97" t="e">
        <f t="shared" si="0"/>
        <v>#REF!</v>
      </c>
      <c r="N36" s="102"/>
    </row>
    <row r="37" spans="1:14" hidden="1" x14ac:dyDescent="0.25">
      <c r="A37" s="99" t="s">
        <v>71</v>
      </c>
      <c r="B37" s="127"/>
      <c r="C37" s="89" t="s">
        <v>62</v>
      </c>
      <c r="D37" s="90">
        <v>0.2</v>
      </c>
      <c r="E37" s="91">
        <v>1</v>
      </c>
      <c r="F37" s="106">
        <v>0.2</v>
      </c>
      <c r="G37" s="107"/>
      <c r="H37" s="93"/>
      <c r="I37" s="92"/>
      <c r="J37" s="103"/>
      <c r="K37" s="95" t="e">
        <f>+#REF!*F37</f>
        <v>#REF!</v>
      </c>
      <c r="L37" s="96" t="e">
        <f>+#REF!+I37+G37</f>
        <v>#REF!</v>
      </c>
      <c r="M37" s="97" t="e">
        <f t="shared" si="0"/>
        <v>#REF!</v>
      </c>
      <c r="N37" s="102"/>
    </row>
    <row r="38" spans="1:14" hidden="1" x14ac:dyDescent="0.25">
      <c r="A38" s="99" t="s">
        <v>4</v>
      </c>
      <c r="B38" s="127"/>
      <c r="C38" s="89" t="s">
        <v>63</v>
      </c>
      <c r="D38" s="90">
        <v>0.23599999999999999</v>
      </c>
      <c r="E38" s="91">
        <v>1</v>
      </c>
      <c r="F38" s="106">
        <v>0.23599999999999999</v>
      </c>
      <c r="G38" s="107"/>
      <c r="H38" s="93"/>
      <c r="I38" s="92"/>
      <c r="J38" s="103"/>
      <c r="K38" s="95" t="e">
        <f>+#REF!*F38</f>
        <v>#REF!</v>
      </c>
      <c r="L38" s="96" t="e">
        <f>+#REF!+I38+G38</f>
        <v>#REF!</v>
      </c>
      <c r="M38" s="97" t="e">
        <f t="shared" si="0"/>
        <v>#REF!</v>
      </c>
      <c r="N38" s="102"/>
    </row>
    <row r="39" spans="1:14" hidden="1" x14ac:dyDescent="0.25">
      <c r="A39" s="99" t="s">
        <v>4</v>
      </c>
      <c r="B39" s="127"/>
      <c r="C39" s="89" t="s">
        <v>64</v>
      </c>
      <c r="D39" s="90">
        <v>0.23599999999999999</v>
      </c>
      <c r="E39" s="91">
        <v>1</v>
      </c>
      <c r="F39" s="106">
        <v>0.23599999999999999</v>
      </c>
      <c r="G39" s="107"/>
      <c r="H39" s="93"/>
      <c r="I39" s="92"/>
      <c r="J39" s="103"/>
      <c r="K39" s="95" t="e">
        <f>+#REF!*F39</f>
        <v>#REF!</v>
      </c>
      <c r="L39" s="96" t="e">
        <f>+#REF!+I39+G39</f>
        <v>#REF!</v>
      </c>
      <c r="M39" s="97" t="e">
        <f t="shared" si="0"/>
        <v>#REF!</v>
      </c>
      <c r="N39" s="102"/>
    </row>
    <row r="40" spans="1:14" hidden="1" x14ac:dyDescent="0.25">
      <c r="A40" s="99" t="s">
        <v>4</v>
      </c>
      <c r="B40" s="127"/>
      <c r="C40" s="89" t="s">
        <v>65</v>
      </c>
      <c r="D40" s="90">
        <v>0.23599999999999999</v>
      </c>
      <c r="E40" s="91">
        <v>1</v>
      </c>
      <c r="F40" s="106">
        <v>0.23599999999999999</v>
      </c>
      <c r="G40" s="107"/>
      <c r="H40" s="93"/>
      <c r="I40" s="92"/>
      <c r="J40" s="103"/>
      <c r="K40" s="95" t="e">
        <f>+#REF!*F40</f>
        <v>#REF!</v>
      </c>
      <c r="L40" s="96" t="e">
        <f>+#REF!+I40+G40</f>
        <v>#REF!</v>
      </c>
      <c r="M40" s="97" t="e">
        <f t="shared" si="0"/>
        <v>#REF!</v>
      </c>
      <c r="N40" s="102"/>
    </row>
    <row r="41" spans="1:14" hidden="1" x14ac:dyDescent="0.25">
      <c r="A41" s="99" t="s">
        <v>4</v>
      </c>
      <c r="B41" s="127"/>
      <c r="C41" s="89" t="s">
        <v>66</v>
      </c>
      <c r="D41" s="90">
        <v>0.23599999999999999</v>
      </c>
      <c r="E41" s="91">
        <v>1</v>
      </c>
      <c r="F41" s="106">
        <v>0.23599999999999999</v>
      </c>
      <c r="G41" s="107"/>
      <c r="H41" s="93">
        <f t="shared" ref="H41:H45" si="1">+G41*F41</f>
        <v>0</v>
      </c>
      <c r="I41" s="92"/>
      <c r="J41" s="103">
        <f t="shared" ref="J41:J45" si="2">+I41*F41</f>
        <v>0</v>
      </c>
      <c r="K41" s="95" t="e">
        <f>+#REF!*F41</f>
        <v>#REF!</v>
      </c>
      <c r="L41" s="96" t="e">
        <f>+#REF!+I41+G41</f>
        <v>#REF!</v>
      </c>
      <c r="M41" s="97" t="e">
        <f t="shared" si="0"/>
        <v>#REF!</v>
      </c>
      <c r="N41" s="102"/>
    </row>
    <row r="42" spans="1:14" hidden="1" x14ac:dyDescent="0.25">
      <c r="A42" s="99" t="s">
        <v>4</v>
      </c>
      <c r="B42" s="127"/>
      <c r="C42" s="89" t="s">
        <v>67</v>
      </c>
      <c r="D42" s="90">
        <v>0.15</v>
      </c>
      <c r="E42" s="91">
        <v>1</v>
      </c>
      <c r="F42" s="106">
        <v>0.15</v>
      </c>
      <c r="G42" s="107"/>
      <c r="H42" s="93">
        <f t="shared" si="1"/>
        <v>0</v>
      </c>
      <c r="I42" s="92"/>
      <c r="J42" s="103">
        <f t="shared" si="2"/>
        <v>0</v>
      </c>
      <c r="K42" s="95" t="e">
        <f>+#REF!*F42</f>
        <v>#REF!</v>
      </c>
      <c r="L42" s="96" t="e">
        <f>+#REF!+I42+G42</f>
        <v>#REF!</v>
      </c>
      <c r="M42" s="97" t="e">
        <f t="shared" si="0"/>
        <v>#REF!</v>
      </c>
      <c r="N42" s="102"/>
    </row>
    <row r="43" spans="1:14" hidden="1" x14ac:dyDescent="0.25">
      <c r="A43" s="99" t="s">
        <v>4</v>
      </c>
      <c r="B43" s="127"/>
      <c r="C43" s="89" t="s">
        <v>68</v>
      </c>
      <c r="D43" s="90">
        <v>0.15</v>
      </c>
      <c r="E43" s="91">
        <v>1</v>
      </c>
      <c r="F43" s="106">
        <v>0.15</v>
      </c>
      <c r="G43" s="107"/>
      <c r="H43" s="93">
        <f t="shared" si="1"/>
        <v>0</v>
      </c>
      <c r="I43" s="92"/>
      <c r="J43" s="103">
        <f t="shared" si="2"/>
        <v>0</v>
      </c>
      <c r="K43" s="95" t="e">
        <f>+#REF!*F43</f>
        <v>#REF!</v>
      </c>
      <c r="L43" s="96" t="e">
        <f>+#REF!+I43+G43</f>
        <v>#REF!</v>
      </c>
      <c r="M43" s="97" t="e">
        <f t="shared" si="0"/>
        <v>#REF!</v>
      </c>
      <c r="N43" s="102"/>
    </row>
    <row r="44" spans="1:14" hidden="1" x14ac:dyDescent="0.25">
      <c r="A44" s="99" t="s">
        <v>4</v>
      </c>
      <c r="B44" s="127"/>
      <c r="C44" s="89" t="s">
        <v>69</v>
      </c>
      <c r="D44" s="90">
        <v>0.15</v>
      </c>
      <c r="E44" s="91">
        <v>1</v>
      </c>
      <c r="F44" s="106">
        <v>0.15</v>
      </c>
      <c r="G44" s="107"/>
      <c r="H44" s="93">
        <f t="shared" si="1"/>
        <v>0</v>
      </c>
      <c r="I44" s="92"/>
      <c r="J44" s="103">
        <f t="shared" si="2"/>
        <v>0</v>
      </c>
      <c r="K44" s="95" t="e">
        <f>+#REF!*F44</f>
        <v>#REF!</v>
      </c>
      <c r="L44" s="96" t="e">
        <f>+#REF!+I44+G44</f>
        <v>#REF!</v>
      </c>
      <c r="M44" s="97" t="e">
        <f t="shared" si="0"/>
        <v>#REF!</v>
      </c>
      <c r="N44" s="102"/>
    </row>
    <row r="45" spans="1:14" hidden="1" x14ac:dyDescent="0.25">
      <c r="A45" s="99" t="s">
        <v>4</v>
      </c>
      <c r="B45" s="128"/>
      <c r="C45" s="89" t="s">
        <v>70</v>
      </c>
      <c r="D45" s="90">
        <v>0.15</v>
      </c>
      <c r="E45" s="91">
        <v>1</v>
      </c>
      <c r="F45" s="106">
        <v>0.15</v>
      </c>
      <c r="G45" s="107"/>
      <c r="H45" s="93">
        <f t="shared" si="1"/>
        <v>0</v>
      </c>
      <c r="I45" s="92"/>
      <c r="J45" s="103">
        <f t="shared" si="2"/>
        <v>0</v>
      </c>
      <c r="K45" s="95" t="e">
        <f>+#REF!*F45</f>
        <v>#REF!</v>
      </c>
      <c r="L45" s="96" t="e">
        <f>+#REF!+I45+G45</f>
        <v>#REF!</v>
      </c>
      <c r="M45" s="97" t="e">
        <f t="shared" si="0"/>
        <v>#REF!</v>
      </c>
      <c r="N45" s="102"/>
    </row>
    <row r="46" spans="1:14" x14ac:dyDescent="0.25">
      <c r="H46" s="108"/>
      <c r="J46" s="108"/>
    </row>
    <row r="47" spans="1:14" x14ac:dyDescent="0.25">
      <c r="H47" s="108"/>
      <c r="J47" s="108"/>
    </row>
  </sheetData>
  <mergeCells count="4">
    <mergeCell ref="E2:F2"/>
    <mergeCell ref="G3:H3"/>
    <mergeCell ref="I3:J3"/>
    <mergeCell ref="B31:B45"/>
  </mergeCells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Guzmán</dc:creator>
  <cp:lastModifiedBy>Alejandro Ramirez</cp:lastModifiedBy>
  <cp:lastPrinted>2019-04-18T15:21:32Z</cp:lastPrinted>
  <dcterms:created xsi:type="dcterms:W3CDTF">2018-09-05T20:48:32Z</dcterms:created>
  <dcterms:modified xsi:type="dcterms:W3CDTF">2019-04-25T20:18:28Z</dcterms:modified>
</cp:coreProperties>
</file>