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875" windowWidth="19440" windowHeight="1290" firstSheet="235" activeTab="241"/>
  </bookViews>
  <sheets>
    <sheet name="02-01-17" sheetId="1" r:id="rId1"/>
    <sheet name="05-01-17" sheetId="2" r:id="rId2"/>
    <sheet name="9-01-17" sheetId="3" r:id="rId3"/>
    <sheet name="12-01-17" sheetId="4" r:id="rId4"/>
    <sheet name="16-01-17" sheetId="6" r:id="rId5"/>
    <sheet name="19-01-17" sheetId="7" r:id="rId6"/>
    <sheet name="23-01-17" sheetId="8" r:id="rId7"/>
    <sheet name="26-01-17" sheetId="9" r:id="rId8"/>
    <sheet name="30-01-17" sheetId="10" r:id="rId9"/>
    <sheet name="02-02-17" sheetId="11" r:id="rId10"/>
    <sheet name="06-02-17" sheetId="12" r:id="rId11"/>
    <sheet name="09-02-17" sheetId="13" r:id="rId12"/>
    <sheet name="13-02-17" sheetId="14" r:id="rId13"/>
    <sheet name="16-02-17" sheetId="15" r:id="rId14"/>
    <sheet name="20-02-17" sheetId="16" r:id="rId15"/>
    <sheet name="23-02-17" sheetId="17" r:id="rId16"/>
    <sheet name="27-02-17" sheetId="18" r:id="rId17"/>
    <sheet name="02-03-17" sheetId="19" r:id="rId18"/>
    <sheet name="06-03-17" sheetId="20" r:id="rId19"/>
    <sheet name="09-03-17" sheetId="21" r:id="rId20"/>
    <sheet name="13-03-17" sheetId="22" r:id="rId21"/>
    <sheet name="18-03-17" sheetId="23" r:id="rId22"/>
    <sheet name="20-03-17" sheetId="24" r:id="rId23"/>
    <sheet name="23-03-17" sheetId="25" r:id="rId24"/>
    <sheet name="27-03-17" sheetId="26" r:id="rId25"/>
    <sheet name="30-03-17" sheetId="27" r:id="rId26"/>
    <sheet name="03-04-17" sheetId="28" r:id="rId27"/>
    <sheet name="06-04-17" sheetId="29" r:id="rId28"/>
    <sheet name="10-04-17" sheetId="30" r:id="rId29"/>
    <sheet name="12-04-17" sheetId="31" r:id="rId30"/>
    <sheet name="17-04-17" sheetId="32" r:id="rId31"/>
    <sheet name="20-04-17" sheetId="33" r:id="rId32"/>
    <sheet name="24-04-17" sheetId="34" r:id="rId33"/>
    <sheet name="27-04-17" sheetId="35" r:id="rId34"/>
    <sheet name="01-05-17" sheetId="36" r:id="rId35"/>
    <sheet name="04-05-17" sheetId="37" r:id="rId36"/>
    <sheet name="08-05-17" sheetId="38" r:id="rId37"/>
    <sheet name="11-05-17" sheetId="39" r:id="rId38"/>
    <sheet name="15-05-17" sheetId="40" r:id="rId39"/>
    <sheet name="18-05-17" sheetId="41" r:id="rId40"/>
    <sheet name="22-05-17" sheetId="42" r:id="rId41"/>
    <sheet name="25-05-17" sheetId="43" r:id="rId42"/>
    <sheet name="29-05-17" sheetId="44" r:id="rId43"/>
    <sheet name="01-06-17" sheetId="45" r:id="rId44"/>
    <sheet name="05-06-17" sheetId="46" r:id="rId45"/>
    <sheet name="08-06-17" sheetId="47" r:id="rId46"/>
    <sheet name="12-06-17" sheetId="48" r:id="rId47"/>
    <sheet name="15-06-17" sheetId="49" r:id="rId48"/>
    <sheet name="19-06-17" sheetId="50" r:id="rId49"/>
    <sheet name="22-06-17" sheetId="51" r:id="rId50"/>
    <sheet name="26-06-17" sheetId="52" r:id="rId51"/>
    <sheet name="29-06-17" sheetId="53" r:id="rId52"/>
    <sheet name="03-07-2017" sheetId="54" r:id="rId53"/>
    <sheet name="06-07-2017" sheetId="55" r:id="rId54"/>
    <sheet name="10-07-17" sheetId="56" r:id="rId55"/>
    <sheet name="13-07-2017" sheetId="57" r:id="rId56"/>
    <sheet name="17-07-2017" sheetId="58" r:id="rId57"/>
    <sheet name="20-07-2017" sheetId="59" r:id="rId58"/>
    <sheet name="24-07-2017" sheetId="60" r:id="rId59"/>
    <sheet name="27-07-17" sheetId="61" r:id="rId60"/>
    <sheet name="31-07-17" sheetId="62" r:id="rId61"/>
    <sheet name="03-08-17" sheetId="63" r:id="rId62"/>
    <sheet name="07-08-17" sheetId="64" r:id="rId63"/>
    <sheet name="10-08-17" sheetId="65" r:id="rId64"/>
    <sheet name="14-08-17" sheetId="66" r:id="rId65"/>
    <sheet name="17-08-17" sheetId="67" r:id="rId66"/>
    <sheet name="21-08-17" sheetId="68" r:id="rId67"/>
    <sheet name="24-08-17" sheetId="69" r:id="rId68"/>
    <sheet name="28-08-17" sheetId="70" r:id="rId69"/>
    <sheet name="31-08-17" sheetId="71" r:id="rId70"/>
    <sheet name="4-09-17" sheetId="72" r:id="rId71"/>
    <sheet name="07-09-17" sheetId="73" r:id="rId72"/>
    <sheet name="11-09-17" sheetId="74" r:id="rId73"/>
    <sheet name="14-09-17" sheetId="75" r:id="rId74"/>
    <sheet name="18-09-17" sheetId="76" r:id="rId75"/>
    <sheet name="21-09-17" sheetId="77" r:id="rId76"/>
    <sheet name="25-09-17" sheetId="78" r:id="rId77"/>
    <sheet name="28-09-17" sheetId="79" r:id="rId78"/>
    <sheet name="02-10-17" sheetId="80" r:id="rId79"/>
    <sheet name="05-10-17" sheetId="81" r:id="rId80"/>
    <sheet name="09-10-17" sheetId="82" r:id="rId81"/>
    <sheet name="12-10-17" sheetId="83" r:id="rId82"/>
    <sheet name="16-10-17" sheetId="84" r:id="rId83"/>
    <sheet name="19-10-2017" sheetId="85" r:id="rId84"/>
    <sheet name="23-10-17" sheetId="86" r:id="rId85"/>
    <sheet name="26-10-17" sheetId="87" r:id="rId86"/>
    <sheet name="30-11-17" sheetId="88" r:id="rId87"/>
    <sheet name="02-11-17" sheetId="89" r:id="rId88"/>
    <sheet name="06-11-17" sheetId="90" r:id="rId89"/>
    <sheet name="9-11-17" sheetId="91" r:id="rId90"/>
    <sheet name="13-11-17" sheetId="92" r:id="rId91"/>
    <sheet name="16-11-17" sheetId="93" r:id="rId92"/>
    <sheet name="20-11-17" sheetId="94" r:id="rId93"/>
    <sheet name="23-11-17" sheetId="95" r:id="rId94"/>
    <sheet name="27-11-17" sheetId="96" r:id="rId95"/>
    <sheet name="30-11-2017" sheetId="98" r:id="rId96"/>
    <sheet name="04-12-17" sheetId="99" r:id="rId97"/>
    <sheet name="07-12-17" sheetId="100" r:id="rId98"/>
    <sheet name="11-12-17" sheetId="101" r:id="rId99"/>
    <sheet name="14-12-17" sheetId="103" r:id="rId100"/>
    <sheet name="18-12-17" sheetId="104" r:id="rId101"/>
    <sheet name="21-12-17" sheetId="105" r:id="rId102"/>
    <sheet name="23-12-17" sheetId="106" r:id="rId103"/>
    <sheet name="28-12-17" sheetId="107" r:id="rId104"/>
    <sheet name="30-12-17" sheetId="108" r:id="rId105"/>
    <sheet name="04-01-18" sheetId="109" r:id="rId106"/>
    <sheet name="08-01-18" sheetId="110" r:id="rId107"/>
    <sheet name="11-01-18" sheetId="111" r:id="rId108"/>
    <sheet name="18-01-208" sheetId="112" r:id="rId109"/>
    <sheet name="19-01-2018" sheetId="113" r:id="rId110"/>
    <sheet name="22-01-18" sheetId="114" r:id="rId111"/>
    <sheet name="25-01-18" sheetId="115" r:id="rId112"/>
    <sheet name="29-01-18" sheetId="116" r:id="rId113"/>
    <sheet name="01-02-18" sheetId="117" r:id="rId114"/>
    <sheet name="05-02-18" sheetId="118" r:id="rId115"/>
    <sheet name="08-02-18" sheetId="119" r:id="rId116"/>
    <sheet name="10-02-18" sheetId="120" r:id="rId117"/>
    <sheet name="12-02-18" sheetId="121" r:id="rId118"/>
    <sheet name="15-02-18" sheetId="122" r:id="rId119"/>
    <sheet name="19-02-18" sheetId="123" r:id="rId120"/>
    <sheet name="22-02-18" sheetId="124" r:id="rId121"/>
    <sheet name="26-02-18" sheetId="125" r:id="rId122"/>
    <sheet name="01-03-18" sheetId="126" r:id="rId123"/>
    <sheet name="05-03-18" sheetId="127" r:id="rId124"/>
    <sheet name="08-03-18" sheetId="128" r:id="rId125"/>
    <sheet name="12-03-18" sheetId="130" r:id="rId126"/>
    <sheet name="15-03-18" sheetId="131" r:id="rId127"/>
    <sheet name="19-03-18" sheetId="132" r:id="rId128"/>
    <sheet name="22-03-18" sheetId="133" r:id="rId129"/>
    <sheet name="26-03-18" sheetId="134" r:id="rId130"/>
    <sheet name="28-03-18" sheetId="135" r:id="rId131"/>
    <sheet name="02-04-18" sheetId="136" r:id="rId132"/>
    <sheet name="05-04-18" sheetId="137" r:id="rId133"/>
    <sheet name="09-04-18" sheetId="138" r:id="rId134"/>
    <sheet name="12-04-18" sheetId="139" r:id="rId135"/>
    <sheet name="16-04-18" sheetId="140" r:id="rId136"/>
    <sheet name="19-04-18" sheetId="141" r:id="rId137"/>
    <sheet name="23-04-18" sheetId="142" r:id="rId138"/>
    <sheet name="26-04-18" sheetId="143" r:id="rId139"/>
    <sheet name="27-04-18" sheetId="144" r:id="rId140"/>
    <sheet name="30-04-18" sheetId="145" r:id="rId141"/>
    <sheet name="03-05-18" sheetId="146" r:id="rId142"/>
    <sheet name="07-05-18" sheetId="147" r:id="rId143"/>
    <sheet name="10-05-18" sheetId="148" r:id="rId144"/>
    <sheet name="14-05-18" sheetId="149" r:id="rId145"/>
    <sheet name="17-05-18" sheetId="150" r:id="rId146"/>
    <sheet name="21-05-18" sheetId="151" r:id="rId147"/>
    <sheet name="24-05-18" sheetId="152" r:id="rId148"/>
    <sheet name="28-05-18" sheetId="153" r:id="rId149"/>
    <sheet name="31-05-18" sheetId="154" r:id="rId150"/>
    <sheet name="04-06-18" sheetId="155" r:id="rId151"/>
    <sheet name="06-06-18" sheetId="156" r:id="rId152"/>
    <sheet name="11-06-18" sheetId="157" r:id="rId153"/>
    <sheet name="14-06-18" sheetId="158" r:id="rId154"/>
    <sheet name="18-06-18" sheetId="159" r:id="rId155"/>
    <sheet name="21-06-18" sheetId="160" r:id="rId156"/>
    <sheet name="25-06-18" sheetId="161" r:id="rId157"/>
    <sheet name="28-06-18" sheetId="162" r:id="rId158"/>
    <sheet name="02-07-18" sheetId="163" r:id="rId159"/>
    <sheet name="04-07-18" sheetId="164" r:id="rId160"/>
    <sheet name="12-07-18" sheetId="165" r:id="rId161"/>
    <sheet name="19-07-18" sheetId="166" r:id="rId162"/>
    <sheet name="23-07-18" sheetId="167" r:id="rId163"/>
    <sheet name="26-07-18" sheetId="168" r:id="rId164"/>
    <sheet name="30-07-18" sheetId="169" r:id="rId165"/>
    <sheet name="02-08-18" sheetId="170" r:id="rId166"/>
    <sheet name="06-08-18" sheetId="171" r:id="rId167"/>
    <sheet name="09-08-18" sheetId="172" r:id="rId168"/>
    <sheet name="13-08-18" sheetId="173" r:id="rId169"/>
    <sheet name="16-08-18" sheetId="174" r:id="rId170"/>
    <sheet name="20-08-18" sheetId="175" r:id="rId171"/>
    <sheet name="23-08-18" sheetId="176" r:id="rId172"/>
    <sheet name="28-08-18" sheetId="177" r:id="rId173"/>
    <sheet name="30-08-18" sheetId="178" r:id="rId174"/>
    <sheet name="03-09-18" sheetId="179" r:id="rId175"/>
    <sheet name="06-09-18" sheetId="180" r:id="rId176"/>
    <sheet name="10-09-18" sheetId="181" r:id="rId177"/>
    <sheet name="13-09-18" sheetId="182" r:id="rId178"/>
    <sheet name="17-09-18" sheetId="183" r:id="rId179"/>
    <sheet name="20-09-18" sheetId="184" r:id="rId180"/>
    <sheet name="24-09-18" sheetId="185" r:id="rId181"/>
    <sheet name="27-09-18" sheetId="186" r:id="rId182"/>
    <sheet name="01-10-18" sheetId="187" r:id="rId183"/>
    <sheet name="04-10-18" sheetId="188" r:id="rId184"/>
    <sheet name="8-10-18" sheetId="189" r:id="rId185"/>
    <sheet name="11-10-18" sheetId="190" r:id="rId186"/>
    <sheet name="15-10-2018" sheetId="191" r:id="rId187"/>
    <sheet name="18-10-18" sheetId="192" r:id="rId188"/>
    <sheet name="22-10-18" sheetId="193" r:id="rId189"/>
    <sheet name="25-10-18" sheetId="194" r:id="rId190"/>
    <sheet name="29-10-18" sheetId="195" r:id="rId191"/>
    <sheet name="01-11-18" sheetId="196" r:id="rId192"/>
    <sheet name="05-11-18" sheetId="197" r:id="rId193"/>
    <sheet name="08-11-18" sheetId="198" r:id="rId194"/>
    <sheet name="12-11-18" sheetId="199" r:id="rId195"/>
    <sheet name="15-11-18" sheetId="200" r:id="rId196"/>
    <sheet name="22-11-18" sheetId="201" r:id="rId197"/>
    <sheet name="26-11-18" sheetId="202" r:id="rId198"/>
    <sheet name="29-11-18" sheetId="203" r:id="rId199"/>
    <sheet name="03-12-18" sheetId="204" r:id="rId200"/>
    <sheet name="6-12-18" sheetId="205" r:id="rId201"/>
    <sheet name="10-12-18" sheetId="206" r:id="rId202"/>
    <sheet name="13-12-18" sheetId="207" r:id="rId203"/>
    <sheet name="17-12-18" sheetId="208" r:id="rId204"/>
    <sheet name="20-12-18" sheetId="209" r:id="rId205"/>
    <sheet name="22-12-18" sheetId="210" r:id="rId206"/>
    <sheet name="24-12-18" sheetId="211" r:id="rId207"/>
    <sheet name="27-12-18" sheetId="212" r:id="rId208"/>
    <sheet name="28-12-18" sheetId="213" r:id="rId209"/>
    <sheet name="03-01-19" sheetId="214" r:id="rId210"/>
    <sheet name="07-01-19" sheetId="215" r:id="rId211"/>
    <sheet name="10-01-19" sheetId="216" r:id="rId212"/>
    <sheet name="14-01-19" sheetId="217" r:id="rId213"/>
    <sheet name="17-01-19" sheetId="218" r:id="rId214"/>
    <sheet name="21-01-19" sheetId="219" r:id="rId215"/>
    <sheet name="24-01-19" sheetId="220" r:id="rId216"/>
    <sheet name="28-01-19" sheetId="221" r:id="rId217"/>
    <sheet name="31-01-19" sheetId="222" r:id="rId218"/>
    <sheet name="04-02-19" sheetId="223" r:id="rId219"/>
    <sheet name="07-02-19" sheetId="224" r:id="rId220"/>
    <sheet name="11-02-19" sheetId="225" r:id="rId221"/>
    <sheet name="14-02-19" sheetId="226" r:id="rId222"/>
    <sheet name="18-02-19" sheetId="227" r:id="rId223"/>
    <sheet name="21-02-19" sheetId="228" r:id="rId224"/>
    <sheet name="25-02-19" sheetId="229" r:id="rId225"/>
    <sheet name="28-02-19" sheetId="230" r:id="rId226"/>
    <sheet name="04-03-19" sheetId="231" r:id="rId227"/>
    <sheet name="07-03-19" sheetId="232" r:id="rId228"/>
    <sheet name="11-03-19" sheetId="233" r:id="rId229"/>
    <sheet name="13-03-19" sheetId="234" r:id="rId230"/>
    <sheet name="18-03-19" sheetId="235" r:id="rId231"/>
    <sheet name="21-03-19" sheetId="236" r:id="rId232"/>
    <sheet name="25-03-19" sheetId="237" r:id="rId233"/>
    <sheet name="28-03-19" sheetId="238" r:id="rId234"/>
    <sheet name="01-04-19" sheetId="239" r:id="rId235"/>
    <sheet name="04-04-19" sheetId="240" r:id="rId236"/>
    <sheet name="08-04-19" sheetId="241" r:id="rId237"/>
    <sheet name="11-04-19" sheetId="242" r:id="rId238"/>
    <sheet name="15-04-19" sheetId="243" r:id="rId239"/>
    <sheet name="22-04-19" sheetId="244" r:id="rId240"/>
    <sheet name="25-04-19" sheetId="245" r:id="rId241"/>
    <sheet name="29-04-19" sheetId="247" r:id="rId242"/>
    <sheet name="Hoja1" sheetId="248" r:id="rId243"/>
  </sheets>
  <definedNames>
    <definedName name="_xlnm._FilterDatabase" localSheetId="235" hidden="1">'04-04-19'!$A$11:$S$32</definedName>
    <definedName name="_xlnm._FilterDatabase" localSheetId="237" hidden="1">'11-04-19'!$A$11:$U$32</definedName>
    <definedName name="_xlnm._FilterDatabase" localSheetId="238" hidden="1">'15-04-19'!$A$11:$U$32</definedName>
    <definedName name="_xlnm._FilterDatabase" localSheetId="239" hidden="1">'22-04-19'!$A$11:$U$32</definedName>
    <definedName name="_xlnm._FilterDatabase" localSheetId="240" hidden="1">'25-04-19'!$A$11:$U$32</definedName>
    <definedName name="_xlnm._FilterDatabase" localSheetId="241" hidden="1">'29-04-19'!$A$11:$U$32</definedName>
    <definedName name="_xlnm._FilterDatabase" localSheetId="242" hidden="1">Hoja1!$A$11:$U$32</definedName>
    <definedName name="_xlnm.Print_Area" localSheetId="0">'02-01-17'!$A$1:$H$37</definedName>
    <definedName name="_xlnm.Print_Area" localSheetId="236">'08-04-19'!$A$1:$J$31</definedName>
    <definedName name="_xlnm.Print_Area" localSheetId="36">'08-05-17'!$A$1:$N$37</definedName>
    <definedName name="_xlnm.Print_Area" localSheetId="238">'15-04-19'!$A$1:$J$31</definedName>
    <definedName name="_xlnm.Print_Area" localSheetId="195">'15-11-18'!$A$1:$J$38</definedName>
    <definedName name="_xlnm.Print_Area" localSheetId="203">'17-12-18'!$A$1:$I$33</definedName>
    <definedName name="_xlnm.Print_Area" localSheetId="222">'18-02-19'!$A$1:$J$33</definedName>
    <definedName name="_xlnm.Print_Area" localSheetId="239">'22-04-19'!$A$1:$J$31</definedName>
    <definedName name="_xlnm.Print_Area" localSheetId="196">'22-11-18'!$A$1:$J$37</definedName>
    <definedName name="_xlnm.Print_Area" localSheetId="190">'29-10-18'!$A$1:$J$38</definedName>
  </definedNames>
  <calcPr calcId="144525"/>
</workbook>
</file>

<file path=xl/calcChain.xml><?xml version="1.0" encoding="utf-8"?>
<calcChain xmlns="http://schemas.openxmlformats.org/spreadsheetml/2006/main">
  <c r="U31" i="248" l="1"/>
  <c r="T31" i="248"/>
  <c r="S31" i="248"/>
  <c r="R31" i="248"/>
  <c r="N31" i="248"/>
  <c r="M31" i="248"/>
  <c r="L31" i="248"/>
  <c r="K31" i="248"/>
  <c r="U30" i="248"/>
  <c r="T30" i="248"/>
  <c r="S30" i="248"/>
  <c r="R30" i="248"/>
  <c r="N30" i="248"/>
  <c r="M30" i="248"/>
  <c r="L30" i="248"/>
  <c r="K30" i="248"/>
  <c r="U29" i="248"/>
  <c r="T29" i="248"/>
  <c r="S29" i="248"/>
  <c r="R29" i="248"/>
  <c r="N29" i="248"/>
  <c r="M29" i="248"/>
  <c r="L29" i="248"/>
  <c r="K29" i="248"/>
  <c r="U28" i="248"/>
  <c r="T28" i="248"/>
  <c r="S28" i="248"/>
  <c r="R28" i="248"/>
  <c r="N28" i="248"/>
  <c r="M28" i="248"/>
  <c r="L28" i="248"/>
  <c r="K28" i="248"/>
  <c r="U27" i="248"/>
  <c r="T27" i="248"/>
  <c r="S27" i="248"/>
  <c r="R27" i="248"/>
  <c r="N27" i="248"/>
  <c r="M27" i="248"/>
  <c r="L27" i="248"/>
  <c r="K27" i="248"/>
  <c r="U26" i="248"/>
  <c r="T26" i="248"/>
  <c r="S26" i="248"/>
  <c r="R26" i="248"/>
  <c r="N26" i="248"/>
  <c r="M26" i="248"/>
  <c r="L26" i="248"/>
  <c r="K26" i="248"/>
  <c r="U25" i="248"/>
  <c r="T25" i="248"/>
  <c r="S25" i="248"/>
  <c r="R25" i="248"/>
  <c r="N25" i="248"/>
  <c r="M25" i="248"/>
  <c r="L25" i="248"/>
  <c r="K25" i="248"/>
  <c r="U24" i="248"/>
  <c r="T24" i="248"/>
  <c r="S24" i="248"/>
  <c r="R24" i="248"/>
  <c r="N24" i="248"/>
  <c r="M24" i="248"/>
  <c r="L24" i="248"/>
  <c r="K24" i="248"/>
  <c r="U23" i="248"/>
  <c r="T23" i="248"/>
  <c r="S23" i="248"/>
  <c r="R23" i="248"/>
  <c r="N23" i="248"/>
  <c r="M23" i="248"/>
  <c r="L23" i="248"/>
  <c r="K23" i="248"/>
  <c r="U22" i="248"/>
  <c r="T22" i="248"/>
  <c r="S22" i="248"/>
  <c r="R22" i="248"/>
  <c r="N22" i="248"/>
  <c r="M22" i="248"/>
  <c r="L22" i="248"/>
  <c r="K22" i="248"/>
  <c r="U21" i="248"/>
  <c r="T21" i="248"/>
  <c r="S21" i="248"/>
  <c r="R21" i="248"/>
  <c r="N21" i="248"/>
  <c r="M21" i="248"/>
  <c r="L21" i="248"/>
  <c r="K21" i="248"/>
  <c r="U20" i="248"/>
  <c r="T20" i="248"/>
  <c r="S20" i="248"/>
  <c r="R20" i="248"/>
  <c r="N20" i="248"/>
  <c r="M20" i="248"/>
  <c r="L20" i="248"/>
  <c r="K20" i="248"/>
  <c r="U19" i="248"/>
  <c r="T19" i="248"/>
  <c r="S19" i="248"/>
  <c r="R19" i="248"/>
  <c r="N19" i="248"/>
  <c r="M19" i="248"/>
  <c r="L19" i="248"/>
  <c r="K19" i="248"/>
  <c r="U18" i="248"/>
  <c r="T18" i="248"/>
  <c r="S18" i="248"/>
  <c r="R18" i="248"/>
  <c r="N18" i="248"/>
  <c r="M18" i="248"/>
  <c r="L18" i="248"/>
  <c r="K18" i="248"/>
  <c r="U17" i="248"/>
  <c r="T17" i="248"/>
  <c r="S17" i="248"/>
  <c r="R17" i="248"/>
  <c r="N17" i="248"/>
  <c r="M17" i="248"/>
  <c r="L17" i="248"/>
  <c r="K17" i="248"/>
  <c r="U16" i="248"/>
  <c r="T16" i="248"/>
  <c r="S16" i="248"/>
  <c r="R16" i="248"/>
  <c r="N16" i="248"/>
  <c r="M16" i="248"/>
  <c r="L16" i="248"/>
  <c r="K16" i="248"/>
  <c r="U15" i="248"/>
  <c r="T15" i="248"/>
  <c r="S15" i="248"/>
  <c r="R15" i="248"/>
  <c r="N15" i="248"/>
  <c r="M15" i="248"/>
  <c r="L15" i="248"/>
  <c r="K15" i="248"/>
  <c r="U14" i="248"/>
  <c r="T14" i="248"/>
  <c r="S14" i="248"/>
  <c r="R14" i="248"/>
  <c r="N14" i="248"/>
  <c r="M14" i="248"/>
  <c r="L14" i="248"/>
  <c r="K14" i="248"/>
  <c r="U13" i="248"/>
  <c r="T13" i="248"/>
  <c r="S13" i="248"/>
  <c r="R13" i="248"/>
  <c r="N13" i="248"/>
  <c r="M13" i="248"/>
  <c r="L13" i="248"/>
  <c r="K13" i="248"/>
  <c r="U12" i="248"/>
  <c r="T12" i="248"/>
  <c r="S12" i="248"/>
  <c r="R12" i="248"/>
  <c r="N12" i="248"/>
  <c r="N32" i="248" s="1"/>
  <c r="M12" i="248"/>
  <c r="M32" i="248" s="1"/>
  <c r="L12" i="248"/>
  <c r="L32" i="248" s="1"/>
  <c r="K12" i="248"/>
  <c r="K32" i="248" s="1"/>
  <c r="O20" i="248" l="1"/>
  <c r="O22" i="248"/>
  <c r="O24" i="248"/>
  <c r="O30" i="248"/>
  <c r="O16" i="248"/>
  <c r="O13" i="248"/>
  <c r="O15" i="248"/>
  <c r="O17" i="248"/>
  <c r="O18" i="248"/>
  <c r="O19" i="248"/>
  <c r="O21" i="248"/>
  <c r="O23" i="248"/>
  <c r="O26" i="248"/>
  <c r="O27" i="248"/>
  <c r="O29" i="248"/>
  <c r="O31" i="248"/>
  <c r="O28" i="248"/>
  <c r="O25" i="248"/>
  <c r="O14" i="248"/>
  <c r="O12" i="248"/>
  <c r="O32" i="248" l="1"/>
  <c r="U31" i="247" l="1"/>
  <c r="T31" i="247"/>
  <c r="S31" i="247"/>
  <c r="R31" i="247"/>
  <c r="N31" i="247"/>
  <c r="M31" i="247"/>
  <c r="L31" i="247"/>
  <c r="K31" i="247"/>
  <c r="U30" i="247"/>
  <c r="T30" i="247"/>
  <c r="S30" i="247"/>
  <c r="R30" i="247"/>
  <c r="N30" i="247"/>
  <c r="M30" i="247"/>
  <c r="L30" i="247"/>
  <c r="K30" i="247"/>
  <c r="U29" i="247"/>
  <c r="T29" i="247"/>
  <c r="S29" i="247"/>
  <c r="R29" i="247"/>
  <c r="N29" i="247"/>
  <c r="M29" i="247"/>
  <c r="L29" i="247"/>
  <c r="K29" i="247"/>
  <c r="U28" i="247"/>
  <c r="T28" i="247"/>
  <c r="S28" i="247"/>
  <c r="R28" i="247"/>
  <c r="N28" i="247"/>
  <c r="M28" i="247"/>
  <c r="L28" i="247"/>
  <c r="K28" i="247"/>
  <c r="U27" i="247"/>
  <c r="T27" i="247"/>
  <c r="S27" i="247"/>
  <c r="R27" i="247"/>
  <c r="N27" i="247"/>
  <c r="M27" i="247"/>
  <c r="L27" i="247"/>
  <c r="K27" i="247"/>
  <c r="U26" i="247"/>
  <c r="T26" i="247"/>
  <c r="S26" i="247"/>
  <c r="R26" i="247"/>
  <c r="N26" i="247"/>
  <c r="M26" i="247"/>
  <c r="L26" i="247"/>
  <c r="K26" i="247"/>
  <c r="U25" i="247"/>
  <c r="T25" i="247"/>
  <c r="S25" i="247"/>
  <c r="R25" i="247"/>
  <c r="N25" i="247"/>
  <c r="M25" i="247"/>
  <c r="L25" i="247"/>
  <c r="K25" i="247"/>
  <c r="U24" i="247"/>
  <c r="T24" i="247"/>
  <c r="S24" i="247"/>
  <c r="R24" i="247"/>
  <c r="N24" i="247"/>
  <c r="M24" i="247"/>
  <c r="L24" i="247"/>
  <c r="K24" i="247"/>
  <c r="U23" i="247"/>
  <c r="T23" i="247"/>
  <c r="S23" i="247"/>
  <c r="R23" i="247"/>
  <c r="N23" i="247"/>
  <c r="M23" i="247"/>
  <c r="L23" i="247"/>
  <c r="K23" i="247"/>
  <c r="U22" i="247"/>
  <c r="T22" i="247"/>
  <c r="S22" i="247"/>
  <c r="R22" i="247"/>
  <c r="N22" i="247"/>
  <c r="M22" i="247"/>
  <c r="L22" i="247"/>
  <c r="K22" i="247"/>
  <c r="U21" i="247"/>
  <c r="T21" i="247"/>
  <c r="S21" i="247"/>
  <c r="R21" i="247"/>
  <c r="N21" i="247"/>
  <c r="M21" i="247"/>
  <c r="L21" i="247"/>
  <c r="K21" i="247"/>
  <c r="U20" i="247"/>
  <c r="T20" i="247"/>
  <c r="S20" i="247"/>
  <c r="R20" i="247"/>
  <c r="N20" i="247"/>
  <c r="M20" i="247"/>
  <c r="L20" i="247"/>
  <c r="K20" i="247"/>
  <c r="U19" i="247"/>
  <c r="T19" i="247"/>
  <c r="S19" i="247"/>
  <c r="R19" i="247"/>
  <c r="N19" i="247"/>
  <c r="M19" i="247"/>
  <c r="L19" i="247"/>
  <c r="K19" i="247"/>
  <c r="U18" i="247"/>
  <c r="T18" i="247"/>
  <c r="S18" i="247"/>
  <c r="R18" i="247"/>
  <c r="N18" i="247"/>
  <c r="M18" i="247"/>
  <c r="L18" i="247"/>
  <c r="K18" i="247"/>
  <c r="U17" i="247"/>
  <c r="T17" i="247"/>
  <c r="S17" i="247"/>
  <c r="R17" i="247"/>
  <c r="N17" i="247"/>
  <c r="M17" i="247"/>
  <c r="L17" i="247"/>
  <c r="K17" i="247"/>
  <c r="U16" i="247"/>
  <c r="T16" i="247"/>
  <c r="S16" i="247"/>
  <c r="R16" i="247"/>
  <c r="N16" i="247"/>
  <c r="M16" i="247"/>
  <c r="L16" i="247"/>
  <c r="K16" i="247"/>
  <c r="U15" i="247"/>
  <c r="T15" i="247"/>
  <c r="S15" i="247"/>
  <c r="R15" i="247"/>
  <c r="N15" i="247"/>
  <c r="M15" i="247"/>
  <c r="L15" i="247"/>
  <c r="K15" i="247"/>
  <c r="U14" i="247"/>
  <c r="T14" i="247"/>
  <c r="S14" i="247"/>
  <c r="R14" i="247"/>
  <c r="N14" i="247"/>
  <c r="M14" i="247"/>
  <c r="L14" i="247"/>
  <c r="K14" i="247"/>
  <c r="U13" i="247"/>
  <c r="T13" i="247"/>
  <c r="S13" i="247"/>
  <c r="R13" i="247"/>
  <c r="N13" i="247"/>
  <c r="M13" i="247"/>
  <c r="L13" i="247"/>
  <c r="K13" i="247"/>
  <c r="U12" i="247"/>
  <c r="T12" i="247"/>
  <c r="S12" i="247"/>
  <c r="R12" i="247"/>
  <c r="N12" i="247"/>
  <c r="N32" i="247" s="1"/>
  <c r="M12" i="247"/>
  <c r="M32" i="247" s="1"/>
  <c r="L12" i="247"/>
  <c r="L32" i="247" s="1"/>
  <c r="K12" i="247"/>
  <c r="K32" i="247" s="1"/>
  <c r="O18" i="247" l="1"/>
  <c r="O21" i="247"/>
  <c r="O17" i="247"/>
  <c r="O23" i="247"/>
  <c r="O27" i="247"/>
  <c r="O13" i="247"/>
  <c r="O15" i="247"/>
  <c r="O20" i="247"/>
  <c r="O16" i="247"/>
  <c r="O22" i="247"/>
  <c r="O24" i="247"/>
  <c r="O26" i="247"/>
  <c r="O30" i="247"/>
  <c r="O19" i="247"/>
  <c r="O29" i="247"/>
  <c r="O31" i="247"/>
  <c r="O28" i="247"/>
  <c r="O25" i="247"/>
  <c r="O14" i="247"/>
  <c r="O12" i="247"/>
  <c r="O32" i="247" l="1"/>
  <c r="U31" i="245" l="1"/>
  <c r="T31" i="245"/>
  <c r="S31" i="245"/>
  <c r="R31" i="245"/>
  <c r="N31" i="245"/>
  <c r="M31" i="245"/>
  <c r="L31" i="245"/>
  <c r="K31" i="245"/>
  <c r="U30" i="245"/>
  <c r="T30" i="245"/>
  <c r="S30" i="245"/>
  <c r="R30" i="245"/>
  <c r="N30" i="245"/>
  <c r="M30" i="245"/>
  <c r="L30" i="245"/>
  <c r="K30" i="245"/>
  <c r="U29" i="245"/>
  <c r="T29" i="245"/>
  <c r="S29" i="245"/>
  <c r="R29" i="245"/>
  <c r="N29" i="245"/>
  <c r="M29" i="245"/>
  <c r="L29" i="245"/>
  <c r="K29" i="245"/>
  <c r="U28" i="245"/>
  <c r="T28" i="245"/>
  <c r="S28" i="245"/>
  <c r="R28" i="245"/>
  <c r="N28" i="245"/>
  <c r="M28" i="245"/>
  <c r="L28" i="245"/>
  <c r="K28" i="245"/>
  <c r="U27" i="245"/>
  <c r="T27" i="245"/>
  <c r="S27" i="245"/>
  <c r="R27" i="245"/>
  <c r="N27" i="245"/>
  <c r="M27" i="245"/>
  <c r="L27" i="245"/>
  <c r="K27" i="245"/>
  <c r="U26" i="245"/>
  <c r="T26" i="245"/>
  <c r="S26" i="245"/>
  <c r="R26" i="245"/>
  <c r="N26" i="245"/>
  <c r="M26" i="245"/>
  <c r="L26" i="245"/>
  <c r="K26" i="245"/>
  <c r="U25" i="245"/>
  <c r="T25" i="245"/>
  <c r="S25" i="245"/>
  <c r="R25" i="245"/>
  <c r="N25" i="245"/>
  <c r="M25" i="245"/>
  <c r="L25" i="245"/>
  <c r="K25" i="245"/>
  <c r="U24" i="245"/>
  <c r="T24" i="245"/>
  <c r="S24" i="245"/>
  <c r="R24" i="245"/>
  <c r="N24" i="245"/>
  <c r="M24" i="245"/>
  <c r="L24" i="245"/>
  <c r="K24" i="245"/>
  <c r="U23" i="245"/>
  <c r="T23" i="245"/>
  <c r="S23" i="245"/>
  <c r="R23" i="245"/>
  <c r="N23" i="245"/>
  <c r="M23" i="245"/>
  <c r="L23" i="245"/>
  <c r="K23" i="245"/>
  <c r="U22" i="245"/>
  <c r="T22" i="245"/>
  <c r="S22" i="245"/>
  <c r="R22" i="245"/>
  <c r="N22" i="245"/>
  <c r="M22" i="245"/>
  <c r="L22" i="245"/>
  <c r="K22" i="245"/>
  <c r="U21" i="245"/>
  <c r="T21" i="245"/>
  <c r="S21" i="245"/>
  <c r="R21" i="245"/>
  <c r="N21" i="245"/>
  <c r="M21" i="245"/>
  <c r="L21" i="245"/>
  <c r="K21" i="245"/>
  <c r="U20" i="245"/>
  <c r="T20" i="245"/>
  <c r="S20" i="245"/>
  <c r="R20" i="245"/>
  <c r="N20" i="245"/>
  <c r="M20" i="245"/>
  <c r="L20" i="245"/>
  <c r="K20" i="245"/>
  <c r="U19" i="245"/>
  <c r="T19" i="245"/>
  <c r="S19" i="245"/>
  <c r="R19" i="245"/>
  <c r="N19" i="245"/>
  <c r="M19" i="245"/>
  <c r="L19" i="245"/>
  <c r="K19" i="245"/>
  <c r="U18" i="245"/>
  <c r="T18" i="245"/>
  <c r="S18" i="245"/>
  <c r="R18" i="245"/>
  <c r="N18" i="245"/>
  <c r="M18" i="245"/>
  <c r="L18" i="245"/>
  <c r="K18" i="245"/>
  <c r="U17" i="245"/>
  <c r="T17" i="245"/>
  <c r="S17" i="245"/>
  <c r="R17" i="245"/>
  <c r="N17" i="245"/>
  <c r="M17" i="245"/>
  <c r="L17" i="245"/>
  <c r="K17" i="245"/>
  <c r="U16" i="245"/>
  <c r="T16" i="245"/>
  <c r="S16" i="245"/>
  <c r="R16" i="245"/>
  <c r="N16" i="245"/>
  <c r="M16" i="245"/>
  <c r="L16" i="245"/>
  <c r="K16" i="245"/>
  <c r="U15" i="245"/>
  <c r="T15" i="245"/>
  <c r="S15" i="245"/>
  <c r="R15" i="245"/>
  <c r="N15" i="245"/>
  <c r="M15" i="245"/>
  <c r="L15" i="245"/>
  <c r="K15" i="245"/>
  <c r="U14" i="245"/>
  <c r="T14" i="245"/>
  <c r="S14" i="245"/>
  <c r="R14" i="245"/>
  <c r="N14" i="245"/>
  <c r="M14" i="245"/>
  <c r="L14" i="245"/>
  <c r="K14" i="245"/>
  <c r="U13" i="245"/>
  <c r="T13" i="245"/>
  <c r="S13" i="245"/>
  <c r="R13" i="245"/>
  <c r="N13" i="245"/>
  <c r="M13" i="245"/>
  <c r="L13" i="245"/>
  <c r="K13" i="245"/>
  <c r="U12" i="245"/>
  <c r="T12" i="245"/>
  <c r="S12" i="245"/>
  <c r="R12" i="245"/>
  <c r="N12" i="245"/>
  <c r="M12" i="245"/>
  <c r="M32" i="245" s="1"/>
  <c r="L12" i="245"/>
  <c r="L32" i="245" s="1"/>
  <c r="K12" i="245"/>
  <c r="K32" i="245" s="1"/>
  <c r="O13" i="245" l="1"/>
  <c r="O15" i="245"/>
  <c r="O16" i="245"/>
  <c r="O18" i="245"/>
  <c r="O21" i="245"/>
  <c r="O22" i="245"/>
  <c r="O23" i="245"/>
  <c r="O14" i="245"/>
  <c r="O19" i="245"/>
  <c r="O20" i="245"/>
  <c r="O24" i="245"/>
  <c r="O26" i="245"/>
  <c r="O29" i="245"/>
  <c r="O31" i="245"/>
  <c r="O12" i="245"/>
  <c r="O17" i="245"/>
  <c r="O27" i="245"/>
  <c r="O30" i="245"/>
  <c r="O28" i="245"/>
  <c r="O25" i="245"/>
  <c r="N32" i="245"/>
  <c r="O32" i="245" l="1"/>
  <c r="U31" i="244" l="1"/>
  <c r="T31" i="244"/>
  <c r="S31" i="244"/>
  <c r="R31" i="244"/>
  <c r="N31" i="244"/>
  <c r="M31" i="244"/>
  <c r="L31" i="244"/>
  <c r="K31" i="244"/>
  <c r="U30" i="244"/>
  <c r="T30" i="244"/>
  <c r="S30" i="244"/>
  <c r="R30" i="244"/>
  <c r="N30" i="244"/>
  <c r="M30" i="244"/>
  <c r="L30" i="244"/>
  <c r="K30" i="244"/>
  <c r="U29" i="244"/>
  <c r="T29" i="244"/>
  <c r="S29" i="244"/>
  <c r="R29" i="244"/>
  <c r="N29" i="244"/>
  <c r="M29" i="244"/>
  <c r="L29" i="244"/>
  <c r="K29" i="244"/>
  <c r="U28" i="244"/>
  <c r="T28" i="244"/>
  <c r="S28" i="244"/>
  <c r="R28" i="244"/>
  <c r="N28" i="244"/>
  <c r="M28" i="244"/>
  <c r="L28" i="244"/>
  <c r="K28" i="244"/>
  <c r="U27" i="244"/>
  <c r="T27" i="244"/>
  <c r="S27" i="244"/>
  <c r="R27" i="244"/>
  <c r="N27" i="244"/>
  <c r="M27" i="244"/>
  <c r="L27" i="244"/>
  <c r="K27" i="244"/>
  <c r="U26" i="244"/>
  <c r="T26" i="244"/>
  <c r="S26" i="244"/>
  <c r="R26" i="244"/>
  <c r="N26" i="244"/>
  <c r="M26" i="244"/>
  <c r="L26" i="244"/>
  <c r="K26" i="244"/>
  <c r="U25" i="244"/>
  <c r="T25" i="244"/>
  <c r="S25" i="244"/>
  <c r="R25" i="244"/>
  <c r="N25" i="244"/>
  <c r="M25" i="244"/>
  <c r="L25" i="244"/>
  <c r="K25" i="244"/>
  <c r="U24" i="244"/>
  <c r="T24" i="244"/>
  <c r="S24" i="244"/>
  <c r="R24" i="244"/>
  <c r="N24" i="244"/>
  <c r="M24" i="244"/>
  <c r="L24" i="244"/>
  <c r="K24" i="244"/>
  <c r="U23" i="244"/>
  <c r="T23" i="244"/>
  <c r="S23" i="244"/>
  <c r="R23" i="244"/>
  <c r="N23" i="244"/>
  <c r="M23" i="244"/>
  <c r="L23" i="244"/>
  <c r="K23" i="244"/>
  <c r="U22" i="244"/>
  <c r="T22" i="244"/>
  <c r="S22" i="244"/>
  <c r="R22" i="244"/>
  <c r="N22" i="244"/>
  <c r="M22" i="244"/>
  <c r="L22" i="244"/>
  <c r="K22" i="244"/>
  <c r="U21" i="244"/>
  <c r="T21" i="244"/>
  <c r="S21" i="244"/>
  <c r="R21" i="244"/>
  <c r="N21" i="244"/>
  <c r="M21" i="244"/>
  <c r="L21" i="244"/>
  <c r="K21" i="244"/>
  <c r="U20" i="244"/>
  <c r="T20" i="244"/>
  <c r="S20" i="244"/>
  <c r="R20" i="244"/>
  <c r="N20" i="244"/>
  <c r="M20" i="244"/>
  <c r="L20" i="244"/>
  <c r="K20" i="244"/>
  <c r="U19" i="244"/>
  <c r="T19" i="244"/>
  <c r="S19" i="244"/>
  <c r="R19" i="244"/>
  <c r="N19" i="244"/>
  <c r="M19" i="244"/>
  <c r="L19" i="244"/>
  <c r="K19" i="244"/>
  <c r="U18" i="244"/>
  <c r="T18" i="244"/>
  <c r="S18" i="244"/>
  <c r="R18" i="244"/>
  <c r="N18" i="244"/>
  <c r="M18" i="244"/>
  <c r="L18" i="244"/>
  <c r="K18" i="244"/>
  <c r="U17" i="244"/>
  <c r="T17" i="244"/>
  <c r="S17" i="244"/>
  <c r="R17" i="244"/>
  <c r="N17" i="244"/>
  <c r="M17" i="244"/>
  <c r="L17" i="244"/>
  <c r="K17" i="244"/>
  <c r="U16" i="244"/>
  <c r="T16" i="244"/>
  <c r="S16" i="244"/>
  <c r="R16" i="244"/>
  <c r="N16" i="244"/>
  <c r="M16" i="244"/>
  <c r="L16" i="244"/>
  <c r="K16" i="244"/>
  <c r="U15" i="244"/>
  <c r="T15" i="244"/>
  <c r="S15" i="244"/>
  <c r="R15" i="244"/>
  <c r="N15" i="244"/>
  <c r="M15" i="244"/>
  <c r="L15" i="244"/>
  <c r="K15" i="244"/>
  <c r="U14" i="244"/>
  <c r="T14" i="244"/>
  <c r="S14" i="244"/>
  <c r="R14" i="244"/>
  <c r="N14" i="244"/>
  <c r="M14" i="244"/>
  <c r="L14" i="244"/>
  <c r="K14" i="244"/>
  <c r="U13" i="244"/>
  <c r="T13" i="244"/>
  <c r="S13" i="244"/>
  <c r="R13" i="244"/>
  <c r="N13" i="244"/>
  <c r="M13" i="244"/>
  <c r="L13" i="244"/>
  <c r="K13" i="244"/>
  <c r="U12" i="244"/>
  <c r="T12" i="244"/>
  <c r="S12" i="244"/>
  <c r="R12" i="244"/>
  <c r="N12" i="244"/>
  <c r="M12" i="244"/>
  <c r="M32" i="244" s="1"/>
  <c r="L12" i="244"/>
  <c r="L32" i="244" s="1"/>
  <c r="K12" i="244"/>
  <c r="K32" i="244" s="1"/>
  <c r="O19" i="244" l="1"/>
  <c r="O12" i="244"/>
  <c r="O13" i="244"/>
  <c r="O15" i="244"/>
  <c r="O23" i="244"/>
  <c r="O29" i="244"/>
  <c r="O31" i="244"/>
  <c r="O20" i="244"/>
  <c r="O21" i="244"/>
  <c r="O22" i="244"/>
  <c r="O24" i="244"/>
  <c r="O26" i="244"/>
  <c r="O27" i="244"/>
  <c r="O30" i="244"/>
  <c r="O28" i="244"/>
  <c r="O25" i="244"/>
  <c r="O18" i="244"/>
  <c r="O17" i="244"/>
  <c r="O16" i="244"/>
  <c r="O14" i="244"/>
  <c r="N32" i="244"/>
  <c r="U31" i="243"/>
  <c r="T31" i="243"/>
  <c r="S31" i="243"/>
  <c r="R31" i="243"/>
  <c r="N31" i="243"/>
  <c r="M31" i="243"/>
  <c r="L31" i="243"/>
  <c r="K31" i="243"/>
  <c r="U30" i="243"/>
  <c r="T30" i="243"/>
  <c r="S30" i="243"/>
  <c r="R30" i="243"/>
  <c r="N30" i="243"/>
  <c r="M30" i="243"/>
  <c r="L30" i="243"/>
  <c r="K30" i="243"/>
  <c r="U29" i="243"/>
  <c r="T29" i="243"/>
  <c r="S29" i="243"/>
  <c r="R29" i="243"/>
  <c r="N29" i="243"/>
  <c r="M29" i="243"/>
  <c r="L29" i="243"/>
  <c r="K29" i="243"/>
  <c r="U28" i="243"/>
  <c r="T28" i="243"/>
  <c r="S28" i="243"/>
  <c r="R28" i="243"/>
  <c r="N28" i="243"/>
  <c r="M28" i="243"/>
  <c r="L28" i="243"/>
  <c r="K28" i="243"/>
  <c r="U27" i="243"/>
  <c r="T27" i="243"/>
  <c r="S27" i="243"/>
  <c r="R27" i="243"/>
  <c r="N27" i="243"/>
  <c r="M27" i="243"/>
  <c r="L27" i="243"/>
  <c r="K27" i="243"/>
  <c r="U26" i="243"/>
  <c r="T26" i="243"/>
  <c r="S26" i="243"/>
  <c r="R26" i="243"/>
  <c r="N26" i="243"/>
  <c r="M26" i="243"/>
  <c r="L26" i="243"/>
  <c r="K26" i="243"/>
  <c r="U25" i="243"/>
  <c r="T25" i="243"/>
  <c r="S25" i="243"/>
  <c r="R25" i="243"/>
  <c r="N25" i="243"/>
  <c r="M25" i="243"/>
  <c r="L25" i="243"/>
  <c r="K25" i="243"/>
  <c r="U24" i="243"/>
  <c r="T24" i="243"/>
  <c r="S24" i="243"/>
  <c r="R24" i="243"/>
  <c r="N24" i="243"/>
  <c r="M24" i="243"/>
  <c r="L24" i="243"/>
  <c r="K24" i="243"/>
  <c r="U23" i="243"/>
  <c r="T23" i="243"/>
  <c r="S23" i="243"/>
  <c r="R23" i="243"/>
  <c r="N23" i="243"/>
  <c r="M23" i="243"/>
  <c r="L23" i="243"/>
  <c r="K23" i="243"/>
  <c r="U22" i="243"/>
  <c r="T22" i="243"/>
  <c r="S22" i="243"/>
  <c r="R22" i="243"/>
  <c r="N22" i="243"/>
  <c r="M22" i="243"/>
  <c r="L22" i="243"/>
  <c r="K22" i="243"/>
  <c r="U21" i="243"/>
  <c r="T21" i="243"/>
  <c r="S21" i="243"/>
  <c r="R21" i="243"/>
  <c r="N21" i="243"/>
  <c r="M21" i="243"/>
  <c r="L21" i="243"/>
  <c r="K21" i="243"/>
  <c r="U20" i="243"/>
  <c r="T20" i="243"/>
  <c r="S20" i="243"/>
  <c r="R20" i="243"/>
  <c r="N20" i="243"/>
  <c r="M20" i="243"/>
  <c r="L20" i="243"/>
  <c r="K20" i="243"/>
  <c r="U19" i="243"/>
  <c r="T19" i="243"/>
  <c r="S19" i="243"/>
  <c r="R19" i="243"/>
  <c r="N19" i="243"/>
  <c r="M19" i="243"/>
  <c r="L19" i="243"/>
  <c r="K19" i="243"/>
  <c r="U18" i="243"/>
  <c r="T18" i="243"/>
  <c r="S18" i="243"/>
  <c r="R18" i="243"/>
  <c r="N18" i="243"/>
  <c r="M18" i="243"/>
  <c r="L18" i="243"/>
  <c r="K18" i="243"/>
  <c r="U17" i="243"/>
  <c r="T17" i="243"/>
  <c r="S17" i="243"/>
  <c r="R17" i="243"/>
  <c r="N17" i="243"/>
  <c r="M17" i="243"/>
  <c r="L17" i="243"/>
  <c r="K17" i="243"/>
  <c r="U16" i="243"/>
  <c r="T16" i="243"/>
  <c r="S16" i="243"/>
  <c r="R16" i="243"/>
  <c r="N16" i="243"/>
  <c r="M16" i="243"/>
  <c r="L16" i="243"/>
  <c r="K16" i="243"/>
  <c r="U15" i="243"/>
  <c r="T15" i="243"/>
  <c r="S15" i="243"/>
  <c r="R15" i="243"/>
  <c r="N15" i="243"/>
  <c r="M15" i="243"/>
  <c r="L15" i="243"/>
  <c r="K15" i="243"/>
  <c r="U14" i="243"/>
  <c r="T14" i="243"/>
  <c r="S14" i="243"/>
  <c r="R14" i="243"/>
  <c r="N14" i="243"/>
  <c r="M14" i="243"/>
  <c r="L14" i="243"/>
  <c r="K14" i="243"/>
  <c r="U13" i="243"/>
  <c r="T13" i="243"/>
  <c r="S13" i="243"/>
  <c r="R13" i="243"/>
  <c r="N13" i="243"/>
  <c r="M13" i="243"/>
  <c r="L13" i="243"/>
  <c r="K13" i="243"/>
  <c r="U12" i="243"/>
  <c r="T12" i="243"/>
  <c r="S12" i="243"/>
  <c r="R12" i="243"/>
  <c r="N12" i="243"/>
  <c r="M12" i="243"/>
  <c r="M32" i="243" s="1"/>
  <c r="L12" i="243"/>
  <c r="L32" i="243" s="1"/>
  <c r="K12" i="243"/>
  <c r="K32" i="243" s="1"/>
  <c r="O32" i="244" l="1"/>
  <c r="O24" i="243"/>
  <c r="O26" i="243"/>
  <c r="O12" i="243"/>
  <c r="O14" i="243"/>
  <c r="O20" i="243"/>
  <c r="O13" i="243"/>
  <c r="O15" i="243"/>
  <c r="O19" i="243"/>
  <c r="O21" i="243"/>
  <c r="O23" i="243"/>
  <c r="O27" i="243"/>
  <c r="O29" i="243"/>
  <c r="O31" i="243"/>
  <c r="O22" i="243"/>
  <c r="O30" i="243"/>
  <c r="O28" i="243"/>
  <c r="O25" i="243"/>
  <c r="O16" i="243"/>
  <c r="O18" i="243"/>
  <c r="O17" i="243"/>
  <c r="N32" i="243"/>
  <c r="O32" i="243" l="1"/>
  <c r="U31" i="242"/>
  <c r="T31" i="242"/>
  <c r="S31" i="242"/>
  <c r="R31" i="242"/>
  <c r="N31" i="242"/>
  <c r="M31" i="242"/>
  <c r="L31" i="242"/>
  <c r="K31" i="242"/>
  <c r="U30" i="242"/>
  <c r="T30" i="242"/>
  <c r="S30" i="242"/>
  <c r="R30" i="242"/>
  <c r="N30" i="242"/>
  <c r="M30" i="242"/>
  <c r="L30" i="242"/>
  <c r="K30" i="242"/>
  <c r="U29" i="242"/>
  <c r="T29" i="242"/>
  <c r="S29" i="242"/>
  <c r="R29" i="242"/>
  <c r="N29" i="242"/>
  <c r="M29" i="242"/>
  <c r="L29" i="242"/>
  <c r="K29" i="242"/>
  <c r="U28" i="242"/>
  <c r="T28" i="242"/>
  <c r="S28" i="242"/>
  <c r="R28" i="242"/>
  <c r="N28" i="242"/>
  <c r="M28" i="242"/>
  <c r="L28" i="242"/>
  <c r="K28" i="242"/>
  <c r="U27" i="242"/>
  <c r="T27" i="242"/>
  <c r="S27" i="242"/>
  <c r="R27" i="242"/>
  <c r="N27" i="242"/>
  <c r="M27" i="242"/>
  <c r="L27" i="242"/>
  <c r="K27" i="242"/>
  <c r="U26" i="242"/>
  <c r="T26" i="242"/>
  <c r="S26" i="242"/>
  <c r="R26" i="242"/>
  <c r="N26" i="242"/>
  <c r="M26" i="242"/>
  <c r="L26" i="242"/>
  <c r="K26" i="242"/>
  <c r="U25" i="242"/>
  <c r="T25" i="242"/>
  <c r="S25" i="242"/>
  <c r="R25" i="242"/>
  <c r="N25" i="242"/>
  <c r="M25" i="242"/>
  <c r="L25" i="242"/>
  <c r="K25" i="242"/>
  <c r="U24" i="242"/>
  <c r="T24" i="242"/>
  <c r="S24" i="242"/>
  <c r="R24" i="242"/>
  <c r="N24" i="242"/>
  <c r="M24" i="242"/>
  <c r="L24" i="242"/>
  <c r="K24" i="242"/>
  <c r="U23" i="242"/>
  <c r="T23" i="242"/>
  <c r="S23" i="242"/>
  <c r="R23" i="242"/>
  <c r="N23" i="242"/>
  <c r="M23" i="242"/>
  <c r="L23" i="242"/>
  <c r="K23" i="242"/>
  <c r="U22" i="242"/>
  <c r="T22" i="242"/>
  <c r="S22" i="242"/>
  <c r="R22" i="242"/>
  <c r="N22" i="242"/>
  <c r="M22" i="242"/>
  <c r="L22" i="242"/>
  <c r="K22" i="242"/>
  <c r="U21" i="242"/>
  <c r="T21" i="242"/>
  <c r="S21" i="242"/>
  <c r="R21" i="242"/>
  <c r="N21" i="242"/>
  <c r="M21" i="242"/>
  <c r="L21" i="242"/>
  <c r="K21" i="242"/>
  <c r="U20" i="242"/>
  <c r="T20" i="242"/>
  <c r="S20" i="242"/>
  <c r="R20" i="242"/>
  <c r="N20" i="242"/>
  <c r="M20" i="242"/>
  <c r="L20" i="242"/>
  <c r="K20" i="242"/>
  <c r="U19" i="242"/>
  <c r="T19" i="242"/>
  <c r="S19" i="242"/>
  <c r="R19" i="242"/>
  <c r="N19" i="242"/>
  <c r="M19" i="242"/>
  <c r="L19" i="242"/>
  <c r="K19" i="242"/>
  <c r="U18" i="242"/>
  <c r="T18" i="242"/>
  <c r="S18" i="242"/>
  <c r="R18" i="242"/>
  <c r="N18" i="242"/>
  <c r="M18" i="242"/>
  <c r="L18" i="242"/>
  <c r="K18" i="242"/>
  <c r="U17" i="242"/>
  <c r="T17" i="242"/>
  <c r="S17" i="242"/>
  <c r="R17" i="242"/>
  <c r="N17" i="242"/>
  <c r="M17" i="242"/>
  <c r="L17" i="242"/>
  <c r="K17" i="242"/>
  <c r="U16" i="242"/>
  <c r="T16" i="242"/>
  <c r="S16" i="242"/>
  <c r="R16" i="242"/>
  <c r="N16" i="242"/>
  <c r="M16" i="242"/>
  <c r="L16" i="242"/>
  <c r="K16" i="242"/>
  <c r="U15" i="242"/>
  <c r="T15" i="242"/>
  <c r="S15" i="242"/>
  <c r="R15" i="242"/>
  <c r="N15" i="242"/>
  <c r="M15" i="242"/>
  <c r="L15" i="242"/>
  <c r="K15" i="242"/>
  <c r="U14" i="242"/>
  <c r="T14" i="242"/>
  <c r="S14" i="242"/>
  <c r="R14" i="242"/>
  <c r="N14" i="242"/>
  <c r="M14" i="242"/>
  <c r="L14" i="242"/>
  <c r="K14" i="242"/>
  <c r="U13" i="242"/>
  <c r="T13" i="242"/>
  <c r="S13" i="242"/>
  <c r="R13" i="242"/>
  <c r="N13" i="242"/>
  <c r="M13" i="242"/>
  <c r="L13" i="242"/>
  <c r="K13" i="242"/>
  <c r="U12" i="242"/>
  <c r="T12" i="242"/>
  <c r="S12" i="242"/>
  <c r="R12" i="242"/>
  <c r="N12" i="242"/>
  <c r="M12" i="242"/>
  <c r="L12" i="242"/>
  <c r="K12" i="242"/>
  <c r="O13" i="242" l="1"/>
  <c r="O15" i="242"/>
  <c r="O19" i="242"/>
  <c r="O21" i="242"/>
  <c r="O12" i="242"/>
  <c r="O16" i="242"/>
  <c r="K32" i="242"/>
  <c r="M32" i="242"/>
  <c r="O17" i="242"/>
  <c r="O18" i="242"/>
  <c r="O20" i="242"/>
  <c r="O22" i="242"/>
  <c r="O23" i="242"/>
  <c r="O24" i="242"/>
  <c r="O26" i="242"/>
  <c r="O27" i="242"/>
  <c r="O28" i="242"/>
  <c r="O29" i="242"/>
  <c r="O30" i="242"/>
  <c r="O31" i="242"/>
  <c r="O25" i="242"/>
  <c r="L32" i="242"/>
  <c r="O14" i="242"/>
  <c r="N32" i="242"/>
  <c r="O32" i="242" l="1"/>
  <c r="U31" i="241"/>
  <c r="T31" i="241"/>
  <c r="S31" i="241"/>
  <c r="R31" i="241"/>
  <c r="N31" i="241"/>
  <c r="M31" i="241"/>
  <c r="L31" i="241"/>
  <c r="K31" i="241"/>
  <c r="U30" i="241"/>
  <c r="T30" i="241"/>
  <c r="S30" i="241"/>
  <c r="R30" i="241"/>
  <c r="N30" i="241"/>
  <c r="M30" i="241"/>
  <c r="L30" i="241"/>
  <c r="K30" i="241"/>
  <c r="U29" i="241"/>
  <c r="T29" i="241"/>
  <c r="S29" i="241"/>
  <c r="R29" i="241"/>
  <c r="N29" i="241"/>
  <c r="M29" i="241"/>
  <c r="L29" i="241"/>
  <c r="K29" i="241"/>
  <c r="U28" i="241"/>
  <c r="T28" i="241"/>
  <c r="S28" i="241"/>
  <c r="R28" i="241"/>
  <c r="N28" i="241"/>
  <c r="M28" i="241"/>
  <c r="L28" i="241"/>
  <c r="K28" i="241"/>
  <c r="U27" i="241"/>
  <c r="T27" i="241"/>
  <c r="S27" i="241"/>
  <c r="R27" i="241"/>
  <c r="N27" i="241"/>
  <c r="M27" i="241"/>
  <c r="L27" i="241"/>
  <c r="K27" i="241"/>
  <c r="U26" i="241"/>
  <c r="T26" i="241"/>
  <c r="S26" i="241"/>
  <c r="R26" i="241"/>
  <c r="N26" i="241"/>
  <c r="M26" i="241"/>
  <c r="L26" i="241"/>
  <c r="K26" i="241"/>
  <c r="U25" i="241"/>
  <c r="T25" i="241"/>
  <c r="S25" i="241"/>
  <c r="R25" i="241"/>
  <c r="N25" i="241"/>
  <c r="M25" i="241"/>
  <c r="L25" i="241"/>
  <c r="K25" i="241"/>
  <c r="U24" i="241"/>
  <c r="T24" i="241"/>
  <c r="S24" i="241"/>
  <c r="R24" i="241"/>
  <c r="N24" i="241"/>
  <c r="M24" i="241"/>
  <c r="L24" i="241"/>
  <c r="K24" i="241"/>
  <c r="U23" i="241"/>
  <c r="T23" i="241"/>
  <c r="S23" i="241"/>
  <c r="R23" i="241"/>
  <c r="N23" i="241"/>
  <c r="M23" i="241"/>
  <c r="L23" i="241"/>
  <c r="K23" i="241"/>
  <c r="U22" i="241"/>
  <c r="T22" i="241"/>
  <c r="S22" i="241"/>
  <c r="R22" i="241"/>
  <c r="N22" i="241"/>
  <c r="M22" i="241"/>
  <c r="L22" i="241"/>
  <c r="K22" i="241"/>
  <c r="U21" i="241"/>
  <c r="T21" i="241"/>
  <c r="S21" i="241"/>
  <c r="R21" i="241"/>
  <c r="N21" i="241"/>
  <c r="M21" i="241"/>
  <c r="L21" i="241"/>
  <c r="K21" i="241"/>
  <c r="U20" i="241"/>
  <c r="T20" i="241"/>
  <c r="S20" i="241"/>
  <c r="R20" i="241"/>
  <c r="N20" i="241"/>
  <c r="M20" i="241"/>
  <c r="L20" i="241"/>
  <c r="K20" i="241"/>
  <c r="U19" i="241"/>
  <c r="T19" i="241"/>
  <c r="S19" i="241"/>
  <c r="R19" i="241"/>
  <c r="N19" i="241"/>
  <c r="M19" i="241"/>
  <c r="L19" i="241"/>
  <c r="K19" i="241"/>
  <c r="U18" i="241"/>
  <c r="T18" i="241"/>
  <c r="S18" i="241"/>
  <c r="R18" i="241"/>
  <c r="N18" i="241"/>
  <c r="M18" i="241"/>
  <c r="L18" i="241"/>
  <c r="K18" i="241"/>
  <c r="U17" i="241"/>
  <c r="T17" i="241"/>
  <c r="S17" i="241"/>
  <c r="R17" i="241"/>
  <c r="N17" i="241"/>
  <c r="M17" i="241"/>
  <c r="L17" i="241"/>
  <c r="K17" i="241"/>
  <c r="U16" i="241"/>
  <c r="T16" i="241"/>
  <c r="S16" i="241"/>
  <c r="R16" i="241"/>
  <c r="N16" i="241"/>
  <c r="M16" i="241"/>
  <c r="L16" i="241"/>
  <c r="K16" i="241"/>
  <c r="U15" i="241"/>
  <c r="T15" i="241"/>
  <c r="S15" i="241"/>
  <c r="R15" i="241"/>
  <c r="N15" i="241"/>
  <c r="M15" i="241"/>
  <c r="L15" i="241"/>
  <c r="K15" i="241"/>
  <c r="U14" i="241"/>
  <c r="T14" i="241"/>
  <c r="S14" i="241"/>
  <c r="R14" i="241"/>
  <c r="N14" i="241"/>
  <c r="M14" i="241"/>
  <c r="L14" i="241"/>
  <c r="K14" i="241"/>
  <c r="U13" i="241"/>
  <c r="T13" i="241"/>
  <c r="S13" i="241"/>
  <c r="R13" i="241"/>
  <c r="N13" i="241"/>
  <c r="M13" i="241"/>
  <c r="L13" i="241"/>
  <c r="K13" i="241"/>
  <c r="U12" i="241"/>
  <c r="T12" i="241"/>
  <c r="S12" i="241"/>
  <c r="R12" i="241"/>
  <c r="N12" i="241"/>
  <c r="N32" i="241" s="1"/>
  <c r="M12" i="241"/>
  <c r="M32" i="241" s="1"/>
  <c r="L12" i="241"/>
  <c r="K12" i="241"/>
  <c r="L32" i="241" l="1"/>
  <c r="K32" i="241"/>
  <c r="O13" i="241"/>
  <c r="O15" i="241"/>
  <c r="O14" i="241"/>
  <c r="O16" i="241"/>
  <c r="O18" i="241"/>
  <c r="O19" i="241"/>
  <c r="O21" i="241"/>
  <c r="O23" i="241"/>
  <c r="O27" i="241"/>
  <c r="O30" i="241"/>
  <c r="O17" i="241"/>
  <c r="O20" i="241"/>
  <c r="O22" i="241"/>
  <c r="O24" i="241"/>
  <c r="O25" i="241"/>
  <c r="O26" i="241"/>
  <c r="O28" i="241"/>
  <c r="O29" i="241"/>
  <c r="O31" i="241"/>
  <c r="O12" i="241"/>
  <c r="X13" i="240"/>
  <c r="X14" i="240"/>
  <c r="X15" i="240"/>
  <c r="X16" i="240"/>
  <c r="X17" i="240"/>
  <c r="X18" i="240"/>
  <c r="X19" i="240"/>
  <c r="X20" i="240"/>
  <c r="X21" i="240"/>
  <c r="X22" i="240"/>
  <c r="X23" i="240"/>
  <c r="X24" i="240"/>
  <c r="X25" i="240"/>
  <c r="X26" i="240"/>
  <c r="X27" i="240"/>
  <c r="X28" i="240"/>
  <c r="X29" i="240"/>
  <c r="X30" i="240"/>
  <c r="X31" i="240"/>
  <c r="W13" i="240"/>
  <c r="W14" i="240"/>
  <c r="W15" i="240"/>
  <c r="W16" i="240"/>
  <c r="W17" i="240"/>
  <c r="W18" i="240"/>
  <c r="W19" i="240"/>
  <c r="W20" i="240"/>
  <c r="W21" i="240"/>
  <c r="W22" i="240"/>
  <c r="W23" i="240"/>
  <c r="W24" i="240"/>
  <c r="W25" i="240"/>
  <c r="W26" i="240"/>
  <c r="W27" i="240"/>
  <c r="W28" i="240"/>
  <c r="W29" i="240"/>
  <c r="W30" i="240"/>
  <c r="W31" i="240"/>
  <c r="V13" i="240"/>
  <c r="V14" i="240"/>
  <c r="V15" i="240"/>
  <c r="V16" i="240"/>
  <c r="V17" i="240"/>
  <c r="V18" i="240"/>
  <c r="V19" i="240"/>
  <c r="V20" i="240"/>
  <c r="V21" i="240"/>
  <c r="V22" i="240"/>
  <c r="V23" i="240"/>
  <c r="V24" i="240"/>
  <c r="V25" i="240"/>
  <c r="V26" i="240"/>
  <c r="V27" i="240"/>
  <c r="V28" i="240"/>
  <c r="V29" i="240"/>
  <c r="V30" i="240"/>
  <c r="V31" i="240"/>
  <c r="U13" i="240"/>
  <c r="U14" i="240"/>
  <c r="U15" i="240"/>
  <c r="U16" i="240"/>
  <c r="U17" i="240"/>
  <c r="U18" i="240"/>
  <c r="U19" i="240"/>
  <c r="U20" i="240"/>
  <c r="U21" i="240"/>
  <c r="U22" i="240"/>
  <c r="U23" i="240"/>
  <c r="U24" i="240"/>
  <c r="U25" i="240"/>
  <c r="U26" i="240"/>
  <c r="U27" i="240"/>
  <c r="U28" i="240"/>
  <c r="U29" i="240"/>
  <c r="U30" i="240"/>
  <c r="U31" i="240"/>
  <c r="X12" i="240"/>
  <c r="W12" i="240"/>
  <c r="V12" i="240"/>
  <c r="U12" i="240"/>
  <c r="O32" i="241" l="1"/>
  <c r="S13" i="240"/>
  <c r="S14" i="240"/>
  <c r="S15" i="240"/>
  <c r="S16" i="240"/>
  <c r="S17" i="240"/>
  <c r="S18" i="240"/>
  <c r="S19" i="240"/>
  <c r="S20" i="240"/>
  <c r="S21" i="240"/>
  <c r="S22" i="240"/>
  <c r="S23" i="240"/>
  <c r="S24" i="240"/>
  <c r="S25" i="240"/>
  <c r="S26" i="240"/>
  <c r="S27" i="240"/>
  <c r="S28" i="240"/>
  <c r="S29" i="240"/>
  <c r="S30" i="240"/>
  <c r="S31" i="240"/>
  <c r="R13" i="240"/>
  <c r="R14" i="240"/>
  <c r="R15" i="240"/>
  <c r="R16" i="240"/>
  <c r="R17" i="240"/>
  <c r="R18" i="240"/>
  <c r="R19" i="240"/>
  <c r="R20" i="240"/>
  <c r="R21" i="240"/>
  <c r="R22" i="240"/>
  <c r="R23" i="240"/>
  <c r="R24" i="240"/>
  <c r="R25" i="240"/>
  <c r="R26" i="240"/>
  <c r="R27" i="240"/>
  <c r="R28" i="240"/>
  <c r="R29" i="240"/>
  <c r="R30" i="240"/>
  <c r="R31" i="240"/>
  <c r="Q13" i="240"/>
  <c r="Q14" i="240"/>
  <c r="Q15" i="240"/>
  <c r="Q16" i="240"/>
  <c r="Q17" i="240"/>
  <c r="Q18" i="240"/>
  <c r="Q19" i="240"/>
  <c r="Q20" i="240"/>
  <c r="Q21" i="240"/>
  <c r="Q22" i="240"/>
  <c r="Q23" i="240"/>
  <c r="Q24" i="240"/>
  <c r="Q25" i="240"/>
  <c r="Q26" i="240"/>
  <c r="Q27" i="240"/>
  <c r="Q28" i="240"/>
  <c r="Q29" i="240"/>
  <c r="Q30" i="240"/>
  <c r="Q31" i="240"/>
  <c r="P13" i="240"/>
  <c r="P14" i="240"/>
  <c r="P15" i="240"/>
  <c r="P16" i="240"/>
  <c r="P17" i="240"/>
  <c r="P18" i="240"/>
  <c r="P19" i="240"/>
  <c r="P20" i="240"/>
  <c r="P21" i="240"/>
  <c r="P22" i="240"/>
  <c r="P23" i="240"/>
  <c r="P24" i="240"/>
  <c r="P25" i="240"/>
  <c r="P26" i="240"/>
  <c r="P27" i="240"/>
  <c r="P28" i="240"/>
  <c r="P29" i="240"/>
  <c r="P30" i="240"/>
  <c r="P31" i="240"/>
  <c r="S12" i="240"/>
  <c r="R12" i="240"/>
  <c r="Q12" i="240"/>
  <c r="P12" i="240"/>
  <c r="N31" i="240" l="1"/>
  <c r="M31" i="240"/>
  <c r="L31" i="240"/>
  <c r="K31" i="240"/>
  <c r="N30" i="240"/>
  <c r="M30" i="240"/>
  <c r="L30" i="240"/>
  <c r="K30" i="240"/>
  <c r="N29" i="240"/>
  <c r="M29" i="240"/>
  <c r="L29" i="240"/>
  <c r="K29" i="240"/>
  <c r="N28" i="240"/>
  <c r="M28" i="240"/>
  <c r="L28" i="240"/>
  <c r="K28" i="240"/>
  <c r="N27" i="240"/>
  <c r="M27" i="240"/>
  <c r="L27" i="240"/>
  <c r="K27" i="240"/>
  <c r="N26" i="240"/>
  <c r="M26" i="240"/>
  <c r="L26" i="240"/>
  <c r="K26" i="240"/>
  <c r="N25" i="240"/>
  <c r="M25" i="240"/>
  <c r="L25" i="240"/>
  <c r="K25" i="240"/>
  <c r="N24" i="240"/>
  <c r="M24" i="240"/>
  <c r="L24" i="240"/>
  <c r="K24" i="240"/>
  <c r="N23" i="240"/>
  <c r="M23" i="240"/>
  <c r="L23" i="240"/>
  <c r="K23" i="240"/>
  <c r="N22" i="240"/>
  <c r="M22" i="240"/>
  <c r="L22" i="240"/>
  <c r="K22" i="240"/>
  <c r="N21" i="240"/>
  <c r="M21" i="240"/>
  <c r="L21" i="240"/>
  <c r="K21" i="240"/>
  <c r="N20" i="240"/>
  <c r="M20" i="240"/>
  <c r="L20" i="240"/>
  <c r="K20" i="240"/>
  <c r="N19" i="240"/>
  <c r="M19" i="240"/>
  <c r="L19" i="240"/>
  <c r="K19" i="240"/>
  <c r="N18" i="240"/>
  <c r="M18" i="240"/>
  <c r="L18" i="240"/>
  <c r="K18" i="240"/>
  <c r="N17" i="240"/>
  <c r="M17" i="240"/>
  <c r="L17" i="240"/>
  <c r="K17" i="240"/>
  <c r="N16" i="240"/>
  <c r="M16" i="240"/>
  <c r="L16" i="240"/>
  <c r="K16" i="240"/>
  <c r="N15" i="240"/>
  <c r="M15" i="240"/>
  <c r="L15" i="240"/>
  <c r="K15" i="240"/>
  <c r="N14" i="240"/>
  <c r="M14" i="240"/>
  <c r="L14" i="240"/>
  <c r="K14" i="240"/>
  <c r="N13" i="240"/>
  <c r="M13" i="240"/>
  <c r="L13" i="240"/>
  <c r="K13" i="240"/>
  <c r="N12" i="240"/>
  <c r="M12" i="240"/>
  <c r="L12" i="240"/>
  <c r="K12" i="240"/>
  <c r="N32" i="240" l="1"/>
  <c r="M32" i="240"/>
  <c r="L32" i="240"/>
  <c r="K32" i="240"/>
  <c r="O16" i="240"/>
  <c r="O22" i="240"/>
  <c r="O24" i="240"/>
  <c r="O31" i="240"/>
  <c r="O15" i="240"/>
  <c r="O18" i="240"/>
  <c r="O14" i="240"/>
  <c r="O17" i="240"/>
  <c r="O19" i="240"/>
  <c r="O21" i="240"/>
  <c r="O23" i="240"/>
  <c r="O29" i="240"/>
  <c r="O13" i="240"/>
  <c r="O20" i="240"/>
  <c r="O25" i="240"/>
  <c r="O26" i="240"/>
  <c r="O27" i="240"/>
  <c r="O28" i="240"/>
  <c r="O30" i="240"/>
  <c r="O12" i="240"/>
  <c r="N31" i="239"/>
  <c r="M31" i="239"/>
  <c r="L31" i="239"/>
  <c r="K31" i="239"/>
  <c r="N30" i="239"/>
  <c r="M30" i="239"/>
  <c r="L30" i="239"/>
  <c r="K30" i="239"/>
  <c r="N29" i="239"/>
  <c r="M29" i="239"/>
  <c r="L29" i="239"/>
  <c r="K29" i="239"/>
  <c r="N28" i="239"/>
  <c r="M28" i="239"/>
  <c r="L28" i="239"/>
  <c r="K28" i="239"/>
  <c r="N27" i="239"/>
  <c r="M27" i="239"/>
  <c r="L27" i="239"/>
  <c r="K27" i="239"/>
  <c r="N26" i="239"/>
  <c r="M26" i="239"/>
  <c r="L26" i="239"/>
  <c r="K26" i="239"/>
  <c r="N25" i="239"/>
  <c r="M25" i="239"/>
  <c r="L25" i="239"/>
  <c r="K25" i="239"/>
  <c r="N24" i="239"/>
  <c r="M24" i="239"/>
  <c r="L24" i="239"/>
  <c r="K24" i="239"/>
  <c r="N23" i="239"/>
  <c r="M23" i="239"/>
  <c r="L23" i="239"/>
  <c r="K23" i="239"/>
  <c r="N22" i="239"/>
  <c r="M22" i="239"/>
  <c r="L22" i="239"/>
  <c r="K22" i="239"/>
  <c r="N21" i="239"/>
  <c r="M21" i="239"/>
  <c r="L21" i="239"/>
  <c r="K21" i="239"/>
  <c r="N20" i="239"/>
  <c r="M20" i="239"/>
  <c r="L20" i="239"/>
  <c r="K20" i="239"/>
  <c r="N19" i="239"/>
  <c r="M19" i="239"/>
  <c r="L19" i="239"/>
  <c r="K19" i="239"/>
  <c r="N18" i="239"/>
  <c r="M18" i="239"/>
  <c r="L18" i="239"/>
  <c r="K18" i="239"/>
  <c r="N17" i="239"/>
  <c r="M17" i="239"/>
  <c r="L17" i="239"/>
  <c r="K17" i="239"/>
  <c r="N16" i="239"/>
  <c r="M16" i="239"/>
  <c r="L16" i="239"/>
  <c r="K16" i="239"/>
  <c r="N15" i="239"/>
  <c r="M15" i="239"/>
  <c r="L15" i="239"/>
  <c r="K15" i="239"/>
  <c r="N14" i="239"/>
  <c r="M14" i="239"/>
  <c r="L14" i="239"/>
  <c r="K14" i="239"/>
  <c r="N13" i="239"/>
  <c r="M13" i="239"/>
  <c r="L13" i="239"/>
  <c r="K13" i="239"/>
  <c r="N12" i="239"/>
  <c r="M12" i="239"/>
  <c r="M32" i="239" s="1"/>
  <c r="L12" i="239"/>
  <c r="K12" i="239"/>
  <c r="O32" i="240" l="1"/>
  <c r="L32" i="239"/>
  <c r="K32" i="239"/>
  <c r="O12" i="239"/>
  <c r="O14" i="239"/>
  <c r="O16" i="239"/>
  <c r="O19" i="239"/>
  <c r="O21" i="239"/>
  <c r="O23" i="239"/>
  <c r="O25" i="239"/>
  <c r="O27" i="239"/>
  <c r="O17" i="239"/>
  <c r="O18" i="239"/>
  <c r="O28" i="239"/>
  <c r="O13" i="239"/>
  <c r="O15" i="239"/>
  <c r="O20" i="239"/>
  <c r="O22" i="239"/>
  <c r="O24" i="239"/>
  <c r="O26" i="239"/>
  <c r="O29" i="239"/>
  <c r="O31" i="239"/>
  <c r="O30" i="239"/>
  <c r="N32" i="239"/>
  <c r="N31" i="238"/>
  <c r="M31" i="238"/>
  <c r="L31" i="238"/>
  <c r="K31" i="238"/>
  <c r="N30" i="238"/>
  <c r="M30" i="238"/>
  <c r="L30" i="238"/>
  <c r="K30" i="238"/>
  <c r="N29" i="238"/>
  <c r="M29" i="238"/>
  <c r="L29" i="238"/>
  <c r="K29" i="238"/>
  <c r="N28" i="238"/>
  <c r="M28" i="238"/>
  <c r="L28" i="238"/>
  <c r="K28" i="238"/>
  <c r="N27" i="238"/>
  <c r="M27" i="238"/>
  <c r="L27" i="238"/>
  <c r="K27" i="238"/>
  <c r="N26" i="238"/>
  <c r="M26" i="238"/>
  <c r="L26" i="238"/>
  <c r="K26" i="238"/>
  <c r="N25" i="238"/>
  <c r="M25" i="238"/>
  <c r="L25" i="238"/>
  <c r="K25" i="238"/>
  <c r="N24" i="238"/>
  <c r="M24" i="238"/>
  <c r="L24" i="238"/>
  <c r="K24" i="238"/>
  <c r="N23" i="238"/>
  <c r="M23" i="238"/>
  <c r="L23" i="238"/>
  <c r="K23" i="238"/>
  <c r="N22" i="238"/>
  <c r="M22" i="238"/>
  <c r="L22" i="238"/>
  <c r="K22" i="238"/>
  <c r="N21" i="238"/>
  <c r="M21" i="238"/>
  <c r="L21" i="238"/>
  <c r="K21" i="238"/>
  <c r="N20" i="238"/>
  <c r="M20" i="238"/>
  <c r="L20" i="238"/>
  <c r="K20" i="238"/>
  <c r="N19" i="238"/>
  <c r="M19" i="238"/>
  <c r="L19" i="238"/>
  <c r="K19" i="238"/>
  <c r="N18" i="238"/>
  <c r="M18" i="238"/>
  <c r="L18" i="238"/>
  <c r="K18" i="238"/>
  <c r="N17" i="238"/>
  <c r="M17" i="238"/>
  <c r="L17" i="238"/>
  <c r="K17" i="238"/>
  <c r="N16" i="238"/>
  <c r="M16" i="238"/>
  <c r="L16" i="238"/>
  <c r="K16" i="238"/>
  <c r="N15" i="238"/>
  <c r="M15" i="238"/>
  <c r="L15" i="238"/>
  <c r="K15" i="238"/>
  <c r="N14" i="238"/>
  <c r="M14" i="238"/>
  <c r="L14" i="238"/>
  <c r="K14" i="238"/>
  <c r="N13" i="238"/>
  <c r="M13" i="238"/>
  <c r="L13" i="238"/>
  <c r="K13" i="238"/>
  <c r="N12" i="238"/>
  <c r="M12" i="238"/>
  <c r="L12" i="238"/>
  <c r="K12" i="238"/>
  <c r="O32" i="239" l="1"/>
  <c r="N32" i="238"/>
  <c r="M32" i="238"/>
  <c r="L32" i="238"/>
  <c r="K32" i="238"/>
  <c r="O14" i="238"/>
  <c r="O16" i="238"/>
  <c r="O18" i="238"/>
  <c r="O20" i="238"/>
  <c r="O22" i="238"/>
  <c r="O24" i="238"/>
  <c r="O26" i="238"/>
  <c r="O28" i="238"/>
  <c r="O30" i="238"/>
  <c r="O13" i="238"/>
  <c r="O15" i="238"/>
  <c r="O17" i="238"/>
  <c r="O19" i="238"/>
  <c r="O21" i="238"/>
  <c r="O23" i="238"/>
  <c r="O25" i="238"/>
  <c r="O27" i="238"/>
  <c r="O29" i="238"/>
  <c r="O31" i="238"/>
  <c r="O12" i="238"/>
  <c r="N31" i="237"/>
  <c r="M31" i="237"/>
  <c r="L31" i="237"/>
  <c r="K31" i="237"/>
  <c r="N30" i="237"/>
  <c r="M30" i="237"/>
  <c r="L30" i="237"/>
  <c r="K30" i="237"/>
  <c r="N29" i="237"/>
  <c r="M29" i="237"/>
  <c r="L29" i="237"/>
  <c r="K29" i="237"/>
  <c r="N28" i="237"/>
  <c r="M28" i="237"/>
  <c r="L28" i="237"/>
  <c r="K28" i="237"/>
  <c r="N27" i="237"/>
  <c r="M27" i="237"/>
  <c r="L27" i="237"/>
  <c r="K27" i="237"/>
  <c r="N26" i="237"/>
  <c r="M26" i="237"/>
  <c r="L26" i="237"/>
  <c r="K26" i="237"/>
  <c r="N25" i="237"/>
  <c r="M25" i="237"/>
  <c r="L25" i="237"/>
  <c r="K25" i="237"/>
  <c r="N24" i="237"/>
  <c r="M24" i="237"/>
  <c r="L24" i="237"/>
  <c r="K24" i="237"/>
  <c r="N23" i="237"/>
  <c r="M23" i="237"/>
  <c r="L23" i="237"/>
  <c r="K23" i="237"/>
  <c r="N22" i="237"/>
  <c r="M22" i="237"/>
  <c r="L22" i="237"/>
  <c r="K22" i="237"/>
  <c r="N21" i="237"/>
  <c r="M21" i="237"/>
  <c r="L21" i="237"/>
  <c r="K21" i="237"/>
  <c r="N20" i="237"/>
  <c r="M20" i="237"/>
  <c r="L20" i="237"/>
  <c r="K20" i="237"/>
  <c r="N19" i="237"/>
  <c r="M19" i="237"/>
  <c r="L19" i="237"/>
  <c r="K19" i="237"/>
  <c r="N18" i="237"/>
  <c r="M18" i="237"/>
  <c r="L18" i="237"/>
  <c r="K18" i="237"/>
  <c r="N17" i="237"/>
  <c r="M17" i="237"/>
  <c r="L17" i="237"/>
  <c r="K17" i="237"/>
  <c r="N16" i="237"/>
  <c r="M16" i="237"/>
  <c r="L16" i="237"/>
  <c r="K16" i="237"/>
  <c r="N15" i="237"/>
  <c r="M15" i="237"/>
  <c r="L15" i="237"/>
  <c r="K15" i="237"/>
  <c r="N14" i="237"/>
  <c r="M14" i="237"/>
  <c r="L14" i="237"/>
  <c r="K14" i="237"/>
  <c r="N13" i="237"/>
  <c r="M13" i="237"/>
  <c r="L13" i="237"/>
  <c r="K13" i="237"/>
  <c r="N12" i="237"/>
  <c r="N32" i="237" s="1"/>
  <c r="M12" i="237"/>
  <c r="L12" i="237"/>
  <c r="K12" i="237"/>
  <c r="O32" i="238" l="1"/>
  <c r="M32" i="237"/>
  <c r="K32" i="237"/>
  <c r="L32" i="237"/>
  <c r="O13" i="237"/>
  <c r="O15" i="237"/>
  <c r="O17" i="237"/>
  <c r="O19" i="237"/>
  <c r="O21" i="237"/>
  <c r="O23" i="237"/>
  <c r="O25" i="237"/>
  <c r="O27" i="237"/>
  <c r="O29" i="237"/>
  <c r="O31" i="237"/>
  <c r="O14" i="237"/>
  <c r="O16" i="237"/>
  <c r="O18" i="237"/>
  <c r="O20" i="237"/>
  <c r="O22" i="237"/>
  <c r="O24" i="237"/>
  <c r="O26" i="237"/>
  <c r="O28" i="237"/>
  <c r="O30" i="237"/>
  <c r="O12" i="237"/>
  <c r="N31" i="236"/>
  <c r="M31" i="236"/>
  <c r="L31" i="236"/>
  <c r="K31" i="236"/>
  <c r="N30" i="236"/>
  <c r="M30" i="236"/>
  <c r="L30" i="236"/>
  <c r="K30" i="236"/>
  <c r="N29" i="236"/>
  <c r="M29" i="236"/>
  <c r="L29" i="236"/>
  <c r="K29" i="236"/>
  <c r="N28" i="236"/>
  <c r="M28" i="236"/>
  <c r="L28" i="236"/>
  <c r="K28" i="236"/>
  <c r="N27" i="236"/>
  <c r="M27" i="236"/>
  <c r="L27" i="236"/>
  <c r="K27" i="236"/>
  <c r="N26" i="236"/>
  <c r="M26" i="236"/>
  <c r="L26" i="236"/>
  <c r="K26" i="236"/>
  <c r="N25" i="236"/>
  <c r="M25" i="236"/>
  <c r="L25" i="236"/>
  <c r="K25" i="236"/>
  <c r="N24" i="236"/>
  <c r="M24" i="236"/>
  <c r="L24" i="236"/>
  <c r="K24" i="236"/>
  <c r="N23" i="236"/>
  <c r="M23" i="236"/>
  <c r="L23" i="236"/>
  <c r="K23" i="236"/>
  <c r="N22" i="236"/>
  <c r="M22" i="236"/>
  <c r="L22" i="236"/>
  <c r="K22" i="236"/>
  <c r="N21" i="236"/>
  <c r="M21" i="236"/>
  <c r="L21" i="236"/>
  <c r="K21" i="236"/>
  <c r="N20" i="236"/>
  <c r="M20" i="236"/>
  <c r="L20" i="236"/>
  <c r="K20" i="236"/>
  <c r="N19" i="236"/>
  <c r="M19" i="236"/>
  <c r="L19" i="236"/>
  <c r="K19" i="236"/>
  <c r="N18" i="236"/>
  <c r="M18" i="236"/>
  <c r="L18" i="236"/>
  <c r="K18" i="236"/>
  <c r="N17" i="236"/>
  <c r="M17" i="236"/>
  <c r="L17" i="236"/>
  <c r="K17" i="236"/>
  <c r="N16" i="236"/>
  <c r="M16" i="236"/>
  <c r="L16" i="236"/>
  <c r="K16" i="236"/>
  <c r="N15" i="236"/>
  <c r="M15" i="236"/>
  <c r="L15" i="236"/>
  <c r="K15" i="236"/>
  <c r="N14" i="236"/>
  <c r="M14" i="236"/>
  <c r="L14" i="236"/>
  <c r="K14" i="236"/>
  <c r="N13" i="236"/>
  <c r="M13" i="236"/>
  <c r="L13" i="236"/>
  <c r="K13" i="236"/>
  <c r="N12" i="236"/>
  <c r="M12" i="236"/>
  <c r="L12" i="236"/>
  <c r="K12" i="236"/>
  <c r="O32" i="237" l="1"/>
  <c r="M32" i="236"/>
  <c r="L32" i="236"/>
  <c r="K32" i="236"/>
  <c r="N32" i="236"/>
  <c r="O24" i="236"/>
  <c r="O22" i="236"/>
  <c r="O14" i="236"/>
  <c r="O20" i="236"/>
  <c r="O26" i="236"/>
  <c r="O28" i="236"/>
  <c r="O30" i="236"/>
  <c r="O18" i="236"/>
  <c r="O13" i="236"/>
  <c r="O15" i="236"/>
  <c r="O16" i="236"/>
  <c r="O17" i="236"/>
  <c r="O19" i="236"/>
  <c r="O21" i="236"/>
  <c r="O23" i="236"/>
  <c r="O25" i="236"/>
  <c r="O27" i="236"/>
  <c r="O29" i="236"/>
  <c r="O31" i="236"/>
  <c r="O12" i="236"/>
  <c r="N31" i="235"/>
  <c r="M31" i="235"/>
  <c r="L31" i="235"/>
  <c r="K31" i="235"/>
  <c r="N30" i="235"/>
  <c r="M30" i="235"/>
  <c r="L30" i="235"/>
  <c r="K30" i="235"/>
  <c r="N29" i="235"/>
  <c r="M29" i="235"/>
  <c r="L29" i="235"/>
  <c r="K29" i="235"/>
  <c r="N28" i="235"/>
  <c r="M28" i="235"/>
  <c r="L28" i="235"/>
  <c r="K28" i="235"/>
  <c r="N27" i="235"/>
  <c r="M27" i="235"/>
  <c r="L27" i="235"/>
  <c r="K27" i="235"/>
  <c r="N26" i="235"/>
  <c r="M26" i="235"/>
  <c r="L26" i="235"/>
  <c r="K26" i="235"/>
  <c r="N25" i="235"/>
  <c r="M25" i="235"/>
  <c r="L25" i="235"/>
  <c r="K25" i="235"/>
  <c r="N24" i="235"/>
  <c r="M24" i="235"/>
  <c r="L24" i="235"/>
  <c r="K24" i="235"/>
  <c r="N23" i="235"/>
  <c r="M23" i="235"/>
  <c r="L23" i="235"/>
  <c r="K23" i="235"/>
  <c r="N22" i="235"/>
  <c r="M22" i="235"/>
  <c r="L22" i="235"/>
  <c r="K22" i="235"/>
  <c r="N21" i="235"/>
  <c r="M21" i="235"/>
  <c r="L21" i="235"/>
  <c r="K21" i="235"/>
  <c r="N20" i="235"/>
  <c r="M20" i="235"/>
  <c r="L20" i="235"/>
  <c r="K20" i="235"/>
  <c r="N19" i="235"/>
  <c r="M19" i="235"/>
  <c r="L19" i="235"/>
  <c r="K19" i="235"/>
  <c r="N18" i="235"/>
  <c r="M18" i="235"/>
  <c r="L18" i="235"/>
  <c r="K18" i="235"/>
  <c r="N17" i="235"/>
  <c r="M17" i="235"/>
  <c r="L17" i="235"/>
  <c r="K17" i="235"/>
  <c r="N16" i="235"/>
  <c r="M16" i="235"/>
  <c r="L16" i="235"/>
  <c r="K16" i="235"/>
  <c r="N15" i="235"/>
  <c r="M15" i="235"/>
  <c r="L15" i="235"/>
  <c r="K15" i="235"/>
  <c r="N14" i="235"/>
  <c r="M14" i="235"/>
  <c r="L14" i="235"/>
  <c r="K14" i="235"/>
  <c r="N13" i="235"/>
  <c r="M13" i="235"/>
  <c r="L13" i="235"/>
  <c r="K13" i="235"/>
  <c r="N12" i="235"/>
  <c r="N32" i="235" s="1"/>
  <c r="M12" i="235"/>
  <c r="L12" i="235"/>
  <c r="K12" i="235"/>
  <c r="O32" i="236" l="1"/>
  <c r="L32" i="235"/>
  <c r="K32" i="235"/>
  <c r="M32" i="235"/>
  <c r="O13" i="235"/>
  <c r="O14" i="235"/>
  <c r="O15" i="235"/>
  <c r="O16" i="235"/>
  <c r="O18" i="235"/>
  <c r="O21" i="235"/>
  <c r="O23" i="235"/>
  <c r="O25" i="235"/>
  <c r="O27" i="235"/>
  <c r="O28" i="235"/>
  <c r="O30" i="235"/>
  <c r="O17" i="235"/>
  <c r="O19" i="235"/>
  <c r="O20" i="235"/>
  <c r="O22" i="235"/>
  <c r="O24" i="235"/>
  <c r="O26" i="235"/>
  <c r="O29" i="235"/>
  <c r="O31" i="235"/>
  <c r="O12" i="235"/>
  <c r="N33" i="234"/>
  <c r="M33" i="234"/>
  <c r="L33" i="234"/>
  <c r="K33" i="234"/>
  <c r="N32" i="234"/>
  <c r="M32" i="234"/>
  <c r="L32" i="234"/>
  <c r="K32" i="234"/>
  <c r="N31" i="234"/>
  <c r="M31" i="234"/>
  <c r="L31" i="234"/>
  <c r="K31" i="234"/>
  <c r="N30" i="234"/>
  <c r="M30" i="234"/>
  <c r="L30" i="234"/>
  <c r="K30" i="234"/>
  <c r="N29" i="234"/>
  <c r="M29" i="234"/>
  <c r="L29" i="234"/>
  <c r="K29" i="234"/>
  <c r="N28" i="234"/>
  <c r="M28" i="234"/>
  <c r="L28" i="234"/>
  <c r="K28" i="234"/>
  <c r="N27" i="234"/>
  <c r="M27" i="234"/>
  <c r="L27" i="234"/>
  <c r="K27" i="234"/>
  <c r="N26" i="234"/>
  <c r="M26" i="234"/>
  <c r="L26" i="234"/>
  <c r="K26" i="234"/>
  <c r="N25" i="234"/>
  <c r="M25" i="234"/>
  <c r="L25" i="234"/>
  <c r="K25" i="234"/>
  <c r="N24" i="234"/>
  <c r="M24" i="234"/>
  <c r="L24" i="234"/>
  <c r="K24" i="234"/>
  <c r="N23" i="234"/>
  <c r="M23" i="234"/>
  <c r="L23" i="234"/>
  <c r="K23" i="234"/>
  <c r="N22" i="234"/>
  <c r="M22" i="234"/>
  <c r="L22" i="234"/>
  <c r="K22" i="234"/>
  <c r="N21" i="234"/>
  <c r="M21" i="234"/>
  <c r="L21" i="234"/>
  <c r="K21" i="234"/>
  <c r="N20" i="234"/>
  <c r="M20" i="234"/>
  <c r="L20" i="234"/>
  <c r="K20" i="234"/>
  <c r="N19" i="234"/>
  <c r="M19" i="234"/>
  <c r="L19" i="234"/>
  <c r="K19" i="234"/>
  <c r="N18" i="234"/>
  <c r="M18" i="234"/>
  <c r="L18" i="234"/>
  <c r="K18" i="234"/>
  <c r="N17" i="234"/>
  <c r="M17" i="234"/>
  <c r="L17" i="234"/>
  <c r="K17" i="234"/>
  <c r="N16" i="234"/>
  <c r="M16" i="234"/>
  <c r="L16" i="234"/>
  <c r="K16" i="234"/>
  <c r="N15" i="234"/>
  <c r="M15" i="234"/>
  <c r="L15" i="234"/>
  <c r="K15" i="234"/>
  <c r="N14" i="234"/>
  <c r="M14" i="234"/>
  <c r="L14" i="234"/>
  <c r="K14" i="234"/>
  <c r="N13" i="234"/>
  <c r="M13" i="234"/>
  <c r="L13" i="234"/>
  <c r="K13" i="234"/>
  <c r="N12" i="234"/>
  <c r="N34" i="234" s="1"/>
  <c r="M12" i="234"/>
  <c r="L12" i="234"/>
  <c r="K12" i="234"/>
  <c r="O32" i="235" l="1"/>
  <c r="M34" i="234"/>
  <c r="L34" i="234"/>
  <c r="K34" i="234"/>
  <c r="O14" i="234"/>
  <c r="O16" i="234"/>
  <c r="O21" i="234"/>
  <c r="O23" i="234"/>
  <c r="O25" i="234"/>
  <c r="O29" i="234"/>
  <c r="O31" i="234"/>
  <c r="O33" i="234"/>
  <c r="O13" i="234"/>
  <c r="O15" i="234"/>
  <c r="O17" i="234"/>
  <c r="O18" i="234"/>
  <c r="O19" i="234"/>
  <c r="O20" i="234"/>
  <c r="O22" i="234"/>
  <c r="O24" i="234"/>
  <c r="O26" i="234"/>
  <c r="O27" i="234"/>
  <c r="O28" i="234"/>
  <c r="O30" i="234"/>
  <c r="O32" i="234"/>
  <c r="O12" i="234"/>
  <c r="N33" i="233"/>
  <c r="M33" i="233"/>
  <c r="L33" i="233"/>
  <c r="K33" i="233"/>
  <c r="N32" i="233"/>
  <c r="M32" i="233"/>
  <c r="L32" i="233"/>
  <c r="K32" i="233"/>
  <c r="N31" i="233"/>
  <c r="M31" i="233"/>
  <c r="L31" i="233"/>
  <c r="K31" i="233"/>
  <c r="N30" i="233"/>
  <c r="M30" i="233"/>
  <c r="L30" i="233"/>
  <c r="K30" i="233"/>
  <c r="N29" i="233"/>
  <c r="M29" i="233"/>
  <c r="L29" i="233"/>
  <c r="K29" i="233"/>
  <c r="N28" i="233"/>
  <c r="M28" i="233"/>
  <c r="L28" i="233"/>
  <c r="K28" i="233"/>
  <c r="N27" i="233"/>
  <c r="M27" i="233"/>
  <c r="L27" i="233"/>
  <c r="K27" i="233"/>
  <c r="N26" i="233"/>
  <c r="M26" i="233"/>
  <c r="L26" i="233"/>
  <c r="K26" i="233"/>
  <c r="N25" i="233"/>
  <c r="M25" i="233"/>
  <c r="L25" i="233"/>
  <c r="K25" i="233"/>
  <c r="N24" i="233"/>
  <c r="M24" i="233"/>
  <c r="L24" i="233"/>
  <c r="K24" i="233"/>
  <c r="N23" i="233"/>
  <c r="M23" i="233"/>
  <c r="L23" i="233"/>
  <c r="K23" i="233"/>
  <c r="N22" i="233"/>
  <c r="M22" i="233"/>
  <c r="L22" i="233"/>
  <c r="K22" i="233"/>
  <c r="N21" i="233"/>
  <c r="M21" i="233"/>
  <c r="L21" i="233"/>
  <c r="K21" i="233"/>
  <c r="N20" i="233"/>
  <c r="M20" i="233"/>
  <c r="L20" i="233"/>
  <c r="K20" i="233"/>
  <c r="N19" i="233"/>
  <c r="M19" i="233"/>
  <c r="L19" i="233"/>
  <c r="K19" i="233"/>
  <c r="N18" i="233"/>
  <c r="M18" i="233"/>
  <c r="L18" i="233"/>
  <c r="K18" i="233"/>
  <c r="N17" i="233"/>
  <c r="M17" i="233"/>
  <c r="L17" i="233"/>
  <c r="K17" i="233"/>
  <c r="N16" i="233"/>
  <c r="M16" i="233"/>
  <c r="L16" i="233"/>
  <c r="K16" i="233"/>
  <c r="N15" i="233"/>
  <c r="M15" i="233"/>
  <c r="L15" i="233"/>
  <c r="K15" i="233"/>
  <c r="N14" i="233"/>
  <c r="M14" i="233"/>
  <c r="L14" i="233"/>
  <c r="K14" i="233"/>
  <c r="N13" i="233"/>
  <c r="M13" i="233"/>
  <c r="L13" i="233"/>
  <c r="K13" i="233"/>
  <c r="N12" i="233"/>
  <c r="N34" i="233" s="1"/>
  <c r="M12" i="233"/>
  <c r="L12" i="233"/>
  <c r="K12" i="233"/>
  <c r="O34" i="234" l="1"/>
  <c r="M34" i="233"/>
  <c r="K34" i="233"/>
  <c r="O23" i="233"/>
  <c r="L34" i="233"/>
  <c r="O13" i="233"/>
  <c r="O15" i="233"/>
  <c r="O17" i="233"/>
  <c r="O18" i="233"/>
  <c r="O19" i="233"/>
  <c r="O21" i="233"/>
  <c r="O25" i="233"/>
  <c r="O27" i="233"/>
  <c r="O29" i="233"/>
  <c r="O30" i="233"/>
  <c r="O32" i="233"/>
  <c r="O14" i="233"/>
  <c r="O16" i="233"/>
  <c r="O20" i="233"/>
  <c r="O22" i="233"/>
  <c r="O24" i="233"/>
  <c r="O26" i="233"/>
  <c r="O28" i="233"/>
  <c r="O31" i="233"/>
  <c r="O33" i="233"/>
  <c r="O12" i="233"/>
  <c r="N33" i="232"/>
  <c r="M33" i="232"/>
  <c r="L33" i="232"/>
  <c r="K33" i="232"/>
  <c r="N32" i="232"/>
  <c r="M32" i="232"/>
  <c r="L32" i="232"/>
  <c r="K32" i="232"/>
  <c r="N31" i="232"/>
  <c r="M31" i="232"/>
  <c r="L31" i="232"/>
  <c r="K31" i="232"/>
  <c r="N30" i="232"/>
  <c r="M30" i="232"/>
  <c r="L30" i="232"/>
  <c r="K30" i="232"/>
  <c r="N29" i="232"/>
  <c r="M29" i="232"/>
  <c r="L29" i="232"/>
  <c r="K29" i="232"/>
  <c r="N28" i="232"/>
  <c r="M28" i="232"/>
  <c r="L28" i="232"/>
  <c r="K28" i="232"/>
  <c r="N27" i="232"/>
  <c r="M27" i="232"/>
  <c r="L27" i="232"/>
  <c r="K27" i="232"/>
  <c r="N26" i="232"/>
  <c r="M26" i="232"/>
  <c r="L26" i="232"/>
  <c r="K26" i="232"/>
  <c r="N25" i="232"/>
  <c r="M25" i="232"/>
  <c r="L25" i="232"/>
  <c r="K25" i="232"/>
  <c r="N24" i="232"/>
  <c r="M24" i="232"/>
  <c r="L24" i="232"/>
  <c r="K24" i="232"/>
  <c r="N23" i="232"/>
  <c r="M23" i="232"/>
  <c r="L23" i="232"/>
  <c r="K23" i="232"/>
  <c r="N22" i="232"/>
  <c r="M22" i="232"/>
  <c r="L22" i="232"/>
  <c r="K22" i="232"/>
  <c r="N21" i="232"/>
  <c r="M21" i="232"/>
  <c r="L21" i="232"/>
  <c r="K21" i="232"/>
  <c r="N20" i="232"/>
  <c r="M20" i="232"/>
  <c r="L20" i="232"/>
  <c r="K20" i="232"/>
  <c r="N19" i="232"/>
  <c r="M19" i="232"/>
  <c r="L19" i="232"/>
  <c r="K19" i="232"/>
  <c r="N18" i="232"/>
  <c r="M18" i="232"/>
  <c r="L18" i="232"/>
  <c r="K18" i="232"/>
  <c r="N17" i="232"/>
  <c r="M17" i="232"/>
  <c r="L17" i="232"/>
  <c r="K17" i="232"/>
  <c r="N16" i="232"/>
  <c r="M16" i="232"/>
  <c r="L16" i="232"/>
  <c r="K16" i="232"/>
  <c r="N15" i="232"/>
  <c r="M15" i="232"/>
  <c r="L15" i="232"/>
  <c r="K15" i="232"/>
  <c r="N14" i="232"/>
  <c r="M14" i="232"/>
  <c r="L14" i="232"/>
  <c r="K14" i="232"/>
  <c r="N13" i="232"/>
  <c r="M13" i="232"/>
  <c r="L13" i="232"/>
  <c r="K13" i="232"/>
  <c r="N12" i="232"/>
  <c r="M12" i="232"/>
  <c r="L12" i="232"/>
  <c r="K12" i="232"/>
  <c r="O34" i="233" l="1"/>
  <c r="L34" i="232"/>
  <c r="K34" i="232"/>
  <c r="M34" i="232"/>
  <c r="O13" i="232"/>
  <c r="O15" i="232"/>
  <c r="O21" i="232"/>
  <c r="O28" i="232"/>
  <c r="O30" i="232"/>
  <c r="O32" i="232"/>
  <c r="O12" i="232"/>
  <c r="O14" i="232"/>
  <c r="O16" i="232"/>
  <c r="O17" i="232"/>
  <c r="O18" i="232"/>
  <c r="O19" i="232"/>
  <c r="O20" i="232"/>
  <c r="O22" i="232"/>
  <c r="O23" i="232"/>
  <c r="O24" i="232"/>
  <c r="O25" i="232"/>
  <c r="O26" i="232"/>
  <c r="O27" i="232"/>
  <c r="O29" i="232"/>
  <c r="O31" i="232"/>
  <c r="O33" i="232"/>
  <c r="N34" i="232"/>
  <c r="O34" i="232" l="1"/>
  <c r="N33" i="231" l="1"/>
  <c r="M33" i="231"/>
  <c r="L33" i="231"/>
  <c r="K33" i="231"/>
  <c r="N32" i="231"/>
  <c r="M32" i="231"/>
  <c r="L32" i="231"/>
  <c r="K32" i="231"/>
  <c r="N31" i="231"/>
  <c r="M31" i="231"/>
  <c r="L31" i="231"/>
  <c r="K31" i="231"/>
  <c r="N30" i="231"/>
  <c r="M30" i="231"/>
  <c r="L30" i="231"/>
  <c r="K30" i="231"/>
  <c r="N29" i="231"/>
  <c r="M29" i="231"/>
  <c r="L29" i="231"/>
  <c r="K29" i="231"/>
  <c r="N28" i="231"/>
  <c r="M28" i="231"/>
  <c r="L28" i="231"/>
  <c r="K28" i="231"/>
  <c r="N27" i="231"/>
  <c r="M27" i="231"/>
  <c r="L27" i="231"/>
  <c r="K27" i="231"/>
  <c r="N26" i="231"/>
  <c r="M26" i="231"/>
  <c r="L26" i="231"/>
  <c r="K26" i="231"/>
  <c r="N25" i="231"/>
  <c r="M25" i="231"/>
  <c r="L25" i="231"/>
  <c r="K25" i="231"/>
  <c r="N24" i="231"/>
  <c r="M24" i="231"/>
  <c r="L24" i="231"/>
  <c r="K24" i="231"/>
  <c r="N23" i="231"/>
  <c r="M23" i="231"/>
  <c r="L23" i="231"/>
  <c r="K23" i="231"/>
  <c r="N22" i="231"/>
  <c r="M22" i="231"/>
  <c r="L22" i="231"/>
  <c r="K22" i="231"/>
  <c r="N21" i="231"/>
  <c r="M21" i="231"/>
  <c r="L21" i="231"/>
  <c r="K21" i="231"/>
  <c r="N20" i="231"/>
  <c r="M20" i="231"/>
  <c r="L20" i="231"/>
  <c r="K20" i="231"/>
  <c r="N19" i="231"/>
  <c r="M19" i="231"/>
  <c r="L19" i="231"/>
  <c r="K19" i="231"/>
  <c r="N18" i="231"/>
  <c r="M18" i="231"/>
  <c r="L18" i="231"/>
  <c r="K18" i="231"/>
  <c r="N17" i="231"/>
  <c r="M17" i="231"/>
  <c r="L17" i="231"/>
  <c r="K17" i="231"/>
  <c r="N16" i="231"/>
  <c r="M16" i="231"/>
  <c r="L16" i="231"/>
  <c r="K16" i="231"/>
  <c r="N15" i="231"/>
  <c r="M15" i="231"/>
  <c r="L15" i="231"/>
  <c r="K15" i="231"/>
  <c r="N14" i="231"/>
  <c r="M14" i="231"/>
  <c r="L14" i="231"/>
  <c r="K14" i="231"/>
  <c r="N13" i="231"/>
  <c r="M13" i="231"/>
  <c r="L13" i="231"/>
  <c r="K13" i="231"/>
  <c r="N12" i="231"/>
  <c r="M12" i="231"/>
  <c r="L12" i="231"/>
  <c r="K12" i="231"/>
  <c r="K34" i="231" s="1"/>
  <c r="L34" i="231" l="1"/>
  <c r="M34" i="231"/>
  <c r="O12" i="231"/>
  <c r="O13" i="231"/>
  <c r="O14" i="231"/>
  <c r="O16" i="231"/>
  <c r="O17" i="231"/>
  <c r="O18" i="231"/>
  <c r="O19" i="231"/>
  <c r="O20" i="231"/>
  <c r="O21" i="231"/>
  <c r="O22" i="231"/>
  <c r="O23" i="231"/>
  <c r="O24" i="231"/>
  <c r="O25" i="231"/>
  <c r="O26" i="231"/>
  <c r="O27" i="231"/>
  <c r="O29" i="231"/>
  <c r="O30" i="231"/>
  <c r="O32" i="231"/>
  <c r="O15" i="231"/>
  <c r="O28" i="231"/>
  <c r="O31" i="231"/>
  <c r="O33" i="231"/>
  <c r="N34" i="231"/>
  <c r="N33" i="230"/>
  <c r="M33" i="230"/>
  <c r="L33" i="230"/>
  <c r="K33" i="230"/>
  <c r="N32" i="230"/>
  <c r="M32" i="230"/>
  <c r="L32" i="230"/>
  <c r="K32" i="230"/>
  <c r="N31" i="230"/>
  <c r="M31" i="230"/>
  <c r="L31" i="230"/>
  <c r="K31" i="230"/>
  <c r="N30" i="230"/>
  <c r="M30" i="230"/>
  <c r="L30" i="230"/>
  <c r="K30" i="230"/>
  <c r="N29" i="230"/>
  <c r="M29" i="230"/>
  <c r="L29" i="230"/>
  <c r="K29" i="230"/>
  <c r="N28" i="230"/>
  <c r="M28" i="230"/>
  <c r="L28" i="230"/>
  <c r="K28" i="230"/>
  <c r="N27" i="230"/>
  <c r="M27" i="230"/>
  <c r="L27" i="230"/>
  <c r="K27" i="230"/>
  <c r="N26" i="230"/>
  <c r="M26" i="230"/>
  <c r="L26" i="230"/>
  <c r="K26" i="230"/>
  <c r="N25" i="230"/>
  <c r="M25" i="230"/>
  <c r="L25" i="230"/>
  <c r="K25" i="230"/>
  <c r="N24" i="230"/>
  <c r="M24" i="230"/>
  <c r="L24" i="230"/>
  <c r="K24" i="230"/>
  <c r="N23" i="230"/>
  <c r="M23" i="230"/>
  <c r="L23" i="230"/>
  <c r="K23" i="230"/>
  <c r="N22" i="230"/>
  <c r="M22" i="230"/>
  <c r="L22" i="230"/>
  <c r="K22" i="230"/>
  <c r="N21" i="230"/>
  <c r="M21" i="230"/>
  <c r="L21" i="230"/>
  <c r="K21" i="230"/>
  <c r="N20" i="230"/>
  <c r="M20" i="230"/>
  <c r="L20" i="230"/>
  <c r="K20" i="230"/>
  <c r="N19" i="230"/>
  <c r="M19" i="230"/>
  <c r="L19" i="230"/>
  <c r="K19" i="230"/>
  <c r="N18" i="230"/>
  <c r="M18" i="230"/>
  <c r="L18" i="230"/>
  <c r="K18" i="230"/>
  <c r="N17" i="230"/>
  <c r="M17" i="230"/>
  <c r="L17" i="230"/>
  <c r="K17" i="230"/>
  <c r="N16" i="230"/>
  <c r="M16" i="230"/>
  <c r="L16" i="230"/>
  <c r="K16" i="230"/>
  <c r="N15" i="230"/>
  <c r="M15" i="230"/>
  <c r="L15" i="230"/>
  <c r="K15" i="230"/>
  <c r="N14" i="230"/>
  <c r="M14" i="230"/>
  <c r="L14" i="230"/>
  <c r="K14" i="230"/>
  <c r="N13" i="230"/>
  <c r="M13" i="230"/>
  <c r="L13" i="230"/>
  <c r="K13" i="230"/>
  <c r="N12" i="230"/>
  <c r="N34" i="230" s="1"/>
  <c r="M12" i="230"/>
  <c r="L12" i="230"/>
  <c r="K12" i="230"/>
  <c r="O34" i="231" l="1"/>
  <c r="M34" i="230"/>
  <c r="L34" i="230"/>
  <c r="K34" i="230"/>
  <c r="O13" i="230"/>
  <c r="O21" i="230"/>
  <c r="O23" i="230"/>
  <c r="O15" i="230"/>
  <c r="O17" i="230"/>
  <c r="O19" i="230"/>
  <c r="O25" i="230"/>
  <c r="O27" i="230"/>
  <c r="O29" i="230"/>
  <c r="O31" i="230"/>
  <c r="O14" i="230"/>
  <c r="O16" i="230"/>
  <c r="O18" i="230"/>
  <c r="O20" i="230"/>
  <c r="O22" i="230"/>
  <c r="O24" i="230"/>
  <c r="O26" i="230"/>
  <c r="O28" i="230"/>
  <c r="O30" i="230"/>
  <c r="O32" i="230"/>
  <c r="O33" i="230"/>
  <c r="O12" i="230"/>
  <c r="N33" i="229"/>
  <c r="M33" i="229"/>
  <c r="L33" i="229"/>
  <c r="K33" i="229"/>
  <c r="N32" i="229"/>
  <c r="M32" i="229"/>
  <c r="L32" i="229"/>
  <c r="K32" i="229"/>
  <c r="N31" i="229"/>
  <c r="M31" i="229"/>
  <c r="L31" i="229"/>
  <c r="K31" i="229"/>
  <c r="N30" i="229"/>
  <c r="M30" i="229"/>
  <c r="L30" i="229"/>
  <c r="K30" i="229"/>
  <c r="N29" i="229"/>
  <c r="M29" i="229"/>
  <c r="L29" i="229"/>
  <c r="K29" i="229"/>
  <c r="N28" i="229"/>
  <c r="M28" i="229"/>
  <c r="L28" i="229"/>
  <c r="K28" i="229"/>
  <c r="N27" i="229"/>
  <c r="M27" i="229"/>
  <c r="L27" i="229"/>
  <c r="K27" i="229"/>
  <c r="N26" i="229"/>
  <c r="M26" i="229"/>
  <c r="L26" i="229"/>
  <c r="K26" i="229"/>
  <c r="N25" i="229"/>
  <c r="M25" i="229"/>
  <c r="L25" i="229"/>
  <c r="K25" i="229"/>
  <c r="N24" i="229"/>
  <c r="M24" i="229"/>
  <c r="L24" i="229"/>
  <c r="K24" i="229"/>
  <c r="N23" i="229"/>
  <c r="M23" i="229"/>
  <c r="L23" i="229"/>
  <c r="K23" i="229"/>
  <c r="N22" i="229"/>
  <c r="M22" i="229"/>
  <c r="L22" i="229"/>
  <c r="K22" i="229"/>
  <c r="N21" i="229"/>
  <c r="M21" i="229"/>
  <c r="L21" i="229"/>
  <c r="K21" i="229"/>
  <c r="N20" i="229"/>
  <c r="M20" i="229"/>
  <c r="L20" i="229"/>
  <c r="K20" i="229"/>
  <c r="N19" i="229"/>
  <c r="M19" i="229"/>
  <c r="L19" i="229"/>
  <c r="K19" i="229"/>
  <c r="N18" i="229"/>
  <c r="M18" i="229"/>
  <c r="L18" i="229"/>
  <c r="K18" i="229"/>
  <c r="N17" i="229"/>
  <c r="M17" i="229"/>
  <c r="L17" i="229"/>
  <c r="K17" i="229"/>
  <c r="N16" i="229"/>
  <c r="M16" i="229"/>
  <c r="L16" i="229"/>
  <c r="K16" i="229"/>
  <c r="N15" i="229"/>
  <c r="M15" i="229"/>
  <c r="L15" i="229"/>
  <c r="K15" i="229"/>
  <c r="N14" i="229"/>
  <c r="M14" i="229"/>
  <c r="L14" i="229"/>
  <c r="K14" i="229"/>
  <c r="N13" i="229"/>
  <c r="M13" i="229"/>
  <c r="L13" i="229"/>
  <c r="K13" i="229"/>
  <c r="N12" i="229"/>
  <c r="N34" i="229" s="1"/>
  <c r="M12" i="229"/>
  <c r="L12" i="229"/>
  <c r="K12" i="229"/>
  <c r="O34" i="230" l="1"/>
  <c r="M34" i="229"/>
  <c r="L34" i="229"/>
  <c r="K34" i="229"/>
  <c r="O14" i="229"/>
  <c r="O16" i="229"/>
  <c r="O18" i="229"/>
  <c r="O20" i="229"/>
  <c r="O22" i="229"/>
  <c r="O24" i="229"/>
  <c r="O26" i="229"/>
  <c r="O28" i="229"/>
  <c r="O30" i="229"/>
  <c r="O32" i="229"/>
  <c r="O13" i="229"/>
  <c r="O15" i="229"/>
  <c r="O17" i="229"/>
  <c r="O19" i="229"/>
  <c r="O21" i="229"/>
  <c r="O23" i="229"/>
  <c r="O25" i="229"/>
  <c r="O27" i="229"/>
  <c r="O29" i="229"/>
  <c r="O31" i="229"/>
  <c r="O33" i="229"/>
  <c r="O12" i="229"/>
  <c r="N33" i="228"/>
  <c r="M33" i="228"/>
  <c r="L33" i="228"/>
  <c r="K33" i="228"/>
  <c r="N32" i="228"/>
  <c r="M32" i="228"/>
  <c r="L32" i="228"/>
  <c r="K32" i="228"/>
  <c r="N31" i="228"/>
  <c r="M31" i="228"/>
  <c r="L31" i="228"/>
  <c r="K31" i="228"/>
  <c r="N30" i="228"/>
  <c r="M30" i="228"/>
  <c r="L30" i="228"/>
  <c r="K30" i="228"/>
  <c r="N29" i="228"/>
  <c r="M29" i="228"/>
  <c r="L29" i="228"/>
  <c r="K29" i="228"/>
  <c r="N28" i="228"/>
  <c r="M28" i="228"/>
  <c r="L28" i="228"/>
  <c r="K28" i="228"/>
  <c r="N27" i="228"/>
  <c r="M27" i="228"/>
  <c r="L27" i="228"/>
  <c r="K27" i="228"/>
  <c r="N26" i="228"/>
  <c r="M26" i="228"/>
  <c r="L26" i="228"/>
  <c r="K26" i="228"/>
  <c r="N25" i="228"/>
  <c r="M25" i="228"/>
  <c r="L25" i="228"/>
  <c r="K25" i="228"/>
  <c r="N24" i="228"/>
  <c r="M24" i="228"/>
  <c r="L24" i="228"/>
  <c r="K24" i="228"/>
  <c r="N23" i="228"/>
  <c r="M23" i="228"/>
  <c r="L23" i="228"/>
  <c r="K23" i="228"/>
  <c r="N22" i="228"/>
  <c r="M22" i="228"/>
  <c r="L22" i="228"/>
  <c r="K22" i="228"/>
  <c r="N21" i="228"/>
  <c r="M21" i="228"/>
  <c r="L21" i="228"/>
  <c r="K21" i="228"/>
  <c r="N20" i="228"/>
  <c r="M20" i="228"/>
  <c r="L20" i="228"/>
  <c r="K20" i="228"/>
  <c r="N19" i="228"/>
  <c r="M19" i="228"/>
  <c r="L19" i="228"/>
  <c r="K19" i="228"/>
  <c r="N18" i="228"/>
  <c r="M18" i="228"/>
  <c r="L18" i="228"/>
  <c r="K18" i="228"/>
  <c r="N17" i="228"/>
  <c r="M17" i="228"/>
  <c r="L17" i="228"/>
  <c r="K17" i="228"/>
  <c r="N16" i="228"/>
  <c r="M16" i="228"/>
  <c r="L16" i="228"/>
  <c r="K16" i="228"/>
  <c r="N15" i="228"/>
  <c r="M15" i="228"/>
  <c r="L15" i="228"/>
  <c r="K15" i="228"/>
  <c r="N14" i="228"/>
  <c r="M14" i="228"/>
  <c r="L14" i="228"/>
  <c r="K14" i="228"/>
  <c r="N13" i="228"/>
  <c r="M13" i="228"/>
  <c r="L13" i="228"/>
  <c r="K13" i="228"/>
  <c r="N12" i="228"/>
  <c r="N34" i="228" s="1"/>
  <c r="M12" i="228"/>
  <c r="L12" i="228"/>
  <c r="K12" i="228"/>
  <c r="O34" i="229" l="1"/>
  <c r="M34" i="228"/>
  <c r="L34" i="228"/>
  <c r="K34" i="228"/>
  <c r="O14" i="228"/>
  <c r="O16" i="228"/>
  <c r="O18" i="228"/>
  <c r="O20" i="228"/>
  <c r="O22" i="228"/>
  <c r="O24" i="228"/>
  <c r="O26" i="228"/>
  <c r="O30" i="228"/>
  <c r="O32" i="228"/>
  <c r="O13" i="228"/>
  <c r="O15" i="228"/>
  <c r="O17" i="228"/>
  <c r="O19" i="228"/>
  <c r="O21" i="228"/>
  <c r="O23" i="228"/>
  <c r="O25" i="228"/>
  <c r="O27" i="228"/>
  <c r="O28" i="228"/>
  <c r="O29" i="228"/>
  <c r="O31" i="228"/>
  <c r="O33" i="228"/>
  <c r="O12" i="228"/>
  <c r="N33" i="227"/>
  <c r="M33" i="227"/>
  <c r="L33" i="227"/>
  <c r="K33" i="227"/>
  <c r="N32" i="227"/>
  <c r="M32" i="227"/>
  <c r="L32" i="227"/>
  <c r="K32" i="227"/>
  <c r="N31" i="227"/>
  <c r="M31" i="227"/>
  <c r="L31" i="227"/>
  <c r="K31" i="227"/>
  <c r="N30" i="227"/>
  <c r="M30" i="227"/>
  <c r="L30" i="227"/>
  <c r="K30" i="227"/>
  <c r="N29" i="227"/>
  <c r="M29" i="227"/>
  <c r="L29" i="227"/>
  <c r="K29" i="227"/>
  <c r="N28" i="227"/>
  <c r="M28" i="227"/>
  <c r="L28" i="227"/>
  <c r="K28" i="227"/>
  <c r="N27" i="227"/>
  <c r="M27" i="227"/>
  <c r="L27" i="227"/>
  <c r="K27" i="227"/>
  <c r="N26" i="227"/>
  <c r="M26" i="227"/>
  <c r="L26" i="227"/>
  <c r="K26" i="227"/>
  <c r="N25" i="227"/>
  <c r="M25" i="227"/>
  <c r="L25" i="227"/>
  <c r="K25" i="227"/>
  <c r="N24" i="227"/>
  <c r="M24" i="227"/>
  <c r="L24" i="227"/>
  <c r="K24" i="227"/>
  <c r="N23" i="227"/>
  <c r="M23" i="227"/>
  <c r="L23" i="227"/>
  <c r="K23" i="227"/>
  <c r="N22" i="227"/>
  <c r="M22" i="227"/>
  <c r="L22" i="227"/>
  <c r="K22" i="227"/>
  <c r="N21" i="227"/>
  <c r="M21" i="227"/>
  <c r="L21" i="227"/>
  <c r="K21" i="227"/>
  <c r="N20" i="227"/>
  <c r="M20" i="227"/>
  <c r="L20" i="227"/>
  <c r="K20" i="227"/>
  <c r="N19" i="227"/>
  <c r="M19" i="227"/>
  <c r="L19" i="227"/>
  <c r="K19" i="227"/>
  <c r="N18" i="227"/>
  <c r="M18" i="227"/>
  <c r="L18" i="227"/>
  <c r="K18" i="227"/>
  <c r="N17" i="227"/>
  <c r="M17" i="227"/>
  <c r="L17" i="227"/>
  <c r="K17" i="227"/>
  <c r="N16" i="227"/>
  <c r="M16" i="227"/>
  <c r="L16" i="227"/>
  <c r="K16" i="227"/>
  <c r="N15" i="227"/>
  <c r="M15" i="227"/>
  <c r="L15" i="227"/>
  <c r="K15" i="227"/>
  <c r="N14" i="227"/>
  <c r="M14" i="227"/>
  <c r="L14" i="227"/>
  <c r="K14" i="227"/>
  <c r="N13" i="227"/>
  <c r="M13" i="227"/>
  <c r="L13" i="227"/>
  <c r="K13" i="227"/>
  <c r="N12" i="227"/>
  <c r="N34" i="227" s="1"/>
  <c r="M12" i="227"/>
  <c r="L12" i="227"/>
  <c r="K12" i="227"/>
  <c r="O34" i="228" l="1"/>
  <c r="L34" i="227"/>
  <c r="M34" i="227"/>
  <c r="K34" i="227"/>
  <c r="O13" i="227"/>
  <c r="O17" i="227"/>
  <c r="O19" i="227"/>
  <c r="O21" i="227"/>
  <c r="O23" i="227"/>
  <c r="O25" i="227"/>
  <c r="O27" i="227"/>
  <c r="O30" i="227"/>
  <c r="O14" i="227"/>
  <c r="O18" i="227"/>
  <c r="O22" i="227"/>
  <c r="O29" i="227"/>
  <c r="O15" i="227"/>
  <c r="O28" i="227"/>
  <c r="O31" i="227"/>
  <c r="O33" i="227"/>
  <c r="O16" i="227"/>
  <c r="O20" i="227"/>
  <c r="O24" i="227"/>
  <c r="O26" i="227"/>
  <c r="O32" i="227"/>
  <c r="O12" i="227"/>
  <c r="N33" i="226"/>
  <c r="M33" i="226"/>
  <c r="L33" i="226"/>
  <c r="K33" i="226"/>
  <c r="N32" i="226"/>
  <c r="M32" i="226"/>
  <c r="L32" i="226"/>
  <c r="K32" i="226"/>
  <c r="N31" i="226"/>
  <c r="M31" i="226"/>
  <c r="L31" i="226"/>
  <c r="K31" i="226"/>
  <c r="N30" i="226"/>
  <c r="M30" i="226"/>
  <c r="L30" i="226"/>
  <c r="K30" i="226"/>
  <c r="N29" i="226"/>
  <c r="M29" i="226"/>
  <c r="L29" i="226"/>
  <c r="K29" i="226"/>
  <c r="N28" i="226"/>
  <c r="M28" i="226"/>
  <c r="L28" i="226"/>
  <c r="K28" i="226"/>
  <c r="N27" i="226"/>
  <c r="M27" i="226"/>
  <c r="L27" i="226"/>
  <c r="K27" i="226"/>
  <c r="N26" i="226"/>
  <c r="M26" i="226"/>
  <c r="L26" i="226"/>
  <c r="K26" i="226"/>
  <c r="N25" i="226"/>
  <c r="M25" i="226"/>
  <c r="L25" i="226"/>
  <c r="K25" i="226"/>
  <c r="N24" i="226"/>
  <c r="M24" i="226"/>
  <c r="L24" i="226"/>
  <c r="K24" i="226"/>
  <c r="N23" i="226"/>
  <c r="M23" i="226"/>
  <c r="L23" i="226"/>
  <c r="K23" i="226"/>
  <c r="N22" i="226"/>
  <c r="M22" i="226"/>
  <c r="L22" i="226"/>
  <c r="K22" i="226"/>
  <c r="N21" i="226"/>
  <c r="M21" i="226"/>
  <c r="L21" i="226"/>
  <c r="K21" i="226"/>
  <c r="N20" i="226"/>
  <c r="M20" i="226"/>
  <c r="L20" i="226"/>
  <c r="K20" i="226"/>
  <c r="N19" i="226"/>
  <c r="M19" i="226"/>
  <c r="L19" i="226"/>
  <c r="K19" i="226"/>
  <c r="N18" i="226"/>
  <c r="M18" i="226"/>
  <c r="L18" i="226"/>
  <c r="K18" i="226"/>
  <c r="N17" i="226"/>
  <c r="M17" i="226"/>
  <c r="L17" i="226"/>
  <c r="K17" i="226"/>
  <c r="N16" i="226"/>
  <c r="M16" i="226"/>
  <c r="L16" i="226"/>
  <c r="K16" i="226"/>
  <c r="N15" i="226"/>
  <c r="M15" i="226"/>
  <c r="L15" i="226"/>
  <c r="K15" i="226"/>
  <c r="N14" i="226"/>
  <c r="M14" i="226"/>
  <c r="L14" i="226"/>
  <c r="K14" i="226"/>
  <c r="N13" i="226"/>
  <c r="M13" i="226"/>
  <c r="L13" i="226"/>
  <c r="K13" i="226"/>
  <c r="N12" i="226"/>
  <c r="M12" i="226"/>
  <c r="L12" i="226"/>
  <c r="K12" i="226"/>
  <c r="L34" i="226" l="1"/>
  <c r="O34" i="227"/>
  <c r="N34" i="226"/>
  <c r="M34" i="226"/>
  <c r="K34" i="226"/>
  <c r="O14" i="226"/>
  <c r="O16" i="226"/>
  <c r="O20" i="226"/>
  <c r="O22" i="226"/>
  <c r="O24" i="226"/>
  <c r="O26" i="226"/>
  <c r="O28" i="226"/>
  <c r="O31" i="226"/>
  <c r="O33" i="226"/>
  <c r="O13" i="226"/>
  <c r="O15" i="226"/>
  <c r="O17" i="226"/>
  <c r="O18" i="226"/>
  <c r="O19" i="226"/>
  <c r="O21" i="226"/>
  <c r="O23" i="226"/>
  <c r="O25" i="226"/>
  <c r="O27" i="226"/>
  <c r="O29" i="226"/>
  <c r="O30" i="226"/>
  <c r="O32" i="226"/>
  <c r="O12" i="226"/>
  <c r="N33" i="225"/>
  <c r="M33" i="225"/>
  <c r="L33" i="225"/>
  <c r="K33" i="225"/>
  <c r="N32" i="225"/>
  <c r="M32" i="225"/>
  <c r="L32" i="225"/>
  <c r="K32" i="225"/>
  <c r="N31" i="225"/>
  <c r="M31" i="225"/>
  <c r="L31" i="225"/>
  <c r="K31" i="225"/>
  <c r="N30" i="225"/>
  <c r="M30" i="225"/>
  <c r="L30" i="225"/>
  <c r="K30" i="225"/>
  <c r="N29" i="225"/>
  <c r="M29" i="225"/>
  <c r="L29" i="225"/>
  <c r="K29" i="225"/>
  <c r="N28" i="225"/>
  <c r="M28" i="225"/>
  <c r="L28" i="225"/>
  <c r="K28" i="225"/>
  <c r="N27" i="225"/>
  <c r="M27" i="225"/>
  <c r="L27" i="225"/>
  <c r="K27" i="225"/>
  <c r="N26" i="225"/>
  <c r="M26" i="225"/>
  <c r="L26" i="225"/>
  <c r="K26" i="225"/>
  <c r="N25" i="225"/>
  <c r="M25" i="225"/>
  <c r="L25" i="225"/>
  <c r="K25" i="225"/>
  <c r="N24" i="225"/>
  <c r="M24" i="225"/>
  <c r="L24" i="225"/>
  <c r="K24" i="225"/>
  <c r="N23" i="225"/>
  <c r="M23" i="225"/>
  <c r="L23" i="225"/>
  <c r="K23" i="225"/>
  <c r="N22" i="225"/>
  <c r="M22" i="225"/>
  <c r="L22" i="225"/>
  <c r="K22" i="225"/>
  <c r="N21" i="225"/>
  <c r="M21" i="225"/>
  <c r="L21" i="225"/>
  <c r="K21" i="225"/>
  <c r="N20" i="225"/>
  <c r="M20" i="225"/>
  <c r="L20" i="225"/>
  <c r="K20" i="225"/>
  <c r="N19" i="225"/>
  <c r="M19" i="225"/>
  <c r="L19" i="225"/>
  <c r="K19" i="225"/>
  <c r="N18" i="225"/>
  <c r="M18" i="225"/>
  <c r="L18" i="225"/>
  <c r="K18" i="225"/>
  <c r="N17" i="225"/>
  <c r="M17" i="225"/>
  <c r="L17" i="225"/>
  <c r="K17" i="225"/>
  <c r="N16" i="225"/>
  <c r="M16" i="225"/>
  <c r="L16" i="225"/>
  <c r="K16" i="225"/>
  <c r="N15" i="225"/>
  <c r="M15" i="225"/>
  <c r="L15" i="225"/>
  <c r="K15" i="225"/>
  <c r="N14" i="225"/>
  <c r="M14" i="225"/>
  <c r="L14" i="225"/>
  <c r="K14" i="225"/>
  <c r="N13" i="225"/>
  <c r="M13" i="225"/>
  <c r="L13" i="225"/>
  <c r="K13" i="225"/>
  <c r="N12" i="225"/>
  <c r="M12" i="225"/>
  <c r="L12" i="225"/>
  <c r="K12" i="225"/>
  <c r="K34" i="225" l="1"/>
  <c r="O34" i="226"/>
  <c r="M34" i="225"/>
  <c r="L34" i="225"/>
  <c r="O12" i="225"/>
  <c r="O14" i="225"/>
  <c r="O16" i="225"/>
  <c r="O18" i="225"/>
  <c r="O20" i="225"/>
  <c r="O22" i="225"/>
  <c r="O24" i="225"/>
  <c r="O26" i="225"/>
  <c r="O28" i="225"/>
  <c r="O13" i="225"/>
  <c r="O15" i="225"/>
  <c r="O17" i="225"/>
  <c r="O19" i="225"/>
  <c r="O21" i="225"/>
  <c r="O23" i="225"/>
  <c r="O25" i="225"/>
  <c r="O27" i="225"/>
  <c r="O29" i="225"/>
  <c r="O31" i="225"/>
  <c r="O33" i="225"/>
  <c r="O30" i="225"/>
  <c r="O32" i="225"/>
  <c r="N34" i="225"/>
  <c r="N33" i="224"/>
  <c r="M33" i="224"/>
  <c r="L33" i="224"/>
  <c r="K33" i="224"/>
  <c r="N32" i="224"/>
  <c r="M32" i="224"/>
  <c r="L32" i="224"/>
  <c r="K32" i="224"/>
  <c r="N31" i="224"/>
  <c r="M31" i="224"/>
  <c r="L31" i="224"/>
  <c r="K31" i="224"/>
  <c r="N30" i="224"/>
  <c r="M30" i="224"/>
  <c r="L30" i="224"/>
  <c r="K30" i="224"/>
  <c r="N29" i="224"/>
  <c r="M29" i="224"/>
  <c r="L29" i="224"/>
  <c r="K29" i="224"/>
  <c r="N28" i="224"/>
  <c r="M28" i="224"/>
  <c r="L28" i="224"/>
  <c r="K28" i="224"/>
  <c r="N27" i="224"/>
  <c r="M27" i="224"/>
  <c r="L27" i="224"/>
  <c r="K27" i="224"/>
  <c r="N26" i="224"/>
  <c r="M26" i="224"/>
  <c r="L26" i="224"/>
  <c r="K26" i="224"/>
  <c r="N25" i="224"/>
  <c r="M25" i="224"/>
  <c r="L25" i="224"/>
  <c r="K25" i="224"/>
  <c r="N24" i="224"/>
  <c r="M24" i="224"/>
  <c r="L24" i="224"/>
  <c r="K24" i="224"/>
  <c r="N23" i="224"/>
  <c r="M23" i="224"/>
  <c r="L23" i="224"/>
  <c r="K23" i="224"/>
  <c r="N22" i="224"/>
  <c r="M22" i="224"/>
  <c r="L22" i="224"/>
  <c r="K22" i="224"/>
  <c r="N21" i="224"/>
  <c r="M21" i="224"/>
  <c r="L21" i="224"/>
  <c r="K21" i="224"/>
  <c r="N20" i="224"/>
  <c r="M20" i="224"/>
  <c r="L20" i="224"/>
  <c r="K20" i="224"/>
  <c r="N19" i="224"/>
  <c r="M19" i="224"/>
  <c r="L19" i="224"/>
  <c r="K19" i="224"/>
  <c r="N18" i="224"/>
  <c r="M18" i="224"/>
  <c r="L18" i="224"/>
  <c r="K18" i="224"/>
  <c r="N17" i="224"/>
  <c r="M17" i="224"/>
  <c r="L17" i="224"/>
  <c r="K17" i="224"/>
  <c r="N16" i="224"/>
  <c r="M16" i="224"/>
  <c r="L16" i="224"/>
  <c r="K16" i="224"/>
  <c r="N15" i="224"/>
  <c r="M15" i="224"/>
  <c r="L15" i="224"/>
  <c r="K15" i="224"/>
  <c r="N14" i="224"/>
  <c r="M14" i="224"/>
  <c r="L14" i="224"/>
  <c r="K14" i="224"/>
  <c r="N13" i="224"/>
  <c r="M13" i="224"/>
  <c r="L13" i="224"/>
  <c r="K13" i="224"/>
  <c r="N12" i="224"/>
  <c r="N34" i="224" s="1"/>
  <c r="M12" i="224"/>
  <c r="L12" i="224"/>
  <c r="L34" i="224" s="1"/>
  <c r="K12" i="224"/>
  <c r="K34" i="224" s="1"/>
  <c r="O15" i="224" l="1"/>
  <c r="O21" i="224"/>
  <c r="O34" i="225"/>
  <c r="O17" i="224"/>
  <c r="M34" i="224"/>
  <c r="O13" i="224"/>
  <c r="O14" i="224"/>
  <c r="O16" i="224"/>
  <c r="O18" i="224"/>
  <c r="O20" i="224"/>
  <c r="O22" i="224"/>
  <c r="O24" i="224"/>
  <c r="O26" i="224"/>
  <c r="O28" i="224"/>
  <c r="O19" i="224"/>
  <c r="O23" i="224"/>
  <c r="O25" i="224"/>
  <c r="O27" i="224"/>
  <c r="O29" i="224"/>
  <c r="O30" i="224"/>
  <c r="O31" i="224"/>
  <c r="O32" i="224"/>
  <c r="O33" i="224"/>
  <c r="O12" i="224"/>
  <c r="N33" i="223"/>
  <c r="M33" i="223"/>
  <c r="L33" i="223"/>
  <c r="K33" i="223"/>
  <c r="N32" i="223"/>
  <c r="M32" i="223"/>
  <c r="L32" i="223"/>
  <c r="K32" i="223"/>
  <c r="N31" i="223"/>
  <c r="M31" i="223"/>
  <c r="L31" i="223"/>
  <c r="K31" i="223"/>
  <c r="N30" i="223"/>
  <c r="M30" i="223"/>
  <c r="L30" i="223"/>
  <c r="K30" i="223"/>
  <c r="N29" i="223"/>
  <c r="M29" i="223"/>
  <c r="L29" i="223"/>
  <c r="K29" i="223"/>
  <c r="N28" i="223"/>
  <c r="M28" i="223"/>
  <c r="L28" i="223"/>
  <c r="K28" i="223"/>
  <c r="N27" i="223"/>
  <c r="M27" i="223"/>
  <c r="L27" i="223"/>
  <c r="K27" i="223"/>
  <c r="N26" i="223"/>
  <c r="M26" i="223"/>
  <c r="L26" i="223"/>
  <c r="K26" i="223"/>
  <c r="N25" i="223"/>
  <c r="M25" i="223"/>
  <c r="L25" i="223"/>
  <c r="K25" i="223"/>
  <c r="N24" i="223"/>
  <c r="M24" i="223"/>
  <c r="L24" i="223"/>
  <c r="K24" i="223"/>
  <c r="N23" i="223"/>
  <c r="M23" i="223"/>
  <c r="L23" i="223"/>
  <c r="K23" i="223"/>
  <c r="N22" i="223"/>
  <c r="M22" i="223"/>
  <c r="L22" i="223"/>
  <c r="K22" i="223"/>
  <c r="N21" i="223"/>
  <c r="M21" i="223"/>
  <c r="L21" i="223"/>
  <c r="K21" i="223"/>
  <c r="N20" i="223"/>
  <c r="M20" i="223"/>
  <c r="L20" i="223"/>
  <c r="K20" i="223"/>
  <c r="N19" i="223"/>
  <c r="M19" i="223"/>
  <c r="L19" i="223"/>
  <c r="K19" i="223"/>
  <c r="N18" i="223"/>
  <c r="M18" i="223"/>
  <c r="L18" i="223"/>
  <c r="K18" i="223"/>
  <c r="N17" i="223"/>
  <c r="M17" i="223"/>
  <c r="L17" i="223"/>
  <c r="K17" i="223"/>
  <c r="N16" i="223"/>
  <c r="M16" i="223"/>
  <c r="L16" i="223"/>
  <c r="K16" i="223"/>
  <c r="N15" i="223"/>
  <c r="M15" i="223"/>
  <c r="L15" i="223"/>
  <c r="K15" i="223"/>
  <c r="N14" i="223"/>
  <c r="M14" i="223"/>
  <c r="L14" i="223"/>
  <c r="K14" i="223"/>
  <c r="N13" i="223"/>
  <c r="M13" i="223"/>
  <c r="L13" i="223"/>
  <c r="K13" i="223"/>
  <c r="N12" i="223"/>
  <c r="N34" i="223" s="1"/>
  <c r="M12" i="223"/>
  <c r="M34" i="223" s="1"/>
  <c r="L12" i="223"/>
  <c r="K12" i="223"/>
  <c r="O34" i="224" l="1"/>
  <c r="L34" i="223"/>
  <c r="K34" i="223"/>
  <c r="O13" i="223"/>
  <c r="O15" i="223"/>
  <c r="O17" i="223"/>
  <c r="O19" i="223"/>
  <c r="O21" i="223"/>
  <c r="O23" i="223"/>
  <c r="O25" i="223"/>
  <c r="O27" i="223"/>
  <c r="O29" i="223"/>
  <c r="O30" i="223"/>
  <c r="O32" i="223"/>
  <c r="O14" i="223"/>
  <c r="O16" i="223"/>
  <c r="O18" i="223"/>
  <c r="O20" i="223"/>
  <c r="O22" i="223"/>
  <c r="O24" i="223"/>
  <c r="O26" i="223"/>
  <c r="O28" i="223"/>
  <c r="O31" i="223"/>
  <c r="O33" i="223"/>
  <c r="O12" i="223"/>
  <c r="N33" i="222"/>
  <c r="M33" i="222"/>
  <c r="L33" i="222"/>
  <c r="K33" i="222"/>
  <c r="N32" i="222"/>
  <c r="M32" i="222"/>
  <c r="L32" i="222"/>
  <c r="K32" i="222"/>
  <c r="N31" i="222"/>
  <c r="M31" i="222"/>
  <c r="L31" i="222"/>
  <c r="K31" i="222"/>
  <c r="N30" i="222"/>
  <c r="M30" i="222"/>
  <c r="L30" i="222"/>
  <c r="K30" i="222"/>
  <c r="N29" i="222"/>
  <c r="M29" i="222"/>
  <c r="L29" i="222"/>
  <c r="K29" i="222"/>
  <c r="N28" i="222"/>
  <c r="M28" i="222"/>
  <c r="L28" i="222"/>
  <c r="K28" i="222"/>
  <c r="N27" i="222"/>
  <c r="M27" i="222"/>
  <c r="L27" i="222"/>
  <c r="K27" i="222"/>
  <c r="N26" i="222"/>
  <c r="M26" i="222"/>
  <c r="L26" i="222"/>
  <c r="K26" i="222"/>
  <c r="N25" i="222"/>
  <c r="M25" i="222"/>
  <c r="L25" i="222"/>
  <c r="K25" i="222"/>
  <c r="N24" i="222"/>
  <c r="M24" i="222"/>
  <c r="L24" i="222"/>
  <c r="K24" i="222"/>
  <c r="N23" i="222"/>
  <c r="M23" i="222"/>
  <c r="L23" i="222"/>
  <c r="K23" i="222"/>
  <c r="N22" i="222"/>
  <c r="M22" i="222"/>
  <c r="L22" i="222"/>
  <c r="K22" i="222"/>
  <c r="N21" i="222"/>
  <c r="M21" i="222"/>
  <c r="L21" i="222"/>
  <c r="K21" i="222"/>
  <c r="N20" i="222"/>
  <c r="M20" i="222"/>
  <c r="L20" i="222"/>
  <c r="K20" i="222"/>
  <c r="N19" i="222"/>
  <c r="M19" i="222"/>
  <c r="L19" i="222"/>
  <c r="K19" i="222"/>
  <c r="N18" i="222"/>
  <c r="M18" i="222"/>
  <c r="L18" i="222"/>
  <c r="K18" i="222"/>
  <c r="N17" i="222"/>
  <c r="M17" i="222"/>
  <c r="L17" i="222"/>
  <c r="K17" i="222"/>
  <c r="N16" i="222"/>
  <c r="M16" i="222"/>
  <c r="L16" i="222"/>
  <c r="K16" i="222"/>
  <c r="N15" i="222"/>
  <c r="M15" i="222"/>
  <c r="L15" i="222"/>
  <c r="K15" i="222"/>
  <c r="N14" i="222"/>
  <c r="M14" i="222"/>
  <c r="L14" i="222"/>
  <c r="K14" i="222"/>
  <c r="N13" i="222"/>
  <c r="M13" i="222"/>
  <c r="L13" i="222"/>
  <c r="K13" i="222"/>
  <c r="N12" i="222"/>
  <c r="M12" i="222"/>
  <c r="L12" i="222"/>
  <c r="K12" i="222"/>
  <c r="O34" i="223" l="1"/>
  <c r="L34" i="222"/>
  <c r="K34" i="222"/>
  <c r="M34" i="222"/>
  <c r="O12" i="222"/>
  <c r="O18" i="222"/>
  <c r="O28" i="222"/>
  <c r="O16" i="222"/>
  <c r="O20" i="222"/>
  <c r="O24" i="222"/>
  <c r="O13" i="222"/>
  <c r="O15" i="222"/>
  <c r="O17" i="222"/>
  <c r="O19" i="222"/>
  <c r="O21" i="222"/>
  <c r="O23" i="222"/>
  <c r="O25" i="222"/>
  <c r="O27" i="222"/>
  <c r="O29" i="222"/>
  <c r="O31" i="222"/>
  <c r="O33" i="222"/>
  <c r="O14" i="222"/>
  <c r="O22" i="222"/>
  <c r="O26" i="222"/>
  <c r="O30" i="222"/>
  <c r="O32" i="222"/>
  <c r="N34" i="222"/>
  <c r="N33" i="221"/>
  <c r="M33" i="221"/>
  <c r="L33" i="221"/>
  <c r="K33" i="221"/>
  <c r="N32" i="221"/>
  <c r="M32" i="221"/>
  <c r="L32" i="221"/>
  <c r="K32" i="221"/>
  <c r="N31" i="221"/>
  <c r="M31" i="221"/>
  <c r="L31" i="221"/>
  <c r="K31" i="221"/>
  <c r="N30" i="221"/>
  <c r="M30" i="221"/>
  <c r="L30" i="221"/>
  <c r="K30" i="221"/>
  <c r="N29" i="221"/>
  <c r="M29" i="221"/>
  <c r="L29" i="221"/>
  <c r="K29" i="221"/>
  <c r="N28" i="221"/>
  <c r="M28" i="221"/>
  <c r="L28" i="221"/>
  <c r="K28" i="221"/>
  <c r="N27" i="221"/>
  <c r="M27" i="221"/>
  <c r="L27" i="221"/>
  <c r="K27" i="221"/>
  <c r="N26" i="221"/>
  <c r="M26" i="221"/>
  <c r="L26" i="221"/>
  <c r="K26" i="221"/>
  <c r="N25" i="221"/>
  <c r="M25" i="221"/>
  <c r="L25" i="221"/>
  <c r="K25" i="221"/>
  <c r="N24" i="221"/>
  <c r="M24" i="221"/>
  <c r="L24" i="221"/>
  <c r="K24" i="221"/>
  <c r="N23" i="221"/>
  <c r="M23" i="221"/>
  <c r="L23" i="221"/>
  <c r="K23" i="221"/>
  <c r="N22" i="221"/>
  <c r="M22" i="221"/>
  <c r="L22" i="221"/>
  <c r="K22" i="221"/>
  <c r="N21" i="221"/>
  <c r="M21" i="221"/>
  <c r="L21" i="221"/>
  <c r="K21" i="221"/>
  <c r="N20" i="221"/>
  <c r="M20" i="221"/>
  <c r="L20" i="221"/>
  <c r="K20" i="221"/>
  <c r="N19" i="221"/>
  <c r="M19" i="221"/>
  <c r="L19" i="221"/>
  <c r="K19" i="221"/>
  <c r="N18" i="221"/>
  <c r="M18" i="221"/>
  <c r="L18" i="221"/>
  <c r="K18" i="221"/>
  <c r="N17" i="221"/>
  <c r="M17" i="221"/>
  <c r="L17" i="221"/>
  <c r="K17" i="221"/>
  <c r="N16" i="221"/>
  <c r="M16" i="221"/>
  <c r="L16" i="221"/>
  <c r="K16" i="221"/>
  <c r="N15" i="221"/>
  <c r="M15" i="221"/>
  <c r="L15" i="221"/>
  <c r="K15" i="221"/>
  <c r="N14" i="221"/>
  <c r="M14" i="221"/>
  <c r="L14" i="221"/>
  <c r="K14" i="221"/>
  <c r="N13" i="221"/>
  <c r="M13" i="221"/>
  <c r="L13" i="221"/>
  <c r="K13" i="221"/>
  <c r="N12" i="221"/>
  <c r="N34" i="221" s="1"/>
  <c r="M12" i="221"/>
  <c r="L12" i="221"/>
  <c r="K12" i="221"/>
  <c r="O34" i="222" l="1"/>
  <c r="L34" i="221"/>
  <c r="K34" i="221"/>
  <c r="M34" i="221"/>
  <c r="O14" i="221"/>
  <c r="O16" i="221"/>
  <c r="O13" i="221"/>
  <c r="O15" i="221"/>
  <c r="O17" i="221"/>
  <c r="O18" i="221"/>
  <c r="O19" i="221"/>
  <c r="O20" i="221"/>
  <c r="O21" i="221"/>
  <c r="O22" i="221"/>
  <c r="O23" i="221"/>
  <c r="O24" i="221"/>
  <c r="O25" i="221"/>
  <c r="O26" i="221"/>
  <c r="O27" i="221"/>
  <c r="O28" i="221"/>
  <c r="O29" i="221"/>
  <c r="O30" i="221"/>
  <c r="O31" i="221"/>
  <c r="O32" i="221"/>
  <c r="O33" i="221"/>
  <c r="O12" i="221"/>
  <c r="N33" i="220"/>
  <c r="M33" i="220"/>
  <c r="L33" i="220"/>
  <c r="K33" i="220"/>
  <c r="N32" i="220"/>
  <c r="M32" i="220"/>
  <c r="L32" i="220"/>
  <c r="K32" i="220"/>
  <c r="N31" i="220"/>
  <c r="M31" i="220"/>
  <c r="L31" i="220"/>
  <c r="K31" i="220"/>
  <c r="N30" i="220"/>
  <c r="M30" i="220"/>
  <c r="L30" i="220"/>
  <c r="K30" i="220"/>
  <c r="N29" i="220"/>
  <c r="M29" i="220"/>
  <c r="L29" i="220"/>
  <c r="K29" i="220"/>
  <c r="N28" i="220"/>
  <c r="M28" i="220"/>
  <c r="L28" i="220"/>
  <c r="K28" i="220"/>
  <c r="N27" i="220"/>
  <c r="M27" i="220"/>
  <c r="L27" i="220"/>
  <c r="K27" i="220"/>
  <c r="N26" i="220"/>
  <c r="M26" i="220"/>
  <c r="L26" i="220"/>
  <c r="K26" i="220"/>
  <c r="N25" i="220"/>
  <c r="M25" i="220"/>
  <c r="L25" i="220"/>
  <c r="K25" i="220"/>
  <c r="N24" i="220"/>
  <c r="M24" i="220"/>
  <c r="L24" i="220"/>
  <c r="K24" i="220"/>
  <c r="N23" i="220"/>
  <c r="M23" i="220"/>
  <c r="L23" i="220"/>
  <c r="K23" i="220"/>
  <c r="N22" i="220"/>
  <c r="M22" i="220"/>
  <c r="L22" i="220"/>
  <c r="K22" i="220"/>
  <c r="N21" i="220"/>
  <c r="M21" i="220"/>
  <c r="L21" i="220"/>
  <c r="K21" i="220"/>
  <c r="N20" i="220"/>
  <c r="M20" i="220"/>
  <c r="L20" i="220"/>
  <c r="K20" i="220"/>
  <c r="N19" i="220"/>
  <c r="M19" i="220"/>
  <c r="L19" i="220"/>
  <c r="K19" i="220"/>
  <c r="N18" i="220"/>
  <c r="M18" i="220"/>
  <c r="L18" i="220"/>
  <c r="K18" i="220"/>
  <c r="N17" i="220"/>
  <c r="M17" i="220"/>
  <c r="L17" i="220"/>
  <c r="K17" i="220"/>
  <c r="N16" i="220"/>
  <c r="M16" i="220"/>
  <c r="L16" i="220"/>
  <c r="K16" i="220"/>
  <c r="N15" i="220"/>
  <c r="M15" i="220"/>
  <c r="L15" i="220"/>
  <c r="K15" i="220"/>
  <c r="N14" i="220"/>
  <c r="M14" i="220"/>
  <c r="L14" i="220"/>
  <c r="K14" i="220"/>
  <c r="N13" i="220"/>
  <c r="M13" i="220"/>
  <c r="L13" i="220"/>
  <c r="K13" i="220"/>
  <c r="N12" i="220"/>
  <c r="M12" i="220"/>
  <c r="M34" i="220" s="1"/>
  <c r="L12" i="220"/>
  <c r="K12" i="220"/>
  <c r="K34" i="220" s="1"/>
  <c r="O20" i="220" l="1"/>
  <c r="O34" i="221"/>
  <c r="O28" i="220"/>
  <c r="L34" i="220"/>
  <c r="O12" i="220"/>
  <c r="O16" i="220"/>
  <c r="O18" i="220"/>
  <c r="O21" i="220"/>
  <c r="O24" i="220"/>
  <c r="O13" i="220"/>
  <c r="O15" i="220"/>
  <c r="O17" i="220"/>
  <c r="O19" i="220"/>
  <c r="O23" i="220"/>
  <c r="O25" i="220"/>
  <c r="O31" i="220"/>
  <c r="O33" i="220"/>
  <c r="O14" i="220"/>
  <c r="O22" i="220"/>
  <c r="O26" i="220"/>
  <c r="O27" i="220"/>
  <c r="O29" i="220"/>
  <c r="O30" i="220"/>
  <c r="O32" i="220"/>
  <c r="N34" i="220"/>
  <c r="N33" i="219"/>
  <c r="M33" i="219"/>
  <c r="L33" i="219"/>
  <c r="K33" i="219"/>
  <c r="N32" i="219"/>
  <c r="M32" i="219"/>
  <c r="L32" i="219"/>
  <c r="K32" i="219"/>
  <c r="N31" i="219"/>
  <c r="M31" i="219"/>
  <c r="L31" i="219"/>
  <c r="K31" i="219"/>
  <c r="N30" i="219"/>
  <c r="M30" i="219"/>
  <c r="L30" i="219"/>
  <c r="K30" i="219"/>
  <c r="N29" i="219"/>
  <c r="M29" i="219"/>
  <c r="L29" i="219"/>
  <c r="K29" i="219"/>
  <c r="N28" i="219"/>
  <c r="M28" i="219"/>
  <c r="L28" i="219"/>
  <c r="K28" i="219"/>
  <c r="N27" i="219"/>
  <c r="M27" i="219"/>
  <c r="L27" i="219"/>
  <c r="K27" i="219"/>
  <c r="N26" i="219"/>
  <c r="M26" i="219"/>
  <c r="L26" i="219"/>
  <c r="K26" i="219"/>
  <c r="N25" i="219"/>
  <c r="M25" i="219"/>
  <c r="L25" i="219"/>
  <c r="K25" i="219"/>
  <c r="N24" i="219"/>
  <c r="M24" i="219"/>
  <c r="L24" i="219"/>
  <c r="K24" i="219"/>
  <c r="N23" i="219"/>
  <c r="M23" i="219"/>
  <c r="L23" i="219"/>
  <c r="K23" i="219"/>
  <c r="N22" i="219"/>
  <c r="M22" i="219"/>
  <c r="L22" i="219"/>
  <c r="K22" i="219"/>
  <c r="N21" i="219"/>
  <c r="M21" i="219"/>
  <c r="L21" i="219"/>
  <c r="K21" i="219"/>
  <c r="N20" i="219"/>
  <c r="M20" i="219"/>
  <c r="L20" i="219"/>
  <c r="K20" i="219"/>
  <c r="N19" i="219"/>
  <c r="M19" i="219"/>
  <c r="L19" i="219"/>
  <c r="K19" i="219"/>
  <c r="N18" i="219"/>
  <c r="M18" i="219"/>
  <c r="L18" i="219"/>
  <c r="K18" i="219"/>
  <c r="N17" i="219"/>
  <c r="M17" i="219"/>
  <c r="L17" i="219"/>
  <c r="K17" i="219"/>
  <c r="N16" i="219"/>
  <c r="M16" i="219"/>
  <c r="L16" i="219"/>
  <c r="K16" i="219"/>
  <c r="N15" i="219"/>
  <c r="M15" i="219"/>
  <c r="L15" i="219"/>
  <c r="K15" i="219"/>
  <c r="N14" i="219"/>
  <c r="M14" i="219"/>
  <c r="L14" i="219"/>
  <c r="K14" i="219"/>
  <c r="N13" i="219"/>
  <c r="M13" i="219"/>
  <c r="L13" i="219"/>
  <c r="K13" i="219"/>
  <c r="N12" i="219"/>
  <c r="M12" i="219"/>
  <c r="L12" i="219"/>
  <c r="K12" i="219"/>
  <c r="L34" i="219" l="1"/>
  <c r="O34" i="220"/>
  <c r="K34" i="219"/>
  <c r="M34" i="219"/>
  <c r="O18" i="219"/>
  <c r="O26" i="219"/>
  <c r="O12" i="219"/>
  <c r="O14" i="219"/>
  <c r="O16" i="219"/>
  <c r="O17" i="219"/>
  <c r="O19" i="219"/>
  <c r="O20" i="219"/>
  <c r="O21" i="219"/>
  <c r="O22" i="219"/>
  <c r="O23" i="219"/>
  <c r="O24" i="219"/>
  <c r="O25" i="219"/>
  <c r="O27" i="219"/>
  <c r="O29" i="219"/>
  <c r="O30" i="219"/>
  <c r="O32" i="219"/>
  <c r="O13" i="219"/>
  <c r="O15" i="219"/>
  <c r="O28" i="219"/>
  <c r="O31" i="219"/>
  <c r="O33" i="219"/>
  <c r="N34" i="219"/>
  <c r="N33" i="218"/>
  <c r="M33" i="218"/>
  <c r="L33" i="218"/>
  <c r="K33" i="218"/>
  <c r="N32" i="218"/>
  <c r="M32" i="218"/>
  <c r="L32" i="218"/>
  <c r="K32" i="218"/>
  <c r="N31" i="218"/>
  <c r="M31" i="218"/>
  <c r="L31" i="218"/>
  <c r="K31" i="218"/>
  <c r="N30" i="218"/>
  <c r="M30" i="218"/>
  <c r="L30" i="218"/>
  <c r="K30" i="218"/>
  <c r="N29" i="218"/>
  <c r="M29" i="218"/>
  <c r="L29" i="218"/>
  <c r="K29" i="218"/>
  <c r="N28" i="218"/>
  <c r="M28" i="218"/>
  <c r="L28" i="218"/>
  <c r="K28" i="218"/>
  <c r="N27" i="218"/>
  <c r="M27" i="218"/>
  <c r="L27" i="218"/>
  <c r="K27" i="218"/>
  <c r="N26" i="218"/>
  <c r="M26" i="218"/>
  <c r="L26" i="218"/>
  <c r="K26" i="218"/>
  <c r="N25" i="218"/>
  <c r="M25" i="218"/>
  <c r="L25" i="218"/>
  <c r="K25" i="218"/>
  <c r="N24" i="218"/>
  <c r="M24" i="218"/>
  <c r="L24" i="218"/>
  <c r="K24" i="218"/>
  <c r="N23" i="218"/>
  <c r="M23" i="218"/>
  <c r="L23" i="218"/>
  <c r="K23" i="218"/>
  <c r="N22" i="218"/>
  <c r="M22" i="218"/>
  <c r="L22" i="218"/>
  <c r="K22" i="218"/>
  <c r="N21" i="218"/>
  <c r="M21" i="218"/>
  <c r="L21" i="218"/>
  <c r="K21" i="218"/>
  <c r="N20" i="218"/>
  <c r="M20" i="218"/>
  <c r="L20" i="218"/>
  <c r="K20" i="218"/>
  <c r="N19" i="218"/>
  <c r="M19" i="218"/>
  <c r="L19" i="218"/>
  <c r="K19" i="218"/>
  <c r="N18" i="218"/>
  <c r="M18" i="218"/>
  <c r="L18" i="218"/>
  <c r="K18" i="218"/>
  <c r="N17" i="218"/>
  <c r="M17" i="218"/>
  <c r="L17" i="218"/>
  <c r="K17" i="218"/>
  <c r="N16" i="218"/>
  <c r="M16" i="218"/>
  <c r="L16" i="218"/>
  <c r="K16" i="218"/>
  <c r="N15" i="218"/>
  <c r="M15" i="218"/>
  <c r="L15" i="218"/>
  <c r="K15" i="218"/>
  <c r="N14" i="218"/>
  <c r="M14" i="218"/>
  <c r="L14" i="218"/>
  <c r="K14" i="218"/>
  <c r="N13" i="218"/>
  <c r="M13" i="218"/>
  <c r="L13" i="218"/>
  <c r="K13" i="218"/>
  <c r="N12" i="218"/>
  <c r="M12" i="218"/>
  <c r="L12" i="218"/>
  <c r="K12" i="218"/>
  <c r="O34" i="219" l="1"/>
  <c r="N34" i="218"/>
  <c r="M34" i="218"/>
  <c r="L34" i="218"/>
  <c r="O25" i="218"/>
  <c r="O33" i="218"/>
  <c r="O21" i="218"/>
  <c r="O15" i="218"/>
  <c r="O16" i="218"/>
  <c r="O19" i="218"/>
  <c r="O23" i="218"/>
  <c r="O24" i="218"/>
  <c r="O28" i="218"/>
  <c r="O31" i="218"/>
  <c r="O22" i="218"/>
  <c r="O26" i="218"/>
  <c r="O13" i="218"/>
  <c r="O17" i="218"/>
  <c r="O30" i="218"/>
  <c r="O18" i="218"/>
  <c r="O20" i="218"/>
  <c r="O27" i="218"/>
  <c r="O29" i="218"/>
  <c r="O32" i="218"/>
  <c r="O14" i="218"/>
  <c r="K34" i="218"/>
  <c r="O12" i="218"/>
  <c r="N33" i="217"/>
  <c r="M33" i="217"/>
  <c r="L33" i="217"/>
  <c r="K33" i="217"/>
  <c r="N32" i="217"/>
  <c r="M32" i="217"/>
  <c r="L32" i="217"/>
  <c r="K32" i="217"/>
  <c r="N31" i="217"/>
  <c r="M31" i="217"/>
  <c r="L31" i="217"/>
  <c r="K31" i="217"/>
  <c r="N30" i="217"/>
  <c r="M30" i="217"/>
  <c r="L30" i="217"/>
  <c r="K30" i="217"/>
  <c r="N29" i="217"/>
  <c r="M29" i="217"/>
  <c r="L29" i="217"/>
  <c r="K29" i="217"/>
  <c r="N28" i="217"/>
  <c r="M28" i="217"/>
  <c r="L28" i="217"/>
  <c r="K28" i="217"/>
  <c r="N27" i="217"/>
  <c r="M27" i="217"/>
  <c r="L27" i="217"/>
  <c r="K27" i="217"/>
  <c r="N26" i="217"/>
  <c r="M26" i="217"/>
  <c r="L26" i="217"/>
  <c r="K26" i="217"/>
  <c r="N25" i="217"/>
  <c r="M25" i="217"/>
  <c r="L25" i="217"/>
  <c r="K25" i="217"/>
  <c r="N24" i="217"/>
  <c r="M24" i="217"/>
  <c r="L24" i="217"/>
  <c r="K24" i="217"/>
  <c r="N23" i="217"/>
  <c r="M23" i="217"/>
  <c r="L23" i="217"/>
  <c r="K23" i="217"/>
  <c r="N22" i="217"/>
  <c r="M22" i="217"/>
  <c r="L22" i="217"/>
  <c r="K22" i="217"/>
  <c r="N21" i="217"/>
  <c r="M21" i="217"/>
  <c r="L21" i="217"/>
  <c r="K21" i="217"/>
  <c r="N20" i="217"/>
  <c r="M20" i="217"/>
  <c r="L20" i="217"/>
  <c r="K20" i="217"/>
  <c r="N19" i="217"/>
  <c r="M19" i="217"/>
  <c r="L19" i="217"/>
  <c r="K19" i="217"/>
  <c r="N18" i="217"/>
  <c r="M18" i="217"/>
  <c r="L18" i="217"/>
  <c r="K18" i="217"/>
  <c r="N17" i="217"/>
  <c r="M17" i="217"/>
  <c r="L17" i="217"/>
  <c r="K17" i="217"/>
  <c r="N16" i="217"/>
  <c r="M16" i="217"/>
  <c r="L16" i="217"/>
  <c r="K16" i="217"/>
  <c r="N15" i="217"/>
  <c r="M15" i="217"/>
  <c r="L15" i="217"/>
  <c r="K15" i="217"/>
  <c r="N14" i="217"/>
  <c r="M14" i="217"/>
  <c r="L14" i="217"/>
  <c r="K14" i="217"/>
  <c r="N13" i="217"/>
  <c r="M13" i="217"/>
  <c r="L13" i="217"/>
  <c r="K13" i="217"/>
  <c r="N12" i="217"/>
  <c r="M12" i="217"/>
  <c r="L12" i="217"/>
  <c r="K12" i="217"/>
  <c r="O34" i="218" l="1"/>
  <c r="K34" i="217"/>
  <c r="M34" i="217"/>
  <c r="L34" i="217"/>
  <c r="O13" i="217"/>
  <c r="O15" i="217"/>
  <c r="O20" i="217"/>
  <c r="O22" i="217"/>
  <c r="O24" i="217"/>
  <c r="O26" i="217"/>
  <c r="O28" i="217"/>
  <c r="O12" i="217"/>
  <c r="O14" i="217"/>
  <c r="O16" i="217"/>
  <c r="O17" i="217"/>
  <c r="O18" i="217"/>
  <c r="O19" i="217"/>
  <c r="O21" i="217"/>
  <c r="O23" i="217"/>
  <c r="O25" i="217"/>
  <c r="O27" i="217"/>
  <c r="O29" i="217"/>
  <c r="O30" i="217"/>
  <c r="O31" i="217"/>
  <c r="O32" i="217"/>
  <c r="O33" i="217"/>
  <c r="N34" i="217"/>
  <c r="N33" i="216"/>
  <c r="M33" i="216"/>
  <c r="L33" i="216"/>
  <c r="K33" i="216"/>
  <c r="N32" i="216"/>
  <c r="M32" i="216"/>
  <c r="L32" i="216"/>
  <c r="K32" i="216"/>
  <c r="N31" i="216"/>
  <c r="M31" i="216"/>
  <c r="L31" i="216"/>
  <c r="K31" i="216"/>
  <c r="N30" i="216"/>
  <c r="M30" i="216"/>
  <c r="L30" i="216"/>
  <c r="K30" i="216"/>
  <c r="N29" i="216"/>
  <c r="M29" i="216"/>
  <c r="L29" i="216"/>
  <c r="K29" i="216"/>
  <c r="N28" i="216"/>
  <c r="M28" i="216"/>
  <c r="L28" i="216"/>
  <c r="K28" i="216"/>
  <c r="N27" i="216"/>
  <c r="M27" i="216"/>
  <c r="L27" i="216"/>
  <c r="K27" i="216"/>
  <c r="N26" i="216"/>
  <c r="M26" i="216"/>
  <c r="L26" i="216"/>
  <c r="K26" i="216"/>
  <c r="N25" i="216"/>
  <c r="M25" i="216"/>
  <c r="L25" i="216"/>
  <c r="K25" i="216"/>
  <c r="N24" i="216"/>
  <c r="M24" i="216"/>
  <c r="L24" i="216"/>
  <c r="K24" i="216"/>
  <c r="N23" i="216"/>
  <c r="M23" i="216"/>
  <c r="L23" i="216"/>
  <c r="K23" i="216"/>
  <c r="N22" i="216"/>
  <c r="M22" i="216"/>
  <c r="L22" i="216"/>
  <c r="K22" i="216"/>
  <c r="N21" i="216"/>
  <c r="M21" i="216"/>
  <c r="L21" i="216"/>
  <c r="K21" i="216"/>
  <c r="N20" i="216"/>
  <c r="M20" i="216"/>
  <c r="L20" i="216"/>
  <c r="K20" i="216"/>
  <c r="N19" i="216"/>
  <c r="M19" i="216"/>
  <c r="L19" i="216"/>
  <c r="K19" i="216"/>
  <c r="N18" i="216"/>
  <c r="M18" i="216"/>
  <c r="L18" i="216"/>
  <c r="K18" i="216"/>
  <c r="N17" i="216"/>
  <c r="M17" i="216"/>
  <c r="L17" i="216"/>
  <c r="K17" i="216"/>
  <c r="N16" i="216"/>
  <c r="M16" i="216"/>
  <c r="L16" i="216"/>
  <c r="K16" i="216"/>
  <c r="N15" i="216"/>
  <c r="M15" i="216"/>
  <c r="L15" i="216"/>
  <c r="K15" i="216"/>
  <c r="N14" i="216"/>
  <c r="M14" i="216"/>
  <c r="L14" i="216"/>
  <c r="K14" i="216"/>
  <c r="N13" i="216"/>
  <c r="M13" i="216"/>
  <c r="L13" i="216"/>
  <c r="K13" i="216"/>
  <c r="N12" i="216"/>
  <c r="M12" i="216"/>
  <c r="M34" i="216" s="1"/>
  <c r="L12" i="216"/>
  <c r="K12" i="216"/>
  <c r="L34" i="216" l="1"/>
  <c r="O34" i="217"/>
  <c r="N34" i="216"/>
  <c r="K34" i="216"/>
  <c r="O13" i="216"/>
  <c r="O15" i="216"/>
  <c r="O17" i="216"/>
  <c r="O19" i="216"/>
  <c r="O21" i="216"/>
  <c r="O23" i="216"/>
  <c r="O25" i="216"/>
  <c r="O14" i="216"/>
  <c r="O16" i="216"/>
  <c r="O18" i="216"/>
  <c r="O20" i="216"/>
  <c r="O22" i="216"/>
  <c r="O24" i="216"/>
  <c r="O26" i="216"/>
  <c r="O27" i="216"/>
  <c r="O29" i="216"/>
  <c r="O32" i="216"/>
  <c r="O28" i="216"/>
  <c r="O30" i="216"/>
  <c r="O31" i="216"/>
  <c r="O33" i="216"/>
  <c r="O12" i="216"/>
  <c r="N33" i="215"/>
  <c r="M33" i="215"/>
  <c r="L33" i="215"/>
  <c r="K33" i="215"/>
  <c r="N32" i="215"/>
  <c r="M32" i="215"/>
  <c r="L32" i="215"/>
  <c r="K32" i="215"/>
  <c r="N31" i="215"/>
  <c r="M31" i="215"/>
  <c r="L31" i="215"/>
  <c r="K31" i="215"/>
  <c r="N30" i="215"/>
  <c r="M30" i="215"/>
  <c r="L30" i="215"/>
  <c r="K30" i="215"/>
  <c r="N29" i="215"/>
  <c r="M29" i="215"/>
  <c r="L29" i="215"/>
  <c r="K29" i="215"/>
  <c r="N28" i="215"/>
  <c r="M28" i="215"/>
  <c r="L28" i="215"/>
  <c r="K28" i="215"/>
  <c r="N27" i="215"/>
  <c r="M27" i="215"/>
  <c r="L27" i="215"/>
  <c r="K27" i="215"/>
  <c r="N26" i="215"/>
  <c r="M26" i="215"/>
  <c r="L26" i="215"/>
  <c r="K26" i="215"/>
  <c r="N25" i="215"/>
  <c r="M25" i="215"/>
  <c r="L25" i="215"/>
  <c r="K25" i="215"/>
  <c r="N24" i="215"/>
  <c r="M24" i="215"/>
  <c r="L24" i="215"/>
  <c r="K24" i="215"/>
  <c r="N23" i="215"/>
  <c r="M23" i="215"/>
  <c r="L23" i="215"/>
  <c r="K23" i="215"/>
  <c r="N22" i="215"/>
  <c r="M22" i="215"/>
  <c r="L22" i="215"/>
  <c r="K22" i="215"/>
  <c r="N21" i="215"/>
  <c r="M21" i="215"/>
  <c r="L21" i="215"/>
  <c r="K21" i="215"/>
  <c r="N20" i="215"/>
  <c r="M20" i="215"/>
  <c r="L20" i="215"/>
  <c r="K20" i="215"/>
  <c r="N19" i="215"/>
  <c r="M19" i="215"/>
  <c r="L19" i="215"/>
  <c r="K19" i="215"/>
  <c r="N18" i="215"/>
  <c r="M18" i="215"/>
  <c r="L18" i="215"/>
  <c r="K18" i="215"/>
  <c r="N17" i="215"/>
  <c r="M17" i="215"/>
  <c r="L17" i="215"/>
  <c r="K17" i="215"/>
  <c r="N16" i="215"/>
  <c r="M16" i="215"/>
  <c r="L16" i="215"/>
  <c r="K16" i="215"/>
  <c r="N15" i="215"/>
  <c r="M15" i="215"/>
  <c r="L15" i="215"/>
  <c r="K15" i="215"/>
  <c r="N14" i="215"/>
  <c r="M14" i="215"/>
  <c r="L14" i="215"/>
  <c r="K14" i="215"/>
  <c r="N13" i="215"/>
  <c r="M13" i="215"/>
  <c r="L13" i="215"/>
  <c r="K13" i="215"/>
  <c r="N12" i="215"/>
  <c r="N34" i="215" s="1"/>
  <c r="M12" i="215"/>
  <c r="L12" i="215"/>
  <c r="K12" i="215"/>
  <c r="K34" i="215" s="1"/>
  <c r="L34" i="215" l="1"/>
  <c r="O34" i="216"/>
  <c r="M34" i="215"/>
  <c r="O17" i="215"/>
  <c r="O28" i="215"/>
  <c r="O13" i="215"/>
  <c r="O18" i="215"/>
  <c r="O19" i="215"/>
  <c r="O20" i="215"/>
  <c r="O22" i="215"/>
  <c r="O24" i="215"/>
  <c r="O26" i="215"/>
  <c r="O27" i="215"/>
  <c r="O29" i="215"/>
  <c r="O30" i="215"/>
  <c r="O31" i="215"/>
  <c r="O33" i="215"/>
  <c r="O14" i="215"/>
  <c r="O16" i="215"/>
  <c r="O21" i="215"/>
  <c r="O23" i="215"/>
  <c r="O25" i="215"/>
  <c r="O32" i="215"/>
  <c r="O15" i="215"/>
  <c r="O12" i="215"/>
  <c r="N33" i="214"/>
  <c r="M33" i="214"/>
  <c r="L33" i="214"/>
  <c r="K33" i="214"/>
  <c r="N32" i="214"/>
  <c r="M32" i="214"/>
  <c r="L32" i="214"/>
  <c r="K32" i="214"/>
  <c r="N31" i="214"/>
  <c r="M31" i="214"/>
  <c r="L31" i="214"/>
  <c r="K31" i="214"/>
  <c r="N30" i="214"/>
  <c r="M30" i="214"/>
  <c r="L30" i="214"/>
  <c r="K30" i="214"/>
  <c r="N29" i="214"/>
  <c r="M29" i="214"/>
  <c r="L29" i="214"/>
  <c r="K29" i="214"/>
  <c r="N28" i="214"/>
  <c r="M28" i="214"/>
  <c r="L28" i="214"/>
  <c r="K28" i="214"/>
  <c r="N27" i="214"/>
  <c r="M27" i="214"/>
  <c r="L27" i="214"/>
  <c r="K27" i="214"/>
  <c r="N26" i="214"/>
  <c r="M26" i="214"/>
  <c r="L26" i="214"/>
  <c r="K26" i="214"/>
  <c r="N25" i="214"/>
  <c r="M25" i="214"/>
  <c r="L25" i="214"/>
  <c r="K25" i="214"/>
  <c r="N24" i="214"/>
  <c r="M24" i="214"/>
  <c r="L24" i="214"/>
  <c r="K24" i="214"/>
  <c r="N23" i="214"/>
  <c r="M23" i="214"/>
  <c r="L23" i="214"/>
  <c r="K23" i="214"/>
  <c r="N22" i="214"/>
  <c r="M22" i="214"/>
  <c r="L22" i="214"/>
  <c r="K22" i="214"/>
  <c r="N21" i="214"/>
  <c r="M21" i="214"/>
  <c r="L21" i="214"/>
  <c r="K21" i="214"/>
  <c r="N20" i="214"/>
  <c r="M20" i="214"/>
  <c r="L20" i="214"/>
  <c r="K20" i="214"/>
  <c r="N19" i="214"/>
  <c r="M19" i="214"/>
  <c r="L19" i="214"/>
  <c r="K19" i="214"/>
  <c r="N18" i="214"/>
  <c r="M18" i="214"/>
  <c r="L18" i="214"/>
  <c r="K18" i="214"/>
  <c r="N17" i="214"/>
  <c r="M17" i="214"/>
  <c r="L17" i="214"/>
  <c r="K17" i="214"/>
  <c r="N16" i="214"/>
  <c r="M16" i="214"/>
  <c r="L16" i="214"/>
  <c r="K16" i="214"/>
  <c r="N15" i="214"/>
  <c r="M15" i="214"/>
  <c r="L15" i="214"/>
  <c r="K15" i="214"/>
  <c r="N14" i="214"/>
  <c r="M14" i="214"/>
  <c r="L14" i="214"/>
  <c r="K14" i="214"/>
  <c r="N13" i="214"/>
  <c r="M13" i="214"/>
  <c r="L13" i="214"/>
  <c r="K13" i="214"/>
  <c r="N12" i="214"/>
  <c r="M12" i="214"/>
  <c r="L12" i="214"/>
  <c r="K12" i="214"/>
  <c r="O34" i="215" l="1"/>
  <c r="K34" i="214"/>
  <c r="M34" i="214"/>
  <c r="O19" i="214"/>
  <c r="O13" i="214"/>
  <c r="O15" i="214"/>
  <c r="O17" i="214"/>
  <c r="O20" i="214"/>
  <c r="O22" i="214"/>
  <c r="O24" i="214"/>
  <c r="O26" i="214"/>
  <c r="O28" i="214"/>
  <c r="O30" i="214"/>
  <c r="O32" i="214"/>
  <c r="L34" i="214"/>
  <c r="O12" i="214"/>
  <c r="O14" i="214"/>
  <c r="O16" i="214"/>
  <c r="O18" i="214"/>
  <c r="O21" i="214"/>
  <c r="O23" i="214"/>
  <c r="O25" i="214"/>
  <c r="O27" i="214"/>
  <c r="O29" i="214"/>
  <c r="O31" i="214"/>
  <c r="O33" i="214"/>
  <c r="N34" i="214"/>
  <c r="N33" i="213"/>
  <c r="M33" i="213"/>
  <c r="L33" i="213"/>
  <c r="K33" i="213"/>
  <c r="N32" i="213"/>
  <c r="M32" i="213"/>
  <c r="L32" i="213"/>
  <c r="K32" i="213"/>
  <c r="N31" i="213"/>
  <c r="M31" i="213"/>
  <c r="L31" i="213"/>
  <c r="K31" i="213"/>
  <c r="N30" i="213"/>
  <c r="M30" i="213"/>
  <c r="L30" i="213"/>
  <c r="K30" i="213"/>
  <c r="N29" i="213"/>
  <c r="M29" i="213"/>
  <c r="L29" i="213"/>
  <c r="K29" i="213"/>
  <c r="N28" i="213"/>
  <c r="M28" i="213"/>
  <c r="L28" i="213"/>
  <c r="K28" i="213"/>
  <c r="N27" i="213"/>
  <c r="M27" i="213"/>
  <c r="L27" i="213"/>
  <c r="K27" i="213"/>
  <c r="N26" i="213"/>
  <c r="M26" i="213"/>
  <c r="L26" i="213"/>
  <c r="K26" i="213"/>
  <c r="N25" i="213"/>
  <c r="M25" i="213"/>
  <c r="L25" i="213"/>
  <c r="K25" i="213"/>
  <c r="N24" i="213"/>
  <c r="M24" i="213"/>
  <c r="L24" i="213"/>
  <c r="K24" i="213"/>
  <c r="N23" i="213"/>
  <c r="M23" i="213"/>
  <c r="L23" i="213"/>
  <c r="K23" i="213"/>
  <c r="N22" i="213"/>
  <c r="M22" i="213"/>
  <c r="L22" i="213"/>
  <c r="K22" i="213"/>
  <c r="N21" i="213"/>
  <c r="M21" i="213"/>
  <c r="L21" i="213"/>
  <c r="K21" i="213"/>
  <c r="N20" i="213"/>
  <c r="M20" i="213"/>
  <c r="L20" i="213"/>
  <c r="K20" i="213"/>
  <c r="N19" i="213"/>
  <c r="M19" i="213"/>
  <c r="L19" i="213"/>
  <c r="K19" i="213"/>
  <c r="N18" i="213"/>
  <c r="M18" i="213"/>
  <c r="L18" i="213"/>
  <c r="K18" i="213"/>
  <c r="N17" i="213"/>
  <c r="M17" i="213"/>
  <c r="L17" i="213"/>
  <c r="K17" i="213"/>
  <c r="N16" i="213"/>
  <c r="M16" i="213"/>
  <c r="L16" i="213"/>
  <c r="K16" i="213"/>
  <c r="N15" i="213"/>
  <c r="M15" i="213"/>
  <c r="L15" i="213"/>
  <c r="K15" i="213"/>
  <c r="N14" i="213"/>
  <c r="M14" i="213"/>
  <c r="L14" i="213"/>
  <c r="K14" i="213"/>
  <c r="N13" i="213"/>
  <c r="M13" i="213"/>
  <c r="L13" i="213"/>
  <c r="K13" i="213"/>
  <c r="N12" i="213"/>
  <c r="M12" i="213"/>
  <c r="M34" i="213" s="1"/>
  <c r="L12" i="213"/>
  <c r="K12" i="213"/>
  <c r="L34" i="213" l="1"/>
  <c r="O34" i="214"/>
  <c r="N34" i="213"/>
  <c r="O14" i="213"/>
  <c r="K34" i="213"/>
  <c r="O16" i="213"/>
  <c r="O18" i="213"/>
  <c r="O20" i="213"/>
  <c r="O22" i="213"/>
  <c r="O24" i="213"/>
  <c r="O26" i="213"/>
  <c r="O28" i="213"/>
  <c r="O30" i="213"/>
  <c r="O32" i="213"/>
  <c r="O13" i="213"/>
  <c r="O15" i="213"/>
  <c r="O17" i="213"/>
  <c r="O19" i="213"/>
  <c r="O21" i="213"/>
  <c r="O23" i="213"/>
  <c r="O25" i="213"/>
  <c r="O27" i="213"/>
  <c r="O29" i="213"/>
  <c r="O31" i="213"/>
  <c r="O33" i="213"/>
  <c r="O12" i="213"/>
  <c r="N33" i="212"/>
  <c r="M33" i="212"/>
  <c r="L33" i="212"/>
  <c r="K33" i="212"/>
  <c r="N32" i="212"/>
  <c r="M32" i="212"/>
  <c r="L32" i="212"/>
  <c r="K32" i="212"/>
  <c r="N31" i="212"/>
  <c r="M31" i="212"/>
  <c r="L31" i="212"/>
  <c r="K31" i="212"/>
  <c r="N30" i="212"/>
  <c r="M30" i="212"/>
  <c r="L30" i="212"/>
  <c r="K30" i="212"/>
  <c r="N29" i="212"/>
  <c r="M29" i="212"/>
  <c r="L29" i="212"/>
  <c r="K29" i="212"/>
  <c r="N28" i="212"/>
  <c r="M28" i="212"/>
  <c r="L28" i="212"/>
  <c r="K28" i="212"/>
  <c r="N27" i="212"/>
  <c r="M27" i="212"/>
  <c r="L27" i="212"/>
  <c r="K27" i="212"/>
  <c r="N26" i="212"/>
  <c r="M26" i="212"/>
  <c r="L26" i="212"/>
  <c r="K26" i="212"/>
  <c r="N25" i="212"/>
  <c r="M25" i="212"/>
  <c r="L25" i="212"/>
  <c r="K25" i="212"/>
  <c r="N24" i="212"/>
  <c r="M24" i="212"/>
  <c r="L24" i="212"/>
  <c r="K24" i="212"/>
  <c r="N23" i="212"/>
  <c r="M23" i="212"/>
  <c r="L23" i="212"/>
  <c r="K23" i="212"/>
  <c r="N22" i="212"/>
  <c r="M22" i="212"/>
  <c r="L22" i="212"/>
  <c r="K22" i="212"/>
  <c r="N21" i="212"/>
  <c r="M21" i="212"/>
  <c r="L21" i="212"/>
  <c r="K21" i="212"/>
  <c r="N20" i="212"/>
  <c r="M20" i="212"/>
  <c r="L20" i="212"/>
  <c r="K20" i="212"/>
  <c r="N19" i="212"/>
  <c r="M19" i="212"/>
  <c r="L19" i="212"/>
  <c r="K19" i="212"/>
  <c r="N18" i="212"/>
  <c r="M18" i="212"/>
  <c r="L18" i="212"/>
  <c r="K18" i="212"/>
  <c r="N17" i="212"/>
  <c r="M17" i="212"/>
  <c r="L17" i="212"/>
  <c r="K17" i="212"/>
  <c r="N16" i="212"/>
  <c r="M16" i="212"/>
  <c r="L16" i="212"/>
  <c r="K16" i="212"/>
  <c r="N15" i="212"/>
  <c r="M15" i="212"/>
  <c r="L15" i="212"/>
  <c r="K15" i="212"/>
  <c r="N14" i="212"/>
  <c r="M14" i="212"/>
  <c r="L14" i="212"/>
  <c r="K14" i="212"/>
  <c r="N13" i="212"/>
  <c r="M13" i="212"/>
  <c r="L13" i="212"/>
  <c r="K13" i="212"/>
  <c r="N12" i="212"/>
  <c r="M12" i="212"/>
  <c r="L12" i="212"/>
  <c r="K12" i="212"/>
  <c r="O15" i="212" l="1"/>
  <c r="O23" i="212"/>
  <c r="O25" i="212"/>
  <c r="O34" i="213"/>
  <c r="M34" i="212"/>
  <c r="L34" i="212"/>
  <c r="K34" i="212"/>
  <c r="O19" i="212"/>
  <c r="O17" i="212"/>
  <c r="O28" i="212"/>
  <c r="O30" i="212"/>
  <c r="O32" i="212"/>
  <c r="O13" i="212"/>
  <c r="O12" i="212"/>
  <c r="O14" i="212"/>
  <c r="O16" i="212"/>
  <c r="O18" i="212"/>
  <c r="O20" i="212"/>
  <c r="O21" i="212"/>
  <c r="O22" i="212"/>
  <c r="O24" i="212"/>
  <c r="O26" i="212"/>
  <c r="O27" i="212"/>
  <c r="O29" i="212"/>
  <c r="O31" i="212"/>
  <c r="O33" i="212"/>
  <c r="N34" i="212"/>
  <c r="N33" i="211"/>
  <c r="M33" i="211"/>
  <c r="L33" i="211"/>
  <c r="K33" i="211"/>
  <c r="N32" i="211"/>
  <c r="M32" i="211"/>
  <c r="L32" i="211"/>
  <c r="K32" i="211"/>
  <c r="N31" i="211"/>
  <c r="M31" i="211"/>
  <c r="L31" i="211"/>
  <c r="K31" i="211"/>
  <c r="N30" i="211"/>
  <c r="M30" i="211"/>
  <c r="L30" i="211"/>
  <c r="K30" i="211"/>
  <c r="N29" i="211"/>
  <c r="M29" i="211"/>
  <c r="L29" i="211"/>
  <c r="K29" i="211"/>
  <c r="N28" i="211"/>
  <c r="M28" i="211"/>
  <c r="L28" i="211"/>
  <c r="K28" i="211"/>
  <c r="N27" i="211"/>
  <c r="M27" i="211"/>
  <c r="L27" i="211"/>
  <c r="K27" i="211"/>
  <c r="N26" i="211"/>
  <c r="M26" i="211"/>
  <c r="L26" i="211"/>
  <c r="K26" i="211"/>
  <c r="N25" i="211"/>
  <c r="M25" i="211"/>
  <c r="L25" i="211"/>
  <c r="K25" i="211"/>
  <c r="N24" i="211"/>
  <c r="M24" i="211"/>
  <c r="L24" i="211"/>
  <c r="K24" i="211"/>
  <c r="N23" i="211"/>
  <c r="M23" i="211"/>
  <c r="L23" i="211"/>
  <c r="K23" i="211"/>
  <c r="N22" i="211"/>
  <c r="M22" i="211"/>
  <c r="L22" i="211"/>
  <c r="K22" i="211"/>
  <c r="N21" i="211"/>
  <c r="M21" i="211"/>
  <c r="L21" i="211"/>
  <c r="K21" i="211"/>
  <c r="N20" i="211"/>
  <c r="M20" i="211"/>
  <c r="L20" i="211"/>
  <c r="K20" i="211"/>
  <c r="N19" i="211"/>
  <c r="M19" i="211"/>
  <c r="L19" i="211"/>
  <c r="K19" i="211"/>
  <c r="N18" i="211"/>
  <c r="M18" i="211"/>
  <c r="L18" i="211"/>
  <c r="K18" i="211"/>
  <c r="N17" i="211"/>
  <c r="M17" i="211"/>
  <c r="L17" i="211"/>
  <c r="K17" i="211"/>
  <c r="N16" i="211"/>
  <c r="M16" i="211"/>
  <c r="L16" i="211"/>
  <c r="K16" i="211"/>
  <c r="N15" i="211"/>
  <c r="M15" i="211"/>
  <c r="L15" i="211"/>
  <c r="K15" i="211"/>
  <c r="N14" i="211"/>
  <c r="M14" i="211"/>
  <c r="L14" i="211"/>
  <c r="K14" i="211"/>
  <c r="N13" i="211"/>
  <c r="M13" i="211"/>
  <c r="L13" i="211"/>
  <c r="K13" i="211"/>
  <c r="N12" i="211"/>
  <c r="M12" i="211"/>
  <c r="L12" i="211"/>
  <c r="L34" i="211" s="1"/>
  <c r="K12" i="211"/>
  <c r="K34" i="211" s="1"/>
  <c r="M34" i="211" l="1"/>
  <c r="O34" i="212"/>
  <c r="O13" i="211"/>
  <c r="O15" i="211"/>
  <c r="O17" i="211"/>
  <c r="O19" i="211"/>
  <c r="O21" i="211"/>
  <c r="O23" i="211"/>
  <c r="O25" i="211"/>
  <c r="O27" i="211"/>
  <c r="O29" i="211"/>
  <c r="O31" i="211"/>
  <c r="O33" i="211"/>
  <c r="O12" i="211"/>
  <c r="O14" i="211"/>
  <c r="O16" i="211"/>
  <c r="O18" i="211"/>
  <c r="O20" i="211"/>
  <c r="O22" i="211"/>
  <c r="O24" i="211"/>
  <c r="O26" i="211"/>
  <c r="O28" i="211"/>
  <c r="O30" i="211"/>
  <c r="O32" i="211"/>
  <c r="N34" i="211"/>
  <c r="N33" i="210"/>
  <c r="M33" i="210"/>
  <c r="L33" i="210"/>
  <c r="K33" i="210"/>
  <c r="N32" i="210"/>
  <c r="M32" i="210"/>
  <c r="L32" i="210"/>
  <c r="K32" i="210"/>
  <c r="N31" i="210"/>
  <c r="M31" i="210"/>
  <c r="L31" i="210"/>
  <c r="K31" i="210"/>
  <c r="N30" i="210"/>
  <c r="M30" i="210"/>
  <c r="L30" i="210"/>
  <c r="K30" i="210"/>
  <c r="N29" i="210"/>
  <c r="M29" i="210"/>
  <c r="L29" i="210"/>
  <c r="K29" i="210"/>
  <c r="N28" i="210"/>
  <c r="M28" i="210"/>
  <c r="L28" i="210"/>
  <c r="K28" i="210"/>
  <c r="N27" i="210"/>
  <c r="M27" i="210"/>
  <c r="L27" i="210"/>
  <c r="K27" i="210"/>
  <c r="N26" i="210"/>
  <c r="M26" i="210"/>
  <c r="L26" i="210"/>
  <c r="K26" i="210"/>
  <c r="N25" i="210"/>
  <c r="M25" i="210"/>
  <c r="L25" i="210"/>
  <c r="K25" i="210"/>
  <c r="N24" i="210"/>
  <c r="M24" i="210"/>
  <c r="L24" i="210"/>
  <c r="K24" i="210"/>
  <c r="N23" i="210"/>
  <c r="M23" i="210"/>
  <c r="L23" i="210"/>
  <c r="K23" i="210"/>
  <c r="N22" i="210"/>
  <c r="M22" i="210"/>
  <c r="L22" i="210"/>
  <c r="K22" i="210"/>
  <c r="N21" i="210"/>
  <c r="M21" i="210"/>
  <c r="L21" i="210"/>
  <c r="K21" i="210"/>
  <c r="N20" i="210"/>
  <c r="M20" i="210"/>
  <c r="L20" i="210"/>
  <c r="K20" i="210"/>
  <c r="N19" i="210"/>
  <c r="M19" i="210"/>
  <c r="L19" i="210"/>
  <c r="K19" i="210"/>
  <c r="N18" i="210"/>
  <c r="M18" i="210"/>
  <c r="L18" i="210"/>
  <c r="K18" i="210"/>
  <c r="N17" i="210"/>
  <c r="M17" i="210"/>
  <c r="L17" i="210"/>
  <c r="K17" i="210"/>
  <c r="N16" i="210"/>
  <c r="M16" i="210"/>
  <c r="L16" i="210"/>
  <c r="K16" i="210"/>
  <c r="N15" i="210"/>
  <c r="M15" i="210"/>
  <c r="L15" i="210"/>
  <c r="K15" i="210"/>
  <c r="N14" i="210"/>
  <c r="M14" i="210"/>
  <c r="L14" i="210"/>
  <c r="K14" i="210"/>
  <c r="N13" i="210"/>
  <c r="M13" i="210"/>
  <c r="L13" i="210"/>
  <c r="K13" i="210"/>
  <c r="N12" i="210"/>
  <c r="N34" i="210" s="1"/>
  <c r="M12" i="210"/>
  <c r="L12" i="210"/>
  <c r="K12" i="210"/>
  <c r="K34" i="210" l="1"/>
  <c r="M34" i="210"/>
  <c r="O15" i="210"/>
  <c r="O13" i="210"/>
  <c r="O34" i="211"/>
  <c r="O29" i="210"/>
  <c r="L34" i="210"/>
  <c r="O27" i="210"/>
  <c r="O19" i="210"/>
  <c r="O17" i="210"/>
  <c r="O21" i="210"/>
  <c r="O23" i="210"/>
  <c r="O25" i="210"/>
  <c r="O14" i="210"/>
  <c r="O16" i="210"/>
  <c r="O18" i="210"/>
  <c r="O20" i="210"/>
  <c r="O22" i="210"/>
  <c r="O24" i="210"/>
  <c r="O26" i="210"/>
  <c r="O28" i="210"/>
  <c r="O30" i="210"/>
  <c r="O32" i="210"/>
  <c r="O31" i="210"/>
  <c r="O33" i="210"/>
  <c r="O12" i="210"/>
  <c r="N33" i="209"/>
  <c r="M33" i="209"/>
  <c r="L33" i="209"/>
  <c r="K33" i="209"/>
  <c r="N32" i="209"/>
  <c r="M32" i="209"/>
  <c r="L32" i="209"/>
  <c r="K32" i="209"/>
  <c r="N31" i="209"/>
  <c r="M31" i="209"/>
  <c r="L31" i="209"/>
  <c r="K31" i="209"/>
  <c r="N30" i="209"/>
  <c r="M30" i="209"/>
  <c r="L30" i="209"/>
  <c r="K30" i="209"/>
  <c r="N29" i="209"/>
  <c r="M29" i="209"/>
  <c r="L29" i="209"/>
  <c r="K29" i="209"/>
  <c r="N28" i="209"/>
  <c r="M28" i="209"/>
  <c r="L28" i="209"/>
  <c r="K28" i="209"/>
  <c r="N27" i="209"/>
  <c r="M27" i="209"/>
  <c r="L27" i="209"/>
  <c r="K27" i="209"/>
  <c r="N26" i="209"/>
  <c r="M26" i="209"/>
  <c r="L26" i="209"/>
  <c r="K26" i="209"/>
  <c r="N25" i="209"/>
  <c r="M25" i="209"/>
  <c r="L25" i="209"/>
  <c r="K25" i="209"/>
  <c r="N24" i="209"/>
  <c r="M24" i="209"/>
  <c r="L24" i="209"/>
  <c r="K24" i="209"/>
  <c r="N23" i="209"/>
  <c r="M23" i="209"/>
  <c r="L23" i="209"/>
  <c r="K23" i="209"/>
  <c r="N22" i="209"/>
  <c r="M22" i="209"/>
  <c r="L22" i="209"/>
  <c r="K22" i="209"/>
  <c r="N21" i="209"/>
  <c r="M21" i="209"/>
  <c r="L21" i="209"/>
  <c r="K21" i="209"/>
  <c r="N20" i="209"/>
  <c r="M20" i="209"/>
  <c r="L20" i="209"/>
  <c r="K20" i="209"/>
  <c r="N19" i="209"/>
  <c r="M19" i="209"/>
  <c r="L19" i="209"/>
  <c r="K19" i="209"/>
  <c r="N18" i="209"/>
  <c r="M18" i="209"/>
  <c r="L18" i="209"/>
  <c r="K18" i="209"/>
  <c r="N17" i="209"/>
  <c r="M17" i="209"/>
  <c r="L17" i="209"/>
  <c r="K17" i="209"/>
  <c r="N16" i="209"/>
  <c r="M16" i="209"/>
  <c r="L16" i="209"/>
  <c r="K16" i="209"/>
  <c r="N15" i="209"/>
  <c r="M15" i="209"/>
  <c r="L15" i="209"/>
  <c r="K15" i="209"/>
  <c r="N14" i="209"/>
  <c r="M14" i="209"/>
  <c r="L14" i="209"/>
  <c r="K14" i="209"/>
  <c r="N13" i="209"/>
  <c r="M13" i="209"/>
  <c r="L13" i="209"/>
  <c r="K13" i="209"/>
  <c r="N12" i="209"/>
  <c r="N34" i="209" s="1"/>
  <c r="M12" i="209"/>
  <c r="L12" i="209"/>
  <c r="L34" i="209" s="1"/>
  <c r="K12" i="209"/>
  <c r="O34" i="210" l="1"/>
  <c r="M34" i="209"/>
  <c r="K34" i="209"/>
  <c r="O14" i="209"/>
  <c r="O16" i="209"/>
  <c r="O18" i="209"/>
  <c r="O20" i="209"/>
  <c r="O22" i="209"/>
  <c r="O24" i="209"/>
  <c r="O26" i="209"/>
  <c r="O28" i="209"/>
  <c r="O30" i="209"/>
  <c r="O32" i="209"/>
  <c r="O13" i="209"/>
  <c r="O15" i="209"/>
  <c r="O17" i="209"/>
  <c r="O19" i="209"/>
  <c r="O21" i="209"/>
  <c r="O23" i="209"/>
  <c r="O25" i="209"/>
  <c r="O27" i="209"/>
  <c r="O29" i="209"/>
  <c r="O31" i="209"/>
  <c r="O33" i="209"/>
  <c r="O12" i="209"/>
  <c r="N33" i="208"/>
  <c r="M33" i="208"/>
  <c r="L33" i="208"/>
  <c r="K33" i="208"/>
  <c r="N32" i="208"/>
  <c r="M32" i="208"/>
  <c r="L32" i="208"/>
  <c r="K32" i="208"/>
  <c r="N31" i="208"/>
  <c r="M31" i="208"/>
  <c r="L31" i="208"/>
  <c r="K31" i="208"/>
  <c r="N30" i="208"/>
  <c r="M30" i="208"/>
  <c r="L30" i="208"/>
  <c r="K30" i="208"/>
  <c r="N29" i="208"/>
  <c r="M29" i="208"/>
  <c r="L29" i="208"/>
  <c r="K29" i="208"/>
  <c r="N28" i="208"/>
  <c r="M28" i="208"/>
  <c r="L28" i="208"/>
  <c r="K28" i="208"/>
  <c r="N27" i="208"/>
  <c r="M27" i="208"/>
  <c r="L27" i="208"/>
  <c r="K27" i="208"/>
  <c r="N26" i="208"/>
  <c r="M26" i="208"/>
  <c r="L26" i="208"/>
  <c r="K26" i="208"/>
  <c r="N25" i="208"/>
  <c r="M25" i="208"/>
  <c r="L25" i="208"/>
  <c r="K25" i="208"/>
  <c r="N24" i="208"/>
  <c r="M24" i="208"/>
  <c r="L24" i="208"/>
  <c r="K24" i="208"/>
  <c r="N23" i="208"/>
  <c r="M23" i="208"/>
  <c r="L23" i="208"/>
  <c r="K23" i="208"/>
  <c r="N22" i="208"/>
  <c r="M22" i="208"/>
  <c r="L22" i="208"/>
  <c r="K22" i="208"/>
  <c r="N21" i="208"/>
  <c r="M21" i="208"/>
  <c r="L21" i="208"/>
  <c r="K21" i="208"/>
  <c r="N20" i="208"/>
  <c r="M20" i="208"/>
  <c r="L20" i="208"/>
  <c r="K20" i="208"/>
  <c r="N19" i="208"/>
  <c r="M19" i="208"/>
  <c r="L19" i="208"/>
  <c r="K19" i="208"/>
  <c r="N18" i="208"/>
  <c r="M18" i="208"/>
  <c r="L18" i="208"/>
  <c r="K18" i="208"/>
  <c r="N17" i="208"/>
  <c r="M17" i="208"/>
  <c r="L17" i="208"/>
  <c r="K17" i="208"/>
  <c r="N16" i="208"/>
  <c r="M16" i="208"/>
  <c r="L16" i="208"/>
  <c r="K16" i="208"/>
  <c r="N15" i="208"/>
  <c r="M15" i="208"/>
  <c r="L15" i="208"/>
  <c r="K15" i="208"/>
  <c r="N14" i="208"/>
  <c r="M14" i="208"/>
  <c r="L14" i="208"/>
  <c r="K14" i="208"/>
  <c r="N13" i="208"/>
  <c r="M13" i="208"/>
  <c r="L13" i="208"/>
  <c r="K13" i="208"/>
  <c r="N12" i="208"/>
  <c r="M12" i="208"/>
  <c r="L12" i="208"/>
  <c r="K12" i="208"/>
  <c r="O34" i="209" l="1"/>
  <c r="K34" i="208"/>
  <c r="N34" i="208"/>
  <c r="L34" i="208"/>
  <c r="M34" i="208"/>
  <c r="O13" i="208"/>
  <c r="O21" i="208"/>
  <c r="O15" i="208"/>
  <c r="O17" i="208"/>
  <c r="O19" i="208"/>
  <c r="O23" i="208"/>
  <c r="O25" i="208"/>
  <c r="O27" i="208"/>
  <c r="O29" i="208"/>
  <c r="O31" i="208"/>
  <c r="O33" i="208"/>
  <c r="O14" i="208"/>
  <c r="O16" i="208"/>
  <c r="O18" i="208"/>
  <c r="O20" i="208"/>
  <c r="O22" i="208"/>
  <c r="O24" i="208"/>
  <c r="O26" i="208"/>
  <c r="O28" i="208"/>
  <c r="O30" i="208"/>
  <c r="O32" i="208"/>
  <c r="O12" i="208"/>
  <c r="N33" i="207"/>
  <c r="M33" i="207"/>
  <c r="L33" i="207"/>
  <c r="K33" i="207"/>
  <c r="N32" i="207"/>
  <c r="M32" i="207"/>
  <c r="L32" i="207"/>
  <c r="K32" i="207"/>
  <c r="N31" i="207"/>
  <c r="M31" i="207"/>
  <c r="L31" i="207"/>
  <c r="K31" i="207"/>
  <c r="N30" i="207"/>
  <c r="M30" i="207"/>
  <c r="L30" i="207"/>
  <c r="K30" i="207"/>
  <c r="N29" i="207"/>
  <c r="M29" i="207"/>
  <c r="L29" i="207"/>
  <c r="K29" i="207"/>
  <c r="N28" i="207"/>
  <c r="M28" i="207"/>
  <c r="L28" i="207"/>
  <c r="K28" i="207"/>
  <c r="N27" i="207"/>
  <c r="M27" i="207"/>
  <c r="L27" i="207"/>
  <c r="K27" i="207"/>
  <c r="N26" i="207"/>
  <c r="M26" i="207"/>
  <c r="L26" i="207"/>
  <c r="K26" i="207"/>
  <c r="N25" i="207"/>
  <c r="M25" i="207"/>
  <c r="L25" i="207"/>
  <c r="K25" i="207"/>
  <c r="N24" i="207"/>
  <c r="M24" i="207"/>
  <c r="L24" i="207"/>
  <c r="K24" i="207"/>
  <c r="N23" i="207"/>
  <c r="M23" i="207"/>
  <c r="L23" i="207"/>
  <c r="K23" i="207"/>
  <c r="N22" i="207"/>
  <c r="M22" i="207"/>
  <c r="L22" i="207"/>
  <c r="K22" i="207"/>
  <c r="N21" i="207"/>
  <c r="M21" i="207"/>
  <c r="L21" i="207"/>
  <c r="K21" i="207"/>
  <c r="N20" i="207"/>
  <c r="M20" i="207"/>
  <c r="L20" i="207"/>
  <c r="K20" i="207"/>
  <c r="N19" i="207"/>
  <c r="M19" i="207"/>
  <c r="L19" i="207"/>
  <c r="K19" i="207"/>
  <c r="N18" i="207"/>
  <c r="M18" i="207"/>
  <c r="L18" i="207"/>
  <c r="K18" i="207"/>
  <c r="N17" i="207"/>
  <c r="M17" i="207"/>
  <c r="L17" i="207"/>
  <c r="K17" i="207"/>
  <c r="N16" i="207"/>
  <c r="M16" i="207"/>
  <c r="L16" i="207"/>
  <c r="K16" i="207"/>
  <c r="N15" i="207"/>
  <c r="M15" i="207"/>
  <c r="L15" i="207"/>
  <c r="K15" i="207"/>
  <c r="N14" i="207"/>
  <c r="M14" i="207"/>
  <c r="L14" i="207"/>
  <c r="K14" i="207"/>
  <c r="N13" i="207"/>
  <c r="M13" i="207"/>
  <c r="L13" i="207"/>
  <c r="K13" i="207"/>
  <c r="N12" i="207"/>
  <c r="M12" i="207"/>
  <c r="M34" i="207" s="1"/>
  <c r="L12" i="207"/>
  <c r="L34" i="207" s="1"/>
  <c r="K12" i="207"/>
  <c r="O34" i="208" l="1"/>
  <c r="N34" i="207"/>
  <c r="K34" i="207"/>
  <c r="O13" i="207"/>
  <c r="O25" i="207"/>
  <c r="O15" i="207"/>
  <c r="O17" i="207"/>
  <c r="O18" i="207"/>
  <c r="O19" i="207"/>
  <c r="O21" i="207"/>
  <c r="O23" i="207"/>
  <c r="O14" i="207"/>
  <c r="O16" i="207"/>
  <c r="O20" i="207"/>
  <c r="O22" i="207"/>
  <c r="O24" i="207"/>
  <c r="O26" i="207"/>
  <c r="O28" i="207"/>
  <c r="O30" i="207"/>
  <c r="O32" i="207"/>
  <c r="O27" i="207"/>
  <c r="O29" i="207"/>
  <c r="O31" i="207"/>
  <c r="O33" i="207"/>
  <c r="O12" i="207"/>
  <c r="N33" i="206"/>
  <c r="M33" i="206"/>
  <c r="L33" i="206"/>
  <c r="K33" i="206"/>
  <c r="N32" i="206"/>
  <c r="M32" i="206"/>
  <c r="L32" i="206"/>
  <c r="K32" i="206"/>
  <c r="N31" i="206"/>
  <c r="M31" i="206"/>
  <c r="L31" i="206"/>
  <c r="K31" i="206"/>
  <c r="N30" i="206"/>
  <c r="M30" i="206"/>
  <c r="L30" i="206"/>
  <c r="K30" i="206"/>
  <c r="N29" i="206"/>
  <c r="M29" i="206"/>
  <c r="L29" i="206"/>
  <c r="K29" i="206"/>
  <c r="N28" i="206"/>
  <c r="M28" i="206"/>
  <c r="L28" i="206"/>
  <c r="K28" i="206"/>
  <c r="N27" i="206"/>
  <c r="M27" i="206"/>
  <c r="L27" i="206"/>
  <c r="K27" i="206"/>
  <c r="N26" i="206"/>
  <c r="M26" i="206"/>
  <c r="L26" i="206"/>
  <c r="K26" i="206"/>
  <c r="N25" i="206"/>
  <c r="M25" i="206"/>
  <c r="L25" i="206"/>
  <c r="K25" i="206"/>
  <c r="N24" i="206"/>
  <c r="M24" i="206"/>
  <c r="L24" i="206"/>
  <c r="K24" i="206"/>
  <c r="N23" i="206"/>
  <c r="M23" i="206"/>
  <c r="L23" i="206"/>
  <c r="K23" i="206"/>
  <c r="N22" i="206"/>
  <c r="M22" i="206"/>
  <c r="L22" i="206"/>
  <c r="K22" i="206"/>
  <c r="N21" i="206"/>
  <c r="M21" i="206"/>
  <c r="L21" i="206"/>
  <c r="K21" i="206"/>
  <c r="N20" i="206"/>
  <c r="M20" i="206"/>
  <c r="L20" i="206"/>
  <c r="K20" i="206"/>
  <c r="N19" i="206"/>
  <c r="M19" i="206"/>
  <c r="L19" i="206"/>
  <c r="K19" i="206"/>
  <c r="N18" i="206"/>
  <c r="M18" i="206"/>
  <c r="L18" i="206"/>
  <c r="K18" i="206"/>
  <c r="N17" i="206"/>
  <c r="M17" i="206"/>
  <c r="L17" i="206"/>
  <c r="K17" i="206"/>
  <c r="N16" i="206"/>
  <c r="M16" i="206"/>
  <c r="L16" i="206"/>
  <c r="K16" i="206"/>
  <c r="N15" i="206"/>
  <c r="M15" i="206"/>
  <c r="L15" i="206"/>
  <c r="K15" i="206"/>
  <c r="N14" i="206"/>
  <c r="M14" i="206"/>
  <c r="L14" i="206"/>
  <c r="K14" i="206"/>
  <c r="N13" i="206"/>
  <c r="M13" i="206"/>
  <c r="L13" i="206"/>
  <c r="K13" i="206"/>
  <c r="N12" i="206"/>
  <c r="M12" i="206"/>
  <c r="L12" i="206"/>
  <c r="K12" i="206"/>
  <c r="O34" i="207" l="1"/>
  <c r="N34" i="206"/>
  <c r="M34" i="206"/>
  <c r="L34" i="206"/>
  <c r="K34" i="206"/>
  <c r="O13" i="206"/>
  <c r="O14" i="206"/>
  <c r="O16" i="206"/>
  <c r="O18" i="206"/>
  <c r="O20" i="206"/>
  <c r="O22" i="206"/>
  <c r="O24" i="206"/>
  <c r="O26" i="206"/>
  <c r="O28" i="206"/>
  <c r="O30" i="206"/>
  <c r="O32" i="206"/>
  <c r="O12" i="206"/>
  <c r="O15" i="206"/>
  <c r="O17" i="206"/>
  <c r="O19" i="206"/>
  <c r="O21" i="206"/>
  <c r="O23" i="206"/>
  <c r="O25" i="206"/>
  <c r="O27" i="206"/>
  <c r="O29" i="206"/>
  <c r="O31" i="206"/>
  <c r="O33" i="206"/>
  <c r="N37" i="205"/>
  <c r="M37" i="205"/>
  <c r="L37" i="205"/>
  <c r="K37" i="205"/>
  <c r="N36" i="205"/>
  <c r="M36" i="205"/>
  <c r="L36" i="205"/>
  <c r="K36" i="205"/>
  <c r="N35" i="205"/>
  <c r="M35" i="205"/>
  <c r="L35" i="205"/>
  <c r="K35" i="205"/>
  <c r="N34" i="205"/>
  <c r="M34" i="205"/>
  <c r="L34" i="205"/>
  <c r="K34" i="205"/>
  <c r="N33" i="205"/>
  <c r="M33" i="205"/>
  <c r="L33" i="205"/>
  <c r="K33" i="205"/>
  <c r="N32" i="205"/>
  <c r="M32" i="205"/>
  <c r="L32" i="205"/>
  <c r="K32" i="205"/>
  <c r="N31" i="205"/>
  <c r="M31" i="205"/>
  <c r="L31" i="205"/>
  <c r="K31" i="205"/>
  <c r="N30" i="205"/>
  <c r="M30" i="205"/>
  <c r="L30" i="205"/>
  <c r="K30" i="205"/>
  <c r="N29" i="205"/>
  <c r="M29" i="205"/>
  <c r="L29" i="205"/>
  <c r="K29" i="205"/>
  <c r="N28" i="205"/>
  <c r="M28" i="205"/>
  <c r="L28" i="205"/>
  <c r="K28" i="205"/>
  <c r="N27" i="205"/>
  <c r="M27" i="205"/>
  <c r="L27" i="205"/>
  <c r="K27" i="205"/>
  <c r="N26" i="205"/>
  <c r="M26" i="205"/>
  <c r="L26" i="205"/>
  <c r="K26" i="205"/>
  <c r="N25" i="205"/>
  <c r="M25" i="205"/>
  <c r="L25" i="205"/>
  <c r="K25" i="205"/>
  <c r="N24" i="205"/>
  <c r="M24" i="205"/>
  <c r="L24" i="205"/>
  <c r="K24" i="205"/>
  <c r="N23" i="205"/>
  <c r="M23" i="205"/>
  <c r="L23" i="205"/>
  <c r="K23" i="205"/>
  <c r="N22" i="205"/>
  <c r="M22" i="205"/>
  <c r="L22" i="205"/>
  <c r="K22" i="205"/>
  <c r="N21" i="205"/>
  <c r="M21" i="205"/>
  <c r="L21" i="205"/>
  <c r="K21" i="205"/>
  <c r="N20" i="205"/>
  <c r="M20" i="205"/>
  <c r="L20" i="205"/>
  <c r="K20" i="205"/>
  <c r="N19" i="205"/>
  <c r="M19" i="205"/>
  <c r="L19" i="205"/>
  <c r="K19" i="205"/>
  <c r="N18" i="205"/>
  <c r="M18" i="205"/>
  <c r="L18" i="205"/>
  <c r="K18" i="205"/>
  <c r="N17" i="205"/>
  <c r="M17" i="205"/>
  <c r="L17" i="205"/>
  <c r="K17" i="205"/>
  <c r="N16" i="205"/>
  <c r="M16" i="205"/>
  <c r="L16" i="205"/>
  <c r="K16" i="205"/>
  <c r="N15" i="205"/>
  <c r="M15" i="205"/>
  <c r="L15" i="205"/>
  <c r="K15" i="205"/>
  <c r="N14" i="205"/>
  <c r="M14" i="205"/>
  <c r="L14" i="205"/>
  <c r="K14" i="205"/>
  <c r="N13" i="205"/>
  <c r="M13" i="205"/>
  <c r="L13" i="205"/>
  <c r="K13" i="205"/>
  <c r="N12" i="205"/>
  <c r="N38" i="205" s="1"/>
  <c r="M12" i="205"/>
  <c r="M38" i="205" s="1"/>
  <c r="L12" i="205"/>
  <c r="K12" i="205"/>
  <c r="O34" i="206" l="1"/>
  <c r="K38" i="205"/>
  <c r="L38" i="205"/>
  <c r="O13" i="205"/>
  <c r="O15" i="205"/>
  <c r="O17" i="205"/>
  <c r="O19" i="205"/>
  <c r="O20" i="205"/>
  <c r="O22" i="205"/>
  <c r="O24" i="205"/>
  <c r="O26" i="205"/>
  <c r="O28" i="205"/>
  <c r="O30" i="205"/>
  <c r="O32" i="205"/>
  <c r="O35" i="205"/>
  <c r="O37" i="205"/>
  <c r="O14" i="205"/>
  <c r="O16" i="205"/>
  <c r="O18" i="205"/>
  <c r="O21" i="205"/>
  <c r="O23" i="205"/>
  <c r="O25" i="205"/>
  <c r="O27" i="205"/>
  <c r="O29" i="205"/>
  <c r="O31" i="205"/>
  <c r="O33" i="205"/>
  <c r="O34" i="205"/>
  <c r="O36" i="205"/>
  <c r="O12" i="205"/>
  <c r="N37" i="204"/>
  <c r="M37" i="204"/>
  <c r="L37" i="204"/>
  <c r="K37" i="204"/>
  <c r="N36" i="204"/>
  <c r="M36" i="204"/>
  <c r="L36" i="204"/>
  <c r="K36" i="204"/>
  <c r="N35" i="204"/>
  <c r="M35" i="204"/>
  <c r="L35" i="204"/>
  <c r="K35" i="204"/>
  <c r="N34" i="204"/>
  <c r="M34" i="204"/>
  <c r="L34" i="204"/>
  <c r="K34" i="204"/>
  <c r="N33" i="204"/>
  <c r="M33" i="204"/>
  <c r="L33" i="204"/>
  <c r="K33" i="204"/>
  <c r="N32" i="204"/>
  <c r="M32" i="204"/>
  <c r="L32" i="204"/>
  <c r="K32" i="204"/>
  <c r="N31" i="204"/>
  <c r="M31" i="204"/>
  <c r="L31" i="204"/>
  <c r="K31" i="204"/>
  <c r="N30" i="204"/>
  <c r="M30" i="204"/>
  <c r="L30" i="204"/>
  <c r="K30" i="204"/>
  <c r="N29" i="204"/>
  <c r="M29" i="204"/>
  <c r="L29" i="204"/>
  <c r="K29" i="204"/>
  <c r="N28" i="204"/>
  <c r="M28" i="204"/>
  <c r="L28" i="204"/>
  <c r="K28" i="204"/>
  <c r="N27" i="204"/>
  <c r="M27" i="204"/>
  <c r="L27" i="204"/>
  <c r="K27" i="204"/>
  <c r="N26" i="204"/>
  <c r="M26" i="204"/>
  <c r="L26" i="204"/>
  <c r="K26" i="204"/>
  <c r="N25" i="204"/>
  <c r="M25" i="204"/>
  <c r="L25" i="204"/>
  <c r="K25" i="204"/>
  <c r="N24" i="204"/>
  <c r="M24" i="204"/>
  <c r="L24" i="204"/>
  <c r="K24" i="204"/>
  <c r="N23" i="204"/>
  <c r="M23" i="204"/>
  <c r="L23" i="204"/>
  <c r="K23" i="204"/>
  <c r="N22" i="204"/>
  <c r="M22" i="204"/>
  <c r="L22" i="204"/>
  <c r="K22" i="204"/>
  <c r="N21" i="204"/>
  <c r="M21" i="204"/>
  <c r="L21" i="204"/>
  <c r="K21" i="204"/>
  <c r="N20" i="204"/>
  <c r="M20" i="204"/>
  <c r="L20" i="204"/>
  <c r="K20" i="204"/>
  <c r="N19" i="204"/>
  <c r="M19" i="204"/>
  <c r="L19" i="204"/>
  <c r="K19" i="204"/>
  <c r="N18" i="204"/>
  <c r="M18" i="204"/>
  <c r="L18" i="204"/>
  <c r="K18" i="204"/>
  <c r="N17" i="204"/>
  <c r="M17" i="204"/>
  <c r="L17" i="204"/>
  <c r="K17" i="204"/>
  <c r="N16" i="204"/>
  <c r="M16" i="204"/>
  <c r="L16" i="204"/>
  <c r="K16" i="204"/>
  <c r="N15" i="204"/>
  <c r="M15" i="204"/>
  <c r="L15" i="204"/>
  <c r="K15" i="204"/>
  <c r="N14" i="204"/>
  <c r="M14" i="204"/>
  <c r="L14" i="204"/>
  <c r="K14" i="204"/>
  <c r="N13" i="204"/>
  <c r="M13" i="204"/>
  <c r="L13" i="204"/>
  <c r="K13" i="204"/>
  <c r="N12" i="204"/>
  <c r="M12" i="204"/>
  <c r="L12" i="204"/>
  <c r="K12" i="204"/>
  <c r="M38" i="204" l="1"/>
  <c r="K38" i="204"/>
  <c r="O38" i="205"/>
  <c r="L38" i="204"/>
  <c r="O13" i="204"/>
  <c r="O15" i="204"/>
  <c r="O17" i="204"/>
  <c r="O19" i="204"/>
  <c r="O21" i="204"/>
  <c r="O36" i="204"/>
  <c r="O12" i="204"/>
  <c r="O14" i="204"/>
  <c r="O16" i="204"/>
  <c r="O18" i="204"/>
  <c r="O20" i="204"/>
  <c r="O22" i="204"/>
  <c r="O23" i="204"/>
  <c r="O24" i="204"/>
  <c r="O25" i="204"/>
  <c r="O26" i="204"/>
  <c r="O27" i="204"/>
  <c r="O28" i="204"/>
  <c r="O29" i="204"/>
  <c r="O30" i="204"/>
  <c r="O31" i="204"/>
  <c r="O32" i="204"/>
  <c r="O33" i="204"/>
  <c r="O34" i="204"/>
  <c r="O35" i="204"/>
  <c r="O37" i="204"/>
  <c r="N38" i="204"/>
  <c r="N37" i="203"/>
  <c r="M37" i="203"/>
  <c r="L37" i="203"/>
  <c r="K37" i="203"/>
  <c r="N36" i="203"/>
  <c r="M36" i="203"/>
  <c r="L36" i="203"/>
  <c r="K36" i="203"/>
  <c r="N35" i="203"/>
  <c r="M35" i="203"/>
  <c r="L35" i="203"/>
  <c r="K35" i="203"/>
  <c r="N34" i="203"/>
  <c r="M34" i="203"/>
  <c r="L34" i="203"/>
  <c r="K34" i="203"/>
  <c r="N33" i="203"/>
  <c r="M33" i="203"/>
  <c r="L33" i="203"/>
  <c r="K33" i="203"/>
  <c r="N32" i="203"/>
  <c r="M32" i="203"/>
  <c r="L32" i="203"/>
  <c r="K32" i="203"/>
  <c r="N31" i="203"/>
  <c r="M31" i="203"/>
  <c r="L31" i="203"/>
  <c r="K31" i="203"/>
  <c r="N30" i="203"/>
  <c r="M30" i="203"/>
  <c r="L30" i="203"/>
  <c r="K30" i="203"/>
  <c r="N29" i="203"/>
  <c r="M29" i="203"/>
  <c r="L29" i="203"/>
  <c r="K29" i="203"/>
  <c r="N28" i="203"/>
  <c r="M28" i="203"/>
  <c r="L28" i="203"/>
  <c r="K28" i="203"/>
  <c r="N27" i="203"/>
  <c r="M27" i="203"/>
  <c r="L27" i="203"/>
  <c r="K27" i="203"/>
  <c r="N26" i="203"/>
  <c r="M26" i="203"/>
  <c r="L26" i="203"/>
  <c r="K26" i="203"/>
  <c r="N25" i="203"/>
  <c r="M25" i="203"/>
  <c r="L25" i="203"/>
  <c r="K25" i="203"/>
  <c r="N24" i="203"/>
  <c r="M24" i="203"/>
  <c r="L24" i="203"/>
  <c r="K24" i="203"/>
  <c r="N23" i="203"/>
  <c r="M23" i="203"/>
  <c r="L23" i="203"/>
  <c r="K23" i="203"/>
  <c r="N22" i="203"/>
  <c r="M22" i="203"/>
  <c r="L22" i="203"/>
  <c r="K22" i="203"/>
  <c r="N21" i="203"/>
  <c r="M21" i="203"/>
  <c r="L21" i="203"/>
  <c r="K21" i="203"/>
  <c r="N20" i="203"/>
  <c r="M20" i="203"/>
  <c r="L20" i="203"/>
  <c r="K20" i="203"/>
  <c r="N19" i="203"/>
  <c r="M19" i="203"/>
  <c r="L19" i="203"/>
  <c r="K19" i="203"/>
  <c r="N18" i="203"/>
  <c r="M18" i="203"/>
  <c r="L18" i="203"/>
  <c r="K18" i="203"/>
  <c r="N17" i="203"/>
  <c r="M17" i="203"/>
  <c r="L17" i="203"/>
  <c r="K17" i="203"/>
  <c r="N16" i="203"/>
  <c r="M16" i="203"/>
  <c r="L16" i="203"/>
  <c r="K16" i="203"/>
  <c r="N15" i="203"/>
  <c r="M15" i="203"/>
  <c r="L15" i="203"/>
  <c r="K15" i="203"/>
  <c r="N14" i="203"/>
  <c r="M14" i="203"/>
  <c r="L14" i="203"/>
  <c r="K14" i="203"/>
  <c r="N13" i="203"/>
  <c r="M13" i="203"/>
  <c r="L13" i="203"/>
  <c r="K13" i="203"/>
  <c r="N12" i="203"/>
  <c r="M12" i="203"/>
  <c r="L12" i="203"/>
  <c r="K12" i="203"/>
  <c r="O38" i="204" l="1"/>
  <c r="K38" i="203"/>
  <c r="N38" i="203"/>
  <c r="M38" i="203"/>
  <c r="L38" i="203"/>
  <c r="O37" i="203"/>
  <c r="O23" i="203"/>
  <c r="O21" i="203"/>
  <c r="O13" i="203"/>
  <c r="O15" i="203"/>
  <c r="O17" i="203"/>
  <c r="O19" i="203"/>
  <c r="O25" i="203"/>
  <c r="O27" i="203"/>
  <c r="O29" i="203"/>
  <c r="O31" i="203"/>
  <c r="O33" i="203"/>
  <c r="O35" i="203"/>
  <c r="O14" i="203"/>
  <c r="O16" i="203"/>
  <c r="O18" i="203"/>
  <c r="O20" i="203"/>
  <c r="O22" i="203"/>
  <c r="O24" i="203"/>
  <c r="O26" i="203"/>
  <c r="O28" i="203"/>
  <c r="O30" i="203"/>
  <c r="O32" i="203"/>
  <c r="O34" i="203"/>
  <c r="O36" i="203"/>
  <c r="O12" i="203"/>
  <c r="N37" i="202"/>
  <c r="M37" i="202"/>
  <c r="L37" i="202"/>
  <c r="K37" i="202"/>
  <c r="N36" i="202"/>
  <c r="M36" i="202"/>
  <c r="L36" i="202"/>
  <c r="K36" i="202"/>
  <c r="N35" i="202"/>
  <c r="M35" i="202"/>
  <c r="L35" i="202"/>
  <c r="K35" i="202"/>
  <c r="N34" i="202"/>
  <c r="M34" i="202"/>
  <c r="L34" i="202"/>
  <c r="K34" i="202"/>
  <c r="N33" i="202"/>
  <c r="M33" i="202"/>
  <c r="L33" i="202"/>
  <c r="K33" i="202"/>
  <c r="N32" i="202"/>
  <c r="M32" i="202"/>
  <c r="L32" i="202"/>
  <c r="K32" i="202"/>
  <c r="N31" i="202"/>
  <c r="M31" i="202"/>
  <c r="L31" i="202"/>
  <c r="K31" i="202"/>
  <c r="N30" i="202"/>
  <c r="M30" i="202"/>
  <c r="L30" i="202"/>
  <c r="K30" i="202"/>
  <c r="N29" i="202"/>
  <c r="M29" i="202"/>
  <c r="L29" i="202"/>
  <c r="K29" i="202"/>
  <c r="N28" i="202"/>
  <c r="M28" i="202"/>
  <c r="L28" i="202"/>
  <c r="K28" i="202"/>
  <c r="N27" i="202"/>
  <c r="M27" i="202"/>
  <c r="L27" i="202"/>
  <c r="K27" i="202"/>
  <c r="N26" i="202"/>
  <c r="M26" i="202"/>
  <c r="L26" i="202"/>
  <c r="K26" i="202"/>
  <c r="N25" i="202"/>
  <c r="M25" i="202"/>
  <c r="L25" i="202"/>
  <c r="K25" i="202"/>
  <c r="N24" i="202"/>
  <c r="M24" i="202"/>
  <c r="L24" i="202"/>
  <c r="K24" i="202"/>
  <c r="N23" i="202"/>
  <c r="M23" i="202"/>
  <c r="L23" i="202"/>
  <c r="K23" i="202"/>
  <c r="N22" i="202"/>
  <c r="M22" i="202"/>
  <c r="L22" i="202"/>
  <c r="K22" i="202"/>
  <c r="N21" i="202"/>
  <c r="M21" i="202"/>
  <c r="L21" i="202"/>
  <c r="K21" i="202"/>
  <c r="N20" i="202"/>
  <c r="M20" i="202"/>
  <c r="L20" i="202"/>
  <c r="K20" i="202"/>
  <c r="N19" i="202"/>
  <c r="M19" i="202"/>
  <c r="L19" i="202"/>
  <c r="K19" i="202"/>
  <c r="N18" i="202"/>
  <c r="M18" i="202"/>
  <c r="L18" i="202"/>
  <c r="K18" i="202"/>
  <c r="N17" i="202"/>
  <c r="M17" i="202"/>
  <c r="L17" i="202"/>
  <c r="K17" i="202"/>
  <c r="N16" i="202"/>
  <c r="M16" i="202"/>
  <c r="L16" i="202"/>
  <c r="K16" i="202"/>
  <c r="N15" i="202"/>
  <c r="M15" i="202"/>
  <c r="L15" i="202"/>
  <c r="K15" i="202"/>
  <c r="N14" i="202"/>
  <c r="M14" i="202"/>
  <c r="L14" i="202"/>
  <c r="K14" i="202"/>
  <c r="N13" i="202"/>
  <c r="M13" i="202"/>
  <c r="L13" i="202"/>
  <c r="K13" i="202"/>
  <c r="N12" i="202"/>
  <c r="M12" i="202"/>
  <c r="L12" i="202"/>
  <c r="K12" i="202"/>
  <c r="K38" i="202" l="1"/>
  <c r="O12" i="202"/>
  <c r="O25" i="202"/>
  <c r="O31" i="202"/>
  <c r="O38" i="203"/>
  <c r="M38" i="202"/>
  <c r="O33" i="202"/>
  <c r="O18" i="202"/>
  <c r="O20" i="202"/>
  <c r="O16" i="202"/>
  <c r="L38" i="202"/>
  <c r="O14" i="202"/>
  <c r="O21" i="202"/>
  <c r="O23" i="202"/>
  <c r="O27" i="202"/>
  <c r="O29" i="202"/>
  <c r="O34" i="202"/>
  <c r="O13" i="202"/>
  <c r="O15" i="202"/>
  <c r="O17" i="202"/>
  <c r="O19" i="202"/>
  <c r="O22" i="202"/>
  <c r="O24" i="202"/>
  <c r="O26" i="202"/>
  <c r="O28" i="202"/>
  <c r="O30" i="202"/>
  <c r="O32" i="202"/>
  <c r="O35" i="202"/>
  <c r="O37" i="202"/>
  <c r="O36" i="202"/>
  <c r="N38" i="202"/>
  <c r="N37" i="201"/>
  <c r="M37" i="201"/>
  <c r="L37" i="201"/>
  <c r="K37" i="201"/>
  <c r="N36" i="201"/>
  <c r="M36" i="201"/>
  <c r="L36" i="201"/>
  <c r="K36" i="201"/>
  <c r="N35" i="201"/>
  <c r="M35" i="201"/>
  <c r="L35" i="201"/>
  <c r="K35" i="201"/>
  <c r="N34" i="201"/>
  <c r="M34" i="201"/>
  <c r="L34" i="201"/>
  <c r="K34" i="201"/>
  <c r="N33" i="201"/>
  <c r="M33" i="201"/>
  <c r="L33" i="201"/>
  <c r="K33" i="201"/>
  <c r="N32" i="201"/>
  <c r="M32" i="201"/>
  <c r="L32" i="201"/>
  <c r="K32" i="201"/>
  <c r="N31" i="201"/>
  <c r="M31" i="201"/>
  <c r="L31" i="201"/>
  <c r="K31" i="201"/>
  <c r="N30" i="201"/>
  <c r="M30" i="201"/>
  <c r="L30" i="201"/>
  <c r="K30" i="201"/>
  <c r="N29" i="201"/>
  <c r="M29" i="201"/>
  <c r="L29" i="201"/>
  <c r="K29" i="201"/>
  <c r="N28" i="201"/>
  <c r="M28" i="201"/>
  <c r="L28" i="201"/>
  <c r="K28" i="201"/>
  <c r="N27" i="201"/>
  <c r="M27" i="201"/>
  <c r="L27" i="201"/>
  <c r="K27" i="201"/>
  <c r="N26" i="201"/>
  <c r="M26" i="201"/>
  <c r="L26" i="201"/>
  <c r="K26" i="201"/>
  <c r="N25" i="201"/>
  <c r="M25" i="201"/>
  <c r="L25" i="201"/>
  <c r="K25" i="201"/>
  <c r="N24" i="201"/>
  <c r="M24" i="201"/>
  <c r="L24" i="201"/>
  <c r="K24" i="201"/>
  <c r="N23" i="201"/>
  <c r="M23" i="201"/>
  <c r="L23" i="201"/>
  <c r="K23" i="201"/>
  <c r="N22" i="201"/>
  <c r="M22" i="201"/>
  <c r="L22" i="201"/>
  <c r="K22" i="201"/>
  <c r="N21" i="201"/>
  <c r="M21" i="201"/>
  <c r="L21" i="201"/>
  <c r="K21" i="201"/>
  <c r="N20" i="201"/>
  <c r="M20" i="201"/>
  <c r="L20" i="201"/>
  <c r="K20" i="201"/>
  <c r="N19" i="201"/>
  <c r="M19" i="201"/>
  <c r="L19" i="201"/>
  <c r="K19" i="201"/>
  <c r="N18" i="201"/>
  <c r="M18" i="201"/>
  <c r="L18" i="201"/>
  <c r="K18" i="201"/>
  <c r="N17" i="201"/>
  <c r="M17" i="201"/>
  <c r="L17" i="201"/>
  <c r="K17" i="201"/>
  <c r="N16" i="201"/>
  <c r="M16" i="201"/>
  <c r="L16" i="201"/>
  <c r="K16" i="201"/>
  <c r="N15" i="201"/>
  <c r="M15" i="201"/>
  <c r="L15" i="201"/>
  <c r="K15" i="201"/>
  <c r="N14" i="201"/>
  <c r="M14" i="201"/>
  <c r="L14" i="201"/>
  <c r="K14" i="201"/>
  <c r="N13" i="201"/>
  <c r="M13" i="201"/>
  <c r="L13" i="201"/>
  <c r="K13" i="201"/>
  <c r="N12" i="201"/>
  <c r="M12" i="201"/>
  <c r="L12" i="201"/>
  <c r="L38" i="201" s="1"/>
  <c r="K12" i="201"/>
  <c r="O38" i="202" l="1"/>
  <c r="N38" i="201"/>
  <c r="O16" i="201"/>
  <c r="O18" i="201"/>
  <c r="O20" i="201"/>
  <c r="O14" i="201"/>
  <c r="K38" i="201"/>
  <c r="M38" i="201"/>
  <c r="O12" i="201"/>
  <c r="O13" i="201"/>
  <c r="O15" i="201"/>
  <c r="O17" i="201"/>
  <c r="O19" i="201"/>
  <c r="O22" i="201"/>
  <c r="O24" i="201"/>
  <c r="O26" i="201"/>
  <c r="O28" i="201"/>
  <c r="O30" i="201"/>
  <c r="O32" i="201"/>
  <c r="O36" i="201"/>
  <c r="O21" i="201"/>
  <c r="O23" i="201"/>
  <c r="O25" i="201"/>
  <c r="O27" i="201"/>
  <c r="O29" i="201"/>
  <c r="O31" i="201"/>
  <c r="O33" i="201"/>
  <c r="O34" i="201"/>
  <c r="O35" i="201"/>
  <c r="O37" i="201"/>
  <c r="N38" i="200"/>
  <c r="M38" i="200"/>
  <c r="L38" i="200"/>
  <c r="K38" i="200"/>
  <c r="N37" i="200"/>
  <c r="M37" i="200"/>
  <c r="L37" i="200"/>
  <c r="K37" i="200"/>
  <c r="N36" i="200"/>
  <c r="M36" i="200"/>
  <c r="L36" i="200"/>
  <c r="K36" i="200"/>
  <c r="N35" i="200"/>
  <c r="M35" i="200"/>
  <c r="L35" i="200"/>
  <c r="K35" i="200"/>
  <c r="N34" i="200"/>
  <c r="M34" i="200"/>
  <c r="L34" i="200"/>
  <c r="K34" i="200"/>
  <c r="N33" i="200"/>
  <c r="M33" i="200"/>
  <c r="L33" i="200"/>
  <c r="K33" i="200"/>
  <c r="N32" i="200"/>
  <c r="M32" i="200"/>
  <c r="L32" i="200"/>
  <c r="K32" i="200"/>
  <c r="N31" i="200"/>
  <c r="M31" i="200"/>
  <c r="L31" i="200"/>
  <c r="K31" i="200"/>
  <c r="N30" i="200"/>
  <c r="M30" i="200"/>
  <c r="L30" i="200"/>
  <c r="K30" i="200"/>
  <c r="N29" i="200"/>
  <c r="M29" i="200"/>
  <c r="L29" i="200"/>
  <c r="K29" i="200"/>
  <c r="N28" i="200"/>
  <c r="M28" i="200"/>
  <c r="L28" i="200"/>
  <c r="K28" i="200"/>
  <c r="N27" i="200"/>
  <c r="M27" i="200"/>
  <c r="L27" i="200"/>
  <c r="K27" i="200"/>
  <c r="N26" i="200"/>
  <c r="M26" i="200"/>
  <c r="L26" i="200"/>
  <c r="K26" i="200"/>
  <c r="N25" i="200"/>
  <c r="M25" i="200"/>
  <c r="L25" i="200"/>
  <c r="K25" i="200"/>
  <c r="N24" i="200"/>
  <c r="M24" i="200"/>
  <c r="L24" i="200"/>
  <c r="K24" i="200"/>
  <c r="N23" i="200"/>
  <c r="M23" i="200"/>
  <c r="L23" i="200"/>
  <c r="K23" i="200"/>
  <c r="N22" i="200"/>
  <c r="M22" i="200"/>
  <c r="L22" i="200"/>
  <c r="K22" i="200"/>
  <c r="N21" i="200"/>
  <c r="M21" i="200"/>
  <c r="L21" i="200"/>
  <c r="K21" i="200"/>
  <c r="N20" i="200"/>
  <c r="M20" i="200"/>
  <c r="L20" i="200"/>
  <c r="K20" i="200"/>
  <c r="N19" i="200"/>
  <c r="M19" i="200"/>
  <c r="L19" i="200"/>
  <c r="K19" i="200"/>
  <c r="N18" i="200"/>
  <c r="M18" i="200"/>
  <c r="L18" i="200"/>
  <c r="K18" i="200"/>
  <c r="N17" i="200"/>
  <c r="M17" i="200"/>
  <c r="L17" i="200"/>
  <c r="K17" i="200"/>
  <c r="N16" i="200"/>
  <c r="M16" i="200"/>
  <c r="L16" i="200"/>
  <c r="K16" i="200"/>
  <c r="N15" i="200"/>
  <c r="M15" i="200"/>
  <c r="L15" i="200"/>
  <c r="K15" i="200"/>
  <c r="N14" i="200"/>
  <c r="M14" i="200"/>
  <c r="L14" i="200"/>
  <c r="K14" i="200"/>
  <c r="N13" i="200"/>
  <c r="M13" i="200"/>
  <c r="L13" i="200"/>
  <c r="K13" i="200"/>
  <c r="O38" i="201" l="1"/>
  <c r="O27" i="200"/>
  <c r="M39" i="200"/>
  <c r="K39" i="200"/>
  <c r="O22" i="200"/>
  <c r="L39" i="200"/>
  <c r="O23" i="200"/>
  <c r="N39" i="200"/>
  <c r="O14" i="200"/>
  <c r="O16" i="200"/>
  <c r="O18" i="200"/>
  <c r="O20" i="200"/>
  <c r="O21" i="200"/>
  <c r="O24" i="200"/>
  <c r="O26" i="200"/>
  <c r="O15" i="200"/>
  <c r="O17" i="200"/>
  <c r="O19" i="200"/>
  <c r="O34" i="200"/>
  <c r="O36" i="200"/>
  <c r="O37" i="200"/>
  <c r="O25" i="200"/>
  <c r="O28" i="200"/>
  <c r="O29" i="200"/>
  <c r="O30" i="200"/>
  <c r="O31" i="200"/>
  <c r="O32" i="200"/>
  <c r="O33" i="200"/>
  <c r="O35" i="200"/>
  <c r="O38" i="200"/>
  <c r="O13" i="200"/>
  <c r="N38" i="199"/>
  <c r="M38" i="199"/>
  <c r="L38" i="199"/>
  <c r="K38" i="199"/>
  <c r="N37" i="199"/>
  <c r="M37" i="199"/>
  <c r="L37" i="199"/>
  <c r="K37" i="199"/>
  <c r="N36" i="199"/>
  <c r="M36" i="199"/>
  <c r="L36" i="199"/>
  <c r="K36" i="199"/>
  <c r="N35" i="199"/>
  <c r="M35" i="199"/>
  <c r="L35" i="199"/>
  <c r="K35" i="199"/>
  <c r="N34" i="199"/>
  <c r="M34" i="199"/>
  <c r="L34" i="199"/>
  <c r="K34" i="199"/>
  <c r="N33" i="199"/>
  <c r="M33" i="199"/>
  <c r="L33" i="199"/>
  <c r="K33" i="199"/>
  <c r="N32" i="199"/>
  <c r="M32" i="199"/>
  <c r="L32" i="199"/>
  <c r="K32" i="199"/>
  <c r="N31" i="199"/>
  <c r="M31" i="199"/>
  <c r="L31" i="199"/>
  <c r="K31" i="199"/>
  <c r="N30" i="199"/>
  <c r="M30" i="199"/>
  <c r="L30" i="199"/>
  <c r="K30" i="199"/>
  <c r="N29" i="199"/>
  <c r="M29" i="199"/>
  <c r="L29" i="199"/>
  <c r="K29" i="199"/>
  <c r="N28" i="199"/>
  <c r="M28" i="199"/>
  <c r="L28" i="199"/>
  <c r="K28" i="199"/>
  <c r="N27" i="199"/>
  <c r="M27" i="199"/>
  <c r="L27" i="199"/>
  <c r="K27" i="199"/>
  <c r="N26" i="199"/>
  <c r="M26" i="199"/>
  <c r="L26" i="199"/>
  <c r="K26" i="199"/>
  <c r="N25" i="199"/>
  <c r="M25" i="199"/>
  <c r="L25" i="199"/>
  <c r="K25" i="199"/>
  <c r="N24" i="199"/>
  <c r="M24" i="199"/>
  <c r="L24" i="199"/>
  <c r="K24" i="199"/>
  <c r="N23" i="199"/>
  <c r="M23" i="199"/>
  <c r="L23" i="199"/>
  <c r="K23" i="199"/>
  <c r="N22" i="199"/>
  <c r="M22" i="199"/>
  <c r="L22" i="199"/>
  <c r="K22" i="199"/>
  <c r="N21" i="199"/>
  <c r="M21" i="199"/>
  <c r="L21" i="199"/>
  <c r="K21" i="199"/>
  <c r="N20" i="199"/>
  <c r="M20" i="199"/>
  <c r="L20" i="199"/>
  <c r="K20" i="199"/>
  <c r="N19" i="199"/>
  <c r="M19" i="199"/>
  <c r="L19" i="199"/>
  <c r="K19" i="199"/>
  <c r="N18" i="199"/>
  <c r="M18" i="199"/>
  <c r="L18" i="199"/>
  <c r="K18" i="199"/>
  <c r="N17" i="199"/>
  <c r="M17" i="199"/>
  <c r="L17" i="199"/>
  <c r="K17" i="199"/>
  <c r="N16" i="199"/>
  <c r="M16" i="199"/>
  <c r="L16" i="199"/>
  <c r="K16" i="199"/>
  <c r="N15" i="199"/>
  <c r="M15" i="199"/>
  <c r="L15" i="199"/>
  <c r="K15" i="199"/>
  <c r="N14" i="199"/>
  <c r="M14" i="199"/>
  <c r="L14" i="199"/>
  <c r="K14" i="199"/>
  <c r="N13" i="199"/>
  <c r="M13" i="199"/>
  <c r="M39" i="199" s="1"/>
  <c r="L13" i="199"/>
  <c r="K13" i="199"/>
  <c r="O39" i="200" l="1"/>
  <c r="K39" i="199"/>
  <c r="L39" i="199"/>
  <c r="O14" i="199"/>
  <c r="O16" i="199"/>
  <c r="O18" i="199"/>
  <c r="O20" i="199"/>
  <c r="O33" i="199"/>
  <c r="O36" i="199"/>
  <c r="O38" i="199"/>
  <c r="O13" i="199"/>
  <c r="O15" i="199"/>
  <c r="O17" i="199"/>
  <c r="O19" i="199"/>
  <c r="O21" i="199"/>
  <c r="O22" i="199"/>
  <c r="O23" i="199"/>
  <c r="O24" i="199"/>
  <c r="O25" i="199"/>
  <c r="O26" i="199"/>
  <c r="O27" i="199"/>
  <c r="O28" i="199"/>
  <c r="O29" i="199"/>
  <c r="O30" i="199"/>
  <c r="O31" i="199"/>
  <c r="O32" i="199"/>
  <c r="O34" i="199"/>
  <c r="O35" i="199"/>
  <c r="O37" i="199"/>
  <c r="N39" i="199"/>
  <c r="N38" i="198"/>
  <c r="M38" i="198"/>
  <c r="L38" i="198"/>
  <c r="K38" i="198"/>
  <c r="N37" i="198"/>
  <c r="M37" i="198"/>
  <c r="L37" i="198"/>
  <c r="K37" i="198"/>
  <c r="N36" i="198"/>
  <c r="M36" i="198"/>
  <c r="L36" i="198"/>
  <c r="K36" i="198"/>
  <c r="N35" i="198"/>
  <c r="M35" i="198"/>
  <c r="L35" i="198"/>
  <c r="K35" i="198"/>
  <c r="N34" i="198"/>
  <c r="M34" i="198"/>
  <c r="L34" i="198"/>
  <c r="K34" i="198"/>
  <c r="N33" i="198"/>
  <c r="M33" i="198"/>
  <c r="L33" i="198"/>
  <c r="K33" i="198"/>
  <c r="N32" i="198"/>
  <c r="M32" i="198"/>
  <c r="L32" i="198"/>
  <c r="K32" i="198"/>
  <c r="N31" i="198"/>
  <c r="M31" i="198"/>
  <c r="L31" i="198"/>
  <c r="K31" i="198"/>
  <c r="N30" i="198"/>
  <c r="M30" i="198"/>
  <c r="L30" i="198"/>
  <c r="K30" i="198"/>
  <c r="N29" i="198"/>
  <c r="M29" i="198"/>
  <c r="L29" i="198"/>
  <c r="K29" i="198"/>
  <c r="N28" i="198"/>
  <c r="M28" i="198"/>
  <c r="L28" i="198"/>
  <c r="K28" i="198"/>
  <c r="N27" i="198"/>
  <c r="M27" i="198"/>
  <c r="L27" i="198"/>
  <c r="K27" i="198"/>
  <c r="N26" i="198"/>
  <c r="M26" i="198"/>
  <c r="L26" i="198"/>
  <c r="K26" i="198"/>
  <c r="N25" i="198"/>
  <c r="M25" i="198"/>
  <c r="L25" i="198"/>
  <c r="K25" i="198"/>
  <c r="N24" i="198"/>
  <c r="M24" i="198"/>
  <c r="L24" i="198"/>
  <c r="K24" i="198"/>
  <c r="N23" i="198"/>
  <c r="M23" i="198"/>
  <c r="L23" i="198"/>
  <c r="K23" i="198"/>
  <c r="N22" i="198"/>
  <c r="M22" i="198"/>
  <c r="L22" i="198"/>
  <c r="K22" i="198"/>
  <c r="N21" i="198"/>
  <c r="M21" i="198"/>
  <c r="L21" i="198"/>
  <c r="K21" i="198"/>
  <c r="N20" i="198"/>
  <c r="M20" i="198"/>
  <c r="L20" i="198"/>
  <c r="K20" i="198"/>
  <c r="N19" i="198"/>
  <c r="M19" i="198"/>
  <c r="L19" i="198"/>
  <c r="K19" i="198"/>
  <c r="N18" i="198"/>
  <c r="M18" i="198"/>
  <c r="L18" i="198"/>
  <c r="K18" i="198"/>
  <c r="N17" i="198"/>
  <c r="M17" i="198"/>
  <c r="L17" i="198"/>
  <c r="K17" i="198"/>
  <c r="N16" i="198"/>
  <c r="M16" i="198"/>
  <c r="L16" i="198"/>
  <c r="K16" i="198"/>
  <c r="N15" i="198"/>
  <c r="M15" i="198"/>
  <c r="L15" i="198"/>
  <c r="K15" i="198"/>
  <c r="N14" i="198"/>
  <c r="M14" i="198"/>
  <c r="L14" i="198"/>
  <c r="K14" i="198"/>
  <c r="N13" i="198"/>
  <c r="N39" i="198" s="1"/>
  <c r="M13" i="198"/>
  <c r="L13" i="198"/>
  <c r="K13" i="198"/>
  <c r="O39" i="199" l="1"/>
  <c r="M39" i="198"/>
  <c r="K39" i="198"/>
  <c r="L39" i="198"/>
  <c r="O14" i="198"/>
  <c r="O16" i="198"/>
  <c r="O18" i="198"/>
  <c r="O20" i="198"/>
  <c r="O22" i="198"/>
  <c r="O15" i="198"/>
  <c r="O17" i="198"/>
  <c r="O19" i="198"/>
  <c r="O21" i="198"/>
  <c r="O23" i="198"/>
  <c r="O25" i="198"/>
  <c r="O27" i="198"/>
  <c r="O29" i="198"/>
  <c r="O31" i="198"/>
  <c r="O33" i="198"/>
  <c r="O37" i="198"/>
  <c r="O24" i="198"/>
  <c r="O26" i="198"/>
  <c r="O28" i="198"/>
  <c r="O30" i="198"/>
  <c r="O32" i="198"/>
  <c r="O34" i="198"/>
  <c r="O35" i="198"/>
  <c r="O36" i="198"/>
  <c r="O38" i="198"/>
  <c r="O13" i="198"/>
  <c r="N38" i="197"/>
  <c r="M38" i="197"/>
  <c r="L38" i="197"/>
  <c r="K38" i="197"/>
  <c r="N37" i="197"/>
  <c r="M37" i="197"/>
  <c r="L37" i="197"/>
  <c r="K37" i="197"/>
  <c r="N36" i="197"/>
  <c r="M36" i="197"/>
  <c r="L36" i="197"/>
  <c r="K36" i="197"/>
  <c r="N35" i="197"/>
  <c r="M35" i="197"/>
  <c r="L35" i="197"/>
  <c r="K35" i="197"/>
  <c r="N34" i="197"/>
  <c r="M34" i="197"/>
  <c r="L34" i="197"/>
  <c r="K34" i="197"/>
  <c r="N33" i="197"/>
  <c r="M33" i="197"/>
  <c r="L33" i="197"/>
  <c r="K33" i="197"/>
  <c r="N32" i="197"/>
  <c r="M32" i="197"/>
  <c r="L32" i="197"/>
  <c r="K32" i="197"/>
  <c r="N31" i="197"/>
  <c r="M31" i="197"/>
  <c r="L31" i="197"/>
  <c r="K31" i="197"/>
  <c r="N30" i="197"/>
  <c r="M30" i="197"/>
  <c r="L30" i="197"/>
  <c r="K30" i="197"/>
  <c r="N29" i="197"/>
  <c r="M29" i="197"/>
  <c r="L29" i="197"/>
  <c r="K29" i="197"/>
  <c r="N28" i="197"/>
  <c r="M28" i="197"/>
  <c r="L28" i="197"/>
  <c r="K28" i="197"/>
  <c r="N27" i="197"/>
  <c r="M27" i="197"/>
  <c r="L27" i="197"/>
  <c r="K27" i="197"/>
  <c r="N26" i="197"/>
  <c r="M26" i="197"/>
  <c r="L26" i="197"/>
  <c r="K26" i="197"/>
  <c r="N25" i="197"/>
  <c r="M25" i="197"/>
  <c r="L25" i="197"/>
  <c r="K25" i="197"/>
  <c r="N24" i="197"/>
  <c r="M24" i="197"/>
  <c r="L24" i="197"/>
  <c r="K24" i="197"/>
  <c r="N23" i="197"/>
  <c r="M23" i="197"/>
  <c r="L23" i="197"/>
  <c r="K23" i="197"/>
  <c r="N22" i="197"/>
  <c r="M22" i="197"/>
  <c r="L22" i="197"/>
  <c r="K22" i="197"/>
  <c r="N21" i="197"/>
  <c r="M21" i="197"/>
  <c r="L21" i="197"/>
  <c r="K21" i="197"/>
  <c r="N20" i="197"/>
  <c r="M20" i="197"/>
  <c r="L20" i="197"/>
  <c r="K20" i="197"/>
  <c r="N19" i="197"/>
  <c r="M19" i="197"/>
  <c r="L19" i="197"/>
  <c r="K19" i="197"/>
  <c r="N18" i="197"/>
  <c r="M18" i="197"/>
  <c r="L18" i="197"/>
  <c r="K18" i="197"/>
  <c r="N17" i="197"/>
  <c r="M17" i="197"/>
  <c r="L17" i="197"/>
  <c r="K17" i="197"/>
  <c r="N16" i="197"/>
  <c r="M16" i="197"/>
  <c r="L16" i="197"/>
  <c r="K16" i="197"/>
  <c r="N15" i="197"/>
  <c r="M15" i="197"/>
  <c r="L15" i="197"/>
  <c r="K15" i="197"/>
  <c r="N14" i="197"/>
  <c r="M14" i="197"/>
  <c r="L14" i="197"/>
  <c r="K14" i="197"/>
  <c r="N13" i="197"/>
  <c r="M13" i="197"/>
  <c r="L13" i="197"/>
  <c r="K13" i="197"/>
  <c r="O39" i="198" l="1"/>
  <c r="M39" i="197"/>
  <c r="L39" i="197"/>
  <c r="K39" i="197"/>
  <c r="O14" i="197"/>
  <c r="O16" i="197"/>
  <c r="O18" i="197"/>
  <c r="O20" i="197"/>
  <c r="O22" i="197"/>
  <c r="O24" i="197"/>
  <c r="O26" i="197"/>
  <c r="O28" i="197"/>
  <c r="O30" i="197"/>
  <c r="O32" i="197"/>
  <c r="O34" i="197"/>
  <c r="O36" i="197"/>
  <c r="O38" i="197"/>
  <c r="O13" i="197"/>
  <c r="O15" i="197"/>
  <c r="O17" i="197"/>
  <c r="O19" i="197"/>
  <c r="O21" i="197"/>
  <c r="O23" i="197"/>
  <c r="O25" i="197"/>
  <c r="O27" i="197"/>
  <c r="O29" i="197"/>
  <c r="O31" i="197"/>
  <c r="O33" i="197"/>
  <c r="O35" i="197"/>
  <c r="O37" i="197"/>
  <c r="N39" i="197"/>
  <c r="N38" i="196"/>
  <c r="M38" i="196"/>
  <c r="L38" i="196"/>
  <c r="K38" i="196"/>
  <c r="N37" i="196"/>
  <c r="M37" i="196"/>
  <c r="L37" i="196"/>
  <c r="K37" i="196"/>
  <c r="N36" i="196"/>
  <c r="M36" i="196"/>
  <c r="L36" i="196"/>
  <c r="K36" i="196"/>
  <c r="N35" i="196"/>
  <c r="M35" i="196"/>
  <c r="L35" i="196"/>
  <c r="K35" i="196"/>
  <c r="N34" i="196"/>
  <c r="M34" i="196"/>
  <c r="L34" i="196"/>
  <c r="K34" i="196"/>
  <c r="N33" i="196"/>
  <c r="M33" i="196"/>
  <c r="L33" i="196"/>
  <c r="K33" i="196"/>
  <c r="N32" i="196"/>
  <c r="M32" i="196"/>
  <c r="L32" i="196"/>
  <c r="K32" i="196"/>
  <c r="N31" i="196"/>
  <c r="M31" i="196"/>
  <c r="L31" i="196"/>
  <c r="K31" i="196"/>
  <c r="N30" i="196"/>
  <c r="M30" i="196"/>
  <c r="L30" i="196"/>
  <c r="K30" i="196"/>
  <c r="N29" i="196"/>
  <c r="M29" i="196"/>
  <c r="L29" i="196"/>
  <c r="K29" i="196"/>
  <c r="N28" i="196"/>
  <c r="M28" i="196"/>
  <c r="L28" i="196"/>
  <c r="K28" i="196"/>
  <c r="N27" i="196"/>
  <c r="M27" i="196"/>
  <c r="L27" i="196"/>
  <c r="K27" i="196"/>
  <c r="N26" i="196"/>
  <c r="M26" i="196"/>
  <c r="L26" i="196"/>
  <c r="K26" i="196"/>
  <c r="N25" i="196"/>
  <c r="M25" i="196"/>
  <c r="L25" i="196"/>
  <c r="K25" i="196"/>
  <c r="N24" i="196"/>
  <c r="M24" i="196"/>
  <c r="L24" i="196"/>
  <c r="K24" i="196"/>
  <c r="N23" i="196"/>
  <c r="M23" i="196"/>
  <c r="L23" i="196"/>
  <c r="K23" i="196"/>
  <c r="N22" i="196"/>
  <c r="M22" i="196"/>
  <c r="L22" i="196"/>
  <c r="K22" i="196"/>
  <c r="N21" i="196"/>
  <c r="M21" i="196"/>
  <c r="L21" i="196"/>
  <c r="K21" i="196"/>
  <c r="N20" i="196"/>
  <c r="M20" i="196"/>
  <c r="L20" i="196"/>
  <c r="K20" i="196"/>
  <c r="N19" i="196"/>
  <c r="M19" i="196"/>
  <c r="L19" i="196"/>
  <c r="K19" i="196"/>
  <c r="N18" i="196"/>
  <c r="M18" i="196"/>
  <c r="L18" i="196"/>
  <c r="K18" i="196"/>
  <c r="N17" i="196"/>
  <c r="M17" i="196"/>
  <c r="L17" i="196"/>
  <c r="K17" i="196"/>
  <c r="N16" i="196"/>
  <c r="M16" i="196"/>
  <c r="L16" i="196"/>
  <c r="K16" i="196"/>
  <c r="N15" i="196"/>
  <c r="M15" i="196"/>
  <c r="L15" i="196"/>
  <c r="K15" i="196"/>
  <c r="N14" i="196"/>
  <c r="M14" i="196"/>
  <c r="L14" i="196"/>
  <c r="K14" i="196"/>
  <c r="N13" i="196"/>
  <c r="M13" i="196"/>
  <c r="M39" i="196" s="1"/>
  <c r="L13" i="196"/>
  <c r="K13" i="196"/>
  <c r="O13" i="196" l="1"/>
  <c r="O21" i="196"/>
  <c r="O39" i="197"/>
  <c r="L39" i="196"/>
  <c r="K39" i="196"/>
  <c r="O23" i="196"/>
  <c r="O15" i="196"/>
  <c r="O17" i="196"/>
  <c r="O19" i="196"/>
  <c r="O14" i="196"/>
  <c r="O16" i="196"/>
  <c r="O18" i="196"/>
  <c r="O20" i="196"/>
  <c r="O22" i="196"/>
  <c r="O24" i="196"/>
  <c r="O26" i="196"/>
  <c r="O28" i="196"/>
  <c r="O30" i="196"/>
  <c r="O36" i="196"/>
  <c r="O38" i="196"/>
  <c r="O25" i="196"/>
  <c r="O27" i="196"/>
  <c r="O29" i="196"/>
  <c r="O31" i="196"/>
  <c r="O32" i="196"/>
  <c r="O33" i="196"/>
  <c r="O34" i="196"/>
  <c r="O35" i="196"/>
  <c r="O37" i="196"/>
  <c r="N39" i="196"/>
  <c r="N38" i="195"/>
  <c r="M38" i="195"/>
  <c r="L38" i="195"/>
  <c r="K38" i="195"/>
  <c r="N37" i="195"/>
  <c r="M37" i="195"/>
  <c r="L37" i="195"/>
  <c r="K37" i="195"/>
  <c r="N36" i="195"/>
  <c r="M36" i="195"/>
  <c r="L36" i="195"/>
  <c r="K36" i="195"/>
  <c r="N35" i="195"/>
  <c r="M35" i="195"/>
  <c r="L35" i="195"/>
  <c r="K35" i="195"/>
  <c r="N34" i="195"/>
  <c r="M34" i="195"/>
  <c r="L34" i="195"/>
  <c r="K34" i="195"/>
  <c r="N33" i="195"/>
  <c r="M33" i="195"/>
  <c r="L33" i="195"/>
  <c r="K33" i="195"/>
  <c r="N32" i="195"/>
  <c r="M32" i="195"/>
  <c r="L32" i="195"/>
  <c r="K32" i="195"/>
  <c r="N31" i="195"/>
  <c r="M31" i="195"/>
  <c r="L31" i="195"/>
  <c r="K31" i="195"/>
  <c r="N30" i="195"/>
  <c r="M30" i="195"/>
  <c r="L30" i="195"/>
  <c r="K30" i="195"/>
  <c r="N29" i="195"/>
  <c r="M29" i="195"/>
  <c r="L29" i="195"/>
  <c r="K29" i="195"/>
  <c r="N28" i="195"/>
  <c r="M28" i="195"/>
  <c r="L28" i="195"/>
  <c r="K28" i="195"/>
  <c r="N27" i="195"/>
  <c r="M27" i="195"/>
  <c r="L27" i="195"/>
  <c r="K27" i="195"/>
  <c r="N26" i="195"/>
  <c r="M26" i="195"/>
  <c r="L26" i="195"/>
  <c r="K26" i="195"/>
  <c r="N25" i="195"/>
  <c r="M25" i="195"/>
  <c r="L25" i="195"/>
  <c r="K25" i="195"/>
  <c r="N24" i="195"/>
  <c r="M24" i="195"/>
  <c r="L24" i="195"/>
  <c r="K24" i="195"/>
  <c r="N23" i="195"/>
  <c r="M23" i="195"/>
  <c r="L23" i="195"/>
  <c r="K23" i="195"/>
  <c r="N22" i="195"/>
  <c r="M22" i="195"/>
  <c r="L22" i="195"/>
  <c r="K22" i="195"/>
  <c r="N21" i="195"/>
  <c r="M21" i="195"/>
  <c r="L21" i="195"/>
  <c r="K21" i="195"/>
  <c r="N20" i="195"/>
  <c r="M20" i="195"/>
  <c r="L20" i="195"/>
  <c r="K20" i="195"/>
  <c r="N19" i="195"/>
  <c r="M19" i="195"/>
  <c r="L19" i="195"/>
  <c r="K19" i="195"/>
  <c r="N18" i="195"/>
  <c r="M18" i="195"/>
  <c r="L18" i="195"/>
  <c r="K18" i="195"/>
  <c r="N17" i="195"/>
  <c r="M17" i="195"/>
  <c r="L17" i="195"/>
  <c r="K17" i="195"/>
  <c r="N16" i="195"/>
  <c r="M16" i="195"/>
  <c r="L16" i="195"/>
  <c r="K16" i="195"/>
  <c r="N15" i="195"/>
  <c r="M15" i="195"/>
  <c r="L15" i="195"/>
  <c r="K15" i="195"/>
  <c r="N14" i="195"/>
  <c r="M14" i="195"/>
  <c r="L14" i="195"/>
  <c r="K14" i="195"/>
  <c r="N13" i="195"/>
  <c r="M13" i="195"/>
  <c r="L13" i="195"/>
  <c r="L39" i="195" s="1"/>
  <c r="K13" i="195"/>
  <c r="O13" i="195" l="1"/>
  <c r="O27" i="195"/>
  <c r="O38" i="195"/>
  <c r="O39" i="196"/>
  <c r="M39" i="195"/>
  <c r="K39" i="195"/>
  <c r="O35" i="195"/>
  <c r="O32" i="195"/>
  <c r="O29" i="195"/>
  <c r="O21" i="195"/>
  <c r="O19" i="195"/>
  <c r="O17" i="195"/>
  <c r="O15" i="195"/>
  <c r="O23" i="195"/>
  <c r="O25" i="195"/>
  <c r="O31" i="195"/>
  <c r="O33" i="195"/>
  <c r="O36" i="195"/>
  <c r="O37" i="195"/>
  <c r="O14" i="195"/>
  <c r="O16" i="195"/>
  <c r="O18" i="195"/>
  <c r="O20" i="195"/>
  <c r="O22" i="195"/>
  <c r="O24" i="195"/>
  <c r="O26" i="195"/>
  <c r="O28" i="195"/>
  <c r="O30" i="195"/>
  <c r="O34" i="195"/>
  <c r="N39" i="195"/>
  <c r="N14" i="194"/>
  <c r="N15" i="194"/>
  <c r="N16" i="194"/>
  <c r="N17" i="194"/>
  <c r="N18" i="194"/>
  <c r="N19" i="194"/>
  <c r="N20" i="194"/>
  <c r="N21" i="194"/>
  <c r="N22" i="194"/>
  <c r="N23" i="194"/>
  <c r="N24" i="194"/>
  <c r="N25" i="194"/>
  <c r="N26" i="194"/>
  <c r="N27" i="194"/>
  <c r="N28" i="194"/>
  <c r="N29" i="194"/>
  <c r="N30" i="194"/>
  <c r="N31" i="194"/>
  <c r="N32" i="194"/>
  <c r="N33" i="194"/>
  <c r="N34" i="194"/>
  <c r="N35" i="194"/>
  <c r="N36" i="194"/>
  <c r="N37" i="194"/>
  <c r="N38" i="194"/>
  <c r="N13" i="194"/>
  <c r="M14" i="194"/>
  <c r="M15" i="194"/>
  <c r="M16" i="194"/>
  <c r="M17" i="194"/>
  <c r="M18" i="194"/>
  <c r="M19" i="194"/>
  <c r="M20" i="194"/>
  <c r="M21" i="194"/>
  <c r="M22" i="194"/>
  <c r="M23" i="194"/>
  <c r="M24" i="194"/>
  <c r="M25" i="194"/>
  <c r="M26" i="194"/>
  <c r="M27" i="194"/>
  <c r="M28" i="194"/>
  <c r="M29" i="194"/>
  <c r="M30" i="194"/>
  <c r="M31" i="194"/>
  <c r="M32" i="194"/>
  <c r="M33" i="194"/>
  <c r="M34" i="194"/>
  <c r="M35" i="194"/>
  <c r="M36" i="194"/>
  <c r="M37" i="194"/>
  <c r="M38" i="194"/>
  <c r="M13" i="194"/>
  <c r="L14" i="194"/>
  <c r="L15" i="194"/>
  <c r="L16" i="194"/>
  <c r="L17" i="194"/>
  <c r="L18" i="194"/>
  <c r="L19" i="194"/>
  <c r="L20" i="194"/>
  <c r="L21" i="194"/>
  <c r="L22" i="194"/>
  <c r="L23" i="194"/>
  <c r="L24" i="194"/>
  <c r="L25" i="194"/>
  <c r="L26" i="194"/>
  <c r="L27" i="194"/>
  <c r="L28" i="194"/>
  <c r="L29" i="194"/>
  <c r="L30" i="194"/>
  <c r="L31" i="194"/>
  <c r="L32" i="194"/>
  <c r="L33" i="194"/>
  <c r="L34" i="194"/>
  <c r="L35" i="194"/>
  <c r="L36" i="194"/>
  <c r="L37" i="194"/>
  <c r="L38" i="194"/>
  <c r="L13" i="194"/>
  <c r="K14" i="194"/>
  <c r="K15" i="194"/>
  <c r="K16" i="194"/>
  <c r="K17" i="194"/>
  <c r="K18" i="194"/>
  <c r="K19" i="194"/>
  <c r="K20" i="194"/>
  <c r="K21" i="194"/>
  <c r="K22" i="194"/>
  <c r="K23" i="194"/>
  <c r="K24" i="194"/>
  <c r="K25" i="194"/>
  <c r="K26" i="194"/>
  <c r="K27" i="194"/>
  <c r="K28" i="194"/>
  <c r="K29" i="194"/>
  <c r="K30" i="194"/>
  <c r="K31" i="194"/>
  <c r="K32" i="194"/>
  <c r="K33" i="194"/>
  <c r="K34" i="194"/>
  <c r="K35" i="194"/>
  <c r="K36" i="194"/>
  <c r="K37" i="194"/>
  <c r="K38" i="194"/>
  <c r="K13" i="194"/>
  <c r="O35" i="194" l="1"/>
  <c r="O39" i="195"/>
  <c r="O38" i="194"/>
  <c r="O34" i="194"/>
  <c r="O30" i="194"/>
  <c r="O28" i="194"/>
  <c r="O24" i="194"/>
  <c r="O20" i="194"/>
  <c r="K39" i="194"/>
  <c r="L39" i="194"/>
  <c r="O13" i="194"/>
  <c r="O37" i="194"/>
  <c r="O33" i="194"/>
  <c r="O31" i="194"/>
  <c r="O29" i="194"/>
  <c r="O27" i="194"/>
  <c r="O25" i="194"/>
  <c r="O23" i="194"/>
  <c r="O21" i="194"/>
  <c r="O19" i="194"/>
  <c r="O17" i="194"/>
  <c r="O15" i="194"/>
  <c r="N39" i="194"/>
  <c r="O36" i="194"/>
  <c r="O32" i="194"/>
  <c r="O26" i="194"/>
  <c r="O22" i="194"/>
  <c r="O18" i="194"/>
  <c r="O16" i="194"/>
  <c r="O14" i="194"/>
  <c r="M39" i="194"/>
  <c r="O39" i="194" l="1"/>
  <c r="J38" i="193" l="1"/>
  <c r="K38" i="193" s="1"/>
  <c r="J37" i="193"/>
  <c r="K37" i="193" s="1"/>
  <c r="J36" i="193"/>
  <c r="K36" i="193" s="1"/>
  <c r="J35" i="193"/>
  <c r="K35" i="193" s="1"/>
  <c r="J34" i="193"/>
  <c r="K34" i="193" s="1"/>
  <c r="J33" i="193"/>
  <c r="K33" i="193" s="1"/>
  <c r="J32" i="193"/>
  <c r="K32" i="193" s="1"/>
  <c r="J31" i="193"/>
  <c r="J30" i="193"/>
  <c r="K30" i="193" s="1"/>
  <c r="J29" i="193"/>
  <c r="K29" i="193" s="1"/>
  <c r="J28" i="193"/>
  <c r="K28" i="193" s="1"/>
  <c r="J27" i="193"/>
  <c r="K27" i="193" s="1"/>
  <c r="J26" i="193"/>
  <c r="K26" i="193" s="1"/>
  <c r="J25" i="193"/>
  <c r="K25" i="193" s="1"/>
  <c r="J24" i="193"/>
  <c r="K24" i="193" s="1"/>
  <c r="J23" i="193"/>
  <c r="K23" i="193" s="1"/>
  <c r="J22" i="193"/>
  <c r="K22" i="193" s="1"/>
  <c r="J21" i="193"/>
  <c r="K21" i="193" s="1"/>
  <c r="J20" i="193"/>
  <c r="K20" i="193" s="1"/>
  <c r="J19" i="193"/>
  <c r="K19" i="193" s="1"/>
  <c r="J18" i="193"/>
  <c r="K18" i="193" s="1"/>
  <c r="J17" i="193"/>
  <c r="K17" i="193" s="1"/>
  <c r="J16" i="193"/>
  <c r="J15" i="193"/>
  <c r="K15" i="193" s="1"/>
  <c r="J14" i="193"/>
  <c r="K14" i="193" s="1"/>
  <c r="J13" i="193"/>
  <c r="K39" i="193" l="1"/>
  <c r="J38" i="192"/>
  <c r="K38" i="192" s="1"/>
  <c r="J37" i="192"/>
  <c r="K37" i="192" s="1"/>
  <c r="J36" i="192"/>
  <c r="K36" i="192" s="1"/>
  <c r="J35" i="192"/>
  <c r="K35" i="192" s="1"/>
  <c r="J34" i="192"/>
  <c r="K34" i="192" s="1"/>
  <c r="J33" i="192"/>
  <c r="K33" i="192" s="1"/>
  <c r="J32" i="192"/>
  <c r="K32" i="192" s="1"/>
  <c r="J31" i="192"/>
  <c r="J30" i="192"/>
  <c r="K30" i="192" s="1"/>
  <c r="J29" i="192"/>
  <c r="K29" i="192" s="1"/>
  <c r="J28" i="192"/>
  <c r="K28" i="192" s="1"/>
  <c r="J27" i="192"/>
  <c r="K27" i="192" s="1"/>
  <c r="J26" i="192"/>
  <c r="K26" i="192" s="1"/>
  <c r="J25" i="192"/>
  <c r="K25" i="192" s="1"/>
  <c r="J24" i="192"/>
  <c r="K24" i="192" s="1"/>
  <c r="J23" i="192"/>
  <c r="K23" i="192" s="1"/>
  <c r="J22" i="192"/>
  <c r="K22" i="192" s="1"/>
  <c r="J21" i="192"/>
  <c r="K21" i="192" s="1"/>
  <c r="J20" i="192"/>
  <c r="K20" i="192" s="1"/>
  <c r="J19" i="192"/>
  <c r="K19" i="192" s="1"/>
  <c r="J18" i="192"/>
  <c r="K18" i="192" s="1"/>
  <c r="J17" i="192"/>
  <c r="K17" i="192" s="1"/>
  <c r="J16" i="192"/>
  <c r="J15" i="192"/>
  <c r="K15" i="192" s="1"/>
  <c r="J14" i="192"/>
  <c r="K14" i="192" s="1"/>
  <c r="J13" i="192"/>
  <c r="K39" i="192" l="1"/>
  <c r="J38" i="191"/>
  <c r="K38" i="191" s="1"/>
  <c r="J37" i="191"/>
  <c r="K37" i="191" s="1"/>
  <c r="J36" i="191"/>
  <c r="K36" i="191" s="1"/>
  <c r="J35" i="191"/>
  <c r="K35" i="191" s="1"/>
  <c r="J34" i="191"/>
  <c r="K34" i="191" s="1"/>
  <c r="J33" i="191"/>
  <c r="K33" i="191" s="1"/>
  <c r="J32" i="191"/>
  <c r="K32" i="191" s="1"/>
  <c r="J31" i="191"/>
  <c r="J30" i="191"/>
  <c r="K30" i="191" s="1"/>
  <c r="J29" i="191"/>
  <c r="K29" i="191" s="1"/>
  <c r="J28" i="191"/>
  <c r="K28" i="191" s="1"/>
  <c r="J27" i="191"/>
  <c r="K27" i="191" s="1"/>
  <c r="J26" i="191"/>
  <c r="K26" i="191" s="1"/>
  <c r="J25" i="191"/>
  <c r="K25" i="191" s="1"/>
  <c r="J24" i="191"/>
  <c r="K24" i="191" s="1"/>
  <c r="J23" i="191"/>
  <c r="K23" i="191" s="1"/>
  <c r="J22" i="191"/>
  <c r="K22" i="191" s="1"/>
  <c r="J21" i="191"/>
  <c r="K21" i="191" s="1"/>
  <c r="J20" i="191"/>
  <c r="K20" i="191" s="1"/>
  <c r="J19" i="191"/>
  <c r="K19" i="191" s="1"/>
  <c r="J18" i="191"/>
  <c r="K18" i="191" s="1"/>
  <c r="J17" i="191"/>
  <c r="K17" i="191" s="1"/>
  <c r="J16" i="191"/>
  <c r="J15" i="191"/>
  <c r="K15" i="191" s="1"/>
  <c r="J14" i="191"/>
  <c r="K14" i="191" s="1"/>
  <c r="J13" i="191"/>
  <c r="K39" i="191" l="1"/>
  <c r="J38" i="190"/>
  <c r="K38" i="190" s="1"/>
  <c r="J37" i="190"/>
  <c r="K37" i="190" s="1"/>
  <c r="J36" i="190"/>
  <c r="K36" i="190" s="1"/>
  <c r="J35" i="190"/>
  <c r="K35" i="190" s="1"/>
  <c r="J34" i="190"/>
  <c r="K34" i="190" s="1"/>
  <c r="J33" i="190"/>
  <c r="K33" i="190" s="1"/>
  <c r="J32" i="190"/>
  <c r="K32" i="190" s="1"/>
  <c r="J31" i="190"/>
  <c r="J30" i="190"/>
  <c r="K30" i="190" s="1"/>
  <c r="J29" i="190"/>
  <c r="K29" i="190" s="1"/>
  <c r="J28" i="190"/>
  <c r="K28" i="190" s="1"/>
  <c r="J27" i="190"/>
  <c r="K27" i="190" s="1"/>
  <c r="J26" i="190"/>
  <c r="K26" i="190" s="1"/>
  <c r="J25" i="190"/>
  <c r="K25" i="190" s="1"/>
  <c r="J24" i="190"/>
  <c r="K24" i="190" s="1"/>
  <c r="J23" i="190"/>
  <c r="K23" i="190" s="1"/>
  <c r="J22" i="190"/>
  <c r="K22" i="190" s="1"/>
  <c r="J21" i="190"/>
  <c r="K21" i="190" s="1"/>
  <c r="J20" i="190"/>
  <c r="K20" i="190" s="1"/>
  <c r="J19" i="190"/>
  <c r="K19" i="190" s="1"/>
  <c r="J18" i="190"/>
  <c r="K18" i="190" s="1"/>
  <c r="J17" i="190"/>
  <c r="K17" i="190" s="1"/>
  <c r="J16" i="190"/>
  <c r="J15" i="190"/>
  <c r="K15" i="190" s="1"/>
  <c r="J14" i="190"/>
  <c r="K14" i="190" s="1"/>
  <c r="J13" i="190"/>
  <c r="K39" i="190" l="1"/>
  <c r="J38" i="189"/>
  <c r="K38" i="189" s="1"/>
  <c r="J37" i="189"/>
  <c r="K37" i="189" s="1"/>
  <c r="J36" i="189"/>
  <c r="K36" i="189" s="1"/>
  <c r="J35" i="189"/>
  <c r="K35" i="189" s="1"/>
  <c r="J34" i="189"/>
  <c r="K34" i="189" s="1"/>
  <c r="J33" i="189"/>
  <c r="K33" i="189" s="1"/>
  <c r="J32" i="189"/>
  <c r="K32" i="189" s="1"/>
  <c r="J31" i="189"/>
  <c r="J30" i="189"/>
  <c r="K30" i="189" s="1"/>
  <c r="J29" i="189"/>
  <c r="K29" i="189" s="1"/>
  <c r="J28" i="189"/>
  <c r="K28" i="189" s="1"/>
  <c r="J27" i="189"/>
  <c r="K27" i="189" s="1"/>
  <c r="J26" i="189"/>
  <c r="K26" i="189" s="1"/>
  <c r="J25" i="189"/>
  <c r="K25" i="189" s="1"/>
  <c r="J24" i="189"/>
  <c r="K24" i="189" s="1"/>
  <c r="J23" i="189"/>
  <c r="K23" i="189" s="1"/>
  <c r="J22" i="189"/>
  <c r="K22" i="189" s="1"/>
  <c r="J21" i="189"/>
  <c r="K21" i="189" s="1"/>
  <c r="J20" i="189"/>
  <c r="K20" i="189" s="1"/>
  <c r="J19" i="189"/>
  <c r="K19" i="189" s="1"/>
  <c r="J18" i="189"/>
  <c r="K18" i="189" s="1"/>
  <c r="J17" i="189"/>
  <c r="K17" i="189" s="1"/>
  <c r="J16" i="189"/>
  <c r="J15" i="189"/>
  <c r="K15" i="189" s="1"/>
  <c r="J14" i="189"/>
  <c r="K14" i="189" s="1"/>
  <c r="J13" i="189"/>
  <c r="K39" i="189" l="1"/>
  <c r="J38" i="188"/>
  <c r="K38" i="188" s="1"/>
  <c r="J37" i="188"/>
  <c r="K37" i="188" s="1"/>
  <c r="J36" i="188"/>
  <c r="K36" i="188" s="1"/>
  <c r="J35" i="188"/>
  <c r="K35" i="188" s="1"/>
  <c r="J34" i="188"/>
  <c r="K34" i="188" s="1"/>
  <c r="J33" i="188"/>
  <c r="K33" i="188" s="1"/>
  <c r="J32" i="188"/>
  <c r="K32" i="188" s="1"/>
  <c r="J31" i="188"/>
  <c r="J30" i="188"/>
  <c r="K30" i="188" s="1"/>
  <c r="J29" i="188"/>
  <c r="K29" i="188" s="1"/>
  <c r="J28" i="188"/>
  <c r="K28" i="188" s="1"/>
  <c r="J27" i="188"/>
  <c r="K27" i="188" s="1"/>
  <c r="J26" i="188"/>
  <c r="K26" i="188" s="1"/>
  <c r="J25" i="188"/>
  <c r="K25" i="188" s="1"/>
  <c r="J24" i="188"/>
  <c r="K24" i="188" s="1"/>
  <c r="J23" i="188"/>
  <c r="K23" i="188" s="1"/>
  <c r="J22" i="188"/>
  <c r="K22" i="188" s="1"/>
  <c r="J21" i="188"/>
  <c r="K21" i="188" s="1"/>
  <c r="J20" i="188"/>
  <c r="K20" i="188" s="1"/>
  <c r="J19" i="188"/>
  <c r="K19" i="188" s="1"/>
  <c r="J18" i="188"/>
  <c r="K18" i="188" s="1"/>
  <c r="J17" i="188"/>
  <c r="K17" i="188" s="1"/>
  <c r="J16" i="188"/>
  <c r="J15" i="188"/>
  <c r="K15" i="188" s="1"/>
  <c r="J14" i="188"/>
  <c r="K14" i="188" s="1"/>
  <c r="J13" i="188"/>
  <c r="K39" i="188" l="1"/>
  <c r="J38" i="187"/>
  <c r="K38" i="187" s="1"/>
  <c r="J37" i="187"/>
  <c r="K37" i="187" s="1"/>
  <c r="J36" i="187"/>
  <c r="K36" i="187" s="1"/>
  <c r="J35" i="187"/>
  <c r="K35" i="187" s="1"/>
  <c r="J34" i="187"/>
  <c r="K34" i="187" s="1"/>
  <c r="J33" i="187"/>
  <c r="K33" i="187" s="1"/>
  <c r="J32" i="187"/>
  <c r="K32" i="187" s="1"/>
  <c r="J31" i="187"/>
  <c r="J30" i="187"/>
  <c r="K30" i="187" s="1"/>
  <c r="J29" i="187"/>
  <c r="K29" i="187" s="1"/>
  <c r="J28" i="187"/>
  <c r="K28" i="187" s="1"/>
  <c r="J27" i="187"/>
  <c r="K27" i="187" s="1"/>
  <c r="J26" i="187"/>
  <c r="K26" i="187" s="1"/>
  <c r="J25" i="187"/>
  <c r="K25" i="187" s="1"/>
  <c r="J24" i="187"/>
  <c r="K24" i="187" s="1"/>
  <c r="J23" i="187"/>
  <c r="K23" i="187" s="1"/>
  <c r="J22" i="187"/>
  <c r="K22" i="187" s="1"/>
  <c r="J21" i="187"/>
  <c r="K21" i="187" s="1"/>
  <c r="J20" i="187"/>
  <c r="K20" i="187" s="1"/>
  <c r="J19" i="187"/>
  <c r="K19" i="187" s="1"/>
  <c r="J18" i="187"/>
  <c r="K18" i="187" s="1"/>
  <c r="J17" i="187"/>
  <c r="K17" i="187" s="1"/>
  <c r="J16" i="187"/>
  <c r="J15" i="187"/>
  <c r="K15" i="187" s="1"/>
  <c r="J14" i="187"/>
  <c r="K14" i="187" s="1"/>
  <c r="J13" i="187"/>
  <c r="K39" i="187" l="1"/>
  <c r="J38" i="186" l="1"/>
  <c r="K38" i="186" s="1"/>
  <c r="J37" i="186"/>
  <c r="K37" i="186" s="1"/>
  <c r="J36" i="186"/>
  <c r="K36" i="186" s="1"/>
  <c r="J35" i="186"/>
  <c r="K35" i="186" s="1"/>
  <c r="J34" i="186"/>
  <c r="K34" i="186" s="1"/>
  <c r="J33" i="186"/>
  <c r="K33" i="186" s="1"/>
  <c r="J32" i="186"/>
  <c r="K32" i="186" s="1"/>
  <c r="J31" i="186"/>
  <c r="J30" i="186"/>
  <c r="K30" i="186" s="1"/>
  <c r="J29" i="186"/>
  <c r="K29" i="186" s="1"/>
  <c r="J28" i="186"/>
  <c r="K28" i="186" s="1"/>
  <c r="J27" i="186"/>
  <c r="K27" i="186" s="1"/>
  <c r="J26" i="186"/>
  <c r="K26" i="186" s="1"/>
  <c r="J25" i="186"/>
  <c r="K25" i="186" s="1"/>
  <c r="J24" i="186"/>
  <c r="K24" i="186" s="1"/>
  <c r="J23" i="186"/>
  <c r="K23" i="186" s="1"/>
  <c r="J22" i="186"/>
  <c r="K22" i="186" s="1"/>
  <c r="J21" i="186"/>
  <c r="K21" i="186" s="1"/>
  <c r="J20" i="186"/>
  <c r="K20" i="186" s="1"/>
  <c r="J19" i="186"/>
  <c r="K19" i="186" s="1"/>
  <c r="J18" i="186"/>
  <c r="K18" i="186" s="1"/>
  <c r="J17" i="186"/>
  <c r="K17" i="186" s="1"/>
  <c r="J16" i="186"/>
  <c r="J15" i="186"/>
  <c r="K15" i="186" s="1"/>
  <c r="J14" i="186"/>
  <c r="K14" i="186" s="1"/>
  <c r="J13" i="186"/>
  <c r="K39" i="186" l="1"/>
  <c r="J38" i="185"/>
  <c r="K38" i="185" s="1"/>
  <c r="J37" i="185"/>
  <c r="K37" i="185" s="1"/>
  <c r="J36" i="185"/>
  <c r="K36" i="185" s="1"/>
  <c r="J35" i="185"/>
  <c r="K35" i="185" s="1"/>
  <c r="J34" i="185"/>
  <c r="K34" i="185" s="1"/>
  <c r="J33" i="185"/>
  <c r="K33" i="185" s="1"/>
  <c r="J32" i="185"/>
  <c r="K32" i="185" s="1"/>
  <c r="J31" i="185"/>
  <c r="J30" i="185"/>
  <c r="K30" i="185" s="1"/>
  <c r="J29" i="185"/>
  <c r="K29" i="185" s="1"/>
  <c r="J28" i="185"/>
  <c r="J27" i="185"/>
  <c r="J26" i="185"/>
  <c r="J25" i="185"/>
  <c r="K25" i="185" s="1"/>
  <c r="J24" i="185"/>
  <c r="K24" i="185" s="1"/>
  <c r="J23" i="185"/>
  <c r="K23" i="185" s="1"/>
  <c r="J22" i="185"/>
  <c r="K22" i="185" s="1"/>
  <c r="J21" i="185"/>
  <c r="K21" i="185" s="1"/>
  <c r="J20" i="185"/>
  <c r="K20" i="185" s="1"/>
  <c r="J19" i="185"/>
  <c r="K19" i="185" s="1"/>
  <c r="J18" i="185"/>
  <c r="K18" i="185" s="1"/>
  <c r="J17" i="185"/>
  <c r="K17" i="185" s="1"/>
  <c r="J16" i="185"/>
  <c r="J15" i="185"/>
  <c r="K15" i="185" s="1"/>
  <c r="J14" i="185"/>
  <c r="K14" i="185" s="1"/>
  <c r="J13" i="185"/>
  <c r="K39" i="185" l="1"/>
  <c r="J38" i="184"/>
  <c r="K38" i="184" s="1"/>
  <c r="J37" i="184"/>
  <c r="K37" i="184" s="1"/>
  <c r="J36" i="184"/>
  <c r="K36" i="184" s="1"/>
  <c r="J35" i="184"/>
  <c r="K35" i="184" s="1"/>
  <c r="J34" i="184"/>
  <c r="K34" i="184" s="1"/>
  <c r="J33" i="184"/>
  <c r="K33" i="184" s="1"/>
  <c r="J32" i="184"/>
  <c r="K32" i="184" s="1"/>
  <c r="J31" i="184"/>
  <c r="J30" i="184"/>
  <c r="K30" i="184" s="1"/>
  <c r="J29" i="184"/>
  <c r="K29" i="184" s="1"/>
  <c r="J28" i="184"/>
  <c r="J27" i="184"/>
  <c r="J26" i="184"/>
  <c r="J25" i="184"/>
  <c r="K25" i="184" s="1"/>
  <c r="J24" i="184"/>
  <c r="K24" i="184" s="1"/>
  <c r="J23" i="184"/>
  <c r="K23" i="184" s="1"/>
  <c r="J22" i="184"/>
  <c r="K22" i="184" s="1"/>
  <c r="J21" i="184"/>
  <c r="K21" i="184" s="1"/>
  <c r="J20" i="184"/>
  <c r="K20" i="184" s="1"/>
  <c r="J19" i="184"/>
  <c r="K19" i="184" s="1"/>
  <c r="J18" i="184"/>
  <c r="K18" i="184" s="1"/>
  <c r="J17" i="184"/>
  <c r="K17" i="184" s="1"/>
  <c r="J16" i="184"/>
  <c r="J15" i="184"/>
  <c r="K15" i="184" s="1"/>
  <c r="J14" i="184"/>
  <c r="K14" i="184" s="1"/>
  <c r="J13" i="184"/>
  <c r="K39" i="184" l="1"/>
  <c r="J38" i="183" l="1"/>
  <c r="K38" i="183" s="1"/>
  <c r="J37" i="183"/>
  <c r="K37" i="183" s="1"/>
  <c r="J36" i="183"/>
  <c r="K36" i="183" s="1"/>
  <c r="J35" i="183"/>
  <c r="K35" i="183" s="1"/>
  <c r="J34" i="183"/>
  <c r="K34" i="183" s="1"/>
  <c r="J33" i="183"/>
  <c r="K33" i="183" s="1"/>
  <c r="J32" i="183"/>
  <c r="K32" i="183" s="1"/>
  <c r="J31" i="183"/>
  <c r="J30" i="183"/>
  <c r="K30" i="183" s="1"/>
  <c r="J29" i="183"/>
  <c r="K29" i="183" s="1"/>
  <c r="J28" i="183"/>
  <c r="J27" i="183"/>
  <c r="J26" i="183"/>
  <c r="J25" i="183"/>
  <c r="K25" i="183" s="1"/>
  <c r="J24" i="183"/>
  <c r="K24" i="183" s="1"/>
  <c r="J23" i="183"/>
  <c r="K23" i="183" s="1"/>
  <c r="J22" i="183"/>
  <c r="K22" i="183" s="1"/>
  <c r="J21" i="183"/>
  <c r="K21" i="183" s="1"/>
  <c r="J20" i="183"/>
  <c r="K20" i="183" s="1"/>
  <c r="J19" i="183"/>
  <c r="K19" i="183" s="1"/>
  <c r="J18" i="183"/>
  <c r="K18" i="183" s="1"/>
  <c r="J17" i="183"/>
  <c r="K17" i="183" s="1"/>
  <c r="J16" i="183"/>
  <c r="J15" i="183"/>
  <c r="K15" i="183" s="1"/>
  <c r="J14" i="183"/>
  <c r="K14" i="183" s="1"/>
  <c r="J13" i="183"/>
  <c r="K39" i="183" l="1"/>
  <c r="J38" i="182"/>
  <c r="K38" i="182" s="1"/>
  <c r="J37" i="182"/>
  <c r="K37" i="182" s="1"/>
  <c r="J36" i="182"/>
  <c r="K36" i="182" s="1"/>
  <c r="J35" i="182"/>
  <c r="K35" i="182" s="1"/>
  <c r="J34" i="182"/>
  <c r="K34" i="182" s="1"/>
  <c r="J33" i="182"/>
  <c r="K33" i="182" s="1"/>
  <c r="J32" i="182"/>
  <c r="K32" i="182" s="1"/>
  <c r="J31" i="182"/>
  <c r="J30" i="182"/>
  <c r="K30" i="182" s="1"/>
  <c r="J29" i="182"/>
  <c r="K29" i="182" s="1"/>
  <c r="J28" i="182"/>
  <c r="J27" i="182"/>
  <c r="J26" i="182"/>
  <c r="J25" i="182"/>
  <c r="K25" i="182" s="1"/>
  <c r="J24" i="182"/>
  <c r="K24" i="182" s="1"/>
  <c r="J23" i="182"/>
  <c r="K23" i="182" s="1"/>
  <c r="J22" i="182"/>
  <c r="K22" i="182" s="1"/>
  <c r="J21" i="182"/>
  <c r="K21" i="182" s="1"/>
  <c r="J20" i="182"/>
  <c r="K20" i="182" s="1"/>
  <c r="J19" i="182"/>
  <c r="K19" i="182" s="1"/>
  <c r="J18" i="182"/>
  <c r="K18" i="182" s="1"/>
  <c r="J17" i="182"/>
  <c r="K17" i="182" s="1"/>
  <c r="J16" i="182"/>
  <c r="J15" i="182"/>
  <c r="K15" i="182" s="1"/>
  <c r="J14" i="182"/>
  <c r="K14" i="182" s="1"/>
  <c r="J13" i="182"/>
  <c r="K39" i="182" l="1"/>
  <c r="J38" i="181"/>
  <c r="K38" i="181" s="1"/>
  <c r="J37" i="181"/>
  <c r="K37" i="181" s="1"/>
  <c r="J36" i="181"/>
  <c r="K36" i="181" s="1"/>
  <c r="J35" i="181"/>
  <c r="K35" i="181" s="1"/>
  <c r="J34" i="181"/>
  <c r="K34" i="181" s="1"/>
  <c r="J33" i="181"/>
  <c r="K33" i="181" s="1"/>
  <c r="J32" i="181"/>
  <c r="K32" i="181" s="1"/>
  <c r="J31" i="181"/>
  <c r="J30" i="181"/>
  <c r="K30" i="181" s="1"/>
  <c r="J29" i="181"/>
  <c r="K29" i="181" s="1"/>
  <c r="J28" i="181"/>
  <c r="J27" i="181"/>
  <c r="J26" i="181"/>
  <c r="J25" i="181"/>
  <c r="K25" i="181" s="1"/>
  <c r="J24" i="181"/>
  <c r="K24" i="181" s="1"/>
  <c r="J23" i="181"/>
  <c r="K23" i="181" s="1"/>
  <c r="J22" i="181"/>
  <c r="K22" i="181" s="1"/>
  <c r="J21" i="181"/>
  <c r="K21" i="181" s="1"/>
  <c r="J20" i="181"/>
  <c r="K20" i="181" s="1"/>
  <c r="J19" i="181"/>
  <c r="K19" i="181" s="1"/>
  <c r="J18" i="181"/>
  <c r="K18" i="181" s="1"/>
  <c r="J17" i="181"/>
  <c r="K17" i="181" s="1"/>
  <c r="J16" i="181"/>
  <c r="J15" i="181"/>
  <c r="K15" i="181" s="1"/>
  <c r="J14" i="181"/>
  <c r="K14" i="181" s="1"/>
  <c r="J13" i="181"/>
  <c r="K39" i="181" l="1"/>
  <c r="J38" i="180"/>
  <c r="K38" i="180" s="1"/>
  <c r="J37" i="180"/>
  <c r="K37" i="180" s="1"/>
  <c r="J36" i="180"/>
  <c r="K36" i="180" s="1"/>
  <c r="J35" i="180"/>
  <c r="K35" i="180" s="1"/>
  <c r="J34" i="180"/>
  <c r="K34" i="180" s="1"/>
  <c r="J33" i="180"/>
  <c r="K33" i="180" s="1"/>
  <c r="J32" i="180"/>
  <c r="K32" i="180" s="1"/>
  <c r="J31" i="180"/>
  <c r="J30" i="180"/>
  <c r="K30" i="180" s="1"/>
  <c r="J29" i="180"/>
  <c r="K29" i="180" s="1"/>
  <c r="J28" i="180"/>
  <c r="J27" i="180"/>
  <c r="J26" i="180"/>
  <c r="J25" i="180"/>
  <c r="K25" i="180" s="1"/>
  <c r="J24" i="180"/>
  <c r="K24" i="180" s="1"/>
  <c r="J23" i="180"/>
  <c r="K23" i="180" s="1"/>
  <c r="J22" i="180"/>
  <c r="K22" i="180" s="1"/>
  <c r="J21" i="180"/>
  <c r="K21" i="180" s="1"/>
  <c r="J20" i="180"/>
  <c r="K20" i="180" s="1"/>
  <c r="J19" i="180"/>
  <c r="K19" i="180" s="1"/>
  <c r="J18" i="180"/>
  <c r="K18" i="180" s="1"/>
  <c r="J17" i="180"/>
  <c r="K17" i="180" s="1"/>
  <c r="J16" i="180"/>
  <c r="J15" i="180"/>
  <c r="K15" i="180" s="1"/>
  <c r="J14" i="180"/>
  <c r="K14" i="180" s="1"/>
  <c r="J13" i="180"/>
  <c r="K39" i="180" l="1"/>
  <c r="J38" i="179"/>
  <c r="K38" i="179" s="1"/>
  <c r="J37" i="179"/>
  <c r="K37" i="179" s="1"/>
  <c r="J36" i="179"/>
  <c r="K36" i="179" s="1"/>
  <c r="J35" i="179"/>
  <c r="K35" i="179" s="1"/>
  <c r="J34" i="179"/>
  <c r="K34" i="179" s="1"/>
  <c r="J33" i="179"/>
  <c r="K33" i="179" s="1"/>
  <c r="J32" i="179"/>
  <c r="K32" i="179" s="1"/>
  <c r="J31" i="179"/>
  <c r="J30" i="179"/>
  <c r="K30" i="179" s="1"/>
  <c r="J29" i="179"/>
  <c r="K29" i="179" s="1"/>
  <c r="J28" i="179"/>
  <c r="J27" i="179"/>
  <c r="J26" i="179"/>
  <c r="J25" i="179"/>
  <c r="K25" i="179" s="1"/>
  <c r="J24" i="179"/>
  <c r="K24" i="179" s="1"/>
  <c r="J23" i="179"/>
  <c r="K23" i="179" s="1"/>
  <c r="J22" i="179"/>
  <c r="K22" i="179" s="1"/>
  <c r="J21" i="179"/>
  <c r="K21" i="179" s="1"/>
  <c r="J20" i="179"/>
  <c r="K20" i="179" s="1"/>
  <c r="J19" i="179"/>
  <c r="K19" i="179" s="1"/>
  <c r="J18" i="179"/>
  <c r="K18" i="179" s="1"/>
  <c r="J17" i="179"/>
  <c r="K17" i="179" s="1"/>
  <c r="J16" i="179"/>
  <c r="J15" i="179"/>
  <c r="K15" i="179" s="1"/>
  <c r="J14" i="179"/>
  <c r="K14" i="179" s="1"/>
  <c r="J13" i="179"/>
  <c r="K39" i="179" l="1"/>
  <c r="J38" i="178"/>
  <c r="K38" i="178" s="1"/>
  <c r="J37" i="178"/>
  <c r="K37" i="178" s="1"/>
  <c r="J36" i="178"/>
  <c r="K36" i="178" s="1"/>
  <c r="J35" i="178"/>
  <c r="K35" i="178" s="1"/>
  <c r="J34" i="178"/>
  <c r="K34" i="178" s="1"/>
  <c r="J33" i="178"/>
  <c r="K33" i="178" s="1"/>
  <c r="J32" i="178"/>
  <c r="K32" i="178" s="1"/>
  <c r="J31" i="178"/>
  <c r="J30" i="178"/>
  <c r="K30" i="178" s="1"/>
  <c r="J29" i="178"/>
  <c r="K29" i="178" s="1"/>
  <c r="J28" i="178"/>
  <c r="J27" i="178"/>
  <c r="J26" i="178"/>
  <c r="J25" i="178"/>
  <c r="K25" i="178" s="1"/>
  <c r="J24" i="178"/>
  <c r="K24" i="178" s="1"/>
  <c r="J23" i="178"/>
  <c r="K23" i="178" s="1"/>
  <c r="J22" i="178"/>
  <c r="K22" i="178" s="1"/>
  <c r="J21" i="178"/>
  <c r="K21" i="178" s="1"/>
  <c r="J20" i="178"/>
  <c r="K20" i="178" s="1"/>
  <c r="J19" i="178"/>
  <c r="K19" i="178" s="1"/>
  <c r="J18" i="178"/>
  <c r="K18" i="178" s="1"/>
  <c r="J17" i="178"/>
  <c r="K17" i="178" s="1"/>
  <c r="J16" i="178"/>
  <c r="J15" i="178"/>
  <c r="K15" i="178" s="1"/>
  <c r="J14" i="178"/>
  <c r="K14" i="178" s="1"/>
  <c r="J13" i="178"/>
  <c r="K39" i="178" l="1"/>
  <c r="J38" i="177"/>
  <c r="K38" i="177" s="1"/>
  <c r="J37" i="177"/>
  <c r="K37" i="177" s="1"/>
  <c r="J36" i="177"/>
  <c r="K36" i="177" s="1"/>
  <c r="J35" i="177"/>
  <c r="K35" i="177" s="1"/>
  <c r="J34" i="177"/>
  <c r="K34" i="177" s="1"/>
  <c r="J33" i="177"/>
  <c r="K33" i="177" s="1"/>
  <c r="J32" i="177"/>
  <c r="K32" i="177" s="1"/>
  <c r="J31" i="177"/>
  <c r="J30" i="177"/>
  <c r="K30" i="177" s="1"/>
  <c r="J29" i="177"/>
  <c r="K29" i="177" s="1"/>
  <c r="J28" i="177"/>
  <c r="J27" i="177"/>
  <c r="J26" i="177"/>
  <c r="J25" i="177"/>
  <c r="K25" i="177" s="1"/>
  <c r="J24" i="177"/>
  <c r="K24" i="177" s="1"/>
  <c r="J23" i="177"/>
  <c r="K23" i="177" s="1"/>
  <c r="J22" i="177"/>
  <c r="K22" i="177" s="1"/>
  <c r="J21" i="177"/>
  <c r="K21" i="177" s="1"/>
  <c r="J20" i="177"/>
  <c r="K20" i="177" s="1"/>
  <c r="J19" i="177"/>
  <c r="K19" i="177" s="1"/>
  <c r="J18" i="177"/>
  <c r="K18" i="177" s="1"/>
  <c r="J17" i="177"/>
  <c r="K17" i="177" s="1"/>
  <c r="J16" i="177"/>
  <c r="J15" i="177"/>
  <c r="K15" i="177" s="1"/>
  <c r="J14" i="177"/>
  <c r="K14" i="177" s="1"/>
  <c r="J13" i="177"/>
  <c r="K39" i="177" l="1"/>
  <c r="J38" i="176"/>
  <c r="K38" i="176" s="1"/>
  <c r="J37" i="176"/>
  <c r="K37" i="176" s="1"/>
  <c r="J36" i="176"/>
  <c r="K36" i="176" s="1"/>
  <c r="J35" i="176"/>
  <c r="K35" i="176" s="1"/>
  <c r="J34" i="176"/>
  <c r="K34" i="176" s="1"/>
  <c r="J33" i="176"/>
  <c r="K33" i="176" s="1"/>
  <c r="J32" i="176"/>
  <c r="K32" i="176" s="1"/>
  <c r="J31" i="176"/>
  <c r="J30" i="176"/>
  <c r="K30" i="176" s="1"/>
  <c r="J29" i="176"/>
  <c r="K29" i="176" s="1"/>
  <c r="J28" i="176"/>
  <c r="J27" i="176"/>
  <c r="J26" i="176"/>
  <c r="J25" i="176"/>
  <c r="K25" i="176" s="1"/>
  <c r="J24" i="176"/>
  <c r="K24" i="176" s="1"/>
  <c r="J23" i="176"/>
  <c r="K23" i="176" s="1"/>
  <c r="J22" i="176"/>
  <c r="K22" i="176" s="1"/>
  <c r="J21" i="176"/>
  <c r="K21" i="176" s="1"/>
  <c r="J20" i="176"/>
  <c r="K20" i="176" s="1"/>
  <c r="J19" i="176"/>
  <c r="K19" i="176" s="1"/>
  <c r="J18" i="176"/>
  <c r="K18" i="176" s="1"/>
  <c r="J17" i="176"/>
  <c r="K17" i="176" s="1"/>
  <c r="J16" i="176"/>
  <c r="J15" i="176"/>
  <c r="K15" i="176" s="1"/>
  <c r="J14" i="176"/>
  <c r="K14" i="176" s="1"/>
  <c r="J13" i="176"/>
  <c r="K39" i="176" l="1"/>
  <c r="J38" i="175"/>
  <c r="K38" i="175" s="1"/>
  <c r="J37" i="175"/>
  <c r="K37" i="175" s="1"/>
  <c r="J36" i="175"/>
  <c r="K36" i="175" s="1"/>
  <c r="J35" i="175"/>
  <c r="K35" i="175" s="1"/>
  <c r="J34" i="175"/>
  <c r="K34" i="175" s="1"/>
  <c r="J33" i="175"/>
  <c r="K33" i="175" s="1"/>
  <c r="J32" i="175"/>
  <c r="K32" i="175" s="1"/>
  <c r="J31" i="175"/>
  <c r="J30" i="175"/>
  <c r="K30" i="175" s="1"/>
  <c r="J29" i="175"/>
  <c r="K29" i="175" s="1"/>
  <c r="J28" i="175"/>
  <c r="J27" i="175"/>
  <c r="J26" i="175"/>
  <c r="J25" i="175"/>
  <c r="K25" i="175" s="1"/>
  <c r="J24" i="175"/>
  <c r="K24" i="175" s="1"/>
  <c r="J23" i="175"/>
  <c r="K23" i="175" s="1"/>
  <c r="J22" i="175"/>
  <c r="K22" i="175" s="1"/>
  <c r="J21" i="175"/>
  <c r="K21" i="175" s="1"/>
  <c r="J20" i="175"/>
  <c r="K20" i="175" s="1"/>
  <c r="J19" i="175"/>
  <c r="K19" i="175" s="1"/>
  <c r="J18" i="175"/>
  <c r="K18" i="175" s="1"/>
  <c r="J17" i="175"/>
  <c r="K17" i="175" s="1"/>
  <c r="J16" i="175"/>
  <c r="J15" i="175"/>
  <c r="K15" i="175" s="1"/>
  <c r="J14" i="175"/>
  <c r="K14" i="175" s="1"/>
  <c r="J13" i="175"/>
  <c r="K39" i="175" l="1"/>
  <c r="J38" i="174"/>
  <c r="K38" i="174" s="1"/>
  <c r="J37" i="174"/>
  <c r="K37" i="174" s="1"/>
  <c r="J36" i="174"/>
  <c r="K36" i="174" s="1"/>
  <c r="J35" i="174"/>
  <c r="K35" i="174" s="1"/>
  <c r="J34" i="174"/>
  <c r="K34" i="174" s="1"/>
  <c r="J33" i="174"/>
  <c r="K33" i="174" s="1"/>
  <c r="J32" i="174"/>
  <c r="K32" i="174" s="1"/>
  <c r="J31" i="174"/>
  <c r="J30" i="174"/>
  <c r="K30" i="174" s="1"/>
  <c r="J29" i="174"/>
  <c r="K29" i="174" s="1"/>
  <c r="J28" i="174"/>
  <c r="J27" i="174"/>
  <c r="J26" i="174"/>
  <c r="J25" i="174"/>
  <c r="K25" i="174" s="1"/>
  <c r="J24" i="174"/>
  <c r="K24" i="174" s="1"/>
  <c r="J23" i="174"/>
  <c r="K23" i="174" s="1"/>
  <c r="J22" i="174"/>
  <c r="K22" i="174" s="1"/>
  <c r="J21" i="174"/>
  <c r="K21" i="174" s="1"/>
  <c r="J20" i="174"/>
  <c r="K20" i="174" s="1"/>
  <c r="J19" i="174"/>
  <c r="K19" i="174" s="1"/>
  <c r="J18" i="174"/>
  <c r="K18" i="174" s="1"/>
  <c r="J17" i="174"/>
  <c r="K17" i="174" s="1"/>
  <c r="J16" i="174"/>
  <c r="J15" i="174"/>
  <c r="K15" i="174" s="1"/>
  <c r="J14" i="174"/>
  <c r="K14" i="174" s="1"/>
  <c r="J13" i="174"/>
  <c r="K39" i="174" l="1"/>
  <c r="J38" i="173"/>
  <c r="K38" i="173" s="1"/>
  <c r="J37" i="173"/>
  <c r="K37" i="173" s="1"/>
  <c r="J36" i="173"/>
  <c r="K36" i="173" s="1"/>
  <c r="J35" i="173"/>
  <c r="K35" i="173" s="1"/>
  <c r="J34" i="173"/>
  <c r="K34" i="173" s="1"/>
  <c r="J33" i="173"/>
  <c r="K33" i="173" s="1"/>
  <c r="J32" i="173"/>
  <c r="K32" i="173" s="1"/>
  <c r="J31" i="173"/>
  <c r="J30" i="173"/>
  <c r="K30" i="173" s="1"/>
  <c r="J29" i="173"/>
  <c r="K29" i="173" s="1"/>
  <c r="J28" i="173"/>
  <c r="J27" i="173"/>
  <c r="J26" i="173"/>
  <c r="J25" i="173"/>
  <c r="K25" i="173" s="1"/>
  <c r="J24" i="173"/>
  <c r="K24" i="173" s="1"/>
  <c r="J23" i="173"/>
  <c r="K23" i="173" s="1"/>
  <c r="J22" i="173"/>
  <c r="K22" i="173" s="1"/>
  <c r="J21" i="173"/>
  <c r="K21" i="173" s="1"/>
  <c r="J20" i="173"/>
  <c r="K20" i="173" s="1"/>
  <c r="J19" i="173"/>
  <c r="K19" i="173" s="1"/>
  <c r="J18" i="173"/>
  <c r="K18" i="173" s="1"/>
  <c r="J17" i="173"/>
  <c r="K17" i="173" s="1"/>
  <c r="J16" i="173"/>
  <c r="J15" i="173"/>
  <c r="K15" i="173" s="1"/>
  <c r="J14" i="173"/>
  <c r="K14" i="173" s="1"/>
  <c r="J13" i="173"/>
  <c r="K39" i="173" l="1"/>
  <c r="J38" i="172"/>
  <c r="K38" i="172" s="1"/>
  <c r="J37" i="172"/>
  <c r="K37" i="172" s="1"/>
  <c r="J36" i="172"/>
  <c r="K36" i="172" s="1"/>
  <c r="J35" i="172"/>
  <c r="K35" i="172" s="1"/>
  <c r="J34" i="172"/>
  <c r="K34" i="172" s="1"/>
  <c r="J33" i="172"/>
  <c r="K33" i="172" s="1"/>
  <c r="J32" i="172"/>
  <c r="K32" i="172" s="1"/>
  <c r="J31" i="172"/>
  <c r="J30" i="172"/>
  <c r="K30" i="172" s="1"/>
  <c r="J29" i="172"/>
  <c r="K29" i="172" s="1"/>
  <c r="J28" i="172"/>
  <c r="J27" i="172"/>
  <c r="J26" i="172"/>
  <c r="J25" i="172"/>
  <c r="K25" i="172" s="1"/>
  <c r="J24" i="172"/>
  <c r="K24" i="172" s="1"/>
  <c r="J23" i="172"/>
  <c r="K23" i="172" s="1"/>
  <c r="J22" i="172"/>
  <c r="K22" i="172" s="1"/>
  <c r="J21" i="172"/>
  <c r="K21" i="172" s="1"/>
  <c r="J20" i="172"/>
  <c r="K20" i="172" s="1"/>
  <c r="J19" i="172"/>
  <c r="K19" i="172" s="1"/>
  <c r="J18" i="172"/>
  <c r="K18" i="172" s="1"/>
  <c r="J17" i="172"/>
  <c r="K17" i="172" s="1"/>
  <c r="J16" i="172"/>
  <c r="J15" i="172"/>
  <c r="K15" i="172" s="1"/>
  <c r="J14" i="172"/>
  <c r="K14" i="172" s="1"/>
  <c r="J13" i="172"/>
  <c r="K39" i="172" l="1"/>
  <c r="J38" i="171"/>
  <c r="K38" i="171" s="1"/>
  <c r="J37" i="171"/>
  <c r="K37" i="171" s="1"/>
  <c r="J36" i="171"/>
  <c r="K36" i="171" s="1"/>
  <c r="J35" i="171"/>
  <c r="K35" i="171" s="1"/>
  <c r="J34" i="171"/>
  <c r="K34" i="171" s="1"/>
  <c r="J33" i="171"/>
  <c r="K33" i="171" s="1"/>
  <c r="J32" i="171"/>
  <c r="K32" i="171" s="1"/>
  <c r="J31" i="171"/>
  <c r="J30" i="171"/>
  <c r="K30" i="171" s="1"/>
  <c r="J29" i="171"/>
  <c r="K29" i="171" s="1"/>
  <c r="J28" i="171"/>
  <c r="J27" i="171"/>
  <c r="J26" i="171"/>
  <c r="J25" i="171"/>
  <c r="K25" i="171" s="1"/>
  <c r="J24" i="171"/>
  <c r="K24" i="171" s="1"/>
  <c r="J23" i="171"/>
  <c r="K23" i="171" s="1"/>
  <c r="J22" i="171"/>
  <c r="K22" i="171" s="1"/>
  <c r="J21" i="171"/>
  <c r="K21" i="171" s="1"/>
  <c r="J20" i="171"/>
  <c r="K20" i="171" s="1"/>
  <c r="J19" i="171"/>
  <c r="K19" i="171" s="1"/>
  <c r="J18" i="171"/>
  <c r="K18" i="171" s="1"/>
  <c r="J17" i="171"/>
  <c r="K17" i="171" s="1"/>
  <c r="J16" i="171"/>
  <c r="J15" i="171"/>
  <c r="K15" i="171" s="1"/>
  <c r="J14" i="171"/>
  <c r="K14" i="171" s="1"/>
  <c r="J13" i="171"/>
  <c r="K39" i="171" l="1"/>
  <c r="J38" i="170"/>
  <c r="K38" i="170" s="1"/>
  <c r="J37" i="170"/>
  <c r="K37" i="170" s="1"/>
  <c r="J36" i="170"/>
  <c r="K36" i="170" s="1"/>
  <c r="J35" i="170"/>
  <c r="K35" i="170" s="1"/>
  <c r="J34" i="170"/>
  <c r="K34" i="170" s="1"/>
  <c r="J33" i="170"/>
  <c r="K33" i="170" s="1"/>
  <c r="J32" i="170"/>
  <c r="K32" i="170" s="1"/>
  <c r="J31" i="170"/>
  <c r="J30" i="170"/>
  <c r="K30" i="170" s="1"/>
  <c r="J29" i="170"/>
  <c r="K29" i="170" s="1"/>
  <c r="J28" i="170"/>
  <c r="J27" i="170"/>
  <c r="J26" i="170"/>
  <c r="J25" i="170"/>
  <c r="K25" i="170" s="1"/>
  <c r="J24" i="170"/>
  <c r="K24" i="170" s="1"/>
  <c r="J23" i="170"/>
  <c r="K23" i="170" s="1"/>
  <c r="J22" i="170"/>
  <c r="K22" i="170" s="1"/>
  <c r="J21" i="170"/>
  <c r="K21" i="170" s="1"/>
  <c r="J20" i="170"/>
  <c r="K20" i="170" s="1"/>
  <c r="J19" i="170"/>
  <c r="K19" i="170" s="1"/>
  <c r="J18" i="170"/>
  <c r="K18" i="170" s="1"/>
  <c r="J17" i="170"/>
  <c r="K17" i="170" s="1"/>
  <c r="J16" i="170"/>
  <c r="J15" i="170"/>
  <c r="K15" i="170" s="1"/>
  <c r="J14" i="170"/>
  <c r="K14" i="170" s="1"/>
  <c r="J13" i="170"/>
  <c r="K39" i="170" l="1"/>
  <c r="J38" i="169"/>
  <c r="K38" i="169" s="1"/>
  <c r="J37" i="169"/>
  <c r="K37" i="169" s="1"/>
  <c r="J36" i="169"/>
  <c r="K36" i="169" s="1"/>
  <c r="J35" i="169"/>
  <c r="K35" i="169" s="1"/>
  <c r="J34" i="169"/>
  <c r="K34" i="169" s="1"/>
  <c r="J33" i="169"/>
  <c r="K33" i="169" s="1"/>
  <c r="J32" i="169"/>
  <c r="K32" i="169" s="1"/>
  <c r="J31" i="169"/>
  <c r="J30" i="169"/>
  <c r="K30" i="169" s="1"/>
  <c r="J29" i="169"/>
  <c r="K29" i="169" s="1"/>
  <c r="J28" i="169"/>
  <c r="J27" i="169"/>
  <c r="J26" i="169"/>
  <c r="J25" i="169"/>
  <c r="K25" i="169" s="1"/>
  <c r="J24" i="169"/>
  <c r="K24" i="169" s="1"/>
  <c r="J23" i="169"/>
  <c r="K23" i="169" s="1"/>
  <c r="J22" i="169"/>
  <c r="K22" i="169" s="1"/>
  <c r="J21" i="169"/>
  <c r="K21" i="169" s="1"/>
  <c r="J20" i="169"/>
  <c r="K20" i="169" s="1"/>
  <c r="J19" i="169"/>
  <c r="K19" i="169" s="1"/>
  <c r="J18" i="169"/>
  <c r="K18" i="169" s="1"/>
  <c r="J17" i="169"/>
  <c r="K17" i="169" s="1"/>
  <c r="J16" i="169"/>
  <c r="J15" i="169"/>
  <c r="K15" i="169" s="1"/>
  <c r="J14" i="169"/>
  <c r="K14" i="169" s="1"/>
  <c r="J13" i="169"/>
  <c r="K39" i="169" l="1"/>
  <c r="J38" i="168"/>
  <c r="K38" i="168" s="1"/>
  <c r="J37" i="168"/>
  <c r="K37" i="168" s="1"/>
  <c r="J36" i="168"/>
  <c r="K36" i="168" s="1"/>
  <c r="J35" i="168"/>
  <c r="K35" i="168" s="1"/>
  <c r="J34" i="168"/>
  <c r="K34" i="168" s="1"/>
  <c r="J33" i="168"/>
  <c r="K33" i="168" s="1"/>
  <c r="J32" i="168"/>
  <c r="K32" i="168" s="1"/>
  <c r="J31" i="168"/>
  <c r="J30" i="168"/>
  <c r="K30" i="168" s="1"/>
  <c r="J29" i="168"/>
  <c r="K29" i="168" s="1"/>
  <c r="J28" i="168"/>
  <c r="J27" i="168"/>
  <c r="J26" i="168"/>
  <c r="J25" i="168"/>
  <c r="K25" i="168" s="1"/>
  <c r="J24" i="168"/>
  <c r="K24" i="168" s="1"/>
  <c r="J23" i="168"/>
  <c r="K23" i="168" s="1"/>
  <c r="J22" i="168"/>
  <c r="K22" i="168" s="1"/>
  <c r="J21" i="168"/>
  <c r="K21" i="168" s="1"/>
  <c r="J20" i="168"/>
  <c r="K20" i="168" s="1"/>
  <c r="J19" i="168"/>
  <c r="K19" i="168" s="1"/>
  <c r="J18" i="168"/>
  <c r="K18" i="168" s="1"/>
  <c r="J17" i="168"/>
  <c r="K17" i="168" s="1"/>
  <c r="J16" i="168"/>
  <c r="J15" i="168"/>
  <c r="K15" i="168" s="1"/>
  <c r="J14" i="168"/>
  <c r="K14" i="168" s="1"/>
  <c r="J13" i="168"/>
  <c r="K39" i="168" l="1"/>
  <c r="J38" i="167"/>
  <c r="K38" i="167" s="1"/>
  <c r="J37" i="167"/>
  <c r="K37" i="167" s="1"/>
  <c r="J36" i="167"/>
  <c r="K36" i="167" s="1"/>
  <c r="J35" i="167"/>
  <c r="K35" i="167" s="1"/>
  <c r="J34" i="167"/>
  <c r="K34" i="167" s="1"/>
  <c r="J33" i="167"/>
  <c r="K33" i="167" s="1"/>
  <c r="J32" i="167"/>
  <c r="K32" i="167" s="1"/>
  <c r="J31" i="167"/>
  <c r="J30" i="167"/>
  <c r="K30" i="167" s="1"/>
  <c r="J29" i="167"/>
  <c r="K29" i="167" s="1"/>
  <c r="J28" i="167"/>
  <c r="J27" i="167"/>
  <c r="J26" i="167"/>
  <c r="J25" i="167"/>
  <c r="K25" i="167" s="1"/>
  <c r="J24" i="167"/>
  <c r="K24" i="167" s="1"/>
  <c r="J23" i="167"/>
  <c r="K23" i="167" s="1"/>
  <c r="J22" i="167"/>
  <c r="K22" i="167" s="1"/>
  <c r="J21" i="167"/>
  <c r="K21" i="167" s="1"/>
  <c r="J20" i="167"/>
  <c r="K20" i="167" s="1"/>
  <c r="J19" i="167"/>
  <c r="K19" i="167" s="1"/>
  <c r="J18" i="167"/>
  <c r="K18" i="167" s="1"/>
  <c r="J17" i="167"/>
  <c r="K17" i="167" s="1"/>
  <c r="J16" i="167"/>
  <c r="J15" i="167"/>
  <c r="K15" i="167" s="1"/>
  <c r="J14" i="167"/>
  <c r="K14" i="167" s="1"/>
  <c r="J13" i="167"/>
  <c r="K39" i="167" l="1"/>
  <c r="J38" i="166"/>
  <c r="K38" i="166" s="1"/>
  <c r="J37" i="166"/>
  <c r="K37" i="166" s="1"/>
  <c r="J36" i="166"/>
  <c r="K36" i="166" s="1"/>
  <c r="J35" i="166"/>
  <c r="K35" i="166" s="1"/>
  <c r="J34" i="166"/>
  <c r="K34" i="166" s="1"/>
  <c r="J33" i="166"/>
  <c r="K33" i="166" s="1"/>
  <c r="J32" i="166"/>
  <c r="K32" i="166" s="1"/>
  <c r="J31" i="166"/>
  <c r="J30" i="166"/>
  <c r="K30" i="166" s="1"/>
  <c r="J29" i="166"/>
  <c r="K29" i="166" s="1"/>
  <c r="J28" i="166"/>
  <c r="J27" i="166"/>
  <c r="J26" i="166"/>
  <c r="J25" i="166"/>
  <c r="K25" i="166" s="1"/>
  <c r="J24" i="166"/>
  <c r="K24" i="166" s="1"/>
  <c r="J23" i="166"/>
  <c r="K23" i="166" s="1"/>
  <c r="J22" i="166"/>
  <c r="K22" i="166" s="1"/>
  <c r="J21" i="166"/>
  <c r="K21" i="166" s="1"/>
  <c r="J20" i="166"/>
  <c r="K20" i="166" s="1"/>
  <c r="J19" i="166"/>
  <c r="K19" i="166" s="1"/>
  <c r="J18" i="166"/>
  <c r="K18" i="166" s="1"/>
  <c r="J17" i="166"/>
  <c r="K17" i="166" s="1"/>
  <c r="J16" i="166"/>
  <c r="J15" i="166"/>
  <c r="K15" i="166" s="1"/>
  <c r="J14" i="166"/>
  <c r="K14" i="166" s="1"/>
  <c r="J13" i="166"/>
  <c r="K39" i="166" l="1"/>
  <c r="J38" i="165"/>
  <c r="K38" i="165" s="1"/>
  <c r="J37" i="165"/>
  <c r="K37" i="165" s="1"/>
  <c r="J36" i="165"/>
  <c r="K36" i="165" s="1"/>
  <c r="J35" i="165"/>
  <c r="K35" i="165" s="1"/>
  <c r="J34" i="165"/>
  <c r="K34" i="165" s="1"/>
  <c r="J33" i="165"/>
  <c r="K33" i="165" s="1"/>
  <c r="J32" i="165"/>
  <c r="K32" i="165" s="1"/>
  <c r="J31" i="165"/>
  <c r="J30" i="165"/>
  <c r="K30" i="165" s="1"/>
  <c r="J29" i="165"/>
  <c r="K29" i="165" s="1"/>
  <c r="J28" i="165"/>
  <c r="J27" i="165"/>
  <c r="J26" i="165"/>
  <c r="J25" i="165"/>
  <c r="K25" i="165" s="1"/>
  <c r="J24" i="165"/>
  <c r="K24" i="165" s="1"/>
  <c r="J23" i="165"/>
  <c r="K23" i="165" s="1"/>
  <c r="J22" i="165"/>
  <c r="K22" i="165" s="1"/>
  <c r="J21" i="165"/>
  <c r="K21" i="165" s="1"/>
  <c r="J20" i="165"/>
  <c r="K20" i="165" s="1"/>
  <c r="J19" i="165"/>
  <c r="K19" i="165" s="1"/>
  <c r="J18" i="165"/>
  <c r="K18" i="165" s="1"/>
  <c r="J17" i="165"/>
  <c r="K17" i="165" s="1"/>
  <c r="J16" i="165"/>
  <c r="J15" i="165"/>
  <c r="K15" i="165" s="1"/>
  <c r="J14" i="165"/>
  <c r="K14" i="165" s="1"/>
  <c r="J13" i="165"/>
  <c r="K39" i="165" l="1"/>
  <c r="J38" i="164"/>
  <c r="K38" i="164" s="1"/>
  <c r="J37" i="164"/>
  <c r="K37" i="164" s="1"/>
  <c r="J36" i="164"/>
  <c r="K36" i="164" s="1"/>
  <c r="J35" i="164"/>
  <c r="K35" i="164" s="1"/>
  <c r="J34" i="164"/>
  <c r="K34" i="164" s="1"/>
  <c r="J33" i="164"/>
  <c r="K33" i="164" s="1"/>
  <c r="J32" i="164"/>
  <c r="K32" i="164" s="1"/>
  <c r="J31" i="164"/>
  <c r="J30" i="164"/>
  <c r="K30" i="164" s="1"/>
  <c r="J29" i="164"/>
  <c r="K29" i="164" s="1"/>
  <c r="J28" i="164"/>
  <c r="J27" i="164"/>
  <c r="J26" i="164"/>
  <c r="J25" i="164"/>
  <c r="K25" i="164" s="1"/>
  <c r="J24" i="164"/>
  <c r="K24" i="164" s="1"/>
  <c r="J23" i="164"/>
  <c r="K23" i="164" s="1"/>
  <c r="J22" i="164"/>
  <c r="K22" i="164" s="1"/>
  <c r="J21" i="164"/>
  <c r="K21" i="164" s="1"/>
  <c r="J20" i="164"/>
  <c r="K20" i="164" s="1"/>
  <c r="J19" i="164"/>
  <c r="K19" i="164" s="1"/>
  <c r="J18" i="164"/>
  <c r="K18" i="164" s="1"/>
  <c r="J17" i="164"/>
  <c r="K17" i="164" s="1"/>
  <c r="J16" i="164"/>
  <c r="J15" i="164"/>
  <c r="K15" i="164" s="1"/>
  <c r="J14" i="164"/>
  <c r="K14" i="164" s="1"/>
  <c r="J13" i="164"/>
  <c r="K39" i="164" l="1"/>
  <c r="J38" i="163"/>
  <c r="K38" i="163" s="1"/>
  <c r="J37" i="163"/>
  <c r="K37" i="163" s="1"/>
  <c r="J36" i="163"/>
  <c r="K36" i="163" s="1"/>
  <c r="J35" i="163"/>
  <c r="K35" i="163" s="1"/>
  <c r="J34" i="163"/>
  <c r="K34" i="163" s="1"/>
  <c r="J33" i="163"/>
  <c r="K33" i="163" s="1"/>
  <c r="J32" i="163"/>
  <c r="K32" i="163" s="1"/>
  <c r="J31" i="163"/>
  <c r="J30" i="163"/>
  <c r="K30" i="163" s="1"/>
  <c r="J29" i="163"/>
  <c r="K29" i="163" s="1"/>
  <c r="J28" i="163"/>
  <c r="J27" i="163"/>
  <c r="J26" i="163"/>
  <c r="J25" i="163"/>
  <c r="K25" i="163" s="1"/>
  <c r="J24" i="163"/>
  <c r="K24" i="163" s="1"/>
  <c r="J23" i="163"/>
  <c r="K23" i="163" s="1"/>
  <c r="J22" i="163"/>
  <c r="K22" i="163" s="1"/>
  <c r="J21" i="163"/>
  <c r="K21" i="163" s="1"/>
  <c r="J20" i="163"/>
  <c r="K20" i="163" s="1"/>
  <c r="J19" i="163"/>
  <c r="K19" i="163" s="1"/>
  <c r="J18" i="163"/>
  <c r="K18" i="163" s="1"/>
  <c r="J17" i="163"/>
  <c r="K17" i="163" s="1"/>
  <c r="J16" i="163"/>
  <c r="J15" i="163"/>
  <c r="K15" i="163" s="1"/>
  <c r="J14" i="163"/>
  <c r="K14" i="163" s="1"/>
  <c r="J13" i="163"/>
  <c r="K39" i="163" l="1"/>
  <c r="J38" i="162"/>
  <c r="K38" i="162" s="1"/>
  <c r="J37" i="162"/>
  <c r="K37" i="162" s="1"/>
  <c r="J36" i="162"/>
  <c r="K36" i="162" s="1"/>
  <c r="J35" i="162"/>
  <c r="K35" i="162" s="1"/>
  <c r="J34" i="162"/>
  <c r="K34" i="162" s="1"/>
  <c r="J33" i="162"/>
  <c r="K33" i="162" s="1"/>
  <c r="J32" i="162"/>
  <c r="K32" i="162" s="1"/>
  <c r="J31" i="162"/>
  <c r="J30" i="162"/>
  <c r="K30" i="162" s="1"/>
  <c r="J29" i="162"/>
  <c r="K29" i="162" s="1"/>
  <c r="J28" i="162"/>
  <c r="J27" i="162"/>
  <c r="J26" i="162"/>
  <c r="J25" i="162"/>
  <c r="K25" i="162" s="1"/>
  <c r="J24" i="162"/>
  <c r="K24" i="162" s="1"/>
  <c r="J23" i="162"/>
  <c r="K23" i="162" s="1"/>
  <c r="J22" i="162"/>
  <c r="K22" i="162" s="1"/>
  <c r="J21" i="162"/>
  <c r="K21" i="162" s="1"/>
  <c r="J20" i="162"/>
  <c r="K20" i="162" s="1"/>
  <c r="J19" i="162"/>
  <c r="K19" i="162" s="1"/>
  <c r="J18" i="162"/>
  <c r="K18" i="162" s="1"/>
  <c r="J17" i="162"/>
  <c r="K17" i="162" s="1"/>
  <c r="J16" i="162"/>
  <c r="J15" i="162"/>
  <c r="K15" i="162" s="1"/>
  <c r="J14" i="162"/>
  <c r="K14" i="162" s="1"/>
  <c r="J13" i="162"/>
  <c r="K39" i="162" l="1"/>
  <c r="J38" i="161"/>
  <c r="K38" i="161" s="1"/>
  <c r="J37" i="161"/>
  <c r="K37" i="161" s="1"/>
  <c r="J36" i="161"/>
  <c r="K36" i="161" s="1"/>
  <c r="J35" i="161"/>
  <c r="K35" i="161" s="1"/>
  <c r="J34" i="161"/>
  <c r="K34" i="161" s="1"/>
  <c r="J33" i="161"/>
  <c r="K33" i="161" s="1"/>
  <c r="J32" i="161"/>
  <c r="K32" i="161" s="1"/>
  <c r="J31" i="161"/>
  <c r="J30" i="161"/>
  <c r="K30" i="161" s="1"/>
  <c r="J29" i="161"/>
  <c r="K29" i="161" s="1"/>
  <c r="J28" i="161"/>
  <c r="J27" i="161"/>
  <c r="J26" i="161"/>
  <c r="J25" i="161"/>
  <c r="K25" i="161" s="1"/>
  <c r="J24" i="161"/>
  <c r="K24" i="161" s="1"/>
  <c r="J23" i="161"/>
  <c r="K23" i="161" s="1"/>
  <c r="J22" i="161"/>
  <c r="K22" i="161" s="1"/>
  <c r="J21" i="161"/>
  <c r="K21" i="161" s="1"/>
  <c r="J20" i="161"/>
  <c r="K20" i="161" s="1"/>
  <c r="J19" i="161"/>
  <c r="K19" i="161" s="1"/>
  <c r="J18" i="161"/>
  <c r="K18" i="161" s="1"/>
  <c r="J17" i="161"/>
  <c r="K17" i="161" s="1"/>
  <c r="J16" i="161"/>
  <c r="J15" i="161"/>
  <c r="K15" i="161" s="1"/>
  <c r="J14" i="161"/>
  <c r="K14" i="161" s="1"/>
  <c r="J13" i="161"/>
  <c r="K39" i="161" l="1"/>
  <c r="J38" i="160"/>
  <c r="K38" i="160" s="1"/>
  <c r="J37" i="160"/>
  <c r="K37" i="160" s="1"/>
  <c r="J36" i="160"/>
  <c r="K36" i="160" s="1"/>
  <c r="J35" i="160"/>
  <c r="K35" i="160" s="1"/>
  <c r="J34" i="160"/>
  <c r="K34" i="160" s="1"/>
  <c r="J33" i="160"/>
  <c r="K33" i="160" s="1"/>
  <c r="J32" i="160"/>
  <c r="K32" i="160" s="1"/>
  <c r="J31" i="160"/>
  <c r="J30" i="160"/>
  <c r="K30" i="160" s="1"/>
  <c r="J29" i="160"/>
  <c r="K29" i="160" s="1"/>
  <c r="J28" i="160"/>
  <c r="J27" i="160"/>
  <c r="J26" i="160"/>
  <c r="J25" i="160"/>
  <c r="K25" i="160" s="1"/>
  <c r="J24" i="160"/>
  <c r="K24" i="160" s="1"/>
  <c r="J23" i="160"/>
  <c r="K23" i="160" s="1"/>
  <c r="J22" i="160"/>
  <c r="K22" i="160" s="1"/>
  <c r="J21" i="160"/>
  <c r="K21" i="160" s="1"/>
  <c r="J20" i="160"/>
  <c r="K20" i="160" s="1"/>
  <c r="J19" i="160"/>
  <c r="K19" i="160" s="1"/>
  <c r="J18" i="160"/>
  <c r="K18" i="160" s="1"/>
  <c r="J17" i="160"/>
  <c r="K17" i="160" s="1"/>
  <c r="J16" i="160"/>
  <c r="J15" i="160"/>
  <c r="K15" i="160" s="1"/>
  <c r="J14" i="160"/>
  <c r="K14" i="160" s="1"/>
  <c r="J13" i="160"/>
  <c r="K39" i="160" l="1"/>
  <c r="J38" i="159"/>
  <c r="K38" i="159" s="1"/>
  <c r="J37" i="159"/>
  <c r="K37" i="159" s="1"/>
  <c r="J36" i="159"/>
  <c r="K36" i="159" s="1"/>
  <c r="J35" i="159"/>
  <c r="K35" i="159" s="1"/>
  <c r="J34" i="159"/>
  <c r="K34" i="159" s="1"/>
  <c r="J33" i="159"/>
  <c r="K33" i="159" s="1"/>
  <c r="J32" i="159"/>
  <c r="K32" i="159" s="1"/>
  <c r="J31" i="159"/>
  <c r="J30" i="159"/>
  <c r="K30" i="159" s="1"/>
  <c r="J29" i="159"/>
  <c r="K29" i="159" s="1"/>
  <c r="J28" i="159"/>
  <c r="J27" i="159"/>
  <c r="J26" i="159"/>
  <c r="J25" i="159"/>
  <c r="K25" i="159" s="1"/>
  <c r="J24" i="159"/>
  <c r="K24" i="159" s="1"/>
  <c r="J23" i="159"/>
  <c r="K23" i="159" s="1"/>
  <c r="J22" i="159"/>
  <c r="K22" i="159" s="1"/>
  <c r="J21" i="159"/>
  <c r="K21" i="159" s="1"/>
  <c r="J20" i="159"/>
  <c r="K20" i="159" s="1"/>
  <c r="J19" i="159"/>
  <c r="K19" i="159" s="1"/>
  <c r="J18" i="159"/>
  <c r="K18" i="159" s="1"/>
  <c r="J17" i="159"/>
  <c r="K17" i="159" s="1"/>
  <c r="J16" i="159"/>
  <c r="J15" i="159"/>
  <c r="K15" i="159" s="1"/>
  <c r="J14" i="159"/>
  <c r="K14" i="159" s="1"/>
  <c r="J13" i="159"/>
  <c r="K39" i="159" l="1"/>
  <c r="J38" i="158"/>
  <c r="K38" i="158" s="1"/>
  <c r="J37" i="158"/>
  <c r="K37" i="158" s="1"/>
  <c r="J36" i="158"/>
  <c r="K36" i="158" s="1"/>
  <c r="J35" i="158"/>
  <c r="K35" i="158" s="1"/>
  <c r="J34" i="158"/>
  <c r="K34" i="158" s="1"/>
  <c r="J33" i="158"/>
  <c r="K33" i="158" s="1"/>
  <c r="J32" i="158"/>
  <c r="K32" i="158" s="1"/>
  <c r="J31" i="158"/>
  <c r="J30" i="158"/>
  <c r="K30" i="158" s="1"/>
  <c r="J29" i="158"/>
  <c r="K29" i="158" s="1"/>
  <c r="J28" i="158"/>
  <c r="J27" i="158"/>
  <c r="J26" i="158"/>
  <c r="J25" i="158"/>
  <c r="K25" i="158" s="1"/>
  <c r="J24" i="158"/>
  <c r="K24" i="158" s="1"/>
  <c r="J23" i="158"/>
  <c r="K23" i="158" s="1"/>
  <c r="J22" i="158"/>
  <c r="K22" i="158" s="1"/>
  <c r="J21" i="158"/>
  <c r="K21" i="158" s="1"/>
  <c r="J20" i="158"/>
  <c r="K20" i="158" s="1"/>
  <c r="J19" i="158"/>
  <c r="K19" i="158" s="1"/>
  <c r="J18" i="158"/>
  <c r="K18" i="158" s="1"/>
  <c r="J17" i="158"/>
  <c r="K17" i="158" s="1"/>
  <c r="J16" i="158"/>
  <c r="J15" i="158"/>
  <c r="K15" i="158" s="1"/>
  <c r="J14" i="158"/>
  <c r="K14" i="158" s="1"/>
  <c r="J13" i="158"/>
  <c r="K39" i="158" l="1"/>
  <c r="J38" i="157"/>
  <c r="K38" i="157" s="1"/>
  <c r="J37" i="157"/>
  <c r="K37" i="157" s="1"/>
  <c r="J36" i="157"/>
  <c r="K36" i="157" s="1"/>
  <c r="J35" i="157"/>
  <c r="K35" i="157" s="1"/>
  <c r="J34" i="157"/>
  <c r="K34" i="157" s="1"/>
  <c r="J33" i="157"/>
  <c r="K33" i="157" s="1"/>
  <c r="J32" i="157"/>
  <c r="K32" i="157" s="1"/>
  <c r="J31" i="157"/>
  <c r="J30" i="157"/>
  <c r="K30" i="157" s="1"/>
  <c r="J29" i="157"/>
  <c r="K29" i="157" s="1"/>
  <c r="J28" i="157"/>
  <c r="J27" i="157"/>
  <c r="J26" i="157"/>
  <c r="J25" i="157"/>
  <c r="K25" i="157" s="1"/>
  <c r="J24" i="157"/>
  <c r="K24" i="157" s="1"/>
  <c r="J23" i="157"/>
  <c r="K23" i="157" s="1"/>
  <c r="J22" i="157"/>
  <c r="K22" i="157" s="1"/>
  <c r="J21" i="157"/>
  <c r="K21" i="157" s="1"/>
  <c r="J20" i="157"/>
  <c r="K20" i="157" s="1"/>
  <c r="J19" i="157"/>
  <c r="K19" i="157" s="1"/>
  <c r="J18" i="157"/>
  <c r="K18" i="157" s="1"/>
  <c r="J17" i="157"/>
  <c r="K17" i="157" s="1"/>
  <c r="J16" i="157"/>
  <c r="J15" i="157"/>
  <c r="K15" i="157" s="1"/>
  <c r="J14" i="157"/>
  <c r="K14" i="157" s="1"/>
  <c r="J13" i="157"/>
  <c r="K39" i="157" l="1"/>
  <c r="J38" i="156"/>
  <c r="K38" i="156" s="1"/>
  <c r="J37" i="156"/>
  <c r="K37" i="156" s="1"/>
  <c r="J36" i="156"/>
  <c r="K36" i="156" s="1"/>
  <c r="J35" i="156"/>
  <c r="K35" i="156" s="1"/>
  <c r="J34" i="156"/>
  <c r="K34" i="156" s="1"/>
  <c r="J33" i="156"/>
  <c r="K33" i="156" s="1"/>
  <c r="J32" i="156"/>
  <c r="K32" i="156" s="1"/>
  <c r="J31" i="156"/>
  <c r="J30" i="156"/>
  <c r="K30" i="156" s="1"/>
  <c r="J29" i="156"/>
  <c r="K29" i="156" s="1"/>
  <c r="J28" i="156"/>
  <c r="J27" i="156"/>
  <c r="J26" i="156"/>
  <c r="J25" i="156"/>
  <c r="K25" i="156" s="1"/>
  <c r="J24" i="156"/>
  <c r="K24" i="156" s="1"/>
  <c r="J23" i="156"/>
  <c r="K23" i="156" s="1"/>
  <c r="J22" i="156"/>
  <c r="K22" i="156" s="1"/>
  <c r="J21" i="156"/>
  <c r="K21" i="156" s="1"/>
  <c r="J20" i="156"/>
  <c r="K20" i="156" s="1"/>
  <c r="J19" i="156"/>
  <c r="K19" i="156" s="1"/>
  <c r="J18" i="156"/>
  <c r="K18" i="156" s="1"/>
  <c r="J17" i="156"/>
  <c r="K17" i="156" s="1"/>
  <c r="J16" i="156"/>
  <c r="J15" i="156"/>
  <c r="K15" i="156" s="1"/>
  <c r="J14" i="156"/>
  <c r="K14" i="156" s="1"/>
  <c r="J13" i="156"/>
  <c r="K39" i="156" l="1"/>
  <c r="J38" i="155"/>
  <c r="K38" i="155" s="1"/>
  <c r="J37" i="155"/>
  <c r="K37" i="155" s="1"/>
  <c r="J36" i="155"/>
  <c r="K36" i="155" s="1"/>
  <c r="J35" i="155"/>
  <c r="K35" i="155" s="1"/>
  <c r="J34" i="155"/>
  <c r="K34" i="155" s="1"/>
  <c r="J33" i="155"/>
  <c r="K33" i="155" s="1"/>
  <c r="J32" i="155"/>
  <c r="K32" i="155" s="1"/>
  <c r="J31" i="155"/>
  <c r="J30" i="155"/>
  <c r="K30" i="155" s="1"/>
  <c r="J29" i="155"/>
  <c r="K29" i="155" s="1"/>
  <c r="J28" i="155"/>
  <c r="J27" i="155"/>
  <c r="J26" i="155"/>
  <c r="J25" i="155"/>
  <c r="K25" i="155" s="1"/>
  <c r="J24" i="155"/>
  <c r="K24" i="155" s="1"/>
  <c r="J23" i="155"/>
  <c r="K23" i="155" s="1"/>
  <c r="J22" i="155"/>
  <c r="K22" i="155" s="1"/>
  <c r="J21" i="155"/>
  <c r="K21" i="155" s="1"/>
  <c r="J20" i="155"/>
  <c r="K20" i="155" s="1"/>
  <c r="J19" i="155"/>
  <c r="K19" i="155" s="1"/>
  <c r="J18" i="155"/>
  <c r="K18" i="155" s="1"/>
  <c r="J17" i="155"/>
  <c r="K17" i="155" s="1"/>
  <c r="J16" i="155"/>
  <c r="J15" i="155"/>
  <c r="K15" i="155" s="1"/>
  <c r="J14" i="155"/>
  <c r="K14" i="155" s="1"/>
  <c r="J13" i="155"/>
  <c r="K39" i="155" l="1"/>
  <c r="J38" i="154"/>
  <c r="K38" i="154" s="1"/>
  <c r="J37" i="154"/>
  <c r="K37" i="154" s="1"/>
  <c r="J36" i="154"/>
  <c r="K36" i="154" s="1"/>
  <c r="J35" i="154"/>
  <c r="K35" i="154" s="1"/>
  <c r="J34" i="154"/>
  <c r="K34" i="154" s="1"/>
  <c r="J33" i="154"/>
  <c r="K33" i="154" s="1"/>
  <c r="J32" i="154"/>
  <c r="K32" i="154" s="1"/>
  <c r="J31" i="154"/>
  <c r="J30" i="154"/>
  <c r="K30" i="154" s="1"/>
  <c r="J29" i="154"/>
  <c r="K29" i="154" s="1"/>
  <c r="J28" i="154"/>
  <c r="J27" i="154"/>
  <c r="J26" i="154"/>
  <c r="J25" i="154"/>
  <c r="K25" i="154" s="1"/>
  <c r="J24" i="154"/>
  <c r="K24" i="154" s="1"/>
  <c r="J23" i="154"/>
  <c r="K23" i="154" s="1"/>
  <c r="J22" i="154"/>
  <c r="K22" i="154" s="1"/>
  <c r="J21" i="154"/>
  <c r="K21" i="154" s="1"/>
  <c r="J20" i="154"/>
  <c r="K20" i="154" s="1"/>
  <c r="J19" i="154"/>
  <c r="K19" i="154" s="1"/>
  <c r="J18" i="154"/>
  <c r="K18" i="154" s="1"/>
  <c r="J17" i="154"/>
  <c r="K17" i="154" s="1"/>
  <c r="J16" i="154"/>
  <c r="J15" i="154"/>
  <c r="K15" i="154" s="1"/>
  <c r="J14" i="154"/>
  <c r="K14" i="154" s="1"/>
  <c r="J13" i="154"/>
  <c r="K39" i="154" l="1"/>
  <c r="J38" i="153"/>
  <c r="K38" i="153" s="1"/>
  <c r="J37" i="153"/>
  <c r="K37" i="153" s="1"/>
  <c r="J36" i="153"/>
  <c r="K36" i="153" s="1"/>
  <c r="J35" i="153"/>
  <c r="K35" i="153" s="1"/>
  <c r="J34" i="153"/>
  <c r="K34" i="153" s="1"/>
  <c r="J33" i="153"/>
  <c r="K33" i="153" s="1"/>
  <c r="J32" i="153"/>
  <c r="K32" i="153" s="1"/>
  <c r="J31" i="153"/>
  <c r="J30" i="153"/>
  <c r="K30" i="153" s="1"/>
  <c r="J29" i="153"/>
  <c r="K29" i="153" s="1"/>
  <c r="J28" i="153"/>
  <c r="J27" i="153"/>
  <c r="J26" i="153"/>
  <c r="J25" i="153"/>
  <c r="K25" i="153" s="1"/>
  <c r="J24" i="153"/>
  <c r="K24" i="153" s="1"/>
  <c r="J23" i="153"/>
  <c r="K23" i="153" s="1"/>
  <c r="J22" i="153"/>
  <c r="K22" i="153" s="1"/>
  <c r="J21" i="153"/>
  <c r="K21" i="153" s="1"/>
  <c r="J20" i="153"/>
  <c r="K20" i="153" s="1"/>
  <c r="J19" i="153"/>
  <c r="K19" i="153" s="1"/>
  <c r="J18" i="153"/>
  <c r="K18" i="153" s="1"/>
  <c r="J17" i="153"/>
  <c r="K17" i="153" s="1"/>
  <c r="J16" i="153"/>
  <c r="J15" i="153"/>
  <c r="K15" i="153" s="1"/>
  <c r="J14" i="153"/>
  <c r="K14" i="153" s="1"/>
  <c r="J13" i="153"/>
  <c r="K39" i="153" l="1"/>
  <c r="J38" i="152"/>
  <c r="K38" i="152" s="1"/>
  <c r="J37" i="152"/>
  <c r="K37" i="152" s="1"/>
  <c r="J36" i="152"/>
  <c r="K36" i="152" s="1"/>
  <c r="J35" i="152"/>
  <c r="K35" i="152" s="1"/>
  <c r="J34" i="152"/>
  <c r="K34" i="152" s="1"/>
  <c r="J33" i="152"/>
  <c r="K33" i="152" s="1"/>
  <c r="J32" i="152"/>
  <c r="K32" i="152" s="1"/>
  <c r="J31" i="152"/>
  <c r="J30" i="152"/>
  <c r="K30" i="152" s="1"/>
  <c r="J29" i="152"/>
  <c r="K29" i="152" s="1"/>
  <c r="J28" i="152"/>
  <c r="J27" i="152"/>
  <c r="J26" i="152"/>
  <c r="J25" i="152"/>
  <c r="K25" i="152" s="1"/>
  <c r="J24" i="152"/>
  <c r="K24" i="152" s="1"/>
  <c r="J23" i="152"/>
  <c r="K23" i="152" s="1"/>
  <c r="J22" i="152"/>
  <c r="K22" i="152" s="1"/>
  <c r="J21" i="152"/>
  <c r="K21" i="152" s="1"/>
  <c r="J20" i="152"/>
  <c r="K20" i="152" s="1"/>
  <c r="J19" i="152"/>
  <c r="K19" i="152" s="1"/>
  <c r="J18" i="152"/>
  <c r="K18" i="152" s="1"/>
  <c r="J17" i="152"/>
  <c r="K17" i="152" s="1"/>
  <c r="J16" i="152"/>
  <c r="J15" i="152"/>
  <c r="K15" i="152" s="1"/>
  <c r="J14" i="152"/>
  <c r="K14" i="152" s="1"/>
  <c r="J13" i="152"/>
  <c r="K39" i="152" l="1"/>
  <c r="J38" i="151"/>
  <c r="K38" i="151" s="1"/>
  <c r="J37" i="151"/>
  <c r="K37" i="151" s="1"/>
  <c r="J36" i="151"/>
  <c r="K36" i="151" s="1"/>
  <c r="J35" i="151"/>
  <c r="K35" i="151" s="1"/>
  <c r="J34" i="151"/>
  <c r="K34" i="151" s="1"/>
  <c r="J33" i="151"/>
  <c r="K33" i="151" s="1"/>
  <c r="J32" i="151"/>
  <c r="K32" i="151" s="1"/>
  <c r="J31" i="151"/>
  <c r="J30" i="151"/>
  <c r="K30" i="151" s="1"/>
  <c r="J29" i="151"/>
  <c r="K29" i="151" s="1"/>
  <c r="J28" i="151"/>
  <c r="J27" i="151"/>
  <c r="J26" i="151"/>
  <c r="J25" i="151"/>
  <c r="K25" i="151" s="1"/>
  <c r="J24" i="151"/>
  <c r="K24" i="151" s="1"/>
  <c r="J23" i="151"/>
  <c r="K23" i="151" s="1"/>
  <c r="J22" i="151"/>
  <c r="K22" i="151" s="1"/>
  <c r="J21" i="151"/>
  <c r="K21" i="151" s="1"/>
  <c r="J20" i="151"/>
  <c r="K20" i="151" s="1"/>
  <c r="J19" i="151"/>
  <c r="K19" i="151" s="1"/>
  <c r="J18" i="151"/>
  <c r="K18" i="151" s="1"/>
  <c r="J17" i="151"/>
  <c r="K17" i="151" s="1"/>
  <c r="J16" i="151"/>
  <c r="J15" i="151"/>
  <c r="K15" i="151" s="1"/>
  <c r="J14" i="151"/>
  <c r="K14" i="151" s="1"/>
  <c r="J13" i="151"/>
  <c r="K39" i="151" l="1"/>
  <c r="J38" i="150"/>
  <c r="K38" i="150" s="1"/>
  <c r="J37" i="150"/>
  <c r="K37" i="150" s="1"/>
  <c r="J36" i="150"/>
  <c r="K36" i="150" s="1"/>
  <c r="J35" i="150"/>
  <c r="K35" i="150" s="1"/>
  <c r="J34" i="150"/>
  <c r="K34" i="150" s="1"/>
  <c r="J33" i="150"/>
  <c r="K33" i="150" s="1"/>
  <c r="J32" i="150"/>
  <c r="K32" i="150" s="1"/>
  <c r="J31" i="150"/>
  <c r="J30" i="150"/>
  <c r="K30" i="150" s="1"/>
  <c r="J29" i="150"/>
  <c r="K29" i="150" s="1"/>
  <c r="J28" i="150"/>
  <c r="J27" i="150"/>
  <c r="J26" i="150"/>
  <c r="J25" i="150"/>
  <c r="K25" i="150" s="1"/>
  <c r="J24" i="150"/>
  <c r="K24" i="150" s="1"/>
  <c r="J23" i="150"/>
  <c r="K23" i="150" s="1"/>
  <c r="J22" i="150"/>
  <c r="K22" i="150" s="1"/>
  <c r="J21" i="150"/>
  <c r="K21" i="150" s="1"/>
  <c r="J20" i="150"/>
  <c r="K20" i="150" s="1"/>
  <c r="J19" i="150"/>
  <c r="K19" i="150" s="1"/>
  <c r="J18" i="150"/>
  <c r="K18" i="150" s="1"/>
  <c r="J17" i="150"/>
  <c r="K17" i="150" s="1"/>
  <c r="J16" i="150"/>
  <c r="J15" i="150"/>
  <c r="K15" i="150" s="1"/>
  <c r="J14" i="150"/>
  <c r="K14" i="150" s="1"/>
  <c r="J13" i="150"/>
  <c r="K39" i="150" l="1"/>
  <c r="J38" i="149"/>
  <c r="K38" i="149" s="1"/>
  <c r="J37" i="149"/>
  <c r="K37" i="149" s="1"/>
  <c r="J36" i="149"/>
  <c r="K36" i="149" s="1"/>
  <c r="J35" i="149"/>
  <c r="K35" i="149" s="1"/>
  <c r="J34" i="149"/>
  <c r="K34" i="149" s="1"/>
  <c r="J33" i="149"/>
  <c r="K33" i="149" s="1"/>
  <c r="J32" i="149"/>
  <c r="K32" i="149" s="1"/>
  <c r="J31" i="149"/>
  <c r="J30" i="149"/>
  <c r="K30" i="149" s="1"/>
  <c r="J29" i="149"/>
  <c r="K29" i="149" s="1"/>
  <c r="J28" i="149"/>
  <c r="J27" i="149"/>
  <c r="J26" i="149"/>
  <c r="J25" i="149"/>
  <c r="K25" i="149" s="1"/>
  <c r="J24" i="149"/>
  <c r="K24" i="149" s="1"/>
  <c r="J23" i="149"/>
  <c r="K23" i="149" s="1"/>
  <c r="J22" i="149"/>
  <c r="K22" i="149" s="1"/>
  <c r="J21" i="149"/>
  <c r="K21" i="149" s="1"/>
  <c r="J20" i="149"/>
  <c r="K20" i="149" s="1"/>
  <c r="J19" i="149"/>
  <c r="K19" i="149" s="1"/>
  <c r="J18" i="149"/>
  <c r="K18" i="149" s="1"/>
  <c r="J17" i="149"/>
  <c r="K17" i="149" s="1"/>
  <c r="J16" i="149"/>
  <c r="J15" i="149"/>
  <c r="K15" i="149" s="1"/>
  <c r="J14" i="149"/>
  <c r="K14" i="149" s="1"/>
  <c r="J13" i="149"/>
  <c r="K39" i="149" l="1"/>
  <c r="J38" i="148"/>
  <c r="K38" i="148" s="1"/>
  <c r="J37" i="148"/>
  <c r="K37" i="148" s="1"/>
  <c r="J36" i="148"/>
  <c r="K36" i="148" s="1"/>
  <c r="J35" i="148"/>
  <c r="K35" i="148" s="1"/>
  <c r="J34" i="148"/>
  <c r="K34" i="148" s="1"/>
  <c r="J33" i="148"/>
  <c r="K33" i="148" s="1"/>
  <c r="J32" i="148"/>
  <c r="K32" i="148" s="1"/>
  <c r="J31" i="148"/>
  <c r="J30" i="148"/>
  <c r="K30" i="148" s="1"/>
  <c r="J29" i="148"/>
  <c r="K29" i="148" s="1"/>
  <c r="J28" i="148"/>
  <c r="J27" i="148"/>
  <c r="J26" i="148"/>
  <c r="J25" i="148"/>
  <c r="K25" i="148" s="1"/>
  <c r="J24" i="148"/>
  <c r="K24" i="148" s="1"/>
  <c r="J23" i="148"/>
  <c r="K23" i="148" s="1"/>
  <c r="J22" i="148"/>
  <c r="K22" i="148" s="1"/>
  <c r="J21" i="148"/>
  <c r="K21" i="148" s="1"/>
  <c r="J20" i="148"/>
  <c r="K20" i="148" s="1"/>
  <c r="J19" i="148"/>
  <c r="K19" i="148" s="1"/>
  <c r="J18" i="148"/>
  <c r="K18" i="148" s="1"/>
  <c r="J17" i="148"/>
  <c r="K17" i="148" s="1"/>
  <c r="J16" i="148"/>
  <c r="J15" i="148"/>
  <c r="K15" i="148" s="1"/>
  <c r="J14" i="148"/>
  <c r="K14" i="148" s="1"/>
  <c r="J13" i="148"/>
  <c r="K39" i="148" l="1"/>
  <c r="J38" i="147"/>
  <c r="K38" i="147" s="1"/>
  <c r="J37" i="147"/>
  <c r="K37" i="147" s="1"/>
  <c r="J36" i="147"/>
  <c r="K36" i="147" s="1"/>
  <c r="J35" i="147"/>
  <c r="K35" i="147" s="1"/>
  <c r="J34" i="147"/>
  <c r="K34" i="147" s="1"/>
  <c r="J33" i="147"/>
  <c r="K33" i="147" s="1"/>
  <c r="J32" i="147"/>
  <c r="K32" i="147" s="1"/>
  <c r="J31" i="147"/>
  <c r="J30" i="147"/>
  <c r="K30" i="147" s="1"/>
  <c r="J29" i="147"/>
  <c r="K29" i="147" s="1"/>
  <c r="J28" i="147"/>
  <c r="J27" i="147"/>
  <c r="J26" i="147"/>
  <c r="J25" i="147"/>
  <c r="K25" i="147" s="1"/>
  <c r="J24" i="147"/>
  <c r="K24" i="147" s="1"/>
  <c r="J23" i="147"/>
  <c r="K23" i="147" s="1"/>
  <c r="J22" i="147"/>
  <c r="K22" i="147" s="1"/>
  <c r="J21" i="147"/>
  <c r="K21" i="147" s="1"/>
  <c r="J20" i="147"/>
  <c r="K20" i="147" s="1"/>
  <c r="J19" i="147"/>
  <c r="K19" i="147" s="1"/>
  <c r="J18" i="147"/>
  <c r="K18" i="147" s="1"/>
  <c r="J17" i="147"/>
  <c r="K17" i="147" s="1"/>
  <c r="J16" i="147"/>
  <c r="J15" i="147"/>
  <c r="K15" i="147" s="1"/>
  <c r="J14" i="147"/>
  <c r="K14" i="147" s="1"/>
  <c r="J13" i="147"/>
  <c r="K39" i="147" l="1"/>
  <c r="J38" i="146"/>
  <c r="K38" i="146" s="1"/>
  <c r="J37" i="146"/>
  <c r="K37" i="146" s="1"/>
  <c r="J36" i="146"/>
  <c r="K36" i="146" s="1"/>
  <c r="J35" i="146"/>
  <c r="K35" i="146" s="1"/>
  <c r="J34" i="146"/>
  <c r="K34" i="146" s="1"/>
  <c r="J33" i="146"/>
  <c r="K33" i="146" s="1"/>
  <c r="J32" i="146"/>
  <c r="K32" i="146" s="1"/>
  <c r="J31" i="146"/>
  <c r="J30" i="146"/>
  <c r="K30" i="146" s="1"/>
  <c r="J29" i="146"/>
  <c r="K29" i="146" s="1"/>
  <c r="J28" i="146"/>
  <c r="J27" i="146"/>
  <c r="J26" i="146"/>
  <c r="J25" i="146"/>
  <c r="K25" i="146" s="1"/>
  <c r="J24" i="146"/>
  <c r="K24" i="146" s="1"/>
  <c r="J23" i="146"/>
  <c r="K23" i="146" s="1"/>
  <c r="J22" i="146"/>
  <c r="K22" i="146" s="1"/>
  <c r="J21" i="146"/>
  <c r="K21" i="146" s="1"/>
  <c r="J20" i="146"/>
  <c r="K20" i="146" s="1"/>
  <c r="J19" i="146"/>
  <c r="K19" i="146" s="1"/>
  <c r="J18" i="146"/>
  <c r="K18" i="146" s="1"/>
  <c r="J17" i="146"/>
  <c r="K17" i="146" s="1"/>
  <c r="J16" i="146"/>
  <c r="J15" i="146"/>
  <c r="K15" i="146" s="1"/>
  <c r="J14" i="146"/>
  <c r="K14" i="146" s="1"/>
  <c r="J13" i="146"/>
  <c r="K39" i="146" l="1"/>
  <c r="J38" i="145"/>
  <c r="K38" i="145" s="1"/>
  <c r="J37" i="145"/>
  <c r="K37" i="145" s="1"/>
  <c r="J36" i="145"/>
  <c r="K36" i="145" s="1"/>
  <c r="J35" i="145"/>
  <c r="K35" i="145" s="1"/>
  <c r="J34" i="145"/>
  <c r="K34" i="145" s="1"/>
  <c r="J33" i="145"/>
  <c r="K33" i="145" s="1"/>
  <c r="J32" i="145"/>
  <c r="K32" i="145" s="1"/>
  <c r="J31" i="145"/>
  <c r="J30" i="145"/>
  <c r="K30" i="145" s="1"/>
  <c r="J29" i="145"/>
  <c r="K29" i="145" s="1"/>
  <c r="J28" i="145"/>
  <c r="J27" i="145"/>
  <c r="J26" i="145"/>
  <c r="J25" i="145"/>
  <c r="K25" i="145" s="1"/>
  <c r="J24" i="145"/>
  <c r="K24" i="145" s="1"/>
  <c r="J23" i="145"/>
  <c r="K23" i="145" s="1"/>
  <c r="J22" i="145"/>
  <c r="K22" i="145" s="1"/>
  <c r="J21" i="145"/>
  <c r="K21" i="145" s="1"/>
  <c r="J20" i="145"/>
  <c r="K20" i="145" s="1"/>
  <c r="J19" i="145"/>
  <c r="K19" i="145" s="1"/>
  <c r="J18" i="145"/>
  <c r="K18" i="145" s="1"/>
  <c r="J17" i="145"/>
  <c r="K17" i="145" s="1"/>
  <c r="J16" i="145"/>
  <c r="J15" i="145"/>
  <c r="K15" i="145" s="1"/>
  <c r="J14" i="145"/>
  <c r="K14" i="145" s="1"/>
  <c r="J13" i="145"/>
  <c r="K39" i="145" l="1"/>
  <c r="J38" i="144"/>
  <c r="K38" i="144" s="1"/>
  <c r="J37" i="144"/>
  <c r="K37" i="144" s="1"/>
  <c r="J36" i="144"/>
  <c r="K36" i="144" s="1"/>
  <c r="J35" i="144"/>
  <c r="K35" i="144" s="1"/>
  <c r="J34" i="144"/>
  <c r="K34" i="144" s="1"/>
  <c r="J33" i="144"/>
  <c r="K33" i="144" s="1"/>
  <c r="J32" i="144"/>
  <c r="K32" i="144" s="1"/>
  <c r="J31" i="144"/>
  <c r="J30" i="144"/>
  <c r="K30" i="144" s="1"/>
  <c r="J29" i="144"/>
  <c r="K29" i="144" s="1"/>
  <c r="J28" i="144"/>
  <c r="J27" i="144"/>
  <c r="J26" i="144"/>
  <c r="J25" i="144"/>
  <c r="K25" i="144" s="1"/>
  <c r="J24" i="144"/>
  <c r="K24" i="144" s="1"/>
  <c r="J23" i="144"/>
  <c r="K23" i="144" s="1"/>
  <c r="J22" i="144"/>
  <c r="K22" i="144" s="1"/>
  <c r="J21" i="144"/>
  <c r="K21" i="144" s="1"/>
  <c r="J20" i="144"/>
  <c r="K20" i="144" s="1"/>
  <c r="J19" i="144"/>
  <c r="K19" i="144" s="1"/>
  <c r="J18" i="144"/>
  <c r="K18" i="144" s="1"/>
  <c r="J17" i="144"/>
  <c r="K17" i="144" s="1"/>
  <c r="J16" i="144"/>
  <c r="J15" i="144"/>
  <c r="K15" i="144" s="1"/>
  <c r="J14" i="144"/>
  <c r="K14" i="144" s="1"/>
  <c r="J13" i="144"/>
  <c r="K39" i="144" l="1"/>
  <c r="J38" i="143"/>
  <c r="K38" i="143" s="1"/>
  <c r="J37" i="143"/>
  <c r="K37" i="143" s="1"/>
  <c r="J36" i="143"/>
  <c r="K36" i="143" s="1"/>
  <c r="J35" i="143"/>
  <c r="K35" i="143" s="1"/>
  <c r="J34" i="143"/>
  <c r="K34" i="143" s="1"/>
  <c r="J33" i="143"/>
  <c r="K33" i="143" s="1"/>
  <c r="J32" i="143"/>
  <c r="K32" i="143" s="1"/>
  <c r="J31" i="143"/>
  <c r="J30" i="143"/>
  <c r="K30" i="143" s="1"/>
  <c r="J29" i="143"/>
  <c r="K29" i="143" s="1"/>
  <c r="J28" i="143"/>
  <c r="J27" i="143"/>
  <c r="J26" i="143"/>
  <c r="J25" i="143"/>
  <c r="K25" i="143" s="1"/>
  <c r="J24" i="143"/>
  <c r="K24" i="143" s="1"/>
  <c r="J23" i="143"/>
  <c r="K23" i="143" s="1"/>
  <c r="J22" i="143"/>
  <c r="K22" i="143" s="1"/>
  <c r="J21" i="143"/>
  <c r="K21" i="143" s="1"/>
  <c r="J20" i="143"/>
  <c r="K20" i="143" s="1"/>
  <c r="J19" i="143"/>
  <c r="K19" i="143" s="1"/>
  <c r="J18" i="143"/>
  <c r="K18" i="143" s="1"/>
  <c r="J17" i="143"/>
  <c r="K17" i="143" s="1"/>
  <c r="J16" i="143"/>
  <c r="J15" i="143"/>
  <c r="K15" i="143" s="1"/>
  <c r="J14" i="143"/>
  <c r="K14" i="143" s="1"/>
  <c r="J13" i="143"/>
  <c r="K39" i="143" l="1"/>
  <c r="J38" i="142"/>
  <c r="K38" i="142" s="1"/>
  <c r="J37" i="142"/>
  <c r="K37" i="142" s="1"/>
  <c r="J36" i="142"/>
  <c r="K36" i="142" s="1"/>
  <c r="J35" i="142"/>
  <c r="K35" i="142" s="1"/>
  <c r="J34" i="142"/>
  <c r="K34" i="142" s="1"/>
  <c r="J33" i="142"/>
  <c r="K33" i="142" s="1"/>
  <c r="J32" i="142"/>
  <c r="K32" i="142" s="1"/>
  <c r="J31" i="142"/>
  <c r="J30" i="142"/>
  <c r="K30" i="142" s="1"/>
  <c r="J29" i="142"/>
  <c r="K29" i="142" s="1"/>
  <c r="J28" i="142"/>
  <c r="J27" i="142"/>
  <c r="J26" i="142"/>
  <c r="J25" i="142"/>
  <c r="K25" i="142" s="1"/>
  <c r="J24" i="142"/>
  <c r="K24" i="142" s="1"/>
  <c r="J23" i="142"/>
  <c r="K23" i="142" s="1"/>
  <c r="J22" i="142"/>
  <c r="K22" i="142" s="1"/>
  <c r="J21" i="142"/>
  <c r="K21" i="142" s="1"/>
  <c r="J20" i="142"/>
  <c r="K20" i="142" s="1"/>
  <c r="J19" i="142"/>
  <c r="K19" i="142" s="1"/>
  <c r="J18" i="142"/>
  <c r="K18" i="142" s="1"/>
  <c r="J17" i="142"/>
  <c r="K17" i="142" s="1"/>
  <c r="J16" i="142"/>
  <c r="J15" i="142"/>
  <c r="K15" i="142" s="1"/>
  <c r="J14" i="142"/>
  <c r="K14" i="142" s="1"/>
  <c r="J13" i="142"/>
  <c r="K39" i="142" l="1"/>
  <c r="J38" i="141"/>
  <c r="K38" i="141" s="1"/>
  <c r="J37" i="141"/>
  <c r="K37" i="141" s="1"/>
  <c r="J36" i="141"/>
  <c r="K36" i="141" s="1"/>
  <c r="J35" i="141"/>
  <c r="K35" i="141" s="1"/>
  <c r="J34" i="141"/>
  <c r="K34" i="141" s="1"/>
  <c r="J33" i="141"/>
  <c r="K33" i="141" s="1"/>
  <c r="J32" i="141"/>
  <c r="K32" i="141" s="1"/>
  <c r="J31" i="141"/>
  <c r="J30" i="141"/>
  <c r="K30" i="141" s="1"/>
  <c r="J29" i="141"/>
  <c r="K29" i="141" s="1"/>
  <c r="J28" i="141"/>
  <c r="J27" i="141"/>
  <c r="J26" i="141"/>
  <c r="J25" i="141"/>
  <c r="K25" i="141" s="1"/>
  <c r="J24" i="141"/>
  <c r="K24" i="141" s="1"/>
  <c r="J23" i="141"/>
  <c r="K23" i="141" s="1"/>
  <c r="J22" i="141"/>
  <c r="K22" i="141" s="1"/>
  <c r="J21" i="141"/>
  <c r="K21" i="141" s="1"/>
  <c r="J20" i="141"/>
  <c r="K20" i="141" s="1"/>
  <c r="J19" i="141"/>
  <c r="K19" i="141" s="1"/>
  <c r="J18" i="141"/>
  <c r="K18" i="141" s="1"/>
  <c r="J17" i="141"/>
  <c r="K17" i="141" s="1"/>
  <c r="J16" i="141"/>
  <c r="J15" i="141"/>
  <c r="K15" i="141" s="1"/>
  <c r="J14" i="141"/>
  <c r="K14" i="141" s="1"/>
  <c r="J13" i="141"/>
  <c r="K39" i="141" l="1"/>
  <c r="J38" i="140"/>
  <c r="K38" i="140" s="1"/>
  <c r="J37" i="140"/>
  <c r="K37" i="140" s="1"/>
  <c r="J36" i="140"/>
  <c r="K36" i="140" s="1"/>
  <c r="J35" i="140"/>
  <c r="K35" i="140" s="1"/>
  <c r="J34" i="140"/>
  <c r="K34" i="140" s="1"/>
  <c r="J33" i="140"/>
  <c r="K33" i="140" s="1"/>
  <c r="J32" i="140"/>
  <c r="K32" i="140" s="1"/>
  <c r="J31" i="140"/>
  <c r="J30" i="140"/>
  <c r="K30" i="140" s="1"/>
  <c r="J29" i="140"/>
  <c r="K29" i="140" s="1"/>
  <c r="J28" i="140"/>
  <c r="J27" i="140"/>
  <c r="J26" i="140"/>
  <c r="J25" i="140"/>
  <c r="K25" i="140" s="1"/>
  <c r="J24" i="140"/>
  <c r="K24" i="140" s="1"/>
  <c r="J23" i="140"/>
  <c r="K23" i="140" s="1"/>
  <c r="J22" i="140"/>
  <c r="K22" i="140" s="1"/>
  <c r="J21" i="140"/>
  <c r="K21" i="140" s="1"/>
  <c r="J20" i="140"/>
  <c r="K20" i="140" s="1"/>
  <c r="J19" i="140"/>
  <c r="K19" i="140" s="1"/>
  <c r="J18" i="140"/>
  <c r="K18" i="140" s="1"/>
  <c r="J17" i="140"/>
  <c r="K17" i="140" s="1"/>
  <c r="J16" i="140"/>
  <c r="J15" i="140"/>
  <c r="K15" i="140" s="1"/>
  <c r="J14" i="140"/>
  <c r="K14" i="140" s="1"/>
  <c r="J13" i="140"/>
  <c r="K39" i="140" l="1"/>
  <c r="J38" i="139"/>
  <c r="K38" i="139" s="1"/>
  <c r="J37" i="139"/>
  <c r="K37" i="139" s="1"/>
  <c r="J36" i="139"/>
  <c r="K36" i="139" s="1"/>
  <c r="J35" i="139"/>
  <c r="K35" i="139" s="1"/>
  <c r="J34" i="139"/>
  <c r="K34" i="139" s="1"/>
  <c r="J33" i="139"/>
  <c r="K33" i="139" s="1"/>
  <c r="J32" i="139"/>
  <c r="K32" i="139" s="1"/>
  <c r="J31" i="139"/>
  <c r="J30" i="139"/>
  <c r="K30" i="139" s="1"/>
  <c r="J29" i="139"/>
  <c r="K29" i="139" s="1"/>
  <c r="J28" i="139"/>
  <c r="J27" i="139"/>
  <c r="J26" i="139"/>
  <c r="J25" i="139"/>
  <c r="K25" i="139" s="1"/>
  <c r="J24" i="139"/>
  <c r="K24" i="139" s="1"/>
  <c r="J23" i="139"/>
  <c r="K23" i="139" s="1"/>
  <c r="J22" i="139"/>
  <c r="K22" i="139" s="1"/>
  <c r="J21" i="139"/>
  <c r="K21" i="139" s="1"/>
  <c r="J20" i="139"/>
  <c r="K20" i="139" s="1"/>
  <c r="J19" i="139"/>
  <c r="K19" i="139" s="1"/>
  <c r="J18" i="139"/>
  <c r="K18" i="139" s="1"/>
  <c r="J17" i="139"/>
  <c r="K17" i="139" s="1"/>
  <c r="J16" i="139"/>
  <c r="J15" i="139"/>
  <c r="K15" i="139" s="1"/>
  <c r="J14" i="139"/>
  <c r="K14" i="139" s="1"/>
  <c r="J13" i="139"/>
  <c r="K39" i="139" l="1"/>
  <c r="J38" i="138"/>
  <c r="K38" i="138" s="1"/>
  <c r="J37" i="138"/>
  <c r="K37" i="138" s="1"/>
  <c r="J36" i="138"/>
  <c r="K36" i="138" s="1"/>
  <c r="J35" i="138"/>
  <c r="K35" i="138" s="1"/>
  <c r="J34" i="138"/>
  <c r="K34" i="138" s="1"/>
  <c r="J33" i="138"/>
  <c r="K33" i="138" s="1"/>
  <c r="J32" i="138"/>
  <c r="K32" i="138" s="1"/>
  <c r="J31" i="138"/>
  <c r="J30" i="138"/>
  <c r="K30" i="138" s="1"/>
  <c r="J29" i="138"/>
  <c r="K29" i="138" s="1"/>
  <c r="J28" i="138"/>
  <c r="J27" i="138"/>
  <c r="J26" i="138"/>
  <c r="J25" i="138"/>
  <c r="K25" i="138" s="1"/>
  <c r="J24" i="138"/>
  <c r="K24" i="138" s="1"/>
  <c r="J23" i="138"/>
  <c r="K23" i="138" s="1"/>
  <c r="J22" i="138"/>
  <c r="K22" i="138" s="1"/>
  <c r="J21" i="138"/>
  <c r="K21" i="138" s="1"/>
  <c r="J20" i="138"/>
  <c r="K20" i="138" s="1"/>
  <c r="J19" i="138"/>
  <c r="K19" i="138" s="1"/>
  <c r="J18" i="138"/>
  <c r="K18" i="138" s="1"/>
  <c r="J17" i="138"/>
  <c r="K17" i="138" s="1"/>
  <c r="J16" i="138"/>
  <c r="J15" i="138"/>
  <c r="K15" i="138" s="1"/>
  <c r="J14" i="138"/>
  <c r="K14" i="138" s="1"/>
  <c r="J13" i="138"/>
  <c r="K39" i="138" l="1"/>
  <c r="J38" i="137"/>
  <c r="K38" i="137" s="1"/>
  <c r="J37" i="137"/>
  <c r="K37" i="137" s="1"/>
  <c r="J36" i="137"/>
  <c r="K36" i="137" s="1"/>
  <c r="J35" i="137"/>
  <c r="K35" i="137" s="1"/>
  <c r="J34" i="137"/>
  <c r="K34" i="137" s="1"/>
  <c r="J33" i="137"/>
  <c r="K33" i="137" s="1"/>
  <c r="J32" i="137"/>
  <c r="K32" i="137" s="1"/>
  <c r="J31" i="137"/>
  <c r="J30" i="137"/>
  <c r="K30" i="137" s="1"/>
  <c r="J29" i="137"/>
  <c r="K29" i="137" s="1"/>
  <c r="J28" i="137"/>
  <c r="J27" i="137"/>
  <c r="J26" i="137"/>
  <c r="J25" i="137"/>
  <c r="K25" i="137" s="1"/>
  <c r="J24" i="137"/>
  <c r="K24" i="137" s="1"/>
  <c r="J23" i="137"/>
  <c r="K23" i="137" s="1"/>
  <c r="J22" i="137"/>
  <c r="K22" i="137" s="1"/>
  <c r="J21" i="137"/>
  <c r="K21" i="137" s="1"/>
  <c r="J20" i="137"/>
  <c r="K20" i="137" s="1"/>
  <c r="J19" i="137"/>
  <c r="K19" i="137" s="1"/>
  <c r="J18" i="137"/>
  <c r="K18" i="137" s="1"/>
  <c r="J17" i="137"/>
  <c r="K17" i="137" s="1"/>
  <c r="J16" i="137"/>
  <c r="J15" i="137"/>
  <c r="K15" i="137" s="1"/>
  <c r="J14" i="137"/>
  <c r="K14" i="137" s="1"/>
  <c r="J13" i="137"/>
  <c r="K39" i="137" l="1"/>
  <c r="J38" i="136"/>
  <c r="K38" i="136" s="1"/>
  <c r="J37" i="136"/>
  <c r="K37" i="136" s="1"/>
  <c r="J36" i="136"/>
  <c r="K36" i="136" s="1"/>
  <c r="J35" i="136"/>
  <c r="K35" i="136" s="1"/>
  <c r="J34" i="136"/>
  <c r="K34" i="136" s="1"/>
  <c r="J33" i="136"/>
  <c r="K33" i="136" s="1"/>
  <c r="J32" i="136"/>
  <c r="K32" i="136" s="1"/>
  <c r="J31" i="136"/>
  <c r="J30" i="136"/>
  <c r="K30" i="136" s="1"/>
  <c r="J29" i="136"/>
  <c r="K29" i="136" s="1"/>
  <c r="J28" i="136"/>
  <c r="J27" i="136"/>
  <c r="J26" i="136"/>
  <c r="J25" i="136"/>
  <c r="K25" i="136" s="1"/>
  <c r="J24" i="136"/>
  <c r="K24" i="136" s="1"/>
  <c r="J23" i="136"/>
  <c r="K23" i="136" s="1"/>
  <c r="J22" i="136"/>
  <c r="K22" i="136" s="1"/>
  <c r="J21" i="136"/>
  <c r="K21" i="136" s="1"/>
  <c r="J20" i="136"/>
  <c r="K20" i="136" s="1"/>
  <c r="J19" i="136"/>
  <c r="K19" i="136" s="1"/>
  <c r="J18" i="136"/>
  <c r="K18" i="136" s="1"/>
  <c r="J17" i="136"/>
  <c r="K17" i="136" s="1"/>
  <c r="J16" i="136"/>
  <c r="J15" i="136"/>
  <c r="K15" i="136" s="1"/>
  <c r="J14" i="136"/>
  <c r="K14" i="136" s="1"/>
  <c r="J13" i="136"/>
  <c r="K39" i="136" l="1"/>
  <c r="J38" i="135"/>
  <c r="K38" i="135" s="1"/>
  <c r="J37" i="135"/>
  <c r="K37" i="135" s="1"/>
  <c r="J36" i="135"/>
  <c r="K36" i="135" s="1"/>
  <c r="J35" i="135"/>
  <c r="K35" i="135" s="1"/>
  <c r="J34" i="135"/>
  <c r="K34" i="135" s="1"/>
  <c r="J33" i="135"/>
  <c r="K33" i="135" s="1"/>
  <c r="J32" i="135"/>
  <c r="K32" i="135" s="1"/>
  <c r="J31" i="135"/>
  <c r="J30" i="135"/>
  <c r="K30" i="135" s="1"/>
  <c r="J29" i="135"/>
  <c r="K29" i="135" s="1"/>
  <c r="J28" i="135"/>
  <c r="J27" i="135"/>
  <c r="J26" i="135"/>
  <c r="J25" i="135"/>
  <c r="K25" i="135" s="1"/>
  <c r="J24" i="135"/>
  <c r="K24" i="135" s="1"/>
  <c r="J23" i="135"/>
  <c r="K23" i="135" s="1"/>
  <c r="J22" i="135"/>
  <c r="K22" i="135" s="1"/>
  <c r="J21" i="135"/>
  <c r="K21" i="135" s="1"/>
  <c r="J20" i="135"/>
  <c r="K20" i="135" s="1"/>
  <c r="J19" i="135"/>
  <c r="K19" i="135" s="1"/>
  <c r="J18" i="135"/>
  <c r="K18" i="135" s="1"/>
  <c r="J17" i="135"/>
  <c r="K17" i="135" s="1"/>
  <c r="J16" i="135"/>
  <c r="J15" i="135"/>
  <c r="K15" i="135" s="1"/>
  <c r="J14" i="135"/>
  <c r="K14" i="135" s="1"/>
  <c r="J13" i="135"/>
  <c r="K39" i="135" l="1"/>
  <c r="J38" i="134"/>
  <c r="K38" i="134" s="1"/>
  <c r="J37" i="134"/>
  <c r="K37" i="134" s="1"/>
  <c r="J36" i="134"/>
  <c r="K36" i="134" s="1"/>
  <c r="J35" i="134"/>
  <c r="K35" i="134" s="1"/>
  <c r="J34" i="134"/>
  <c r="K34" i="134" s="1"/>
  <c r="J33" i="134"/>
  <c r="K33" i="134" s="1"/>
  <c r="J32" i="134"/>
  <c r="K32" i="134" s="1"/>
  <c r="J31" i="134"/>
  <c r="J30" i="134"/>
  <c r="K30" i="134" s="1"/>
  <c r="J29" i="134"/>
  <c r="K29" i="134" s="1"/>
  <c r="J28" i="134"/>
  <c r="J27" i="134"/>
  <c r="J26" i="134"/>
  <c r="J25" i="134"/>
  <c r="K25" i="134" s="1"/>
  <c r="J24" i="134"/>
  <c r="K24" i="134" s="1"/>
  <c r="J23" i="134"/>
  <c r="K23" i="134" s="1"/>
  <c r="J22" i="134"/>
  <c r="K22" i="134" s="1"/>
  <c r="J21" i="134"/>
  <c r="K21" i="134" s="1"/>
  <c r="J20" i="134"/>
  <c r="K20" i="134" s="1"/>
  <c r="J19" i="134"/>
  <c r="K19" i="134" s="1"/>
  <c r="J18" i="134"/>
  <c r="K18" i="134" s="1"/>
  <c r="J17" i="134"/>
  <c r="K17" i="134" s="1"/>
  <c r="J16" i="134"/>
  <c r="J15" i="134"/>
  <c r="K15" i="134" s="1"/>
  <c r="J14" i="134"/>
  <c r="K14" i="134" s="1"/>
  <c r="J13" i="134"/>
  <c r="K39" i="134" l="1"/>
  <c r="J38" i="133"/>
  <c r="K38" i="133" s="1"/>
  <c r="J37" i="133"/>
  <c r="K37" i="133" s="1"/>
  <c r="J36" i="133"/>
  <c r="K36" i="133" s="1"/>
  <c r="J35" i="133"/>
  <c r="K35" i="133" s="1"/>
  <c r="J34" i="133"/>
  <c r="K34" i="133" s="1"/>
  <c r="J33" i="133"/>
  <c r="K33" i="133" s="1"/>
  <c r="J32" i="133"/>
  <c r="K32" i="133" s="1"/>
  <c r="J31" i="133"/>
  <c r="J30" i="133"/>
  <c r="K30" i="133" s="1"/>
  <c r="J29" i="133"/>
  <c r="K29" i="133" s="1"/>
  <c r="J28" i="133"/>
  <c r="J27" i="133"/>
  <c r="J26" i="133"/>
  <c r="J25" i="133"/>
  <c r="K25" i="133" s="1"/>
  <c r="J24" i="133"/>
  <c r="K24" i="133" s="1"/>
  <c r="J23" i="133"/>
  <c r="K23" i="133" s="1"/>
  <c r="J22" i="133"/>
  <c r="K22" i="133" s="1"/>
  <c r="J21" i="133"/>
  <c r="K21" i="133" s="1"/>
  <c r="J20" i="133"/>
  <c r="K20" i="133" s="1"/>
  <c r="J19" i="133"/>
  <c r="K19" i="133" s="1"/>
  <c r="J18" i="133"/>
  <c r="K18" i="133" s="1"/>
  <c r="J17" i="133"/>
  <c r="K17" i="133" s="1"/>
  <c r="J16" i="133"/>
  <c r="J15" i="133"/>
  <c r="K15" i="133" s="1"/>
  <c r="J14" i="133"/>
  <c r="K14" i="133" s="1"/>
  <c r="J13" i="133"/>
  <c r="K39" i="133" l="1"/>
  <c r="J38" i="132"/>
  <c r="K38" i="132" s="1"/>
  <c r="J37" i="132"/>
  <c r="K37" i="132" s="1"/>
  <c r="J36" i="132"/>
  <c r="K36" i="132" s="1"/>
  <c r="J35" i="132"/>
  <c r="K35" i="132" s="1"/>
  <c r="J34" i="132"/>
  <c r="K34" i="132" s="1"/>
  <c r="J33" i="132"/>
  <c r="K33" i="132" s="1"/>
  <c r="J32" i="132"/>
  <c r="K32" i="132" s="1"/>
  <c r="J31" i="132"/>
  <c r="J30" i="132"/>
  <c r="K30" i="132" s="1"/>
  <c r="J29" i="132"/>
  <c r="K29" i="132" s="1"/>
  <c r="J28" i="132"/>
  <c r="J27" i="132"/>
  <c r="J26" i="132"/>
  <c r="J25" i="132"/>
  <c r="K25" i="132" s="1"/>
  <c r="J24" i="132"/>
  <c r="K24" i="132" s="1"/>
  <c r="J23" i="132"/>
  <c r="K23" i="132" s="1"/>
  <c r="J22" i="132"/>
  <c r="K22" i="132" s="1"/>
  <c r="J21" i="132"/>
  <c r="K21" i="132" s="1"/>
  <c r="J20" i="132"/>
  <c r="K20" i="132" s="1"/>
  <c r="J19" i="132"/>
  <c r="K19" i="132" s="1"/>
  <c r="J18" i="132"/>
  <c r="K18" i="132" s="1"/>
  <c r="J17" i="132"/>
  <c r="K17" i="132" s="1"/>
  <c r="J16" i="132"/>
  <c r="J15" i="132"/>
  <c r="K15" i="132" s="1"/>
  <c r="J14" i="132"/>
  <c r="K14" i="132" s="1"/>
  <c r="J13" i="132"/>
  <c r="K39" i="132" l="1"/>
  <c r="J38" i="131"/>
  <c r="K38" i="131" s="1"/>
  <c r="J37" i="131"/>
  <c r="K37" i="131" s="1"/>
  <c r="J36" i="131"/>
  <c r="K36" i="131" s="1"/>
  <c r="J35" i="131"/>
  <c r="K35" i="131" s="1"/>
  <c r="J34" i="131"/>
  <c r="K34" i="131" s="1"/>
  <c r="J33" i="131"/>
  <c r="K33" i="131" s="1"/>
  <c r="J32" i="131"/>
  <c r="K32" i="131" s="1"/>
  <c r="J31" i="131"/>
  <c r="J30" i="131"/>
  <c r="K30" i="131" s="1"/>
  <c r="J29" i="131"/>
  <c r="K29" i="131" s="1"/>
  <c r="J28" i="131"/>
  <c r="J27" i="131"/>
  <c r="J26" i="131"/>
  <c r="J25" i="131"/>
  <c r="K25" i="131" s="1"/>
  <c r="J24" i="131"/>
  <c r="K24" i="131" s="1"/>
  <c r="J23" i="131"/>
  <c r="K23" i="131" s="1"/>
  <c r="J22" i="131"/>
  <c r="K22" i="131" s="1"/>
  <c r="J21" i="131"/>
  <c r="K21" i="131" s="1"/>
  <c r="J20" i="131"/>
  <c r="K20" i="131" s="1"/>
  <c r="J19" i="131"/>
  <c r="K19" i="131" s="1"/>
  <c r="J18" i="131"/>
  <c r="K18" i="131" s="1"/>
  <c r="J17" i="131"/>
  <c r="K17" i="131" s="1"/>
  <c r="J16" i="131"/>
  <c r="J15" i="131"/>
  <c r="K15" i="131" s="1"/>
  <c r="J14" i="131"/>
  <c r="K14" i="131" s="1"/>
  <c r="J13" i="131"/>
  <c r="K39" i="131" l="1"/>
  <c r="J38" i="130"/>
  <c r="K38" i="130" s="1"/>
  <c r="J37" i="130"/>
  <c r="K37" i="130" s="1"/>
  <c r="J36" i="130"/>
  <c r="K36" i="130" s="1"/>
  <c r="J35" i="130"/>
  <c r="K35" i="130" s="1"/>
  <c r="J34" i="130"/>
  <c r="K34" i="130" s="1"/>
  <c r="J33" i="130"/>
  <c r="K33" i="130" s="1"/>
  <c r="J32" i="130"/>
  <c r="K32" i="130" s="1"/>
  <c r="J31" i="130"/>
  <c r="J30" i="130"/>
  <c r="K30" i="130" s="1"/>
  <c r="J29" i="130"/>
  <c r="K29" i="130" s="1"/>
  <c r="J28" i="130"/>
  <c r="J27" i="130"/>
  <c r="J26" i="130"/>
  <c r="J25" i="130"/>
  <c r="K25" i="130" s="1"/>
  <c r="J24" i="130"/>
  <c r="K24" i="130" s="1"/>
  <c r="J23" i="130"/>
  <c r="K23" i="130" s="1"/>
  <c r="J22" i="130"/>
  <c r="K22" i="130" s="1"/>
  <c r="J21" i="130"/>
  <c r="K21" i="130" s="1"/>
  <c r="J20" i="130"/>
  <c r="K20" i="130" s="1"/>
  <c r="J19" i="130"/>
  <c r="K19" i="130" s="1"/>
  <c r="J18" i="130"/>
  <c r="K18" i="130" s="1"/>
  <c r="J17" i="130"/>
  <c r="K17" i="130" s="1"/>
  <c r="J16" i="130"/>
  <c r="J15" i="130"/>
  <c r="K15" i="130" s="1"/>
  <c r="J14" i="130"/>
  <c r="K14" i="130" s="1"/>
  <c r="J13" i="130"/>
  <c r="K39" i="130" l="1"/>
  <c r="J38" i="128"/>
  <c r="K38" i="128" s="1"/>
  <c r="J37" i="128"/>
  <c r="K37" i="128" s="1"/>
  <c r="J36" i="128"/>
  <c r="K36" i="128" s="1"/>
  <c r="J35" i="128"/>
  <c r="K35" i="128" s="1"/>
  <c r="J34" i="128"/>
  <c r="K34" i="128" s="1"/>
  <c r="J33" i="128"/>
  <c r="K33" i="128" s="1"/>
  <c r="J32" i="128"/>
  <c r="K32" i="128" s="1"/>
  <c r="J31" i="128"/>
  <c r="J30" i="128"/>
  <c r="K30" i="128" s="1"/>
  <c r="J29" i="128"/>
  <c r="K29" i="128" s="1"/>
  <c r="J28" i="128"/>
  <c r="J27" i="128"/>
  <c r="J26" i="128"/>
  <c r="J25" i="128"/>
  <c r="K25" i="128" s="1"/>
  <c r="J24" i="128"/>
  <c r="K24" i="128" s="1"/>
  <c r="J23" i="128"/>
  <c r="K23" i="128" s="1"/>
  <c r="J22" i="128"/>
  <c r="K22" i="128" s="1"/>
  <c r="J21" i="128"/>
  <c r="K21" i="128" s="1"/>
  <c r="J20" i="128"/>
  <c r="K20" i="128" s="1"/>
  <c r="J19" i="128"/>
  <c r="K19" i="128" s="1"/>
  <c r="J18" i="128"/>
  <c r="K18" i="128" s="1"/>
  <c r="J17" i="128"/>
  <c r="K17" i="128" s="1"/>
  <c r="J16" i="128"/>
  <c r="J15" i="128"/>
  <c r="K15" i="128" s="1"/>
  <c r="J14" i="128"/>
  <c r="K14" i="128" s="1"/>
  <c r="J13" i="128"/>
  <c r="K39" i="128" l="1"/>
  <c r="J38" i="127"/>
  <c r="K38" i="127" s="1"/>
  <c r="J37" i="127"/>
  <c r="K37" i="127" s="1"/>
  <c r="J36" i="127"/>
  <c r="K36" i="127" s="1"/>
  <c r="J35" i="127"/>
  <c r="K35" i="127" s="1"/>
  <c r="J34" i="127"/>
  <c r="K34" i="127" s="1"/>
  <c r="J33" i="127"/>
  <c r="K33" i="127" s="1"/>
  <c r="J32" i="127"/>
  <c r="K32" i="127" s="1"/>
  <c r="J31" i="127"/>
  <c r="J30" i="127"/>
  <c r="K30" i="127" s="1"/>
  <c r="J29" i="127"/>
  <c r="K29" i="127" s="1"/>
  <c r="J28" i="127"/>
  <c r="J27" i="127"/>
  <c r="J26" i="127"/>
  <c r="J25" i="127"/>
  <c r="K25" i="127" s="1"/>
  <c r="J24" i="127"/>
  <c r="K24" i="127" s="1"/>
  <c r="J23" i="127"/>
  <c r="K23" i="127" s="1"/>
  <c r="J22" i="127"/>
  <c r="K22" i="127" s="1"/>
  <c r="J21" i="127"/>
  <c r="K21" i="127" s="1"/>
  <c r="J20" i="127"/>
  <c r="K20" i="127" s="1"/>
  <c r="J19" i="127"/>
  <c r="K19" i="127" s="1"/>
  <c r="J18" i="127"/>
  <c r="K18" i="127" s="1"/>
  <c r="J17" i="127"/>
  <c r="K17" i="127" s="1"/>
  <c r="J16" i="127"/>
  <c r="J15" i="127"/>
  <c r="K15" i="127" s="1"/>
  <c r="J14" i="127"/>
  <c r="K14" i="127" s="1"/>
  <c r="J13" i="127"/>
  <c r="K39" i="127" l="1"/>
  <c r="J38" i="126"/>
  <c r="K38" i="126" s="1"/>
  <c r="J37" i="126"/>
  <c r="K37" i="126" s="1"/>
  <c r="J36" i="126"/>
  <c r="K36" i="126" s="1"/>
  <c r="J35" i="126"/>
  <c r="K35" i="126" s="1"/>
  <c r="J34" i="126"/>
  <c r="K34" i="126" s="1"/>
  <c r="J33" i="126"/>
  <c r="K33" i="126" s="1"/>
  <c r="J32" i="126"/>
  <c r="K32" i="126" s="1"/>
  <c r="J31" i="126"/>
  <c r="J30" i="126"/>
  <c r="K30" i="126" s="1"/>
  <c r="J29" i="126"/>
  <c r="K29" i="126" s="1"/>
  <c r="J28" i="126"/>
  <c r="J27" i="126"/>
  <c r="J26" i="126"/>
  <c r="J25" i="126"/>
  <c r="K25" i="126" s="1"/>
  <c r="J24" i="126"/>
  <c r="K24" i="126" s="1"/>
  <c r="J23" i="126"/>
  <c r="K23" i="126" s="1"/>
  <c r="J22" i="126"/>
  <c r="K22" i="126" s="1"/>
  <c r="J21" i="126"/>
  <c r="K21" i="126" s="1"/>
  <c r="J20" i="126"/>
  <c r="K20" i="126" s="1"/>
  <c r="J19" i="126"/>
  <c r="K19" i="126" s="1"/>
  <c r="J18" i="126"/>
  <c r="K18" i="126" s="1"/>
  <c r="J17" i="126"/>
  <c r="K17" i="126" s="1"/>
  <c r="J16" i="126"/>
  <c r="J15" i="126"/>
  <c r="K15" i="126" s="1"/>
  <c r="J14" i="126"/>
  <c r="K14" i="126" s="1"/>
  <c r="J13" i="126"/>
  <c r="K39" i="126" l="1"/>
  <c r="J38" i="125" l="1"/>
  <c r="K38" i="125" s="1"/>
  <c r="J37" i="125"/>
  <c r="K37" i="125" s="1"/>
  <c r="J36" i="125"/>
  <c r="K36" i="125" s="1"/>
  <c r="J35" i="125"/>
  <c r="K35" i="125" s="1"/>
  <c r="J34" i="125"/>
  <c r="K34" i="125" s="1"/>
  <c r="J33" i="125"/>
  <c r="K33" i="125" s="1"/>
  <c r="J32" i="125"/>
  <c r="K32" i="125" s="1"/>
  <c r="J31" i="125"/>
  <c r="J30" i="125"/>
  <c r="K30" i="125" s="1"/>
  <c r="J29" i="125"/>
  <c r="K29" i="125" s="1"/>
  <c r="J28" i="125"/>
  <c r="J27" i="125"/>
  <c r="J26" i="125"/>
  <c r="J25" i="125"/>
  <c r="K25" i="125" s="1"/>
  <c r="J24" i="125"/>
  <c r="K24" i="125" s="1"/>
  <c r="J23" i="125"/>
  <c r="K23" i="125" s="1"/>
  <c r="J22" i="125"/>
  <c r="K22" i="125" s="1"/>
  <c r="J21" i="125"/>
  <c r="K21" i="125" s="1"/>
  <c r="J20" i="125"/>
  <c r="K20" i="125" s="1"/>
  <c r="J19" i="125"/>
  <c r="K19" i="125" s="1"/>
  <c r="J18" i="125"/>
  <c r="K18" i="125" s="1"/>
  <c r="J17" i="125"/>
  <c r="K17" i="125" s="1"/>
  <c r="J16" i="125"/>
  <c r="J15" i="125"/>
  <c r="K15" i="125" s="1"/>
  <c r="J14" i="125"/>
  <c r="K14" i="125" s="1"/>
  <c r="J13" i="125"/>
  <c r="K39" i="125" l="1"/>
  <c r="J38" i="124"/>
  <c r="K38" i="124" s="1"/>
  <c r="J37" i="124"/>
  <c r="K37" i="124" s="1"/>
  <c r="J36" i="124"/>
  <c r="J35" i="124"/>
  <c r="J34" i="124"/>
  <c r="K34" i="124" s="1"/>
  <c r="J33" i="124"/>
  <c r="K33" i="124" s="1"/>
  <c r="J32" i="124"/>
  <c r="K32" i="124" s="1"/>
  <c r="J31" i="124"/>
  <c r="J30" i="124"/>
  <c r="K30" i="124" s="1"/>
  <c r="J29" i="124"/>
  <c r="K29" i="124" s="1"/>
  <c r="J28" i="124"/>
  <c r="J27" i="124"/>
  <c r="J26" i="124"/>
  <c r="J25" i="124"/>
  <c r="K25" i="124" s="1"/>
  <c r="J24" i="124"/>
  <c r="K24" i="124" s="1"/>
  <c r="J23" i="124"/>
  <c r="K23" i="124" s="1"/>
  <c r="J22" i="124"/>
  <c r="K22" i="124" s="1"/>
  <c r="J21" i="124"/>
  <c r="K21" i="124" s="1"/>
  <c r="J20" i="124"/>
  <c r="K20" i="124" s="1"/>
  <c r="J19" i="124"/>
  <c r="K19" i="124" s="1"/>
  <c r="J18" i="124"/>
  <c r="K18" i="124" s="1"/>
  <c r="J17" i="124"/>
  <c r="K17" i="124" s="1"/>
  <c r="J16" i="124"/>
  <c r="J15" i="124"/>
  <c r="K15" i="124" s="1"/>
  <c r="J14" i="124"/>
  <c r="K14" i="124" s="1"/>
  <c r="J13" i="124"/>
  <c r="K39" i="124" l="1"/>
  <c r="J38" i="123"/>
  <c r="K38" i="123" s="1"/>
  <c r="J37" i="123"/>
  <c r="K37" i="123" s="1"/>
  <c r="J36" i="123"/>
  <c r="J35" i="123"/>
  <c r="J34" i="123"/>
  <c r="K34" i="123" s="1"/>
  <c r="J33" i="123"/>
  <c r="K33" i="123" s="1"/>
  <c r="J32" i="123"/>
  <c r="K32" i="123" s="1"/>
  <c r="J31" i="123"/>
  <c r="J30" i="123"/>
  <c r="K30" i="123" s="1"/>
  <c r="J29" i="123"/>
  <c r="K29" i="123" s="1"/>
  <c r="J28" i="123"/>
  <c r="J27" i="123"/>
  <c r="J26" i="123"/>
  <c r="J25" i="123"/>
  <c r="K25" i="123" s="1"/>
  <c r="J24" i="123"/>
  <c r="K24" i="123" s="1"/>
  <c r="J23" i="123"/>
  <c r="K23" i="123" s="1"/>
  <c r="J22" i="123"/>
  <c r="K22" i="123" s="1"/>
  <c r="J21" i="123"/>
  <c r="K21" i="123" s="1"/>
  <c r="J20" i="123"/>
  <c r="K20" i="123" s="1"/>
  <c r="J19" i="123"/>
  <c r="K19" i="123" s="1"/>
  <c r="J18" i="123"/>
  <c r="K18" i="123" s="1"/>
  <c r="J17" i="123"/>
  <c r="K17" i="123" s="1"/>
  <c r="J16" i="123"/>
  <c r="J15" i="123"/>
  <c r="K15" i="123" s="1"/>
  <c r="J14" i="123"/>
  <c r="K14" i="123" s="1"/>
  <c r="J13" i="123"/>
  <c r="K39" i="123" l="1"/>
  <c r="J38" i="122"/>
  <c r="K38" i="122" s="1"/>
  <c r="J37" i="122"/>
  <c r="K37" i="122" s="1"/>
  <c r="J36" i="122"/>
  <c r="J35" i="122"/>
  <c r="J34" i="122"/>
  <c r="K34" i="122" s="1"/>
  <c r="J33" i="122"/>
  <c r="K33" i="122" s="1"/>
  <c r="J32" i="122"/>
  <c r="K32" i="122" s="1"/>
  <c r="J31" i="122"/>
  <c r="J30" i="122"/>
  <c r="K30" i="122" s="1"/>
  <c r="J29" i="122"/>
  <c r="K29" i="122" s="1"/>
  <c r="J28" i="122"/>
  <c r="J27" i="122"/>
  <c r="J26" i="122"/>
  <c r="J25" i="122"/>
  <c r="K25" i="122" s="1"/>
  <c r="J24" i="122"/>
  <c r="K24" i="122" s="1"/>
  <c r="J23" i="122"/>
  <c r="K23" i="122" s="1"/>
  <c r="J22" i="122"/>
  <c r="K22" i="122" s="1"/>
  <c r="J21" i="122"/>
  <c r="K21" i="122" s="1"/>
  <c r="J20" i="122"/>
  <c r="K20" i="122" s="1"/>
  <c r="J19" i="122"/>
  <c r="K19" i="122" s="1"/>
  <c r="J18" i="122"/>
  <c r="K18" i="122" s="1"/>
  <c r="J17" i="122"/>
  <c r="K17" i="122" s="1"/>
  <c r="J16" i="122"/>
  <c r="J15" i="122"/>
  <c r="K15" i="122" s="1"/>
  <c r="J14" i="122"/>
  <c r="K14" i="122" s="1"/>
  <c r="J13" i="122"/>
  <c r="K39" i="122" l="1"/>
  <c r="J38" i="121"/>
  <c r="K38" i="121" s="1"/>
  <c r="J37" i="121"/>
  <c r="K37" i="121" s="1"/>
  <c r="J36" i="121"/>
  <c r="J35" i="121"/>
  <c r="J34" i="121"/>
  <c r="K34" i="121" s="1"/>
  <c r="J33" i="121"/>
  <c r="K33" i="121" s="1"/>
  <c r="J32" i="121"/>
  <c r="K32" i="121" s="1"/>
  <c r="J31" i="121"/>
  <c r="J30" i="121"/>
  <c r="K30" i="121" s="1"/>
  <c r="J29" i="121"/>
  <c r="K29" i="121" s="1"/>
  <c r="J28" i="121"/>
  <c r="J27" i="121"/>
  <c r="J26" i="121"/>
  <c r="J25" i="121"/>
  <c r="K25" i="121" s="1"/>
  <c r="J24" i="121"/>
  <c r="K24" i="121" s="1"/>
  <c r="J23" i="121"/>
  <c r="K23" i="121" s="1"/>
  <c r="J22" i="121"/>
  <c r="K22" i="121" s="1"/>
  <c r="J21" i="121"/>
  <c r="K21" i="121" s="1"/>
  <c r="J20" i="121"/>
  <c r="K20" i="121" s="1"/>
  <c r="J19" i="121"/>
  <c r="K19" i="121" s="1"/>
  <c r="J18" i="121"/>
  <c r="K18" i="121" s="1"/>
  <c r="J17" i="121"/>
  <c r="K17" i="121" s="1"/>
  <c r="J16" i="121"/>
  <c r="J15" i="121"/>
  <c r="K15" i="121" s="1"/>
  <c r="J14" i="121"/>
  <c r="K14" i="121" s="1"/>
  <c r="J13" i="121"/>
  <c r="K39" i="121" l="1"/>
  <c r="J38" i="120"/>
  <c r="K38" i="120" s="1"/>
  <c r="J37" i="120"/>
  <c r="K37" i="120" s="1"/>
  <c r="J36" i="120"/>
  <c r="J35" i="120"/>
  <c r="J34" i="120"/>
  <c r="K34" i="120" s="1"/>
  <c r="J33" i="120"/>
  <c r="K33" i="120" s="1"/>
  <c r="J32" i="120"/>
  <c r="K32" i="120" s="1"/>
  <c r="J31" i="120"/>
  <c r="J30" i="120"/>
  <c r="K30" i="120" s="1"/>
  <c r="J29" i="120"/>
  <c r="K29" i="120" s="1"/>
  <c r="J28" i="120"/>
  <c r="J27" i="120"/>
  <c r="J26" i="120"/>
  <c r="J25" i="120"/>
  <c r="K25" i="120" s="1"/>
  <c r="J24" i="120"/>
  <c r="K24" i="120" s="1"/>
  <c r="J23" i="120"/>
  <c r="K23" i="120" s="1"/>
  <c r="J22" i="120"/>
  <c r="K22" i="120" s="1"/>
  <c r="J21" i="120"/>
  <c r="K21" i="120" s="1"/>
  <c r="J20" i="120"/>
  <c r="K20" i="120" s="1"/>
  <c r="J19" i="120"/>
  <c r="K19" i="120" s="1"/>
  <c r="J18" i="120"/>
  <c r="K18" i="120" s="1"/>
  <c r="J17" i="120"/>
  <c r="K17" i="120" s="1"/>
  <c r="J16" i="120"/>
  <c r="J15" i="120"/>
  <c r="K15" i="120" s="1"/>
  <c r="J14" i="120"/>
  <c r="K14" i="120" s="1"/>
  <c r="J13" i="120"/>
  <c r="K39" i="120" l="1"/>
  <c r="J38" i="119"/>
  <c r="K38" i="119" s="1"/>
  <c r="J37" i="119"/>
  <c r="K37" i="119" s="1"/>
  <c r="J36" i="119"/>
  <c r="J35" i="119"/>
  <c r="J34" i="119"/>
  <c r="K34" i="119" s="1"/>
  <c r="J33" i="119"/>
  <c r="K33" i="119" s="1"/>
  <c r="J32" i="119"/>
  <c r="K32" i="119" s="1"/>
  <c r="J31" i="119"/>
  <c r="J30" i="119"/>
  <c r="K30" i="119" s="1"/>
  <c r="J29" i="119"/>
  <c r="K29" i="119" s="1"/>
  <c r="J28" i="119"/>
  <c r="J27" i="119"/>
  <c r="J26" i="119"/>
  <c r="J25" i="119"/>
  <c r="K25" i="119" s="1"/>
  <c r="J24" i="119"/>
  <c r="K24" i="119" s="1"/>
  <c r="J23" i="119"/>
  <c r="K23" i="119" s="1"/>
  <c r="J22" i="119"/>
  <c r="K22" i="119" s="1"/>
  <c r="J21" i="119"/>
  <c r="K21" i="119" s="1"/>
  <c r="J20" i="119"/>
  <c r="K20" i="119" s="1"/>
  <c r="J19" i="119"/>
  <c r="K19" i="119" s="1"/>
  <c r="J18" i="119"/>
  <c r="K18" i="119" s="1"/>
  <c r="J17" i="119"/>
  <c r="K17" i="119" s="1"/>
  <c r="J16" i="119"/>
  <c r="J15" i="119"/>
  <c r="K15" i="119" s="1"/>
  <c r="J14" i="119"/>
  <c r="K14" i="119" s="1"/>
  <c r="J13" i="119"/>
  <c r="K39" i="119" l="1"/>
  <c r="J38" i="118"/>
  <c r="K38" i="118" s="1"/>
  <c r="J37" i="118"/>
  <c r="K37" i="118" s="1"/>
  <c r="J36" i="118"/>
  <c r="J35" i="118"/>
  <c r="J34" i="118"/>
  <c r="K34" i="118" s="1"/>
  <c r="J33" i="118"/>
  <c r="K33" i="118" s="1"/>
  <c r="J32" i="118"/>
  <c r="K32" i="118" s="1"/>
  <c r="J31" i="118"/>
  <c r="J30" i="118"/>
  <c r="K30" i="118" s="1"/>
  <c r="J29" i="118"/>
  <c r="K29" i="118" s="1"/>
  <c r="J28" i="118"/>
  <c r="J27" i="118"/>
  <c r="J26" i="118"/>
  <c r="J25" i="118"/>
  <c r="K25" i="118" s="1"/>
  <c r="J24" i="118"/>
  <c r="K24" i="118" s="1"/>
  <c r="J23" i="118"/>
  <c r="K23" i="118" s="1"/>
  <c r="J22" i="118"/>
  <c r="K22" i="118" s="1"/>
  <c r="J21" i="118"/>
  <c r="K21" i="118" s="1"/>
  <c r="J20" i="118"/>
  <c r="K20" i="118" s="1"/>
  <c r="J19" i="118"/>
  <c r="K19" i="118" s="1"/>
  <c r="J18" i="118"/>
  <c r="K18" i="118" s="1"/>
  <c r="J17" i="118"/>
  <c r="K17" i="118" s="1"/>
  <c r="J16" i="118"/>
  <c r="J15" i="118"/>
  <c r="K15" i="118" s="1"/>
  <c r="J14" i="118"/>
  <c r="K14" i="118" s="1"/>
  <c r="J13" i="118"/>
  <c r="K39" i="118" l="1"/>
  <c r="J38" i="117"/>
  <c r="K38" i="117" s="1"/>
  <c r="J37" i="117"/>
  <c r="K37" i="117" s="1"/>
  <c r="J36" i="117"/>
  <c r="J35" i="117"/>
  <c r="J34" i="117"/>
  <c r="K34" i="117" s="1"/>
  <c r="J33" i="117"/>
  <c r="K33" i="117" s="1"/>
  <c r="J32" i="117"/>
  <c r="K32" i="117" s="1"/>
  <c r="J31" i="117"/>
  <c r="J30" i="117"/>
  <c r="K30" i="117" s="1"/>
  <c r="J29" i="117"/>
  <c r="K29" i="117" s="1"/>
  <c r="J28" i="117"/>
  <c r="J27" i="117"/>
  <c r="J26" i="117"/>
  <c r="J25" i="117"/>
  <c r="K25" i="117" s="1"/>
  <c r="J24" i="117"/>
  <c r="K24" i="117" s="1"/>
  <c r="J23" i="117"/>
  <c r="K23" i="117" s="1"/>
  <c r="J22" i="117"/>
  <c r="K22" i="117" s="1"/>
  <c r="J21" i="117"/>
  <c r="K21" i="117" s="1"/>
  <c r="J20" i="117"/>
  <c r="K20" i="117" s="1"/>
  <c r="J19" i="117"/>
  <c r="K19" i="117" s="1"/>
  <c r="J18" i="117"/>
  <c r="K18" i="117" s="1"/>
  <c r="J17" i="117"/>
  <c r="K17" i="117" s="1"/>
  <c r="J16" i="117"/>
  <c r="J15" i="117"/>
  <c r="K15" i="117" s="1"/>
  <c r="J14" i="117"/>
  <c r="K14" i="117" s="1"/>
  <c r="J13" i="117"/>
  <c r="K39" i="117" l="1"/>
  <c r="J38" i="116"/>
  <c r="K38" i="116" s="1"/>
  <c r="J37" i="116"/>
  <c r="K37" i="116" s="1"/>
  <c r="J36" i="116"/>
  <c r="J35" i="116"/>
  <c r="J34" i="116"/>
  <c r="K34" i="116" s="1"/>
  <c r="J33" i="116"/>
  <c r="K33" i="116" s="1"/>
  <c r="J32" i="116"/>
  <c r="K32" i="116" s="1"/>
  <c r="J31" i="116"/>
  <c r="J30" i="116"/>
  <c r="K30" i="116" s="1"/>
  <c r="J29" i="116"/>
  <c r="K29" i="116" s="1"/>
  <c r="J28" i="116"/>
  <c r="J27" i="116"/>
  <c r="J26" i="116"/>
  <c r="J25" i="116"/>
  <c r="K25" i="116" s="1"/>
  <c r="J24" i="116"/>
  <c r="K24" i="116" s="1"/>
  <c r="J23" i="116"/>
  <c r="K23" i="116" s="1"/>
  <c r="J22" i="116"/>
  <c r="K22" i="116" s="1"/>
  <c r="J21" i="116"/>
  <c r="K21" i="116" s="1"/>
  <c r="J20" i="116"/>
  <c r="K20" i="116" s="1"/>
  <c r="J19" i="116"/>
  <c r="K19" i="116" s="1"/>
  <c r="J18" i="116"/>
  <c r="K18" i="116" s="1"/>
  <c r="J17" i="116"/>
  <c r="K17" i="116" s="1"/>
  <c r="J16" i="116"/>
  <c r="J15" i="116"/>
  <c r="K15" i="116" s="1"/>
  <c r="J14" i="116"/>
  <c r="K14" i="116" s="1"/>
  <c r="J13" i="116"/>
  <c r="K39" i="116" l="1"/>
  <c r="J38" i="115"/>
  <c r="K38" i="115" s="1"/>
  <c r="J37" i="115"/>
  <c r="K37" i="115" s="1"/>
  <c r="J36" i="115"/>
  <c r="J35" i="115"/>
  <c r="J34" i="115"/>
  <c r="K34" i="115" s="1"/>
  <c r="J33" i="115"/>
  <c r="K33" i="115" s="1"/>
  <c r="J32" i="115"/>
  <c r="K32" i="115" s="1"/>
  <c r="J31" i="115"/>
  <c r="J30" i="115"/>
  <c r="K30" i="115" s="1"/>
  <c r="J29" i="115"/>
  <c r="K29" i="115" s="1"/>
  <c r="J28" i="115"/>
  <c r="J27" i="115"/>
  <c r="J26" i="115"/>
  <c r="J25" i="115"/>
  <c r="K25" i="115" s="1"/>
  <c r="J24" i="115"/>
  <c r="K24" i="115" s="1"/>
  <c r="J23" i="115"/>
  <c r="K23" i="115" s="1"/>
  <c r="J22" i="115"/>
  <c r="K22" i="115" s="1"/>
  <c r="J21" i="115"/>
  <c r="K21" i="115" s="1"/>
  <c r="J20" i="115"/>
  <c r="K20" i="115" s="1"/>
  <c r="J19" i="115"/>
  <c r="K19" i="115" s="1"/>
  <c r="J18" i="115"/>
  <c r="K18" i="115" s="1"/>
  <c r="J17" i="115"/>
  <c r="K17" i="115" s="1"/>
  <c r="J16" i="115"/>
  <c r="J15" i="115"/>
  <c r="K15" i="115" s="1"/>
  <c r="J14" i="115"/>
  <c r="K14" i="115" s="1"/>
  <c r="J13" i="115"/>
  <c r="K39" i="115" l="1"/>
  <c r="J38" i="114"/>
  <c r="K38" i="114" s="1"/>
  <c r="J37" i="114"/>
  <c r="K37" i="114" s="1"/>
  <c r="J36" i="114"/>
  <c r="J35" i="114"/>
  <c r="J34" i="114"/>
  <c r="K34" i="114" s="1"/>
  <c r="J33" i="114"/>
  <c r="K33" i="114" s="1"/>
  <c r="J32" i="114"/>
  <c r="K32" i="114" s="1"/>
  <c r="J31" i="114"/>
  <c r="J30" i="114"/>
  <c r="K30" i="114" s="1"/>
  <c r="J29" i="114"/>
  <c r="K29" i="114" s="1"/>
  <c r="J28" i="114"/>
  <c r="J27" i="114"/>
  <c r="J26" i="114"/>
  <c r="J25" i="114"/>
  <c r="K25" i="114" s="1"/>
  <c r="J24" i="114"/>
  <c r="K24" i="114" s="1"/>
  <c r="J23" i="114"/>
  <c r="K23" i="114" s="1"/>
  <c r="J22" i="114"/>
  <c r="K22" i="114" s="1"/>
  <c r="J21" i="114"/>
  <c r="K21" i="114" s="1"/>
  <c r="J20" i="114"/>
  <c r="K20" i="114" s="1"/>
  <c r="J19" i="114"/>
  <c r="K19" i="114" s="1"/>
  <c r="J18" i="114"/>
  <c r="K18" i="114" s="1"/>
  <c r="J17" i="114"/>
  <c r="K17" i="114" s="1"/>
  <c r="J16" i="114"/>
  <c r="J15" i="114"/>
  <c r="K15" i="114" s="1"/>
  <c r="J14" i="114"/>
  <c r="K14" i="114" s="1"/>
  <c r="J13" i="114"/>
  <c r="K39" i="114" l="1"/>
  <c r="J38" i="113"/>
  <c r="K38" i="113" s="1"/>
  <c r="J37" i="113"/>
  <c r="K37" i="113" s="1"/>
  <c r="J36" i="113"/>
  <c r="J35" i="113"/>
  <c r="J34" i="113"/>
  <c r="K34" i="113" s="1"/>
  <c r="J33" i="113"/>
  <c r="K33" i="113" s="1"/>
  <c r="J32" i="113"/>
  <c r="K32" i="113" s="1"/>
  <c r="J31" i="113"/>
  <c r="J30" i="113"/>
  <c r="K30" i="113" s="1"/>
  <c r="J29" i="113"/>
  <c r="K29" i="113" s="1"/>
  <c r="J28" i="113"/>
  <c r="J27" i="113"/>
  <c r="J26" i="113"/>
  <c r="J25" i="113"/>
  <c r="K25" i="113" s="1"/>
  <c r="J24" i="113"/>
  <c r="K24" i="113" s="1"/>
  <c r="J23" i="113"/>
  <c r="K23" i="113" s="1"/>
  <c r="J22" i="113"/>
  <c r="K22" i="113" s="1"/>
  <c r="J21" i="113"/>
  <c r="K21" i="113" s="1"/>
  <c r="J20" i="113"/>
  <c r="K20" i="113" s="1"/>
  <c r="J19" i="113"/>
  <c r="K19" i="113" s="1"/>
  <c r="J18" i="113"/>
  <c r="K18" i="113" s="1"/>
  <c r="J17" i="113"/>
  <c r="K17" i="113" s="1"/>
  <c r="J16" i="113"/>
  <c r="J15" i="113"/>
  <c r="K15" i="113" s="1"/>
  <c r="J14" i="113"/>
  <c r="K14" i="113" s="1"/>
  <c r="J13" i="113"/>
  <c r="K39" i="113" l="1"/>
  <c r="J38" i="112"/>
  <c r="K38" i="112" s="1"/>
  <c r="J37" i="112"/>
  <c r="K37" i="112" s="1"/>
  <c r="J36" i="112"/>
  <c r="J35" i="112"/>
  <c r="J34" i="112"/>
  <c r="K34" i="112" s="1"/>
  <c r="J33" i="112"/>
  <c r="K33" i="112" s="1"/>
  <c r="J32" i="112"/>
  <c r="K32" i="112" s="1"/>
  <c r="J31" i="112"/>
  <c r="J30" i="112"/>
  <c r="K30" i="112" s="1"/>
  <c r="J29" i="112"/>
  <c r="K29" i="112" s="1"/>
  <c r="J28" i="112"/>
  <c r="J27" i="112"/>
  <c r="J26" i="112"/>
  <c r="J25" i="112"/>
  <c r="K25" i="112" s="1"/>
  <c r="J24" i="112"/>
  <c r="K24" i="112" s="1"/>
  <c r="J23" i="112"/>
  <c r="K23" i="112" s="1"/>
  <c r="J22" i="112"/>
  <c r="K22" i="112" s="1"/>
  <c r="J21" i="112"/>
  <c r="K21" i="112" s="1"/>
  <c r="J20" i="112"/>
  <c r="K20" i="112" s="1"/>
  <c r="J19" i="112"/>
  <c r="K19" i="112" s="1"/>
  <c r="J18" i="112"/>
  <c r="K18" i="112" s="1"/>
  <c r="J17" i="112"/>
  <c r="K17" i="112" s="1"/>
  <c r="J16" i="112"/>
  <c r="J15" i="112"/>
  <c r="K15" i="112" s="1"/>
  <c r="J14" i="112"/>
  <c r="K14" i="112" s="1"/>
  <c r="J13" i="112"/>
  <c r="K39" i="112" l="1"/>
  <c r="J38" i="111"/>
  <c r="K38" i="111" s="1"/>
  <c r="J37" i="111"/>
  <c r="K37" i="111" s="1"/>
  <c r="J36" i="111"/>
  <c r="J35" i="111"/>
  <c r="J34" i="111"/>
  <c r="K34" i="111" s="1"/>
  <c r="J33" i="111"/>
  <c r="K33" i="111" s="1"/>
  <c r="J32" i="111"/>
  <c r="K32" i="111" s="1"/>
  <c r="J31" i="111"/>
  <c r="J30" i="111"/>
  <c r="K30" i="111" s="1"/>
  <c r="J29" i="111"/>
  <c r="K29" i="111" s="1"/>
  <c r="J28" i="111"/>
  <c r="J27" i="111"/>
  <c r="J26" i="111"/>
  <c r="J25" i="111"/>
  <c r="K25" i="111" s="1"/>
  <c r="J24" i="111"/>
  <c r="K24" i="111" s="1"/>
  <c r="J23" i="111"/>
  <c r="K23" i="111" s="1"/>
  <c r="J22" i="111"/>
  <c r="K22" i="111" s="1"/>
  <c r="J21" i="111"/>
  <c r="K21" i="111" s="1"/>
  <c r="J20" i="111"/>
  <c r="K20" i="111" s="1"/>
  <c r="J19" i="111"/>
  <c r="K19" i="111" s="1"/>
  <c r="J18" i="111"/>
  <c r="K18" i="111" s="1"/>
  <c r="J17" i="111"/>
  <c r="K17" i="111" s="1"/>
  <c r="J16" i="111"/>
  <c r="J15" i="111"/>
  <c r="K15" i="111" s="1"/>
  <c r="J14" i="111"/>
  <c r="K14" i="111" s="1"/>
  <c r="J13" i="111"/>
  <c r="K39" i="111" l="1"/>
  <c r="J38" i="110"/>
  <c r="K38" i="110" s="1"/>
  <c r="J37" i="110"/>
  <c r="K37" i="110" s="1"/>
  <c r="J36" i="110"/>
  <c r="J35" i="110"/>
  <c r="J34" i="110"/>
  <c r="K34" i="110" s="1"/>
  <c r="J33" i="110"/>
  <c r="K33" i="110" s="1"/>
  <c r="J32" i="110"/>
  <c r="K32" i="110" s="1"/>
  <c r="J31" i="110"/>
  <c r="J30" i="110"/>
  <c r="K30" i="110" s="1"/>
  <c r="J29" i="110"/>
  <c r="K29" i="110" s="1"/>
  <c r="J28" i="110"/>
  <c r="J27" i="110"/>
  <c r="J26" i="110"/>
  <c r="J25" i="110"/>
  <c r="K25" i="110" s="1"/>
  <c r="J24" i="110"/>
  <c r="K24" i="110" s="1"/>
  <c r="J23" i="110"/>
  <c r="K23" i="110" s="1"/>
  <c r="J22" i="110"/>
  <c r="K22" i="110" s="1"/>
  <c r="J21" i="110"/>
  <c r="K21" i="110" s="1"/>
  <c r="J20" i="110"/>
  <c r="K20" i="110" s="1"/>
  <c r="J19" i="110"/>
  <c r="K19" i="110" s="1"/>
  <c r="J18" i="110"/>
  <c r="K18" i="110" s="1"/>
  <c r="J17" i="110"/>
  <c r="K17" i="110" s="1"/>
  <c r="J16" i="110"/>
  <c r="J15" i="110"/>
  <c r="K15" i="110" s="1"/>
  <c r="J14" i="110"/>
  <c r="K14" i="110" s="1"/>
  <c r="J13" i="110"/>
  <c r="K39" i="110" l="1"/>
  <c r="J38" i="109"/>
  <c r="K38" i="109" s="1"/>
  <c r="J37" i="109"/>
  <c r="K37" i="109" s="1"/>
  <c r="J36" i="109"/>
  <c r="J35" i="109"/>
  <c r="J34" i="109"/>
  <c r="K34" i="109" s="1"/>
  <c r="J33" i="109"/>
  <c r="K33" i="109" s="1"/>
  <c r="J32" i="109"/>
  <c r="K32" i="109" s="1"/>
  <c r="J31" i="109"/>
  <c r="J30" i="109"/>
  <c r="K30" i="109" s="1"/>
  <c r="J29" i="109"/>
  <c r="K29" i="109" s="1"/>
  <c r="J28" i="109"/>
  <c r="J27" i="109"/>
  <c r="J26" i="109"/>
  <c r="J25" i="109"/>
  <c r="K25" i="109" s="1"/>
  <c r="J24" i="109"/>
  <c r="K24" i="109" s="1"/>
  <c r="J23" i="109"/>
  <c r="K23" i="109" s="1"/>
  <c r="J22" i="109"/>
  <c r="K22" i="109" s="1"/>
  <c r="J21" i="109"/>
  <c r="K21" i="109" s="1"/>
  <c r="J20" i="109"/>
  <c r="K20" i="109" s="1"/>
  <c r="J19" i="109"/>
  <c r="K19" i="109" s="1"/>
  <c r="J18" i="109"/>
  <c r="K18" i="109" s="1"/>
  <c r="J17" i="109"/>
  <c r="K17" i="109" s="1"/>
  <c r="J16" i="109"/>
  <c r="J15" i="109"/>
  <c r="K15" i="109" s="1"/>
  <c r="J14" i="109"/>
  <c r="K14" i="109" s="1"/>
  <c r="J13" i="109"/>
  <c r="K39" i="109" l="1"/>
  <c r="J38" i="108"/>
  <c r="K38" i="108" s="1"/>
  <c r="J37" i="108"/>
  <c r="K37" i="108" s="1"/>
  <c r="J36" i="108"/>
  <c r="J35" i="108"/>
  <c r="J34" i="108"/>
  <c r="K34" i="108" s="1"/>
  <c r="J33" i="108"/>
  <c r="K33" i="108" s="1"/>
  <c r="J32" i="108"/>
  <c r="K32" i="108" s="1"/>
  <c r="J31" i="108"/>
  <c r="J30" i="108"/>
  <c r="K30" i="108" s="1"/>
  <c r="J29" i="108"/>
  <c r="K29" i="108" s="1"/>
  <c r="J28" i="108"/>
  <c r="J27" i="108"/>
  <c r="J26" i="108"/>
  <c r="J25" i="108"/>
  <c r="K25" i="108" s="1"/>
  <c r="J24" i="108"/>
  <c r="K24" i="108" s="1"/>
  <c r="J23" i="108"/>
  <c r="K23" i="108" s="1"/>
  <c r="J22" i="108"/>
  <c r="K22" i="108" s="1"/>
  <c r="J21" i="108"/>
  <c r="K21" i="108" s="1"/>
  <c r="J20" i="108"/>
  <c r="K20" i="108" s="1"/>
  <c r="J19" i="108"/>
  <c r="K19" i="108" s="1"/>
  <c r="J18" i="108"/>
  <c r="K18" i="108" s="1"/>
  <c r="J17" i="108"/>
  <c r="K17" i="108" s="1"/>
  <c r="J16" i="108"/>
  <c r="J15" i="108"/>
  <c r="K15" i="108" s="1"/>
  <c r="J14" i="108"/>
  <c r="K14" i="108" s="1"/>
  <c r="J13" i="108"/>
  <c r="K39" i="108" l="1"/>
  <c r="J38" i="107"/>
  <c r="K38" i="107" s="1"/>
  <c r="J37" i="107"/>
  <c r="K37" i="107" s="1"/>
  <c r="J36" i="107"/>
  <c r="J35" i="107"/>
  <c r="J34" i="107"/>
  <c r="K34" i="107" s="1"/>
  <c r="J33" i="107"/>
  <c r="K33" i="107" s="1"/>
  <c r="J32" i="107"/>
  <c r="K32" i="107" s="1"/>
  <c r="J31" i="107"/>
  <c r="J30" i="107"/>
  <c r="K30" i="107" s="1"/>
  <c r="J29" i="107"/>
  <c r="K29" i="107" s="1"/>
  <c r="J28" i="107"/>
  <c r="J27" i="107"/>
  <c r="J26" i="107"/>
  <c r="J25" i="107"/>
  <c r="K25" i="107" s="1"/>
  <c r="J24" i="107"/>
  <c r="K24" i="107" s="1"/>
  <c r="J23" i="107"/>
  <c r="K23" i="107" s="1"/>
  <c r="J22" i="107"/>
  <c r="K22" i="107" s="1"/>
  <c r="J21" i="107"/>
  <c r="K21" i="107" s="1"/>
  <c r="J20" i="107"/>
  <c r="K20" i="107" s="1"/>
  <c r="J19" i="107"/>
  <c r="K19" i="107" s="1"/>
  <c r="J18" i="107"/>
  <c r="K18" i="107" s="1"/>
  <c r="J17" i="107"/>
  <c r="K17" i="107" s="1"/>
  <c r="J16" i="107"/>
  <c r="J15" i="107"/>
  <c r="K15" i="107" s="1"/>
  <c r="J14" i="107"/>
  <c r="K14" i="107" s="1"/>
  <c r="J13" i="107"/>
  <c r="K39" i="107" l="1"/>
  <c r="J38" i="106"/>
  <c r="K38" i="106" s="1"/>
  <c r="J37" i="106"/>
  <c r="K37" i="106" s="1"/>
  <c r="J36" i="106"/>
  <c r="J35" i="106"/>
  <c r="J34" i="106"/>
  <c r="K34" i="106" s="1"/>
  <c r="J33" i="106"/>
  <c r="K33" i="106" s="1"/>
  <c r="J32" i="106"/>
  <c r="K32" i="106" s="1"/>
  <c r="J31" i="106"/>
  <c r="J30" i="106"/>
  <c r="K30" i="106" s="1"/>
  <c r="J29" i="106"/>
  <c r="K29" i="106" s="1"/>
  <c r="J28" i="106"/>
  <c r="J27" i="106"/>
  <c r="J26" i="106"/>
  <c r="J25" i="106"/>
  <c r="K25" i="106" s="1"/>
  <c r="J24" i="106"/>
  <c r="K24" i="106" s="1"/>
  <c r="J23" i="106"/>
  <c r="K23" i="106" s="1"/>
  <c r="J22" i="106"/>
  <c r="K22" i="106" s="1"/>
  <c r="J21" i="106"/>
  <c r="K21" i="106" s="1"/>
  <c r="J20" i="106"/>
  <c r="K20" i="106" s="1"/>
  <c r="J19" i="106"/>
  <c r="K19" i="106" s="1"/>
  <c r="J18" i="106"/>
  <c r="K18" i="106" s="1"/>
  <c r="J17" i="106"/>
  <c r="K17" i="106" s="1"/>
  <c r="J16" i="106"/>
  <c r="J15" i="106"/>
  <c r="K15" i="106" s="1"/>
  <c r="J14" i="106"/>
  <c r="K14" i="106" s="1"/>
  <c r="J13" i="106"/>
  <c r="K39" i="106" l="1"/>
  <c r="J38" i="105"/>
  <c r="K38" i="105" s="1"/>
  <c r="J37" i="105"/>
  <c r="K37" i="105" s="1"/>
  <c r="J36" i="105"/>
  <c r="J35" i="105"/>
  <c r="J34" i="105"/>
  <c r="K34" i="105" s="1"/>
  <c r="J33" i="105"/>
  <c r="K33" i="105" s="1"/>
  <c r="J32" i="105"/>
  <c r="K32" i="105" s="1"/>
  <c r="J31" i="105"/>
  <c r="J30" i="105"/>
  <c r="K30" i="105" s="1"/>
  <c r="J29" i="105"/>
  <c r="K29" i="105" s="1"/>
  <c r="J28" i="105"/>
  <c r="J27" i="105"/>
  <c r="J26" i="105"/>
  <c r="J25" i="105"/>
  <c r="K25" i="105" s="1"/>
  <c r="J24" i="105"/>
  <c r="K24" i="105" s="1"/>
  <c r="J23" i="105"/>
  <c r="K23" i="105" s="1"/>
  <c r="J22" i="105"/>
  <c r="K22" i="105" s="1"/>
  <c r="J21" i="105"/>
  <c r="K21" i="105" s="1"/>
  <c r="J20" i="105"/>
  <c r="K20" i="105" s="1"/>
  <c r="J19" i="105"/>
  <c r="K19" i="105" s="1"/>
  <c r="J18" i="105"/>
  <c r="K18" i="105" s="1"/>
  <c r="J17" i="105"/>
  <c r="K17" i="105" s="1"/>
  <c r="J16" i="105"/>
  <c r="J15" i="105"/>
  <c r="K15" i="105" s="1"/>
  <c r="J14" i="105"/>
  <c r="K14" i="105" s="1"/>
  <c r="J13" i="105"/>
  <c r="K39" i="105" l="1"/>
  <c r="J38" i="104"/>
  <c r="K38" i="104" s="1"/>
  <c r="J37" i="104"/>
  <c r="K37" i="104" s="1"/>
  <c r="J36" i="104"/>
  <c r="J35" i="104"/>
  <c r="J34" i="104"/>
  <c r="K34" i="104" s="1"/>
  <c r="J33" i="104"/>
  <c r="K33" i="104" s="1"/>
  <c r="J32" i="104"/>
  <c r="K32" i="104" s="1"/>
  <c r="J31" i="104"/>
  <c r="J30" i="104"/>
  <c r="K30" i="104" s="1"/>
  <c r="J29" i="104"/>
  <c r="K29" i="104" s="1"/>
  <c r="J28" i="104"/>
  <c r="J27" i="104"/>
  <c r="J26" i="104"/>
  <c r="J25" i="104"/>
  <c r="K25" i="104" s="1"/>
  <c r="J24" i="104"/>
  <c r="K24" i="104" s="1"/>
  <c r="J23" i="104"/>
  <c r="K23" i="104" s="1"/>
  <c r="J22" i="104"/>
  <c r="K22" i="104" s="1"/>
  <c r="J21" i="104"/>
  <c r="K21" i="104" s="1"/>
  <c r="J20" i="104"/>
  <c r="K20" i="104" s="1"/>
  <c r="J19" i="104"/>
  <c r="K19" i="104" s="1"/>
  <c r="J18" i="104"/>
  <c r="K18" i="104" s="1"/>
  <c r="J17" i="104"/>
  <c r="K17" i="104" s="1"/>
  <c r="J16" i="104"/>
  <c r="J15" i="104"/>
  <c r="K15" i="104" s="1"/>
  <c r="J14" i="104"/>
  <c r="K14" i="104" s="1"/>
  <c r="J13" i="104"/>
  <c r="K39" i="104" l="1"/>
  <c r="J38" i="103"/>
  <c r="K38" i="103" s="1"/>
  <c r="J37" i="103"/>
  <c r="K37" i="103" s="1"/>
  <c r="J36" i="103"/>
  <c r="J35" i="103"/>
  <c r="J34" i="103"/>
  <c r="K34" i="103" s="1"/>
  <c r="J33" i="103"/>
  <c r="K33" i="103" s="1"/>
  <c r="J32" i="103"/>
  <c r="K32" i="103" s="1"/>
  <c r="J31" i="103"/>
  <c r="J30" i="103"/>
  <c r="K30" i="103" s="1"/>
  <c r="J29" i="103"/>
  <c r="K29" i="103" s="1"/>
  <c r="J28" i="103"/>
  <c r="J27" i="103"/>
  <c r="J26" i="103"/>
  <c r="J25" i="103"/>
  <c r="K25" i="103" s="1"/>
  <c r="J24" i="103"/>
  <c r="K24" i="103" s="1"/>
  <c r="J23" i="103"/>
  <c r="K23" i="103" s="1"/>
  <c r="J22" i="103"/>
  <c r="K22" i="103" s="1"/>
  <c r="J21" i="103"/>
  <c r="K21" i="103" s="1"/>
  <c r="J20" i="103"/>
  <c r="K20" i="103" s="1"/>
  <c r="J19" i="103"/>
  <c r="K19" i="103" s="1"/>
  <c r="J18" i="103"/>
  <c r="K18" i="103" s="1"/>
  <c r="J17" i="103"/>
  <c r="K17" i="103" s="1"/>
  <c r="J16" i="103"/>
  <c r="J15" i="103"/>
  <c r="K15" i="103" s="1"/>
  <c r="J14" i="103"/>
  <c r="K14" i="103" s="1"/>
  <c r="J13" i="103"/>
  <c r="K39" i="103" l="1"/>
  <c r="J38" i="101"/>
  <c r="K38" i="101" s="1"/>
  <c r="J37" i="101"/>
  <c r="K37" i="101" s="1"/>
  <c r="J36" i="101"/>
  <c r="J35" i="101"/>
  <c r="J34" i="101"/>
  <c r="K34" i="101" s="1"/>
  <c r="J33" i="101"/>
  <c r="K33" i="101" s="1"/>
  <c r="J32" i="101"/>
  <c r="K32" i="101" s="1"/>
  <c r="J31" i="101"/>
  <c r="J30" i="101"/>
  <c r="K30" i="101" s="1"/>
  <c r="J29" i="101"/>
  <c r="K29" i="101" s="1"/>
  <c r="J28" i="101"/>
  <c r="J27" i="101"/>
  <c r="J26" i="101"/>
  <c r="J25" i="101"/>
  <c r="K25" i="101" s="1"/>
  <c r="J24" i="101"/>
  <c r="K24" i="101" s="1"/>
  <c r="J23" i="101"/>
  <c r="K23" i="101" s="1"/>
  <c r="J22" i="101"/>
  <c r="K22" i="101" s="1"/>
  <c r="J21" i="101"/>
  <c r="K21" i="101" s="1"/>
  <c r="J20" i="101"/>
  <c r="K20" i="101" s="1"/>
  <c r="J19" i="101"/>
  <c r="K19" i="101" s="1"/>
  <c r="J18" i="101"/>
  <c r="K18" i="101" s="1"/>
  <c r="J17" i="101"/>
  <c r="K17" i="101" s="1"/>
  <c r="J16" i="101"/>
  <c r="J15" i="101"/>
  <c r="K15" i="101" s="1"/>
  <c r="J14" i="101"/>
  <c r="K14" i="101" s="1"/>
  <c r="J13" i="101"/>
  <c r="K39" i="101" l="1"/>
  <c r="J38" i="100"/>
  <c r="K38" i="100" s="1"/>
  <c r="J37" i="100"/>
  <c r="K37" i="100" s="1"/>
  <c r="J36" i="100"/>
  <c r="J35" i="100"/>
  <c r="J34" i="100"/>
  <c r="K34" i="100" s="1"/>
  <c r="J33" i="100"/>
  <c r="K33" i="100" s="1"/>
  <c r="J32" i="100"/>
  <c r="K32" i="100" s="1"/>
  <c r="J31" i="100"/>
  <c r="J30" i="100"/>
  <c r="K30" i="100" s="1"/>
  <c r="J29" i="100"/>
  <c r="K29" i="100" s="1"/>
  <c r="J28" i="100"/>
  <c r="J27" i="100"/>
  <c r="J26" i="100"/>
  <c r="J25" i="100"/>
  <c r="K25" i="100" s="1"/>
  <c r="J24" i="100"/>
  <c r="K24" i="100" s="1"/>
  <c r="J23" i="100"/>
  <c r="K23" i="100" s="1"/>
  <c r="J22" i="100"/>
  <c r="K22" i="100" s="1"/>
  <c r="J21" i="100"/>
  <c r="K21" i="100" s="1"/>
  <c r="J20" i="100"/>
  <c r="K20" i="100" s="1"/>
  <c r="J19" i="100"/>
  <c r="K19" i="100" s="1"/>
  <c r="J18" i="100"/>
  <c r="K18" i="100" s="1"/>
  <c r="J17" i="100"/>
  <c r="K17" i="100" s="1"/>
  <c r="J16" i="100"/>
  <c r="J15" i="100"/>
  <c r="K15" i="100" s="1"/>
  <c r="J14" i="100"/>
  <c r="K14" i="100" s="1"/>
  <c r="J13" i="100"/>
  <c r="K39" i="100" l="1"/>
  <c r="J38" i="99"/>
  <c r="K38" i="99" s="1"/>
  <c r="J37" i="99"/>
  <c r="K37" i="99" s="1"/>
  <c r="J36" i="99"/>
  <c r="J35" i="99"/>
  <c r="J34" i="99"/>
  <c r="K34" i="99" s="1"/>
  <c r="J33" i="99"/>
  <c r="K33" i="99" s="1"/>
  <c r="J32" i="99"/>
  <c r="K32" i="99" s="1"/>
  <c r="J31" i="99"/>
  <c r="J30" i="99"/>
  <c r="K30" i="99" s="1"/>
  <c r="J29" i="99"/>
  <c r="K29" i="99" s="1"/>
  <c r="J28" i="99"/>
  <c r="J27" i="99"/>
  <c r="J26" i="99"/>
  <c r="J25" i="99"/>
  <c r="K25" i="99" s="1"/>
  <c r="J24" i="99"/>
  <c r="K24" i="99" s="1"/>
  <c r="J23" i="99"/>
  <c r="K23" i="99" s="1"/>
  <c r="J22" i="99"/>
  <c r="K22" i="99" s="1"/>
  <c r="J21" i="99"/>
  <c r="K21" i="99" s="1"/>
  <c r="J20" i="99"/>
  <c r="K20" i="99" s="1"/>
  <c r="J19" i="99"/>
  <c r="K19" i="99" s="1"/>
  <c r="J18" i="99"/>
  <c r="K18" i="99" s="1"/>
  <c r="J17" i="99"/>
  <c r="K17" i="99" s="1"/>
  <c r="J16" i="99"/>
  <c r="J15" i="99"/>
  <c r="K15" i="99" s="1"/>
  <c r="J14" i="99"/>
  <c r="K14" i="99" s="1"/>
  <c r="J13" i="99"/>
  <c r="K39" i="99" l="1"/>
  <c r="J38" i="98"/>
  <c r="K38" i="98" s="1"/>
  <c r="J37" i="98"/>
  <c r="K37" i="98" s="1"/>
  <c r="J36" i="98"/>
  <c r="J35" i="98"/>
  <c r="J34" i="98"/>
  <c r="K34" i="98" s="1"/>
  <c r="J33" i="98"/>
  <c r="K33" i="98" s="1"/>
  <c r="J32" i="98"/>
  <c r="K32" i="98" s="1"/>
  <c r="J31" i="98"/>
  <c r="J30" i="98"/>
  <c r="K30" i="98" s="1"/>
  <c r="J29" i="98"/>
  <c r="K29" i="98" s="1"/>
  <c r="J28" i="98"/>
  <c r="J27" i="98"/>
  <c r="J26" i="98"/>
  <c r="J25" i="98"/>
  <c r="K25" i="98" s="1"/>
  <c r="J24" i="98"/>
  <c r="K24" i="98" s="1"/>
  <c r="J23" i="98"/>
  <c r="K23" i="98" s="1"/>
  <c r="J22" i="98"/>
  <c r="K22" i="98" s="1"/>
  <c r="J21" i="98"/>
  <c r="K21" i="98" s="1"/>
  <c r="J20" i="98"/>
  <c r="K20" i="98" s="1"/>
  <c r="J19" i="98"/>
  <c r="K19" i="98" s="1"/>
  <c r="J18" i="98"/>
  <c r="K18" i="98" s="1"/>
  <c r="J17" i="98"/>
  <c r="K17" i="98" s="1"/>
  <c r="J16" i="98"/>
  <c r="J15" i="98"/>
  <c r="K15" i="98" s="1"/>
  <c r="J14" i="98"/>
  <c r="K14" i="98" s="1"/>
  <c r="J13" i="98"/>
  <c r="K39" i="98" l="1"/>
  <c r="J38" i="96"/>
  <c r="K38" i="96" s="1"/>
  <c r="J37" i="96"/>
  <c r="K37" i="96" s="1"/>
  <c r="J36" i="96"/>
  <c r="J35" i="96"/>
  <c r="J34" i="96"/>
  <c r="K34" i="96" s="1"/>
  <c r="J33" i="96"/>
  <c r="K33" i="96" s="1"/>
  <c r="J32" i="96"/>
  <c r="K32" i="96" s="1"/>
  <c r="J31" i="96"/>
  <c r="J30" i="96"/>
  <c r="K30" i="96" s="1"/>
  <c r="J29" i="96"/>
  <c r="K29" i="96" s="1"/>
  <c r="J28" i="96"/>
  <c r="J27" i="96"/>
  <c r="J26" i="96"/>
  <c r="J25" i="96"/>
  <c r="K25" i="96" s="1"/>
  <c r="J24" i="96"/>
  <c r="K24" i="96" s="1"/>
  <c r="J23" i="96"/>
  <c r="K23" i="96" s="1"/>
  <c r="J22" i="96"/>
  <c r="K22" i="96" s="1"/>
  <c r="J21" i="96"/>
  <c r="K21" i="96" s="1"/>
  <c r="J20" i="96"/>
  <c r="K20" i="96" s="1"/>
  <c r="J19" i="96"/>
  <c r="K19" i="96" s="1"/>
  <c r="J18" i="96"/>
  <c r="K18" i="96" s="1"/>
  <c r="J17" i="96"/>
  <c r="K17" i="96" s="1"/>
  <c r="J16" i="96"/>
  <c r="J15" i="96"/>
  <c r="K15" i="96" s="1"/>
  <c r="J14" i="96"/>
  <c r="K14" i="96" s="1"/>
  <c r="J13" i="96"/>
  <c r="K39" i="96" l="1"/>
  <c r="J38" i="95"/>
  <c r="K38" i="95" s="1"/>
  <c r="J37" i="95"/>
  <c r="K37" i="95" s="1"/>
  <c r="J36" i="95"/>
  <c r="J35" i="95"/>
  <c r="J34" i="95"/>
  <c r="K34" i="95" s="1"/>
  <c r="J33" i="95"/>
  <c r="K33" i="95" s="1"/>
  <c r="J32" i="95"/>
  <c r="K32" i="95" s="1"/>
  <c r="J31" i="95"/>
  <c r="J30" i="95"/>
  <c r="K30" i="95" s="1"/>
  <c r="J29" i="95"/>
  <c r="K29" i="95" s="1"/>
  <c r="J28" i="95"/>
  <c r="J27" i="95"/>
  <c r="J26" i="95"/>
  <c r="J25" i="95"/>
  <c r="K25" i="95" s="1"/>
  <c r="J24" i="95"/>
  <c r="K24" i="95" s="1"/>
  <c r="J23" i="95"/>
  <c r="K23" i="95" s="1"/>
  <c r="J22" i="95"/>
  <c r="K22" i="95" s="1"/>
  <c r="J21" i="95"/>
  <c r="K21" i="95" s="1"/>
  <c r="J20" i="95"/>
  <c r="K20" i="95" s="1"/>
  <c r="J19" i="95"/>
  <c r="K19" i="95" s="1"/>
  <c r="J18" i="95"/>
  <c r="K18" i="95" s="1"/>
  <c r="J17" i="95"/>
  <c r="K17" i="95" s="1"/>
  <c r="J16" i="95"/>
  <c r="J15" i="95"/>
  <c r="K15" i="95" s="1"/>
  <c r="J14" i="95"/>
  <c r="K14" i="95" s="1"/>
  <c r="J13" i="95"/>
  <c r="K39" i="95" l="1"/>
  <c r="J38" i="94"/>
  <c r="K38" i="94" s="1"/>
  <c r="J37" i="94"/>
  <c r="K37" i="94" s="1"/>
  <c r="J36" i="94"/>
  <c r="J35" i="94"/>
  <c r="J34" i="94"/>
  <c r="K34" i="94" s="1"/>
  <c r="J33" i="94"/>
  <c r="K33" i="94" s="1"/>
  <c r="J32" i="94"/>
  <c r="K32" i="94" s="1"/>
  <c r="J31" i="94"/>
  <c r="J30" i="94"/>
  <c r="K30" i="94" s="1"/>
  <c r="J29" i="94"/>
  <c r="K29" i="94" s="1"/>
  <c r="J28" i="94"/>
  <c r="J27" i="94"/>
  <c r="J26" i="94"/>
  <c r="J25" i="94"/>
  <c r="K25" i="94" s="1"/>
  <c r="J24" i="94"/>
  <c r="K24" i="94" s="1"/>
  <c r="J23" i="94"/>
  <c r="K23" i="94" s="1"/>
  <c r="J22" i="94"/>
  <c r="K22" i="94" s="1"/>
  <c r="J21" i="94"/>
  <c r="K21" i="94" s="1"/>
  <c r="J20" i="94"/>
  <c r="K20" i="94" s="1"/>
  <c r="J19" i="94"/>
  <c r="K19" i="94" s="1"/>
  <c r="J18" i="94"/>
  <c r="K18" i="94" s="1"/>
  <c r="J17" i="94"/>
  <c r="K17" i="94" s="1"/>
  <c r="J16" i="94"/>
  <c r="J15" i="94"/>
  <c r="K15" i="94" s="1"/>
  <c r="J14" i="94"/>
  <c r="K14" i="94" s="1"/>
  <c r="J13" i="94"/>
  <c r="K39" i="94" l="1"/>
  <c r="J38" i="93"/>
  <c r="K38" i="93" s="1"/>
  <c r="J37" i="93"/>
  <c r="K37" i="93" s="1"/>
  <c r="J36" i="93"/>
  <c r="J35" i="93"/>
  <c r="J34" i="93"/>
  <c r="K34" i="93" s="1"/>
  <c r="J33" i="93"/>
  <c r="K33" i="93" s="1"/>
  <c r="J32" i="93"/>
  <c r="K32" i="93" s="1"/>
  <c r="J31" i="93"/>
  <c r="J30" i="93"/>
  <c r="K30" i="93" s="1"/>
  <c r="J29" i="93"/>
  <c r="K29" i="93" s="1"/>
  <c r="J28" i="93"/>
  <c r="J27" i="93"/>
  <c r="J26" i="93"/>
  <c r="J25" i="93"/>
  <c r="K25" i="93" s="1"/>
  <c r="J24" i="93"/>
  <c r="K24" i="93" s="1"/>
  <c r="J23" i="93"/>
  <c r="K23" i="93" s="1"/>
  <c r="J22" i="93"/>
  <c r="K22" i="93" s="1"/>
  <c r="J21" i="93"/>
  <c r="K21" i="93" s="1"/>
  <c r="J20" i="93"/>
  <c r="K20" i="93" s="1"/>
  <c r="J19" i="93"/>
  <c r="K19" i="93" s="1"/>
  <c r="J18" i="93"/>
  <c r="K18" i="93" s="1"/>
  <c r="J17" i="93"/>
  <c r="K17" i="93" s="1"/>
  <c r="J16" i="93"/>
  <c r="J15" i="93"/>
  <c r="K15" i="93" s="1"/>
  <c r="J14" i="93"/>
  <c r="K14" i="93" s="1"/>
  <c r="J13" i="93"/>
  <c r="K39" i="93" l="1"/>
  <c r="J38" i="92"/>
  <c r="K38" i="92" s="1"/>
  <c r="J37" i="92"/>
  <c r="K37" i="92" s="1"/>
  <c r="J36" i="92"/>
  <c r="J35" i="92"/>
  <c r="J34" i="92"/>
  <c r="K34" i="92" s="1"/>
  <c r="J33" i="92"/>
  <c r="K33" i="92" s="1"/>
  <c r="J32" i="92"/>
  <c r="K32" i="92" s="1"/>
  <c r="J31" i="92"/>
  <c r="J30" i="92"/>
  <c r="K30" i="92" s="1"/>
  <c r="J29" i="92"/>
  <c r="K29" i="92" s="1"/>
  <c r="J28" i="92"/>
  <c r="J27" i="92"/>
  <c r="J26" i="92"/>
  <c r="J25" i="92"/>
  <c r="K25" i="92" s="1"/>
  <c r="J24" i="92"/>
  <c r="K24" i="92" s="1"/>
  <c r="J23" i="92"/>
  <c r="K23" i="92" s="1"/>
  <c r="J22" i="92"/>
  <c r="K22" i="92" s="1"/>
  <c r="J21" i="92"/>
  <c r="K21" i="92" s="1"/>
  <c r="J20" i="92"/>
  <c r="K20" i="92" s="1"/>
  <c r="J19" i="92"/>
  <c r="K19" i="92" s="1"/>
  <c r="J18" i="92"/>
  <c r="K18" i="92" s="1"/>
  <c r="J17" i="92"/>
  <c r="K17" i="92" s="1"/>
  <c r="J16" i="92"/>
  <c r="J15" i="92"/>
  <c r="K15" i="92" s="1"/>
  <c r="J14" i="92"/>
  <c r="K14" i="92" s="1"/>
  <c r="J13" i="92"/>
  <c r="K39" i="92" l="1"/>
  <c r="J38" i="91"/>
  <c r="K38" i="91" s="1"/>
  <c r="J37" i="91"/>
  <c r="K37" i="91" s="1"/>
  <c r="J36" i="91"/>
  <c r="J35" i="91"/>
  <c r="J34" i="91"/>
  <c r="K34" i="91" s="1"/>
  <c r="J33" i="91"/>
  <c r="K33" i="91" s="1"/>
  <c r="J32" i="91"/>
  <c r="K32" i="91" s="1"/>
  <c r="J31" i="91"/>
  <c r="J30" i="91"/>
  <c r="K30" i="91" s="1"/>
  <c r="J29" i="91"/>
  <c r="K29" i="91" s="1"/>
  <c r="J28" i="91"/>
  <c r="J27" i="91"/>
  <c r="J26" i="91"/>
  <c r="J25" i="91"/>
  <c r="K25" i="91" s="1"/>
  <c r="J24" i="91"/>
  <c r="K24" i="91" s="1"/>
  <c r="J23" i="91"/>
  <c r="K23" i="91" s="1"/>
  <c r="J22" i="91"/>
  <c r="K22" i="91" s="1"/>
  <c r="J21" i="91"/>
  <c r="K21" i="91" s="1"/>
  <c r="J20" i="91"/>
  <c r="K20" i="91" s="1"/>
  <c r="J19" i="91"/>
  <c r="K19" i="91" s="1"/>
  <c r="J18" i="91"/>
  <c r="K18" i="91" s="1"/>
  <c r="J17" i="91"/>
  <c r="K17" i="91" s="1"/>
  <c r="J16" i="91"/>
  <c r="J15" i="91"/>
  <c r="K15" i="91" s="1"/>
  <c r="J14" i="91"/>
  <c r="K14" i="91" s="1"/>
  <c r="J13" i="91"/>
  <c r="K39" i="91" l="1"/>
  <c r="J38" i="90"/>
  <c r="K38" i="90" s="1"/>
  <c r="J37" i="90"/>
  <c r="K37" i="90" s="1"/>
  <c r="J36" i="90"/>
  <c r="J35" i="90"/>
  <c r="J34" i="90"/>
  <c r="K34" i="90" s="1"/>
  <c r="J33" i="90"/>
  <c r="K33" i="90" s="1"/>
  <c r="J32" i="90"/>
  <c r="K32" i="90" s="1"/>
  <c r="J31" i="90"/>
  <c r="J30" i="90"/>
  <c r="K30" i="90" s="1"/>
  <c r="J29" i="90"/>
  <c r="K29" i="90" s="1"/>
  <c r="J28" i="90"/>
  <c r="J27" i="90"/>
  <c r="J26" i="90"/>
  <c r="J25" i="90"/>
  <c r="K25" i="90" s="1"/>
  <c r="J24" i="90"/>
  <c r="K24" i="90" s="1"/>
  <c r="J23" i="90"/>
  <c r="K23" i="90" s="1"/>
  <c r="J22" i="90"/>
  <c r="K22" i="90" s="1"/>
  <c r="J21" i="90"/>
  <c r="K21" i="90" s="1"/>
  <c r="J20" i="90"/>
  <c r="K20" i="90" s="1"/>
  <c r="J19" i="90"/>
  <c r="K19" i="90" s="1"/>
  <c r="J18" i="90"/>
  <c r="K18" i="90" s="1"/>
  <c r="J17" i="90"/>
  <c r="K17" i="90" s="1"/>
  <c r="J16" i="90"/>
  <c r="J15" i="90"/>
  <c r="K15" i="90" s="1"/>
  <c r="J14" i="90"/>
  <c r="K14" i="90" s="1"/>
  <c r="J13" i="90"/>
  <c r="K39" i="90" l="1"/>
  <c r="J38" i="89"/>
  <c r="K38" i="89" s="1"/>
  <c r="J37" i="89"/>
  <c r="K37" i="89" s="1"/>
  <c r="J36" i="89"/>
  <c r="J35" i="89"/>
  <c r="J34" i="89"/>
  <c r="K34" i="89" s="1"/>
  <c r="J33" i="89"/>
  <c r="K33" i="89" s="1"/>
  <c r="J32" i="89"/>
  <c r="K32" i="89" s="1"/>
  <c r="J31" i="89"/>
  <c r="J30" i="89"/>
  <c r="K30" i="89" s="1"/>
  <c r="J29" i="89"/>
  <c r="K29" i="89" s="1"/>
  <c r="J28" i="89"/>
  <c r="J27" i="89"/>
  <c r="J26" i="89"/>
  <c r="J25" i="89"/>
  <c r="K25" i="89" s="1"/>
  <c r="J24" i="89"/>
  <c r="K24" i="89" s="1"/>
  <c r="J23" i="89"/>
  <c r="K23" i="89" s="1"/>
  <c r="J22" i="89"/>
  <c r="K22" i="89" s="1"/>
  <c r="J21" i="89"/>
  <c r="K21" i="89" s="1"/>
  <c r="J20" i="89"/>
  <c r="K20" i="89" s="1"/>
  <c r="J19" i="89"/>
  <c r="K19" i="89" s="1"/>
  <c r="J18" i="89"/>
  <c r="K18" i="89" s="1"/>
  <c r="J17" i="89"/>
  <c r="K17" i="89" s="1"/>
  <c r="J16" i="89"/>
  <c r="J15" i="89"/>
  <c r="K15" i="89" s="1"/>
  <c r="J14" i="89"/>
  <c r="K14" i="89" s="1"/>
  <c r="J13" i="89"/>
  <c r="K39" i="89" l="1"/>
  <c r="J38" i="88"/>
  <c r="K38" i="88" s="1"/>
  <c r="J37" i="88"/>
  <c r="K37" i="88" s="1"/>
  <c r="J36" i="88"/>
  <c r="J35" i="88"/>
  <c r="J34" i="88"/>
  <c r="K34" i="88" s="1"/>
  <c r="J33" i="88"/>
  <c r="K33" i="88" s="1"/>
  <c r="J32" i="88"/>
  <c r="K32" i="88" s="1"/>
  <c r="J31" i="88"/>
  <c r="J30" i="88"/>
  <c r="K30" i="88" s="1"/>
  <c r="J29" i="88"/>
  <c r="K29" i="88" s="1"/>
  <c r="J28" i="88"/>
  <c r="J27" i="88"/>
  <c r="J26" i="88"/>
  <c r="J25" i="88"/>
  <c r="K25" i="88" s="1"/>
  <c r="J24" i="88"/>
  <c r="K24" i="88" s="1"/>
  <c r="J23" i="88"/>
  <c r="K23" i="88" s="1"/>
  <c r="J22" i="88"/>
  <c r="K22" i="88" s="1"/>
  <c r="J21" i="88"/>
  <c r="K21" i="88" s="1"/>
  <c r="J20" i="88"/>
  <c r="K20" i="88" s="1"/>
  <c r="J19" i="88"/>
  <c r="K19" i="88" s="1"/>
  <c r="J18" i="88"/>
  <c r="K18" i="88" s="1"/>
  <c r="J17" i="88"/>
  <c r="K17" i="88" s="1"/>
  <c r="J16" i="88"/>
  <c r="J15" i="88"/>
  <c r="K15" i="88" s="1"/>
  <c r="J14" i="88"/>
  <c r="K14" i="88" s="1"/>
  <c r="J13" i="88"/>
  <c r="K39" i="88" l="1"/>
  <c r="J38" i="87"/>
  <c r="K38" i="87" s="1"/>
  <c r="J37" i="87"/>
  <c r="K37" i="87" s="1"/>
  <c r="J36" i="87"/>
  <c r="J35" i="87"/>
  <c r="J34" i="87"/>
  <c r="K34" i="87" s="1"/>
  <c r="J33" i="87"/>
  <c r="K33" i="87" s="1"/>
  <c r="J32" i="87"/>
  <c r="K32" i="87" s="1"/>
  <c r="J31" i="87"/>
  <c r="J30" i="87"/>
  <c r="K30" i="87" s="1"/>
  <c r="J29" i="87"/>
  <c r="K29" i="87" s="1"/>
  <c r="J28" i="87"/>
  <c r="J27" i="87"/>
  <c r="J26" i="87"/>
  <c r="J25" i="87"/>
  <c r="K25" i="87" s="1"/>
  <c r="J24" i="87"/>
  <c r="K24" i="87" s="1"/>
  <c r="J23" i="87"/>
  <c r="K23" i="87" s="1"/>
  <c r="J22" i="87"/>
  <c r="K22" i="87" s="1"/>
  <c r="J21" i="87"/>
  <c r="K21" i="87" s="1"/>
  <c r="J20" i="87"/>
  <c r="K20" i="87" s="1"/>
  <c r="J19" i="87"/>
  <c r="K19" i="87" s="1"/>
  <c r="J18" i="87"/>
  <c r="K18" i="87" s="1"/>
  <c r="J17" i="87"/>
  <c r="K17" i="87" s="1"/>
  <c r="J16" i="87"/>
  <c r="J15" i="87"/>
  <c r="K15" i="87" s="1"/>
  <c r="J14" i="87"/>
  <c r="K14" i="87" s="1"/>
  <c r="J13" i="87"/>
  <c r="K39" i="87" l="1"/>
  <c r="J38" i="86"/>
  <c r="K38" i="86" s="1"/>
  <c r="J37" i="86"/>
  <c r="K37" i="86" s="1"/>
  <c r="J36" i="86"/>
  <c r="J35" i="86"/>
  <c r="J34" i="86"/>
  <c r="K34" i="86" s="1"/>
  <c r="J33" i="86"/>
  <c r="K33" i="86" s="1"/>
  <c r="J32" i="86"/>
  <c r="K32" i="86" s="1"/>
  <c r="J31" i="86"/>
  <c r="J30" i="86"/>
  <c r="K30" i="86" s="1"/>
  <c r="J29" i="86"/>
  <c r="K29" i="86" s="1"/>
  <c r="J28" i="86"/>
  <c r="J27" i="86"/>
  <c r="J26" i="86"/>
  <c r="J25" i="86"/>
  <c r="K25" i="86" s="1"/>
  <c r="J24" i="86"/>
  <c r="K24" i="86" s="1"/>
  <c r="J23" i="86"/>
  <c r="K23" i="86" s="1"/>
  <c r="J22" i="86"/>
  <c r="K22" i="86" s="1"/>
  <c r="J21" i="86"/>
  <c r="K21" i="86" s="1"/>
  <c r="J20" i="86"/>
  <c r="K20" i="86" s="1"/>
  <c r="J19" i="86"/>
  <c r="K19" i="86" s="1"/>
  <c r="J18" i="86"/>
  <c r="K18" i="86" s="1"/>
  <c r="J17" i="86"/>
  <c r="K17" i="86" s="1"/>
  <c r="J16" i="86"/>
  <c r="J15" i="86"/>
  <c r="K15" i="86" s="1"/>
  <c r="J14" i="86"/>
  <c r="K14" i="86" s="1"/>
  <c r="J13" i="86"/>
  <c r="K39" i="86" l="1"/>
  <c r="J38" i="85"/>
  <c r="K38" i="85" s="1"/>
  <c r="J37" i="85"/>
  <c r="K37" i="85" s="1"/>
  <c r="J36" i="85"/>
  <c r="J35" i="85"/>
  <c r="J34" i="85"/>
  <c r="K34" i="85" s="1"/>
  <c r="J33" i="85"/>
  <c r="K33" i="85" s="1"/>
  <c r="J32" i="85"/>
  <c r="K32" i="85" s="1"/>
  <c r="J31" i="85"/>
  <c r="J30" i="85"/>
  <c r="K30" i="85" s="1"/>
  <c r="J29" i="85"/>
  <c r="K29" i="85" s="1"/>
  <c r="J28" i="85"/>
  <c r="J27" i="85"/>
  <c r="J26" i="85"/>
  <c r="J25" i="85"/>
  <c r="K25" i="85" s="1"/>
  <c r="J24" i="85"/>
  <c r="K24" i="85" s="1"/>
  <c r="J23" i="85"/>
  <c r="K23" i="85" s="1"/>
  <c r="J22" i="85"/>
  <c r="K22" i="85" s="1"/>
  <c r="J21" i="85"/>
  <c r="K21" i="85" s="1"/>
  <c r="J20" i="85"/>
  <c r="K20" i="85" s="1"/>
  <c r="J19" i="85"/>
  <c r="K19" i="85" s="1"/>
  <c r="J18" i="85"/>
  <c r="K18" i="85" s="1"/>
  <c r="J17" i="85"/>
  <c r="K17" i="85" s="1"/>
  <c r="J16" i="85"/>
  <c r="J15" i="85"/>
  <c r="K15" i="85" s="1"/>
  <c r="J14" i="85"/>
  <c r="K14" i="85" s="1"/>
  <c r="J13" i="85"/>
  <c r="K39" i="85" l="1"/>
  <c r="J38" i="84"/>
  <c r="K38" i="84" s="1"/>
  <c r="J37" i="84"/>
  <c r="K37" i="84" s="1"/>
  <c r="J36" i="84"/>
  <c r="J35" i="84"/>
  <c r="J34" i="84"/>
  <c r="K34" i="84" s="1"/>
  <c r="J33" i="84"/>
  <c r="K33" i="84" s="1"/>
  <c r="J32" i="84"/>
  <c r="K32" i="84" s="1"/>
  <c r="J31" i="84"/>
  <c r="J30" i="84"/>
  <c r="K30" i="84" s="1"/>
  <c r="J29" i="84"/>
  <c r="K29" i="84" s="1"/>
  <c r="J28" i="84"/>
  <c r="J27" i="84"/>
  <c r="J26" i="84"/>
  <c r="J25" i="84"/>
  <c r="K25" i="84" s="1"/>
  <c r="J24" i="84"/>
  <c r="K24" i="84" s="1"/>
  <c r="J23" i="84"/>
  <c r="K23" i="84" s="1"/>
  <c r="J22" i="84"/>
  <c r="K22" i="84" s="1"/>
  <c r="J21" i="84"/>
  <c r="K21" i="84" s="1"/>
  <c r="J20" i="84"/>
  <c r="K20" i="84" s="1"/>
  <c r="J19" i="84"/>
  <c r="K19" i="84" s="1"/>
  <c r="J18" i="84"/>
  <c r="K18" i="84" s="1"/>
  <c r="J17" i="84"/>
  <c r="K17" i="84" s="1"/>
  <c r="J16" i="84"/>
  <c r="J15" i="84"/>
  <c r="K15" i="84" s="1"/>
  <c r="J14" i="84"/>
  <c r="K14" i="84" s="1"/>
  <c r="J13" i="84"/>
  <c r="K39" i="84" l="1"/>
  <c r="J38" i="83"/>
  <c r="K38" i="83" s="1"/>
  <c r="J37" i="83"/>
  <c r="K37" i="83" s="1"/>
  <c r="J36" i="83"/>
  <c r="J35" i="83"/>
  <c r="J34" i="83"/>
  <c r="K34" i="83" s="1"/>
  <c r="J33" i="83"/>
  <c r="K33" i="83" s="1"/>
  <c r="J32" i="83"/>
  <c r="K32" i="83" s="1"/>
  <c r="J31" i="83"/>
  <c r="J30" i="83"/>
  <c r="K30" i="83" s="1"/>
  <c r="J29" i="83"/>
  <c r="K29" i="83" s="1"/>
  <c r="J28" i="83"/>
  <c r="J27" i="83"/>
  <c r="J26" i="83"/>
  <c r="J25" i="83"/>
  <c r="K25" i="83" s="1"/>
  <c r="J24" i="83"/>
  <c r="K24" i="83" s="1"/>
  <c r="J23" i="83"/>
  <c r="K23" i="83" s="1"/>
  <c r="J22" i="83"/>
  <c r="K22" i="83" s="1"/>
  <c r="J21" i="83"/>
  <c r="K21" i="83" s="1"/>
  <c r="J20" i="83"/>
  <c r="K20" i="83" s="1"/>
  <c r="J19" i="83"/>
  <c r="K19" i="83" s="1"/>
  <c r="J18" i="83"/>
  <c r="K18" i="83" s="1"/>
  <c r="J17" i="83"/>
  <c r="K17" i="83" s="1"/>
  <c r="J16" i="83"/>
  <c r="J15" i="83"/>
  <c r="K15" i="83" s="1"/>
  <c r="J14" i="83"/>
  <c r="K14" i="83" s="1"/>
  <c r="J13" i="83"/>
  <c r="K39" i="83" l="1"/>
  <c r="J38" i="82"/>
  <c r="K38" i="82" s="1"/>
  <c r="J37" i="82"/>
  <c r="K37" i="82" s="1"/>
  <c r="J36" i="82"/>
  <c r="J35" i="82"/>
  <c r="J34" i="82"/>
  <c r="K34" i="82" s="1"/>
  <c r="J33" i="82"/>
  <c r="K33" i="82" s="1"/>
  <c r="J32" i="82"/>
  <c r="K32" i="82" s="1"/>
  <c r="J31" i="82"/>
  <c r="J30" i="82"/>
  <c r="K30" i="82" s="1"/>
  <c r="J29" i="82"/>
  <c r="K29" i="82" s="1"/>
  <c r="J28" i="82"/>
  <c r="J27" i="82"/>
  <c r="J26" i="82"/>
  <c r="J25" i="82"/>
  <c r="K25" i="82" s="1"/>
  <c r="J24" i="82"/>
  <c r="K24" i="82" s="1"/>
  <c r="J23" i="82"/>
  <c r="K23" i="82" s="1"/>
  <c r="J22" i="82"/>
  <c r="K22" i="82" s="1"/>
  <c r="J21" i="82"/>
  <c r="K21" i="82" s="1"/>
  <c r="J20" i="82"/>
  <c r="K20" i="82" s="1"/>
  <c r="J19" i="82"/>
  <c r="K19" i="82" s="1"/>
  <c r="J18" i="82"/>
  <c r="K18" i="82" s="1"/>
  <c r="J17" i="82"/>
  <c r="K17" i="82" s="1"/>
  <c r="J16" i="82"/>
  <c r="J15" i="82"/>
  <c r="K15" i="82" s="1"/>
  <c r="J14" i="82"/>
  <c r="K14" i="82" s="1"/>
  <c r="J13" i="82"/>
  <c r="K39" i="82" l="1"/>
  <c r="J38" i="81"/>
  <c r="K38" i="81" s="1"/>
  <c r="J37" i="81"/>
  <c r="K37" i="81" s="1"/>
  <c r="J36" i="81"/>
  <c r="J35" i="81"/>
  <c r="J34" i="81"/>
  <c r="K34" i="81" s="1"/>
  <c r="J33" i="81"/>
  <c r="K33" i="81" s="1"/>
  <c r="J32" i="81"/>
  <c r="K32" i="81" s="1"/>
  <c r="J31" i="81"/>
  <c r="J30" i="81"/>
  <c r="K30" i="81" s="1"/>
  <c r="J29" i="81"/>
  <c r="K29" i="81" s="1"/>
  <c r="J28" i="81"/>
  <c r="J27" i="81"/>
  <c r="J26" i="81"/>
  <c r="J25" i="81"/>
  <c r="K25" i="81" s="1"/>
  <c r="J24" i="81"/>
  <c r="K24" i="81" s="1"/>
  <c r="J23" i="81"/>
  <c r="K23" i="81" s="1"/>
  <c r="J22" i="81"/>
  <c r="K22" i="81" s="1"/>
  <c r="J21" i="81"/>
  <c r="K21" i="81" s="1"/>
  <c r="J20" i="81"/>
  <c r="K20" i="81" s="1"/>
  <c r="J19" i="81"/>
  <c r="K19" i="81" s="1"/>
  <c r="J18" i="81"/>
  <c r="K18" i="81" s="1"/>
  <c r="J17" i="81"/>
  <c r="K17" i="81" s="1"/>
  <c r="J16" i="81"/>
  <c r="J15" i="81"/>
  <c r="K15" i="81" s="1"/>
  <c r="J14" i="81"/>
  <c r="K14" i="81" s="1"/>
  <c r="J13" i="81"/>
  <c r="K39" i="81" l="1"/>
  <c r="J38" i="80"/>
  <c r="K38" i="80" s="1"/>
  <c r="J37" i="80"/>
  <c r="K37" i="80" s="1"/>
  <c r="J36" i="80"/>
  <c r="J35" i="80"/>
  <c r="J34" i="80"/>
  <c r="K34" i="80" s="1"/>
  <c r="J33" i="80"/>
  <c r="K33" i="80" s="1"/>
  <c r="J32" i="80"/>
  <c r="K32" i="80" s="1"/>
  <c r="J31" i="80"/>
  <c r="J30" i="80"/>
  <c r="K30" i="80" s="1"/>
  <c r="J29" i="80"/>
  <c r="K29" i="80" s="1"/>
  <c r="J28" i="80"/>
  <c r="J27" i="80"/>
  <c r="J26" i="80"/>
  <c r="J25" i="80"/>
  <c r="K25" i="80" s="1"/>
  <c r="J24" i="80"/>
  <c r="K24" i="80" s="1"/>
  <c r="J23" i="80"/>
  <c r="K23" i="80" s="1"/>
  <c r="J22" i="80"/>
  <c r="K22" i="80" s="1"/>
  <c r="J21" i="80"/>
  <c r="K21" i="80" s="1"/>
  <c r="J20" i="80"/>
  <c r="K20" i="80" s="1"/>
  <c r="J19" i="80"/>
  <c r="K19" i="80" s="1"/>
  <c r="J18" i="80"/>
  <c r="K18" i="80" s="1"/>
  <c r="J17" i="80"/>
  <c r="K17" i="80" s="1"/>
  <c r="J16" i="80"/>
  <c r="J15" i="80"/>
  <c r="K15" i="80" s="1"/>
  <c r="J14" i="80"/>
  <c r="K14" i="80" s="1"/>
  <c r="J13" i="80"/>
  <c r="K39" i="80" l="1"/>
  <c r="J38" i="79"/>
  <c r="K38" i="79" s="1"/>
  <c r="J37" i="79"/>
  <c r="K37" i="79" s="1"/>
  <c r="J36" i="79"/>
  <c r="J35" i="79"/>
  <c r="J34" i="79"/>
  <c r="K34" i="79" s="1"/>
  <c r="J33" i="79"/>
  <c r="K33" i="79" s="1"/>
  <c r="J32" i="79"/>
  <c r="K32" i="79" s="1"/>
  <c r="J31" i="79"/>
  <c r="J30" i="79"/>
  <c r="K30" i="79" s="1"/>
  <c r="J29" i="79"/>
  <c r="K29" i="79" s="1"/>
  <c r="J28" i="79"/>
  <c r="J27" i="79"/>
  <c r="J26" i="79"/>
  <c r="J25" i="79"/>
  <c r="K25" i="79" s="1"/>
  <c r="J24" i="79"/>
  <c r="K24" i="79" s="1"/>
  <c r="J23" i="79"/>
  <c r="K23" i="79" s="1"/>
  <c r="J22" i="79"/>
  <c r="K22" i="79" s="1"/>
  <c r="J21" i="79"/>
  <c r="K21" i="79" s="1"/>
  <c r="J20" i="79"/>
  <c r="K20" i="79" s="1"/>
  <c r="J19" i="79"/>
  <c r="K19" i="79" s="1"/>
  <c r="J18" i="79"/>
  <c r="K18" i="79" s="1"/>
  <c r="J17" i="79"/>
  <c r="K17" i="79" s="1"/>
  <c r="J16" i="79"/>
  <c r="J15" i="79"/>
  <c r="K15" i="79" s="1"/>
  <c r="J14" i="79"/>
  <c r="K14" i="79" s="1"/>
  <c r="J13" i="79"/>
  <c r="K39" i="79" l="1"/>
  <c r="J38" i="78"/>
  <c r="K38" i="78" s="1"/>
  <c r="J37" i="78"/>
  <c r="K37" i="78" s="1"/>
  <c r="J36" i="78"/>
  <c r="J35" i="78"/>
  <c r="J34" i="78"/>
  <c r="K34" i="78" s="1"/>
  <c r="J33" i="78"/>
  <c r="K33" i="78" s="1"/>
  <c r="J32" i="78"/>
  <c r="K32" i="78" s="1"/>
  <c r="J31" i="78"/>
  <c r="J30" i="78"/>
  <c r="K30" i="78" s="1"/>
  <c r="J29" i="78"/>
  <c r="K29" i="78" s="1"/>
  <c r="J28" i="78"/>
  <c r="J27" i="78"/>
  <c r="J26" i="78"/>
  <c r="J25" i="78"/>
  <c r="K25" i="78" s="1"/>
  <c r="J24" i="78"/>
  <c r="K24" i="78" s="1"/>
  <c r="J23" i="78"/>
  <c r="K23" i="78" s="1"/>
  <c r="J22" i="78"/>
  <c r="K22" i="78" s="1"/>
  <c r="J21" i="78"/>
  <c r="K21" i="78" s="1"/>
  <c r="J20" i="78"/>
  <c r="K20" i="78" s="1"/>
  <c r="J19" i="78"/>
  <c r="K19" i="78" s="1"/>
  <c r="J18" i="78"/>
  <c r="K18" i="78" s="1"/>
  <c r="J17" i="78"/>
  <c r="K17" i="78" s="1"/>
  <c r="J16" i="78"/>
  <c r="J15" i="78"/>
  <c r="K15" i="78" s="1"/>
  <c r="J14" i="78"/>
  <c r="K14" i="78" s="1"/>
  <c r="J13" i="78"/>
  <c r="K39" i="78" l="1"/>
  <c r="J38" i="77"/>
  <c r="K38" i="77" s="1"/>
  <c r="J37" i="77"/>
  <c r="K37" i="77" s="1"/>
  <c r="J36" i="77"/>
  <c r="J35" i="77"/>
  <c r="J34" i="77"/>
  <c r="K34" i="77" s="1"/>
  <c r="J33" i="77"/>
  <c r="K33" i="77" s="1"/>
  <c r="J32" i="77"/>
  <c r="K32" i="77" s="1"/>
  <c r="J31" i="77"/>
  <c r="J30" i="77"/>
  <c r="K30" i="77" s="1"/>
  <c r="J29" i="77"/>
  <c r="K29" i="77" s="1"/>
  <c r="J28" i="77"/>
  <c r="J27" i="77"/>
  <c r="J26" i="77"/>
  <c r="J25" i="77"/>
  <c r="K25" i="77" s="1"/>
  <c r="J24" i="77"/>
  <c r="K24" i="77" s="1"/>
  <c r="J23" i="77"/>
  <c r="K23" i="77" s="1"/>
  <c r="J22" i="77"/>
  <c r="K22" i="77" s="1"/>
  <c r="J21" i="77"/>
  <c r="K21" i="77" s="1"/>
  <c r="J20" i="77"/>
  <c r="K20" i="77" s="1"/>
  <c r="J19" i="77"/>
  <c r="K19" i="77" s="1"/>
  <c r="J18" i="77"/>
  <c r="K18" i="77" s="1"/>
  <c r="J17" i="77"/>
  <c r="K17" i="77" s="1"/>
  <c r="J16" i="77"/>
  <c r="J15" i="77"/>
  <c r="K15" i="77" s="1"/>
  <c r="J14" i="77"/>
  <c r="K14" i="77" s="1"/>
  <c r="J13" i="77"/>
  <c r="K39" i="77" l="1"/>
  <c r="J38" i="76"/>
  <c r="K38" i="76" s="1"/>
  <c r="J37" i="76"/>
  <c r="K37" i="76" s="1"/>
  <c r="J36" i="76"/>
  <c r="J35" i="76"/>
  <c r="J34" i="76"/>
  <c r="K34" i="76" s="1"/>
  <c r="J33" i="76"/>
  <c r="K33" i="76" s="1"/>
  <c r="J32" i="76"/>
  <c r="K32" i="76" s="1"/>
  <c r="J31" i="76"/>
  <c r="J30" i="76"/>
  <c r="K30" i="76" s="1"/>
  <c r="J29" i="76"/>
  <c r="K29" i="76" s="1"/>
  <c r="J28" i="76"/>
  <c r="J27" i="76"/>
  <c r="J26" i="76"/>
  <c r="J25" i="76"/>
  <c r="K25" i="76" s="1"/>
  <c r="J24" i="76"/>
  <c r="K24" i="76" s="1"/>
  <c r="J23" i="76"/>
  <c r="K23" i="76" s="1"/>
  <c r="J22" i="76"/>
  <c r="K22" i="76" s="1"/>
  <c r="J21" i="76"/>
  <c r="K21" i="76" s="1"/>
  <c r="J20" i="76"/>
  <c r="K20" i="76" s="1"/>
  <c r="J19" i="76"/>
  <c r="K19" i="76" s="1"/>
  <c r="J18" i="76"/>
  <c r="K18" i="76" s="1"/>
  <c r="J17" i="76"/>
  <c r="K17" i="76" s="1"/>
  <c r="J16" i="76"/>
  <c r="J15" i="76"/>
  <c r="K15" i="76" s="1"/>
  <c r="J14" i="76"/>
  <c r="K14" i="76" s="1"/>
  <c r="J13" i="76"/>
  <c r="K39" i="76" l="1"/>
  <c r="J38" i="75"/>
  <c r="K38" i="75" s="1"/>
  <c r="J37" i="75"/>
  <c r="K37" i="75" s="1"/>
  <c r="J36" i="75"/>
  <c r="J35" i="75"/>
  <c r="J34" i="75"/>
  <c r="K34" i="75" s="1"/>
  <c r="J33" i="75"/>
  <c r="K33" i="75" s="1"/>
  <c r="J32" i="75"/>
  <c r="K32" i="75" s="1"/>
  <c r="J31" i="75"/>
  <c r="J30" i="75"/>
  <c r="K30" i="75" s="1"/>
  <c r="J29" i="75"/>
  <c r="K29" i="75" s="1"/>
  <c r="J28" i="75"/>
  <c r="J27" i="75"/>
  <c r="J26" i="75"/>
  <c r="J25" i="75"/>
  <c r="K25" i="75" s="1"/>
  <c r="J24" i="75"/>
  <c r="K24" i="75" s="1"/>
  <c r="J23" i="75"/>
  <c r="K23" i="75" s="1"/>
  <c r="J22" i="75"/>
  <c r="K22" i="75" s="1"/>
  <c r="J21" i="75"/>
  <c r="K21" i="75" s="1"/>
  <c r="J20" i="75"/>
  <c r="K20" i="75" s="1"/>
  <c r="J19" i="75"/>
  <c r="K19" i="75" s="1"/>
  <c r="J18" i="75"/>
  <c r="K18" i="75" s="1"/>
  <c r="J17" i="75"/>
  <c r="K17" i="75" s="1"/>
  <c r="J16" i="75"/>
  <c r="J15" i="75"/>
  <c r="K15" i="75" s="1"/>
  <c r="J14" i="75"/>
  <c r="K14" i="75" s="1"/>
  <c r="J13" i="75"/>
  <c r="K39" i="75" l="1"/>
  <c r="J38" i="74"/>
  <c r="K38" i="74" s="1"/>
  <c r="J37" i="74"/>
  <c r="K37" i="74" s="1"/>
  <c r="J36" i="74"/>
  <c r="J35" i="74"/>
  <c r="J34" i="74"/>
  <c r="K34" i="74" s="1"/>
  <c r="J33" i="74"/>
  <c r="K33" i="74" s="1"/>
  <c r="J32" i="74"/>
  <c r="K32" i="74" s="1"/>
  <c r="J31" i="74"/>
  <c r="J30" i="74"/>
  <c r="K30" i="74" s="1"/>
  <c r="J29" i="74"/>
  <c r="K29" i="74" s="1"/>
  <c r="J28" i="74"/>
  <c r="J27" i="74"/>
  <c r="J26" i="74"/>
  <c r="J25" i="74"/>
  <c r="K25" i="74" s="1"/>
  <c r="J24" i="74"/>
  <c r="K24" i="74" s="1"/>
  <c r="J23" i="74"/>
  <c r="K23" i="74" s="1"/>
  <c r="J22" i="74"/>
  <c r="K22" i="74" s="1"/>
  <c r="J21" i="74"/>
  <c r="K21" i="74" s="1"/>
  <c r="J20" i="74"/>
  <c r="K20" i="74" s="1"/>
  <c r="J19" i="74"/>
  <c r="K19" i="74" s="1"/>
  <c r="J18" i="74"/>
  <c r="K18" i="74" s="1"/>
  <c r="J17" i="74"/>
  <c r="K17" i="74" s="1"/>
  <c r="J16" i="74"/>
  <c r="J15" i="74"/>
  <c r="K15" i="74" s="1"/>
  <c r="J14" i="74"/>
  <c r="K14" i="74" s="1"/>
  <c r="J13" i="74"/>
  <c r="K39" i="74" l="1"/>
  <c r="J38" i="73"/>
  <c r="K38" i="73" s="1"/>
  <c r="J37" i="73"/>
  <c r="K37" i="73" s="1"/>
  <c r="J36" i="73"/>
  <c r="J35" i="73"/>
  <c r="J34" i="73"/>
  <c r="K34" i="73" s="1"/>
  <c r="J33" i="73"/>
  <c r="K33" i="73" s="1"/>
  <c r="J32" i="73"/>
  <c r="K32" i="73" s="1"/>
  <c r="J31" i="73"/>
  <c r="J30" i="73"/>
  <c r="K30" i="73" s="1"/>
  <c r="J29" i="73"/>
  <c r="K29" i="73" s="1"/>
  <c r="J28" i="73"/>
  <c r="J27" i="73"/>
  <c r="J26" i="73"/>
  <c r="J25" i="73"/>
  <c r="K25" i="73" s="1"/>
  <c r="J24" i="73"/>
  <c r="K24" i="73" s="1"/>
  <c r="J23" i="73"/>
  <c r="K23" i="73" s="1"/>
  <c r="J22" i="73"/>
  <c r="K22" i="73" s="1"/>
  <c r="J21" i="73"/>
  <c r="K21" i="73" s="1"/>
  <c r="J20" i="73"/>
  <c r="K20" i="73" s="1"/>
  <c r="J19" i="73"/>
  <c r="K19" i="73" s="1"/>
  <c r="J18" i="73"/>
  <c r="K18" i="73" s="1"/>
  <c r="J17" i="73"/>
  <c r="K17" i="73" s="1"/>
  <c r="J16" i="73"/>
  <c r="J15" i="73"/>
  <c r="K15" i="73" s="1"/>
  <c r="J14" i="73"/>
  <c r="K14" i="73" s="1"/>
  <c r="J13" i="73"/>
  <c r="K39" i="73" l="1"/>
  <c r="J38" i="72"/>
  <c r="K38" i="72" s="1"/>
  <c r="J37" i="72"/>
  <c r="K37" i="72" s="1"/>
  <c r="J36" i="72"/>
  <c r="J35" i="72"/>
  <c r="J34" i="72"/>
  <c r="K34" i="72" s="1"/>
  <c r="J33" i="72"/>
  <c r="K33" i="72" s="1"/>
  <c r="J32" i="72"/>
  <c r="K32" i="72" s="1"/>
  <c r="J31" i="72"/>
  <c r="J30" i="72"/>
  <c r="K30" i="72" s="1"/>
  <c r="J29" i="72"/>
  <c r="K29" i="72" s="1"/>
  <c r="J28" i="72"/>
  <c r="J27" i="72"/>
  <c r="J26" i="72"/>
  <c r="J25" i="72"/>
  <c r="K25" i="72" s="1"/>
  <c r="J24" i="72"/>
  <c r="K24" i="72" s="1"/>
  <c r="J23" i="72"/>
  <c r="K23" i="72" s="1"/>
  <c r="J22" i="72"/>
  <c r="K22" i="72" s="1"/>
  <c r="J21" i="72"/>
  <c r="K21" i="72" s="1"/>
  <c r="J20" i="72"/>
  <c r="K20" i="72" s="1"/>
  <c r="J19" i="72"/>
  <c r="K19" i="72" s="1"/>
  <c r="J18" i="72"/>
  <c r="K18" i="72" s="1"/>
  <c r="J17" i="72"/>
  <c r="K17" i="72" s="1"/>
  <c r="J16" i="72"/>
  <c r="J15" i="72"/>
  <c r="K15" i="72" s="1"/>
  <c r="J14" i="72"/>
  <c r="K14" i="72" s="1"/>
  <c r="J13" i="72"/>
  <c r="K39" i="72" l="1"/>
  <c r="J38" i="71"/>
  <c r="K38" i="71" s="1"/>
  <c r="J37" i="71"/>
  <c r="K37" i="71" s="1"/>
  <c r="J36" i="71"/>
  <c r="J35" i="71"/>
  <c r="J34" i="71"/>
  <c r="K34" i="71" s="1"/>
  <c r="J33" i="71"/>
  <c r="K33" i="71" s="1"/>
  <c r="J32" i="71"/>
  <c r="K32" i="71" s="1"/>
  <c r="J31" i="71"/>
  <c r="J30" i="71"/>
  <c r="K30" i="71" s="1"/>
  <c r="J29" i="71"/>
  <c r="K29" i="71" s="1"/>
  <c r="J28" i="71"/>
  <c r="J27" i="71"/>
  <c r="J26" i="71"/>
  <c r="J25" i="71"/>
  <c r="K25" i="71" s="1"/>
  <c r="J24" i="71"/>
  <c r="K24" i="71" s="1"/>
  <c r="J23" i="71"/>
  <c r="K23" i="71" s="1"/>
  <c r="J22" i="71"/>
  <c r="K22" i="71" s="1"/>
  <c r="J21" i="71"/>
  <c r="K21" i="71" s="1"/>
  <c r="J20" i="71"/>
  <c r="K20" i="71" s="1"/>
  <c r="J19" i="71"/>
  <c r="K19" i="71" s="1"/>
  <c r="J18" i="71"/>
  <c r="K18" i="71" s="1"/>
  <c r="J17" i="71"/>
  <c r="K17" i="71" s="1"/>
  <c r="J16" i="71"/>
  <c r="J15" i="71"/>
  <c r="K15" i="71" s="1"/>
  <c r="J14" i="71"/>
  <c r="K14" i="71" s="1"/>
  <c r="J13" i="71"/>
  <c r="K39" i="71" l="1"/>
  <c r="J38" i="70"/>
  <c r="K38" i="70" s="1"/>
  <c r="J37" i="70"/>
  <c r="K37" i="70" s="1"/>
  <c r="J36" i="70"/>
  <c r="J35" i="70"/>
  <c r="J34" i="70"/>
  <c r="K34" i="70" s="1"/>
  <c r="J33" i="70"/>
  <c r="K33" i="70" s="1"/>
  <c r="J32" i="70"/>
  <c r="K32" i="70" s="1"/>
  <c r="J31" i="70"/>
  <c r="J30" i="70"/>
  <c r="K30" i="70" s="1"/>
  <c r="J29" i="70"/>
  <c r="K29" i="70" s="1"/>
  <c r="J28" i="70"/>
  <c r="J27" i="70"/>
  <c r="J26" i="70"/>
  <c r="J25" i="70"/>
  <c r="K25" i="70" s="1"/>
  <c r="J24" i="70"/>
  <c r="K24" i="70" s="1"/>
  <c r="J23" i="70"/>
  <c r="K23" i="70" s="1"/>
  <c r="J22" i="70"/>
  <c r="K22" i="70" s="1"/>
  <c r="J21" i="70"/>
  <c r="K21" i="70" s="1"/>
  <c r="J20" i="70"/>
  <c r="K20" i="70" s="1"/>
  <c r="J19" i="70"/>
  <c r="K19" i="70" s="1"/>
  <c r="J18" i="70"/>
  <c r="K18" i="70" s="1"/>
  <c r="J17" i="70"/>
  <c r="K17" i="70" s="1"/>
  <c r="J16" i="70"/>
  <c r="J15" i="70"/>
  <c r="K15" i="70" s="1"/>
  <c r="J14" i="70"/>
  <c r="K14" i="70" s="1"/>
  <c r="J13" i="70"/>
  <c r="K39" i="70" l="1"/>
  <c r="J38" i="69"/>
  <c r="K38" i="69" s="1"/>
  <c r="J37" i="69"/>
  <c r="K37" i="69" s="1"/>
  <c r="J36" i="69"/>
  <c r="J35" i="69"/>
  <c r="J34" i="69"/>
  <c r="K34" i="69" s="1"/>
  <c r="J33" i="69"/>
  <c r="K33" i="69" s="1"/>
  <c r="J32" i="69"/>
  <c r="K32" i="69" s="1"/>
  <c r="J31" i="69"/>
  <c r="J30" i="69"/>
  <c r="K30" i="69" s="1"/>
  <c r="J29" i="69"/>
  <c r="K29" i="69" s="1"/>
  <c r="J28" i="69"/>
  <c r="J27" i="69"/>
  <c r="J26" i="69"/>
  <c r="J25" i="69"/>
  <c r="K25" i="69" s="1"/>
  <c r="J24" i="69"/>
  <c r="K24" i="69" s="1"/>
  <c r="J23" i="69"/>
  <c r="K23" i="69" s="1"/>
  <c r="J22" i="69"/>
  <c r="K22" i="69" s="1"/>
  <c r="J21" i="69"/>
  <c r="K21" i="69" s="1"/>
  <c r="J20" i="69"/>
  <c r="K20" i="69" s="1"/>
  <c r="J19" i="69"/>
  <c r="K19" i="69" s="1"/>
  <c r="J18" i="69"/>
  <c r="K18" i="69" s="1"/>
  <c r="J17" i="69"/>
  <c r="K17" i="69" s="1"/>
  <c r="J16" i="69"/>
  <c r="J15" i="69"/>
  <c r="K15" i="69" s="1"/>
  <c r="J14" i="69"/>
  <c r="K14" i="69" s="1"/>
  <c r="J13" i="69"/>
  <c r="K39" i="69" l="1"/>
  <c r="J38" i="68"/>
  <c r="K38" i="68" s="1"/>
  <c r="J37" i="68"/>
  <c r="K37" i="68" s="1"/>
  <c r="J36" i="68"/>
  <c r="J35" i="68"/>
  <c r="J34" i="68"/>
  <c r="K34" i="68" s="1"/>
  <c r="J33" i="68"/>
  <c r="K33" i="68" s="1"/>
  <c r="J32" i="68"/>
  <c r="K32" i="68" s="1"/>
  <c r="J31" i="68"/>
  <c r="J30" i="68"/>
  <c r="K30" i="68" s="1"/>
  <c r="J29" i="68"/>
  <c r="K29" i="68" s="1"/>
  <c r="J28" i="68"/>
  <c r="J27" i="68"/>
  <c r="J26" i="68"/>
  <c r="J25" i="68"/>
  <c r="K25" i="68" s="1"/>
  <c r="J24" i="68"/>
  <c r="K24" i="68" s="1"/>
  <c r="J23" i="68"/>
  <c r="K23" i="68" s="1"/>
  <c r="J22" i="68"/>
  <c r="K22" i="68" s="1"/>
  <c r="J21" i="68"/>
  <c r="K21" i="68" s="1"/>
  <c r="J20" i="68"/>
  <c r="K20" i="68" s="1"/>
  <c r="J19" i="68"/>
  <c r="K19" i="68" s="1"/>
  <c r="J18" i="68"/>
  <c r="K18" i="68" s="1"/>
  <c r="J17" i="68"/>
  <c r="K17" i="68" s="1"/>
  <c r="J16" i="68"/>
  <c r="J15" i="68"/>
  <c r="K15" i="68" s="1"/>
  <c r="J14" i="68"/>
  <c r="K14" i="68" s="1"/>
  <c r="J13" i="68"/>
  <c r="K39" i="68" l="1"/>
  <c r="J38" i="67"/>
  <c r="K38" i="67" s="1"/>
  <c r="J37" i="67"/>
  <c r="K37" i="67" s="1"/>
  <c r="J36" i="67"/>
  <c r="J35" i="67"/>
  <c r="J34" i="67"/>
  <c r="K34" i="67" s="1"/>
  <c r="J33" i="67"/>
  <c r="K33" i="67" s="1"/>
  <c r="J32" i="67"/>
  <c r="K32" i="67" s="1"/>
  <c r="J31" i="67"/>
  <c r="J30" i="67"/>
  <c r="K30" i="67" s="1"/>
  <c r="J29" i="67"/>
  <c r="K29" i="67" s="1"/>
  <c r="J28" i="67"/>
  <c r="J27" i="67"/>
  <c r="J26" i="67"/>
  <c r="J25" i="67"/>
  <c r="K25" i="67" s="1"/>
  <c r="J24" i="67"/>
  <c r="K24" i="67" s="1"/>
  <c r="J23" i="67"/>
  <c r="K23" i="67" s="1"/>
  <c r="J22" i="67"/>
  <c r="K22" i="67" s="1"/>
  <c r="J21" i="67"/>
  <c r="K21" i="67" s="1"/>
  <c r="J20" i="67"/>
  <c r="K20" i="67" s="1"/>
  <c r="J19" i="67"/>
  <c r="K19" i="67" s="1"/>
  <c r="J18" i="67"/>
  <c r="K18" i="67" s="1"/>
  <c r="J17" i="67"/>
  <c r="K17" i="67" s="1"/>
  <c r="J16" i="67"/>
  <c r="J15" i="67"/>
  <c r="K15" i="67" s="1"/>
  <c r="J14" i="67"/>
  <c r="K14" i="67" s="1"/>
  <c r="J13" i="67"/>
  <c r="K39" i="67" l="1"/>
  <c r="J38" i="66"/>
  <c r="K38" i="66" s="1"/>
  <c r="J37" i="66"/>
  <c r="K37" i="66" s="1"/>
  <c r="J36" i="66"/>
  <c r="J35" i="66"/>
  <c r="J34" i="66"/>
  <c r="K34" i="66" s="1"/>
  <c r="J33" i="66"/>
  <c r="K33" i="66" s="1"/>
  <c r="J32" i="66"/>
  <c r="K32" i="66" s="1"/>
  <c r="J31" i="66"/>
  <c r="J30" i="66"/>
  <c r="K30" i="66" s="1"/>
  <c r="J29" i="66"/>
  <c r="K29" i="66" s="1"/>
  <c r="J28" i="66"/>
  <c r="J27" i="66"/>
  <c r="J26" i="66"/>
  <c r="J25" i="66"/>
  <c r="K25" i="66" s="1"/>
  <c r="J24" i="66"/>
  <c r="K24" i="66" s="1"/>
  <c r="J23" i="66"/>
  <c r="K23" i="66" s="1"/>
  <c r="J22" i="66"/>
  <c r="K22" i="66" s="1"/>
  <c r="J21" i="66"/>
  <c r="K21" i="66" s="1"/>
  <c r="J20" i="66"/>
  <c r="K20" i="66" s="1"/>
  <c r="J19" i="66"/>
  <c r="K19" i="66" s="1"/>
  <c r="J18" i="66"/>
  <c r="K18" i="66" s="1"/>
  <c r="J17" i="66"/>
  <c r="K17" i="66" s="1"/>
  <c r="J16" i="66"/>
  <c r="J15" i="66"/>
  <c r="K15" i="66" s="1"/>
  <c r="J14" i="66"/>
  <c r="K14" i="66" s="1"/>
  <c r="J13" i="66"/>
  <c r="K39" i="66" l="1"/>
  <c r="J38" i="65"/>
  <c r="K38" i="65" s="1"/>
  <c r="J37" i="65"/>
  <c r="K37" i="65" s="1"/>
  <c r="J36" i="65"/>
  <c r="J35" i="65"/>
  <c r="J34" i="65"/>
  <c r="K34" i="65" s="1"/>
  <c r="J33" i="65"/>
  <c r="K33" i="65" s="1"/>
  <c r="J32" i="65"/>
  <c r="K32" i="65" s="1"/>
  <c r="J31" i="65"/>
  <c r="J30" i="65"/>
  <c r="K30" i="65" s="1"/>
  <c r="J29" i="65"/>
  <c r="K29" i="65" s="1"/>
  <c r="J28" i="65"/>
  <c r="J27" i="65"/>
  <c r="J26" i="65"/>
  <c r="J25" i="65"/>
  <c r="K25" i="65" s="1"/>
  <c r="J24" i="65"/>
  <c r="K24" i="65" s="1"/>
  <c r="J23" i="65"/>
  <c r="K23" i="65" s="1"/>
  <c r="J22" i="65"/>
  <c r="K22" i="65" s="1"/>
  <c r="J21" i="65"/>
  <c r="K21" i="65" s="1"/>
  <c r="J20" i="65"/>
  <c r="K20" i="65" s="1"/>
  <c r="J19" i="65"/>
  <c r="K19" i="65" s="1"/>
  <c r="J18" i="65"/>
  <c r="K18" i="65" s="1"/>
  <c r="J17" i="65"/>
  <c r="K17" i="65" s="1"/>
  <c r="J16" i="65"/>
  <c r="J15" i="65"/>
  <c r="K15" i="65" s="1"/>
  <c r="J14" i="65"/>
  <c r="K14" i="65" s="1"/>
  <c r="J13" i="65"/>
  <c r="K39" i="65" l="1"/>
  <c r="J38" i="64"/>
  <c r="K38" i="64" s="1"/>
  <c r="J37" i="64"/>
  <c r="K37" i="64" s="1"/>
  <c r="J36" i="64"/>
  <c r="J35" i="64"/>
  <c r="J34" i="64"/>
  <c r="K34" i="64" s="1"/>
  <c r="J33" i="64"/>
  <c r="K33" i="64" s="1"/>
  <c r="J32" i="64"/>
  <c r="K32" i="64" s="1"/>
  <c r="J31" i="64"/>
  <c r="J30" i="64"/>
  <c r="K30" i="64" s="1"/>
  <c r="J29" i="64"/>
  <c r="K29" i="64" s="1"/>
  <c r="J28" i="64"/>
  <c r="J27" i="64"/>
  <c r="J26" i="64"/>
  <c r="J25" i="64"/>
  <c r="K25" i="64" s="1"/>
  <c r="J24" i="64"/>
  <c r="K24" i="64" s="1"/>
  <c r="J23" i="64"/>
  <c r="K23" i="64" s="1"/>
  <c r="J22" i="64"/>
  <c r="K22" i="64" s="1"/>
  <c r="J21" i="64"/>
  <c r="K21" i="64" s="1"/>
  <c r="J20" i="64"/>
  <c r="K20" i="64" s="1"/>
  <c r="J19" i="64"/>
  <c r="K19" i="64" s="1"/>
  <c r="J18" i="64"/>
  <c r="K18" i="64" s="1"/>
  <c r="J17" i="64"/>
  <c r="K17" i="64" s="1"/>
  <c r="J16" i="64"/>
  <c r="J15" i="64"/>
  <c r="K15" i="64" s="1"/>
  <c r="J14" i="64"/>
  <c r="K14" i="64" s="1"/>
  <c r="J13" i="64"/>
  <c r="K39" i="64" l="1"/>
  <c r="J39" i="63"/>
  <c r="K39" i="63" s="1"/>
  <c r="J38" i="63"/>
  <c r="K38" i="63" s="1"/>
  <c r="J37" i="63"/>
  <c r="J36" i="63"/>
  <c r="J35" i="63"/>
  <c r="K35" i="63" s="1"/>
  <c r="J34" i="63"/>
  <c r="K34" i="63" s="1"/>
  <c r="J33" i="63"/>
  <c r="K33" i="63" s="1"/>
  <c r="J32" i="63"/>
  <c r="J31" i="63"/>
  <c r="K31" i="63" s="1"/>
  <c r="J30" i="63"/>
  <c r="K30" i="63" s="1"/>
  <c r="J29" i="63"/>
  <c r="J28" i="63"/>
  <c r="J27" i="63"/>
  <c r="J26" i="63"/>
  <c r="K26" i="63" s="1"/>
  <c r="J25" i="63"/>
  <c r="K25" i="63" s="1"/>
  <c r="J24" i="63"/>
  <c r="K24" i="63" s="1"/>
  <c r="J23" i="63"/>
  <c r="K23" i="63" s="1"/>
  <c r="J22" i="63"/>
  <c r="K22" i="63" s="1"/>
  <c r="J21" i="63"/>
  <c r="K21" i="63" s="1"/>
  <c r="J20" i="63"/>
  <c r="K20" i="63" s="1"/>
  <c r="J19" i="63"/>
  <c r="K19" i="63" s="1"/>
  <c r="J18" i="63"/>
  <c r="K18" i="63" s="1"/>
  <c r="J17" i="63"/>
  <c r="J16" i="63"/>
  <c r="K16" i="63" s="1"/>
  <c r="J15" i="63"/>
  <c r="K15" i="63" s="1"/>
  <c r="J14" i="63"/>
  <c r="J13" i="63"/>
  <c r="K13" i="63" s="1"/>
  <c r="K40" i="63" l="1"/>
  <c r="J39" i="62"/>
  <c r="K39" i="62" s="1"/>
  <c r="J38" i="62"/>
  <c r="K38" i="62" s="1"/>
  <c r="J37" i="62"/>
  <c r="J36" i="62"/>
  <c r="J35" i="62"/>
  <c r="K35" i="62" s="1"/>
  <c r="J34" i="62"/>
  <c r="K34" i="62" s="1"/>
  <c r="J33" i="62"/>
  <c r="K33" i="62" s="1"/>
  <c r="J32" i="62"/>
  <c r="J31" i="62"/>
  <c r="K31" i="62" s="1"/>
  <c r="J30" i="62"/>
  <c r="K30" i="62" s="1"/>
  <c r="J29" i="62"/>
  <c r="J28" i="62"/>
  <c r="J27" i="62"/>
  <c r="J26" i="62"/>
  <c r="K26" i="62" s="1"/>
  <c r="J25" i="62"/>
  <c r="K25" i="62" s="1"/>
  <c r="J24" i="62"/>
  <c r="K24" i="62" s="1"/>
  <c r="J23" i="62"/>
  <c r="K23" i="62" s="1"/>
  <c r="J22" i="62"/>
  <c r="K22" i="62" s="1"/>
  <c r="J21" i="62"/>
  <c r="K21" i="62" s="1"/>
  <c r="J20" i="62"/>
  <c r="K20" i="62" s="1"/>
  <c r="J19" i="62"/>
  <c r="K19" i="62" s="1"/>
  <c r="J18" i="62"/>
  <c r="K18" i="62" s="1"/>
  <c r="J17" i="62"/>
  <c r="J16" i="62"/>
  <c r="K16" i="62" s="1"/>
  <c r="J15" i="62"/>
  <c r="K15" i="62" s="1"/>
  <c r="J14" i="62"/>
  <c r="J13" i="62"/>
  <c r="K13" i="62" s="1"/>
  <c r="K40" i="62" l="1"/>
  <c r="J39" i="61"/>
  <c r="K39" i="61" s="1"/>
  <c r="J38" i="61"/>
  <c r="K38" i="61" s="1"/>
  <c r="J37" i="61"/>
  <c r="J36" i="61"/>
  <c r="J35" i="61"/>
  <c r="K35" i="61" s="1"/>
  <c r="J34" i="61"/>
  <c r="K34" i="61" s="1"/>
  <c r="J33" i="61"/>
  <c r="K33" i="61" s="1"/>
  <c r="J32" i="61"/>
  <c r="J31" i="61"/>
  <c r="K31" i="61" s="1"/>
  <c r="J30" i="61"/>
  <c r="K30" i="61" s="1"/>
  <c r="J29" i="61"/>
  <c r="J28" i="61"/>
  <c r="J27" i="61"/>
  <c r="J26" i="61"/>
  <c r="K26" i="61" s="1"/>
  <c r="J25" i="61"/>
  <c r="K25" i="61" s="1"/>
  <c r="J24" i="61"/>
  <c r="K24" i="61" s="1"/>
  <c r="J23" i="61"/>
  <c r="K23" i="61" s="1"/>
  <c r="J22" i="61"/>
  <c r="K22" i="61" s="1"/>
  <c r="J21" i="61"/>
  <c r="K21" i="61" s="1"/>
  <c r="J20" i="61"/>
  <c r="K20" i="61" s="1"/>
  <c r="J19" i="61"/>
  <c r="K19" i="61" s="1"/>
  <c r="J18" i="61"/>
  <c r="K18" i="61" s="1"/>
  <c r="J17" i="61"/>
  <c r="J16" i="61"/>
  <c r="K16" i="61" s="1"/>
  <c r="J15" i="61"/>
  <c r="K15" i="61" s="1"/>
  <c r="J14" i="61"/>
  <c r="J13" i="61"/>
  <c r="K13" i="61" s="1"/>
  <c r="K40" i="61" l="1"/>
  <c r="J39" i="60"/>
  <c r="K39" i="60" s="1"/>
  <c r="J38" i="60"/>
  <c r="K38" i="60" s="1"/>
  <c r="J37" i="60"/>
  <c r="J36" i="60"/>
  <c r="J35" i="60"/>
  <c r="K35" i="60" s="1"/>
  <c r="J34" i="60"/>
  <c r="K34" i="60" s="1"/>
  <c r="J33" i="60"/>
  <c r="K33" i="60" s="1"/>
  <c r="J32" i="60"/>
  <c r="J31" i="60"/>
  <c r="K31" i="60" s="1"/>
  <c r="J30" i="60"/>
  <c r="K30" i="60" s="1"/>
  <c r="J29" i="60"/>
  <c r="J28" i="60"/>
  <c r="J27" i="60"/>
  <c r="J26" i="60"/>
  <c r="K26" i="60" s="1"/>
  <c r="J25" i="60"/>
  <c r="K25" i="60" s="1"/>
  <c r="J24" i="60"/>
  <c r="K24" i="60" s="1"/>
  <c r="J23" i="60"/>
  <c r="K23" i="60" s="1"/>
  <c r="J22" i="60"/>
  <c r="K22" i="60" s="1"/>
  <c r="J21" i="60"/>
  <c r="K21" i="60" s="1"/>
  <c r="J20" i="60"/>
  <c r="K20" i="60" s="1"/>
  <c r="J19" i="60"/>
  <c r="K19" i="60" s="1"/>
  <c r="J18" i="60"/>
  <c r="K18" i="60" s="1"/>
  <c r="J17" i="60"/>
  <c r="J16" i="60"/>
  <c r="K16" i="60" s="1"/>
  <c r="J15" i="60"/>
  <c r="K15" i="60" s="1"/>
  <c r="J14" i="60"/>
  <c r="J13" i="60"/>
  <c r="K13" i="60" s="1"/>
  <c r="K40" i="60" l="1"/>
  <c r="J39" i="59"/>
  <c r="K39" i="59" s="1"/>
  <c r="J38" i="59"/>
  <c r="K38" i="59" s="1"/>
  <c r="J37" i="59"/>
  <c r="J36" i="59"/>
  <c r="J35" i="59"/>
  <c r="K35" i="59" s="1"/>
  <c r="J34" i="59"/>
  <c r="K34" i="59" s="1"/>
  <c r="J33" i="59"/>
  <c r="K33" i="59" s="1"/>
  <c r="J32" i="59"/>
  <c r="J31" i="59"/>
  <c r="K31" i="59" s="1"/>
  <c r="J30" i="59"/>
  <c r="K30" i="59" s="1"/>
  <c r="J29" i="59"/>
  <c r="J28" i="59"/>
  <c r="J27" i="59"/>
  <c r="J26" i="59"/>
  <c r="K26" i="59" s="1"/>
  <c r="J25" i="59"/>
  <c r="K25" i="59" s="1"/>
  <c r="J24" i="59"/>
  <c r="K24" i="59" s="1"/>
  <c r="J23" i="59"/>
  <c r="K23" i="59" s="1"/>
  <c r="J22" i="59"/>
  <c r="K22" i="59" s="1"/>
  <c r="J21" i="59"/>
  <c r="K21" i="59" s="1"/>
  <c r="J20" i="59"/>
  <c r="K20" i="59" s="1"/>
  <c r="J19" i="59"/>
  <c r="K19" i="59" s="1"/>
  <c r="J18" i="59"/>
  <c r="K18" i="59" s="1"/>
  <c r="J17" i="59"/>
  <c r="J16" i="59"/>
  <c r="K16" i="59" s="1"/>
  <c r="J15" i="59"/>
  <c r="K15" i="59" s="1"/>
  <c r="J14" i="59"/>
  <c r="J13" i="59"/>
  <c r="K13" i="59" s="1"/>
  <c r="K40" i="59" l="1"/>
  <c r="J39" i="58"/>
  <c r="K39" i="58" s="1"/>
  <c r="J38" i="58"/>
  <c r="K38" i="58" s="1"/>
  <c r="J37" i="58"/>
  <c r="J36" i="58"/>
  <c r="J35" i="58"/>
  <c r="K35" i="58" s="1"/>
  <c r="J34" i="58"/>
  <c r="K34" i="58" s="1"/>
  <c r="J33" i="58"/>
  <c r="K33" i="58" s="1"/>
  <c r="J32" i="58"/>
  <c r="J31" i="58"/>
  <c r="K31" i="58" s="1"/>
  <c r="J30" i="58"/>
  <c r="K30" i="58" s="1"/>
  <c r="J29" i="58"/>
  <c r="J28" i="58"/>
  <c r="J27" i="58"/>
  <c r="J26" i="58"/>
  <c r="K26" i="58" s="1"/>
  <c r="J25" i="58"/>
  <c r="K25" i="58" s="1"/>
  <c r="J24" i="58"/>
  <c r="K24" i="58" s="1"/>
  <c r="J23" i="58"/>
  <c r="K23" i="58" s="1"/>
  <c r="J22" i="58"/>
  <c r="K22" i="58" s="1"/>
  <c r="J21" i="58"/>
  <c r="K21" i="58" s="1"/>
  <c r="J20" i="58"/>
  <c r="K20" i="58" s="1"/>
  <c r="J19" i="58"/>
  <c r="K19" i="58" s="1"/>
  <c r="J18" i="58"/>
  <c r="K18" i="58" s="1"/>
  <c r="J17" i="58"/>
  <c r="J16" i="58"/>
  <c r="K16" i="58" s="1"/>
  <c r="J15" i="58"/>
  <c r="K15" i="58" s="1"/>
  <c r="J14" i="58"/>
  <c r="J13" i="58"/>
  <c r="K13" i="58" s="1"/>
  <c r="K40" i="58" l="1"/>
  <c r="J39" i="57"/>
  <c r="K39" i="57" s="1"/>
  <c r="J38" i="57"/>
  <c r="K38" i="57" s="1"/>
  <c r="J37" i="57"/>
  <c r="J36" i="57"/>
  <c r="J35" i="57"/>
  <c r="K35" i="57" s="1"/>
  <c r="J34" i="57"/>
  <c r="K34" i="57" s="1"/>
  <c r="J33" i="57"/>
  <c r="K33" i="57" s="1"/>
  <c r="J32" i="57"/>
  <c r="J31" i="57"/>
  <c r="K31" i="57" s="1"/>
  <c r="J30" i="57"/>
  <c r="K30" i="57" s="1"/>
  <c r="J29" i="57"/>
  <c r="J28" i="57"/>
  <c r="J27" i="57"/>
  <c r="J26" i="57"/>
  <c r="K26" i="57" s="1"/>
  <c r="J25" i="57"/>
  <c r="K25" i="57" s="1"/>
  <c r="J24" i="57"/>
  <c r="K24" i="57" s="1"/>
  <c r="J23" i="57"/>
  <c r="K23" i="57" s="1"/>
  <c r="J22" i="57"/>
  <c r="K22" i="57" s="1"/>
  <c r="J21" i="57"/>
  <c r="K21" i="57" s="1"/>
  <c r="J20" i="57"/>
  <c r="K20" i="57" s="1"/>
  <c r="J19" i="57"/>
  <c r="K19" i="57" s="1"/>
  <c r="J18" i="57"/>
  <c r="K18" i="57" s="1"/>
  <c r="J17" i="57"/>
  <c r="J16" i="57"/>
  <c r="K16" i="57" s="1"/>
  <c r="J15" i="57"/>
  <c r="K15" i="57" s="1"/>
  <c r="J14" i="57"/>
  <c r="J13" i="57"/>
  <c r="K13" i="57" s="1"/>
  <c r="K40" i="57" l="1"/>
  <c r="J39" i="56"/>
  <c r="K39" i="56" s="1"/>
  <c r="J38" i="56"/>
  <c r="K38" i="56" s="1"/>
  <c r="J37" i="56"/>
  <c r="J36" i="56"/>
  <c r="J35" i="56"/>
  <c r="K35" i="56" s="1"/>
  <c r="J34" i="56"/>
  <c r="K34" i="56" s="1"/>
  <c r="J33" i="56"/>
  <c r="K33" i="56" s="1"/>
  <c r="J32" i="56"/>
  <c r="J31" i="56"/>
  <c r="K31" i="56" s="1"/>
  <c r="J30" i="56"/>
  <c r="K30" i="56" s="1"/>
  <c r="J29" i="56"/>
  <c r="J28" i="56"/>
  <c r="J27" i="56"/>
  <c r="J26" i="56"/>
  <c r="K26" i="56" s="1"/>
  <c r="J25" i="56"/>
  <c r="K25" i="56" s="1"/>
  <c r="J24" i="56"/>
  <c r="K24" i="56" s="1"/>
  <c r="J23" i="56"/>
  <c r="K23" i="56" s="1"/>
  <c r="J22" i="56"/>
  <c r="K22" i="56" s="1"/>
  <c r="J21" i="56"/>
  <c r="K21" i="56" s="1"/>
  <c r="J20" i="56"/>
  <c r="K20" i="56" s="1"/>
  <c r="J19" i="56"/>
  <c r="K19" i="56" s="1"/>
  <c r="J18" i="56"/>
  <c r="K18" i="56" s="1"/>
  <c r="J17" i="56"/>
  <c r="J16" i="56"/>
  <c r="K16" i="56" s="1"/>
  <c r="J15" i="56"/>
  <c r="K15" i="56" s="1"/>
  <c r="J14" i="56"/>
  <c r="J13" i="56"/>
  <c r="K13" i="56" s="1"/>
  <c r="K40" i="56" l="1"/>
  <c r="J39" i="55"/>
  <c r="K39" i="55" s="1"/>
  <c r="J38" i="55"/>
  <c r="K38" i="55" s="1"/>
  <c r="J37" i="55"/>
  <c r="J36" i="55"/>
  <c r="J35" i="55"/>
  <c r="K35" i="55" s="1"/>
  <c r="J34" i="55"/>
  <c r="K34" i="55" s="1"/>
  <c r="J33" i="55"/>
  <c r="K33" i="55" s="1"/>
  <c r="J32" i="55"/>
  <c r="J31" i="55"/>
  <c r="K31" i="55" s="1"/>
  <c r="J30" i="55"/>
  <c r="K30" i="55" s="1"/>
  <c r="J29" i="55"/>
  <c r="J28" i="55"/>
  <c r="J27" i="55"/>
  <c r="J26" i="55"/>
  <c r="K26" i="55" s="1"/>
  <c r="J25" i="55"/>
  <c r="K25" i="55" s="1"/>
  <c r="J24" i="55"/>
  <c r="K24" i="55" s="1"/>
  <c r="J23" i="55"/>
  <c r="K23" i="55" s="1"/>
  <c r="J22" i="55"/>
  <c r="K22" i="55" s="1"/>
  <c r="J21" i="55"/>
  <c r="K21" i="55" s="1"/>
  <c r="J20" i="55"/>
  <c r="K20" i="55" s="1"/>
  <c r="J19" i="55"/>
  <c r="K19" i="55" s="1"/>
  <c r="J18" i="55"/>
  <c r="K18" i="55" s="1"/>
  <c r="J17" i="55"/>
  <c r="J16" i="55"/>
  <c r="K16" i="55" s="1"/>
  <c r="J15" i="55"/>
  <c r="K15" i="55" s="1"/>
  <c r="J14" i="55"/>
  <c r="J13" i="55"/>
  <c r="K13" i="55" s="1"/>
  <c r="K40" i="55" l="1"/>
  <c r="J39" i="54"/>
  <c r="K39" i="54" s="1"/>
  <c r="J38" i="54"/>
  <c r="K38" i="54" s="1"/>
  <c r="J37" i="54"/>
  <c r="J36" i="54"/>
  <c r="J35" i="54"/>
  <c r="K35" i="54" s="1"/>
  <c r="J34" i="54"/>
  <c r="K34" i="54" s="1"/>
  <c r="J33" i="54"/>
  <c r="K33" i="54" s="1"/>
  <c r="J32" i="54"/>
  <c r="J31" i="54"/>
  <c r="K31" i="54" s="1"/>
  <c r="J30" i="54"/>
  <c r="K30" i="54" s="1"/>
  <c r="J29" i="54"/>
  <c r="J28" i="54"/>
  <c r="J27" i="54"/>
  <c r="J26" i="54"/>
  <c r="K26" i="54" s="1"/>
  <c r="J25" i="54"/>
  <c r="K25" i="54" s="1"/>
  <c r="J24" i="54"/>
  <c r="K24" i="54" s="1"/>
  <c r="J23" i="54"/>
  <c r="K23" i="54" s="1"/>
  <c r="J22" i="54"/>
  <c r="K22" i="54" s="1"/>
  <c r="J21" i="54"/>
  <c r="K21" i="54" s="1"/>
  <c r="J20" i="54"/>
  <c r="K20" i="54" s="1"/>
  <c r="J19" i="54"/>
  <c r="K19" i="54" s="1"/>
  <c r="J18" i="54"/>
  <c r="K18" i="54" s="1"/>
  <c r="J17" i="54"/>
  <c r="J16" i="54"/>
  <c r="K16" i="54" s="1"/>
  <c r="J15" i="54"/>
  <c r="K15" i="54" s="1"/>
  <c r="J14" i="54"/>
  <c r="J13" i="54"/>
  <c r="K13" i="54" s="1"/>
  <c r="K40" i="54" l="1"/>
  <c r="J39" i="53"/>
  <c r="K39" i="53" s="1"/>
  <c r="J38" i="53"/>
  <c r="K38" i="53" s="1"/>
  <c r="J37" i="53"/>
  <c r="J36" i="53"/>
  <c r="J35" i="53"/>
  <c r="K35" i="53" s="1"/>
  <c r="J34" i="53"/>
  <c r="K34" i="53" s="1"/>
  <c r="J33" i="53"/>
  <c r="K33" i="53" s="1"/>
  <c r="J32" i="53"/>
  <c r="J31" i="53"/>
  <c r="K31" i="53" s="1"/>
  <c r="J30" i="53"/>
  <c r="K30" i="53" s="1"/>
  <c r="J29" i="53"/>
  <c r="J28" i="53"/>
  <c r="J27" i="53"/>
  <c r="J26" i="53"/>
  <c r="K26" i="53" s="1"/>
  <c r="J25" i="53"/>
  <c r="K25" i="53" s="1"/>
  <c r="J24" i="53"/>
  <c r="K24" i="53" s="1"/>
  <c r="J23" i="53"/>
  <c r="K23" i="53" s="1"/>
  <c r="J22" i="53"/>
  <c r="K22" i="53" s="1"/>
  <c r="J21" i="53"/>
  <c r="K21" i="53" s="1"/>
  <c r="J20" i="53"/>
  <c r="K20" i="53" s="1"/>
  <c r="J19" i="53"/>
  <c r="K19" i="53" s="1"/>
  <c r="J18" i="53"/>
  <c r="K18" i="53" s="1"/>
  <c r="J17" i="53"/>
  <c r="J16" i="53"/>
  <c r="K16" i="53" s="1"/>
  <c r="J15" i="53"/>
  <c r="K15" i="53" s="1"/>
  <c r="J14" i="53"/>
  <c r="J13" i="53"/>
  <c r="K13" i="53" s="1"/>
  <c r="K40" i="53" l="1"/>
  <c r="J39" i="52"/>
  <c r="K39" i="52" s="1"/>
  <c r="J38" i="52"/>
  <c r="K38" i="52" s="1"/>
  <c r="J37" i="52"/>
  <c r="J36" i="52"/>
  <c r="J35" i="52"/>
  <c r="K35" i="52" s="1"/>
  <c r="J34" i="52"/>
  <c r="K34" i="52" s="1"/>
  <c r="J33" i="52"/>
  <c r="K33" i="52" s="1"/>
  <c r="J32" i="52"/>
  <c r="J31" i="52"/>
  <c r="K31" i="52" s="1"/>
  <c r="J30" i="52"/>
  <c r="K30" i="52" s="1"/>
  <c r="J29" i="52"/>
  <c r="J28" i="52"/>
  <c r="J27" i="52"/>
  <c r="J26" i="52"/>
  <c r="K26" i="52" s="1"/>
  <c r="J25" i="52"/>
  <c r="K25" i="52" s="1"/>
  <c r="J24" i="52"/>
  <c r="K24" i="52" s="1"/>
  <c r="J23" i="52"/>
  <c r="K23" i="52" s="1"/>
  <c r="J22" i="52"/>
  <c r="K22" i="52" s="1"/>
  <c r="J21" i="52"/>
  <c r="K21" i="52" s="1"/>
  <c r="J20" i="52"/>
  <c r="K20" i="52" s="1"/>
  <c r="J19" i="52"/>
  <c r="K19" i="52" s="1"/>
  <c r="J18" i="52"/>
  <c r="K18" i="52" s="1"/>
  <c r="J17" i="52"/>
  <c r="J16" i="52"/>
  <c r="K16" i="52" s="1"/>
  <c r="J15" i="52"/>
  <c r="K15" i="52" s="1"/>
  <c r="J14" i="52"/>
  <c r="J13" i="52"/>
  <c r="K13" i="52" s="1"/>
  <c r="K40" i="52" l="1"/>
  <c r="J39" i="51"/>
  <c r="K39" i="51" s="1"/>
  <c r="J38" i="51"/>
  <c r="K38" i="51" s="1"/>
  <c r="J37" i="51"/>
  <c r="J36" i="51"/>
  <c r="J35" i="51"/>
  <c r="K35" i="51" s="1"/>
  <c r="J34" i="51"/>
  <c r="K34" i="51" s="1"/>
  <c r="J33" i="51"/>
  <c r="K33" i="51" s="1"/>
  <c r="J32" i="51"/>
  <c r="J31" i="51"/>
  <c r="K31" i="51" s="1"/>
  <c r="J30" i="51"/>
  <c r="K30" i="51" s="1"/>
  <c r="J29" i="51"/>
  <c r="J28" i="51"/>
  <c r="J27" i="51"/>
  <c r="J26" i="51"/>
  <c r="K26" i="51" s="1"/>
  <c r="J25" i="51"/>
  <c r="K25" i="51" s="1"/>
  <c r="J24" i="51"/>
  <c r="K24" i="51" s="1"/>
  <c r="J23" i="51"/>
  <c r="K23" i="51" s="1"/>
  <c r="J22" i="51"/>
  <c r="K22" i="51" s="1"/>
  <c r="J21" i="51"/>
  <c r="K21" i="51" s="1"/>
  <c r="J20" i="51"/>
  <c r="K20" i="51" s="1"/>
  <c r="J19" i="51"/>
  <c r="K19" i="51" s="1"/>
  <c r="J18" i="51"/>
  <c r="K18" i="51" s="1"/>
  <c r="J17" i="51"/>
  <c r="J16" i="51"/>
  <c r="K16" i="51" s="1"/>
  <c r="J15" i="51"/>
  <c r="K15" i="51" s="1"/>
  <c r="J14" i="51"/>
  <c r="J13" i="51"/>
  <c r="K13" i="51" s="1"/>
  <c r="K40" i="51" l="1"/>
  <c r="J39" i="50"/>
  <c r="K39" i="50" s="1"/>
  <c r="J38" i="50"/>
  <c r="K38" i="50" s="1"/>
  <c r="J37" i="50"/>
  <c r="J36" i="50"/>
  <c r="J35" i="50"/>
  <c r="K35" i="50" s="1"/>
  <c r="J34" i="50"/>
  <c r="K34" i="50" s="1"/>
  <c r="J33" i="50"/>
  <c r="K33" i="50" s="1"/>
  <c r="J32" i="50"/>
  <c r="J31" i="50"/>
  <c r="K31" i="50" s="1"/>
  <c r="J30" i="50"/>
  <c r="K30" i="50" s="1"/>
  <c r="J29" i="50"/>
  <c r="J28" i="50"/>
  <c r="J27" i="50"/>
  <c r="J26" i="50"/>
  <c r="K26" i="50" s="1"/>
  <c r="J25" i="50"/>
  <c r="K25" i="50" s="1"/>
  <c r="J24" i="50"/>
  <c r="K24" i="50" s="1"/>
  <c r="J23" i="50"/>
  <c r="K23" i="50" s="1"/>
  <c r="J22" i="50"/>
  <c r="K22" i="50" s="1"/>
  <c r="J21" i="50"/>
  <c r="K21" i="50" s="1"/>
  <c r="J20" i="50"/>
  <c r="K20" i="50" s="1"/>
  <c r="J19" i="50"/>
  <c r="K19" i="50" s="1"/>
  <c r="J18" i="50"/>
  <c r="K18" i="50" s="1"/>
  <c r="J17" i="50"/>
  <c r="J16" i="50"/>
  <c r="K16" i="50" s="1"/>
  <c r="J15" i="50"/>
  <c r="K15" i="50" s="1"/>
  <c r="J14" i="50"/>
  <c r="J13" i="50"/>
  <c r="K13" i="50" s="1"/>
  <c r="K40" i="50" l="1"/>
  <c r="J39" i="49"/>
  <c r="K39" i="49" s="1"/>
  <c r="J38" i="49"/>
  <c r="K38" i="49" s="1"/>
  <c r="J37" i="49"/>
  <c r="J36" i="49"/>
  <c r="J35" i="49"/>
  <c r="K35" i="49" s="1"/>
  <c r="J34" i="49"/>
  <c r="K34" i="49" s="1"/>
  <c r="J33" i="49"/>
  <c r="K33" i="49" s="1"/>
  <c r="J32" i="49"/>
  <c r="J31" i="49"/>
  <c r="K31" i="49" s="1"/>
  <c r="J30" i="49"/>
  <c r="K30" i="49" s="1"/>
  <c r="J29" i="49"/>
  <c r="J28" i="49"/>
  <c r="J27" i="49"/>
  <c r="J26" i="49"/>
  <c r="K26" i="49" s="1"/>
  <c r="J25" i="49"/>
  <c r="K25" i="49" s="1"/>
  <c r="J24" i="49"/>
  <c r="K24" i="49" s="1"/>
  <c r="J23" i="49"/>
  <c r="K23" i="49" s="1"/>
  <c r="J22" i="49"/>
  <c r="K22" i="49" s="1"/>
  <c r="J21" i="49"/>
  <c r="K21" i="49" s="1"/>
  <c r="J20" i="49"/>
  <c r="K20" i="49" s="1"/>
  <c r="J19" i="49"/>
  <c r="K19" i="49" s="1"/>
  <c r="J18" i="49"/>
  <c r="K18" i="49" s="1"/>
  <c r="J17" i="49"/>
  <c r="J16" i="49"/>
  <c r="K16" i="49" s="1"/>
  <c r="J15" i="49"/>
  <c r="K15" i="49" s="1"/>
  <c r="J14" i="49"/>
  <c r="J13" i="49"/>
  <c r="K13" i="49" s="1"/>
  <c r="K40" i="49" l="1"/>
  <c r="J39" i="48"/>
  <c r="K39" i="48" s="1"/>
  <c r="J38" i="48"/>
  <c r="K38" i="48" s="1"/>
  <c r="J37" i="48"/>
  <c r="J36" i="48"/>
  <c r="J35" i="48"/>
  <c r="K35" i="48" s="1"/>
  <c r="J34" i="48"/>
  <c r="K34" i="48" s="1"/>
  <c r="J33" i="48"/>
  <c r="K33" i="48" s="1"/>
  <c r="J32" i="48"/>
  <c r="J31" i="48"/>
  <c r="K31" i="48" s="1"/>
  <c r="J30" i="48"/>
  <c r="K30" i="48" s="1"/>
  <c r="J29" i="48"/>
  <c r="J28" i="48"/>
  <c r="J27" i="48"/>
  <c r="J26" i="48"/>
  <c r="K26" i="48" s="1"/>
  <c r="J25" i="48"/>
  <c r="K25" i="48" s="1"/>
  <c r="J24" i="48"/>
  <c r="K24" i="48" s="1"/>
  <c r="J23" i="48"/>
  <c r="K23" i="48" s="1"/>
  <c r="J22" i="48"/>
  <c r="K22" i="48" s="1"/>
  <c r="J21" i="48"/>
  <c r="K21" i="48" s="1"/>
  <c r="J20" i="48"/>
  <c r="K20" i="48" s="1"/>
  <c r="J19" i="48"/>
  <c r="K19" i="48" s="1"/>
  <c r="J18" i="48"/>
  <c r="K18" i="48" s="1"/>
  <c r="J17" i="48"/>
  <c r="J16" i="48"/>
  <c r="K16" i="48" s="1"/>
  <c r="J15" i="48"/>
  <c r="K15" i="48" s="1"/>
  <c r="J14" i="48"/>
  <c r="J13" i="48"/>
  <c r="K13" i="48" s="1"/>
  <c r="K40" i="48" l="1"/>
  <c r="J39" i="47"/>
  <c r="K39" i="47" s="1"/>
  <c r="J38" i="47"/>
  <c r="K38" i="47" s="1"/>
  <c r="J37" i="47"/>
  <c r="J36" i="47"/>
  <c r="J35" i="47"/>
  <c r="K35" i="47" s="1"/>
  <c r="J34" i="47"/>
  <c r="K34" i="47" s="1"/>
  <c r="J33" i="47"/>
  <c r="K33" i="47" s="1"/>
  <c r="J32" i="47"/>
  <c r="J31" i="47"/>
  <c r="K31" i="47" s="1"/>
  <c r="J30" i="47"/>
  <c r="K30" i="47" s="1"/>
  <c r="J29" i="47"/>
  <c r="J28" i="47"/>
  <c r="J27" i="47"/>
  <c r="J26" i="47"/>
  <c r="K26" i="47" s="1"/>
  <c r="J25" i="47"/>
  <c r="K25" i="47" s="1"/>
  <c r="J24" i="47"/>
  <c r="K24" i="47" s="1"/>
  <c r="J23" i="47"/>
  <c r="K23" i="47" s="1"/>
  <c r="J22" i="47"/>
  <c r="K22" i="47" s="1"/>
  <c r="J21" i="47"/>
  <c r="K21" i="47" s="1"/>
  <c r="J20" i="47"/>
  <c r="K20" i="47" s="1"/>
  <c r="J19" i="47"/>
  <c r="K19" i="47" s="1"/>
  <c r="J18" i="47"/>
  <c r="K18" i="47" s="1"/>
  <c r="J17" i="47"/>
  <c r="J16" i="47"/>
  <c r="K16" i="47" s="1"/>
  <c r="J15" i="47"/>
  <c r="K15" i="47" s="1"/>
  <c r="J14" i="47"/>
  <c r="J13" i="47"/>
  <c r="K13" i="47" s="1"/>
  <c r="K40" i="47" l="1"/>
  <c r="J39" i="46"/>
  <c r="K39" i="46" s="1"/>
  <c r="J38" i="46"/>
  <c r="K38" i="46" s="1"/>
  <c r="J37" i="46"/>
  <c r="J36" i="46"/>
  <c r="J35" i="46"/>
  <c r="K35" i="46" s="1"/>
  <c r="J34" i="46"/>
  <c r="K34" i="46" s="1"/>
  <c r="J33" i="46"/>
  <c r="K33" i="46" s="1"/>
  <c r="J32" i="46"/>
  <c r="J31" i="46"/>
  <c r="K31" i="46" s="1"/>
  <c r="J30" i="46"/>
  <c r="K30" i="46" s="1"/>
  <c r="J29" i="46"/>
  <c r="J28" i="46"/>
  <c r="J27" i="46"/>
  <c r="J26" i="46"/>
  <c r="K26" i="46" s="1"/>
  <c r="J25" i="46"/>
  <c r="K25" i="46" s="1"/>
  <c r="J24" i="46"/>
  <c r="K24" i="46" s="1"/>
  <c r="J23" i="46"/>
  <c r="K23" i="46" s="1"/>
  <c r="J22" i="46"/>
  <c r="K22" i="46" s="1"/>
  <c r="J21" i="46"/>
  <c r="K21" i="46" s="1"/>
  <c r="J20" i="46"/>
  <c r="K20" i="46" s="1"/>
  <c r="J19" i="46"/>
  <c r="K19" i="46" s="1"/>
  <c r="J18" i="46"/>
  <c r="K18" i="46" s="1"/>
  <c r="J17" i="46"/>
  <c r="J16" i="46"/>
  <c r="K16" i="46" s="1"/>
  <c r="J15" i="46"/>
  <c r="K15" i="46" s="1"/>
  <c r="J14" i="46"/>
  <c r="J13" i="46"/>
  <c r="K13" i="46" s="1"/>
  <c r="K40" i="46" l="1"/>
  <c r="J37" i="45"/>
  <c r="J36" i="45"/>
  <c r="J39" i="45"/>
  <c r="K39" i="45" s="1"/>
  <c r="J38" i="45"/>
  <c r="K38" i="45" s="1"/>
  <c r="J35" i="45"/>
  <c r="K35" i="45" s="1"/>
  <c r="J34" i="45"/>
  <c r="K34" i="45" s="1"/>
  <c r="J33" i="45"/>
  <c r="K33" i="45" s="1"/>
  <c r="J32" i="45"/>
  <c r="J31" i="45"/>
  <c r="K31" i="45" s="1"/>
  <c r="J30" i="45"/>
  <c r="K30" i="45" s="1"/>
  <c r="J29" i="45"/>
  <c r="J28" i="45"/>
  <c r="J27" i="45"/>
  <c r="J26" i="45"/>
  <c r="K26" i="45" s="1"/>
  <c r="J25" i="45"/>
  <c r="K25" i="45" s="1"/>
  <c r="J24" i="45"/>
  <c r="K24" i="45" s="1"/>
  <c r="J23" i="45"/>
  <c r="K23" i="45" s="1"/>
  <c r="J22" i="45"/>
  <c r="K22" i="45" s="1"/>
  <c r="J21" i="45"/>
  <c r="K21" i="45" s="1"/>
  <c r="J20" i="45"/>
  <c r="K20" i="45" s="1"/>
  <c r="J19" i="45"/>
  <c r="K19" i="45" s="1"/>
  <c r="J18" i="45"/>
  <c r="K18" i="45" s="1"/>
  <c r="J17" i="45"/>
  <c r="J16" i="45"/>
  <c r="K16" i="45" s="1"/>
  <c r="J15" i="45"/>
  <c r="K15" i="45" s="1"/>
  <c r="J14" i="45"/>
  <c r="J13" i="45"/>
  <c r="K13" i="45" s="1"/>
  <c r="K40" i="45" l="1"/>
  <c r="J39" i="44"/>
  <c r="K39" i="44" s="1"/>
  <c r="J38" i="44"/>
  <c r="K38" i="44" s="1"/>
  <c r="J35" i="44"/>
  <c r="K35" i="44" s="1"/>
  <c r="J34" i="44"/>
  <c r="K34" i="44" s="1"/>
  <c r="J33" i="44"/>
  <c r="K33" i="44" s="1"/>
  <c r="J32" i="44"/>
  <c r="J31" i="44"/>
  <c r="K31" i="44" s="1"/>
  <c r="J30" i="44"/>
  <c r="K30" i="44" s="1"/>
  <c r="J29" i="44"/>
  <c r="J28" i="44"/>
  <c r="J27" i="44"/>
  <c r="J26" i="44"/>
  <c r="K26" i="44" s="1"/>
  <c r="J25" i="44"/>
  <c r="K25" i="44" s="1"/>
  <c r="J24" i="44"/>
  <c r="K24" i="44" s="1"/>
  <c r="J23" i="44"/>
  <c r="K23" i="44" s="1"/>
  <c r="J22" i="44"/>
  <c r="K22" i="44" s="1"/>
  <c r="J21" i="44"/>
  <c r="K21" i="44" s="1"/>
  <c r="J20" i="44"/>
  <c r="K20" i="44" s="1"/>
  <c r="J19" i="44"/>
  <c r="K19" i="44" s="1"/>
  <c r="J18" i="44"/>
  <c r="K18" i="44" s="1"/>
  <c r="J17" i="44"/>
  <c r="J16" i="44"/>
  <c r="K16" i="44" s="1"/>
  <c r="J15" i="44"/>
  <c r="K15" i="44" s="1"/>
  <c r="J14" i="44"/>
  <c r="J13" i="44"/>
  <c r="K13" i="44" s="1"/>
  <c r="K40" i="44" l="1"/>
  <c r="J39" i="43"/>
  <c r="K39" i="43" s="1"/>
  <c r="J38" i="43"/>
  <c r="K38" i="43" s="1"/>
  <c r="J35" i="43"/>
  <c r="K35" i="43" s="1"/>
  <c r="J34" i="43"/>
  <c r="K34" i="43" s="1"/>
  <c r="J33" i="43"/>
  <c r="K33" i="43" s="1"/>
  <c r="J32" i="43"/>
  <c r="J31" i="43"/>
  <c r="K31" i="43" s="1"/>
  <c r="J30" i="43"/>
  <c r="K30" i="43" s="1"/>
  <c r="J29" i="43"/>
  <c r="J28" i="43"/>
  <c r="J27" i="43"/>
  <c r="J26" i="43"/>
  <c r="K26" i="43" s="1"/>
  <c r="J25" i="43"/>
  <c r="K25" i="43" s="1"/>
  <c r="J24" i="43"/>
  <c r="K24" i="43" s="1"/>
  <c r="J23" i="43"/>
  <c r="K23" i="43" s="1"/>
  <c r="J22" i="43"/>
  <c r="K22" i="43" s="1"/>
  <c r="J21" i="43"/>
  <c r="K21" i="43" s="1"/>
  <c r="J20" i="43"/>
  <c r="K20" i="43" s="1"/>
  <c r="J19" i="43"/>
  <c r="K19" i="43" s="1"/>
  <c r="J18" i="43"/>
  <c r="K18" i="43" s="1"/>
  <c r="J17" i="43"/>
  <c r="J16" i="43"/>
  <c r="K16" i="43" s="1"/>
  <c r="J15" i="43"/>
  <c r="K15" i="43" s="1"/>
  <c r="J14" i="43"/>
  <c r="J13" i="43"/>
  <c r="K13" i="43" s="1"/>
  <c r="K40" i="43" l="1"/>
  <c r="J37" i="42"/>
  <c r="K37" i="42" s="1"/>
  <c r="J36" i="42"/>
  <c r="K36" i="42" s="1"/>
  <c r="J35" i="42"/>
  <c r="K35" i="42" s="1"/>
  <c r="J34" i="42"/>
  <c r="K34" i="42" s="1"/>
  <c r="J33" i="42"/>
  <c r="K33" i="42" s="1"/>
  <c r="J32" i="42"/>
  <c r="J31" i="42"/>
  <c r="K31" i="42" s="1"/>
  <c r="J30" i="42"/>
  <c r="K30" i="42" s="1"/>
  <c r="J29" i="42"/>
  <c r="J28" i="42"/>
  <c r="J27" i="42"/>
  <c r="J26" i="42"/>
  <c r="K26" i="42" s="1"/>
  <c r="J25" i="42"/>
  <c r="K25" i="42" s="1"/>
  <c r="J24" i="42"/>
  <c r="K24" i="42" s="1"/>
  <c r="J23" i="42"/>
  <c r="K23" i="42" s="1"/>
  <c r="J22" i="42"/>
  <c r="K22" i="42" s="1"/>
  <c r="J21" i="42"/>
  <c r="K21" i="42" s="1"/>
  <c r="J20" i="42"/>
  <c r="K20" i="42" s="1"/>
  <c r="J19" i="42"/>
  <c r="K19" i="42" s="1"/>
  <c r="J18" i="42"/>
  <c r="K18" i="42" s="1"/>
  <c r="J17" i="42"/>
  <c r="J16" i="42"/>
  <c r="K16" i="42" s="1"/>
  <c r="J15" i="42"/>
  <c r="K15" i="42" s="1"/>
  <c r="J14" i="42"/>
  <c r="J13" i="42"/>
  <c r="K13" i="42" s="1"/>
  <c r="K38" i="42" l="1"/>
  <c r="J37" i="41"/>
  <c r="K37" i="41" s="1"/>
  <c r="J36" i="41"/>
  <c r="K36" i="41" s="1"/>
  <c r="J35" i="41"/>
  <c r="K35" i="41" s="1"/>
  <c r="J34" i="41"/>
  <c r="K34" i="41" s="1"/>
  <c r="J33" i="41"/>
  <c r="K33" i="41" s="1"/>
  <c r="J32" i="41"/>
  <c r="J31" i="41"/>
  <c r="K31" i="41" s="1"/>
  <c r="J30" i="41"/>
  <c r="K30" i="41" s="1"/>
  <c r="J29" i="41"/>
  <c r="J28" i="41"/>
  <c r="J27" i="41"/>
  <c r="J26" i="41"/>
  <c r="K26" i="41" s="1"/>
  <c r="J25" i="41"/>
  <c r="K25" i="41" s="1"/>
  <c r="J24" i="41"/>
  <c r="K24" i="41" s="1"/>
  <c r="J23" i="41"/>
  <c r="K23" i="41" s="1"/>
  <c r="J22" i="41"/>
  <c r="K22" i="41" s="1"/>
  <c r="J21" i="41"/>
  <c r="K21" i="41" s="1"/>
  <c r="J20" i="41"/>
  <c r="K20" i="41" s="1"/>
  <c r="J19" i="41"/>
  <c r="K19" i="41" s="1"/>
  <c r="J18" i="41"/>
  <c r="K18" i="41" s="1"/>
  <c r="J17" i="41"/>
  <c r="J16" i="41"/>
  <c r="K16" i="41" s="1"/>
  <c r="J15" i="41"/>
  <c r="K15" i="41" s="1"/>
  <c r="J14" i="41"/>
  <c r="J13" i="41"/>
  <c r="K13" i="41" s="1"/>
  <c r="K38" i="41" l="1"/>
  <c r="J37" i="40"/>
  <c r="K37" i="40" s="1"/>
  <c r="J36" i="40"/>
  <c r="K36" i="40" s="1"/>
  <c r="J35" i="40"/>
  <c r="K35" i="40" s="1"/>
  <c r="J34" i="40"/>
  <c r="K34" i="40" s="1"/>
  <c r="J33" i="40"/>
  <c r="K33" i="40" s="1"/>
  <c r="J32" i="40"/>
  <c r="J31" i="40"/>
  <c r="K31" i="40" s="1"/>
  <c r="J30" i="40"/>
  <c r="K30" i="40" s="1"/>
  <c r="J29" i="40"/>
  <c r="J28" i="40"/>
  <c r="J27" i="40"/>
  <c r="J26" i="40"/>
  <c r="K26" i="40" s="1"/>
  <c r="J25" i="40"/>
  <c r="K25" i="40" s="1"/>
  <c r="J24" i="40"/>
  <c r="K24" i="40" s="1"/>
  <c r="J23" i="40"/>
  <c r="K23" i="40" s="1"/>
  <c r="J22" i="40"/>
  <c r="K22" i="40" s="1"/>
  <c r="J21" i="40"/>
  <c r="K21" i="40" s="1"/>
  <c r="J20" i="40"/>
  <c r="K20" i="40" s="1"/>
  <c r="J19" i="40"/>
  <c r="K19" i="40" s="1"/>
  <c r="J18" i="40"/>
  <c r="K18" i="40" s="1"/>
  <c r="J17" i="40"/>
  <c r="J16" i="40"/>
  <c r="K16" i="40" s="1"/>
  <c r="J15" i="40"/>
  <c r="K15" i="40" s="1"/>
  <c r="J14" i="40"/>
  <c r="J13" i="40"/>
  <c r="K13" i="40" s="1"/>
  <c r="K38" i="40" l="1"/>
  <c r="J37" i="39"/>
  <c r="K37" i="39" s="1"/>
  <c r="J36" i="39"/>
  <c r="K36" i="39" s="1"/>
  <c r="J35" i="39"/>
  <c r="K35" i="39" s="1"/>
  <c r="J34" i="39"/>
  <c r="K34" i="39" s="1"/>
  <c r="J33" i="39"/>
  <c r="K33" i="39" s="1"/>
  <c r="J32" i="39"/>
  <c r="J31" i="39"/>
  <c r="K31" i="39" s="1"/>
  <c r="J30" i="39"/>
  <c r="K30" i="39" s="1"/>
  <c r="J29" i="39"/>
  <c r="J28" i="39"/>
  <c r="J27" i="39"/>
  <c r="J26" i="39"/>
  <c r="K26" i="39" s="1"/>
  <c r="J25" i="39"/>
  <c r="K25" i="39" s="1"/>
  <c r="J24" i="39"/>
  <c r="K24" i="39" s="1"/>
  <c r="J23" i="39"/>
  <c r="K23" i="39" s="1"/>
  <c r="J22" i="39"/>
  <c r="K22" i="39" s="1"/>
  <c r="J21" i="39"/>
  <c r="K21" i="39" s="1"/>
  <c r="J20" i="39"/>
  <c r="K20" i="39" s="1"/>
  <c r="J19" i="39"/>
  <c r="K19" i="39" s="1"/>
  <c r="J18" i="39"/>
  <c r="K18" i="39" s="1"/>
  <c r="J17" i="39"/>
  <c r="J16" i="39"/>
  <c r="K16" i="39" s="1"/>
  <c r="J15" i="39"/>
  <c r="K15" i="39" s="1"/>
  <c r="J14" i="39"/>
  <c r="J13" i="39"/>
  <c r="K13" i="39" s="1"/>
  <c r="K38" i="39" l="1"/>
  <c r="J37" i="38"/>
  <c r="K37" i="38" s="1"/>
  <c r="J36" i="38"/>
  <c r="K36" i="38" s="1"/>
  <c r="J35" i="38"/>
  <c r="K35" i="38" s="1"/>
  <c r="J34" i="38"/>
  <c r="K34" i="38" s="1"/>
  <c r="J33" i="38"/>
  <c r="K33" i="38" s="1"/>
  <c r="J32" i="38"/>
  <c r="J31" i="38"/>
  <c r="K31" i="38" s="1"/>
  <c r="J30" i="38"/>
  <c r="K30" i="38" s="1"/>
  <c r="J29" i="38"/>
  <c r="J28" i="38"/>
  <c r="J27" i="38"/>
  <c r="J26" i="38"/>
  <c r="K26" i="38" s="1"/>
  <c r="J25" i="38"/>
  <c r="K25" i="38" s="1"/>
  <c r="J24" i="38"/>
  <c r="K24" i="38" s="1"/>
  <c r="J23" i="38"/>
  <c r="K23" i="38" s="1"/>
  <c r="J22" i="38"/>
  <c r="K22" i="38" s="1"/>
  <c r="J21" i="38"/>
  <c r="K21" i="38" s="1"/>
  <c r="J20" i="38"/>
  <c r="K20" i="38" s="1"/>
  <c r="J19" i="38"/>
  <c r="K19" i="38" s="1"/>
  <c r="J18" i="38"/>
  <c r="K18" i="38" s="1"/>
  <c r="J17" i="38"/>
  <c r="J16" i="38"/>
  <c r="K16" i="38" s="1"/>
  <c r="J15" i="38"/>
  <c r="K15" i="38" s="1"/>
  <c r="J14" i="38"/>
  <c r="J13" i="38"/>
  <c r="K13" i="38" s="1"/>
  <c r="K38" i="38" l="1"/>
  <c r="J37" i="37"/>
  <c r="K37" i="37" s="1"/>
  <c r="J36" i="37"/>
  <c r="K36" i="37" s="1"/>
  <c r="J35" i="37"/>
  <c r="K35" i="37" s="1"/>
  <c r="J34" i="37"/>
  <c r="K34" i="37" s="1"/>
  <c r="J33" i="37"/>
  <c r="K33" i="37" s="1"/>
  <c r="J32" i="37"/>
  <c r="J31" i="37"/>
  <c r="K31" i="37" s="1"/>
  <c r="J30" i="37"/>
  <c r="K30" i="37" s="1"/>
  <c r="J29" i="37"/>
  <c r="J28" i="37"/>
  <c r="J27" i="37"/>
  <c r="J26" i="37"/>
  <c r="K26" i="37" s="1"/>
  <c r="J25" i="37"/>
  <c r="K25" i="37" s="1"/>
  <c r="J24" i="37"/>
  <c r="K24" i="37" s="1"/>
  <c r="J23" i="37"/>
  <c r="K23" i="37" s="1"/>
  <c r="J22" i="37"/>
  <c r="K22" i="37" s="1"/>
  <c r="J21" i="37"/>
  <c r="K21" i="37" s="1"/>
  <c r="J20" i="37"/>
  <c r="K20" i="37" s="1"/>
  <c r="J19" i="37"/>
  <c r="K19" i="37" s="1"/>
  <c r="J18" i="37"/>
  <c r="K18" i="37" s="1"/>
  <c r="J17" i="37"/>
  <c r="J16" i="37"/>
  <c r="K16" i="37" s="1"/>
  <c r="J15" i="37"/>
  <c r="K15" i="37" s="1"/>
  <c r="J14" i="37"/>
  <c r="J13" i="37"/>
  <c r="K13" i="37" s="1"/>
  <c r="K38" i="37" l="1"/>
  <c r="J37" i="36"/>
  <c r="K37" i="36" s="1"/>
  <c r="J36" i="36"/>
  <c r="K36" i="36" s="1"/>
  <c r="J35" i="36"/>
  <c r="K35" i="36" s="1"/>
  <c r="J34" i="36"/>
  <c r="K34" i="36" s="1"/>
  <c r="J33" i="36"/>
  <c r="K33" i="36" s="1"/>
  <c r="J32" i="36"/>
  <c r="J31" i="36"/>
  <c r="K31" i="36" s="1"/>
  <c r="J30" i="36"/>
  <c r="K30" i="36" s="1"/>
  <c r="J29" i="36"/>
  <c r="J28" i="36"/>
  <c r="J27" i="36"/>
  <c r="J26" i="36"/>
  <c r="K26" i="36" s="1"/>
  <c r="J25" i="36"/>
  <c r="K25" i="36" s="1"/>
  <c r="J24" i="36"/>
  <c r="K24" i="36" s="1"/>
  <c r="J23" i="36"/>
  <c r="K23" i="36" s="1"/>
  <c r="J22" i="36"/>
  <c r="K22" i="36" s="1"/>
  <c r="J21" i="36"/>
  <c r="K21" i="36" s="1"/>
  <c r="J20" i="36"/>
  <c r="K20" i="36" s="1"/>
  <c r="J19" i="36"/>
  <c r="K19" i="36" s="1"/>
  <c r="J18" i="36"/>
  <c r="K18" i="36" s="1"/>
  <c r="J17" i="36"/>
  <c r="J16" i="36"/>
  <c r="K16" i="36" s="1"/>
  <c r="J15" i="36"/>
  <c r="K15" i="36" s="1"/>
  <c r="J14" i="36"/>
  <c r="J13" i="36"/>
  <c r="K13" i="36" s="1"/>
  <c r="K38" i="36" l="1"/>
  <c r="J37" i="35"/>
  <c r="K37" i="35" s="1"/>
  <c r="J36" i="35"/>
  <c r="K36" i="35" s="1"/>
  <c r="J35" i="35"/>
  <c r="K35" i="35" s="1"/>
  <c r="J34" i="35"/>
  <c r="K34" i="35" s="1"/>
  <c r="J33" i="35"/>
  <c r="K33" i="35" s="1"/>
  <c r="J32" i="35"/>
  <c r="J31" i="35"/>
  <c r="K31" i="35" s="1"/>
  <c r="J30" i="35"/>
  <c r="K30" i="35" s="1"/>
  <c r="J29" i="35"/>
  <c r="J28" i="35"/>
  <c r="J27" i="35"/>
  <c r="J26" i="35"/>
  <c r="K26" i="35" s="1"/>
  <c r="J25" i="35"/>
  <c r="K25" i="35" s="1"/>
  <c r="J24" i="35"/>
  <c r="K24" i="35" s="1"/>
  <c r="J23" i="35"/>
  <c r="K23" i="35" s="1"/>
  <c r="J22" i="35"/>
  <c r="K22" i="35" s="1"/>
  <c r="J21" i="35"/>
  <c r="K21" i="35" s="1"/>
  <c r="J20" i="35"/>
  <c r="K20" i="35" s="1"/>
  <c r="J19" i="35"/>
  <c r="K19" i="35" s="1"/>
  <c r="J18" i="35"/>
  <c r="K18" i="35" s="1"/>
  <c r="J17" i="35"/>
  <c r="J16" i="35"/>
  <c r="K16" i="35" s="1"/>
  <c r="J15" i="35"/>
  <c r="K15" i="35" s="1"/>
  <c r="J14" i="35"/>
  <c r="J13" i="35"/>
  <c r="K13" i="35" s="1"/>
  <c r="K38" i="35" l="1"/>
  <c r="J37" i="34"/>
  <c r="K37" i="34" s="1"/>
  <c r="J36" i="34"/>
  <c r="K36" i="34" s="1"/>
  <c r="J35" i="34"/>
  <c r="K35" i="34" s="1"/>
  <c r="J34" i="34"/>
  <c r="K34" i="34" s="1"/>
  <c r="J33" i="34"/>
  <c r="K33" i="34" s="1"/>
  <c r="J32" i="34"/>
  <c r="J31" i="34"/>
  <c r="K31" i="34" s="1"/>
  <c r="J30" i="34"/>
  <c r="K30" i="34" s="1"/>
  <c r="J29" i="34"/>
  <c r="J28" i="34"/>
  <c r="J27" i="34"/>
  <c r="J26" i="34"/>
  <c r="K26" i="34" s="1"/>
  <c r="J25" i="34"/>
  <c r="K25" i="34" s="1"/>
  <c r="J24" i="34"/>
  <c r="K24" i="34" s="1"/>
  <c r="J23" i="34"/>
  <c r="K23" i="34" s="1"/>
  <c r="J22" i="34"/>
  <c r="K22" i="34" s="1"/>
  <c r="J21" i="34"/>
  <c r="K21" i="34" s="1"/>
  <c r="J20" i="34"/>
  <c r="K20" i="34" s="1"/>
  <c r="J19" i="34"/>
  <c r="K19" i="34" s="1"/>
  <c r="J18" i="34"/>
  <c r="K18" i="34" s="1"/>
  <c r="J17" i="34"/>
  <c r="J16" i="34"/>
  <c r="K16" i="34" s="1"/>
  <c r="J15" i="34"/>
  <c r="K15" i="34" s="1"/>
  <c r="J14" i="34"/>
  <c r="J13" i="34"/>
  <c r="K13" i="34" s="1"/>
  <c r="K38" i="34" l="1"/>
  <c r="J37" i="33"/>
  <c r="K37" i="33" s="1"/>
  <c r="J36" i="33"/>
  <c r="K36" i="33" s="1"/>
  <c r="J35" i="33"/>
  <c r="K35" i="33" s="1"/>
  <c r="J34" i="33"/>
  <c r="K34" i="33" s="1"/>
  <c r="J33" i="33"/>
  <c r="K33" i="33" s="1"/>
  <c r="J32" i="33"/>
  <c r="J31" i="33"/>
  <c r="K31" i="33" s="1"/>
  <c r="J30" i="33"/>
  <c r="K30" i="33" s="1"/>
  <c r="J29" i="33"/>
  <c r="J28" i="33"/>
  <c r="J27" i="33"/>
  <c r="J26" i="33"/>
  <c r="K26" i="33" s="1"/>
  <c r="J25" i="33"/>
  <c r="K25" i="33" s="1"/>
  <c r="J24" i="33"/>
  <c r="K24" i="33" s="1"/>
  <c r="J23" i="33"/>
  <c r="K23" i="33" s="1"/>
  <c r="J22" i="33"/>
  <c r="K22" i="33" s="1"/>
  <c r="J21" i="33"/>
  <c r="K21" i="33" s="1"/>
  <c r="J20" i="33"/>
  <c r="K20" i="33" s="1"/>
  <c r="J19" i="33"/>
  <c r="K19" i="33" s="1"/>
  <c r="J18" i="33"/>
  <c r="K18" i="33" s="1"/>
  <c r="J17" i="33"/>
  <c r="J16" i="33"/>
  <c r="K16" i="33" s="1"/>
  <c r="J15" i="33"/>
  <c r="K15" i="33" s="1"/>
  <c r="J14" i="33"/>
  <c r="J13" i="33"/>
  <c r="K13" i="33" s="1"/>
  <c r="K38" i="33" l="1"/>
  <c r="J37" i="32"/>
  <c r="K37" i="32" s="1"/>
  <c r="J36" i="32"/>
  <c r="K36" i="32" s="1"/>
  <c r="J35" i="32"/>
  <c r="K35" i="32" s="1"/>
  <c r="J34" i="32"/>
  <c r="K34" i="32" s="1"/>
  <c r="J33" i="32"/>
  <c r="K33" i="32" s="1"/>
  <c r="J32" i="32"/>
  <c r="J31" i="32"/>
  <c r="K31" i="32" s="1"/>
  <c r="J30" i="32"/>
  <c r="K30" i="32" s="1"/>
  <c r="J29" i="32"/>
  <c r="J28" i="32"/>
  <c r="J27" i="32"/>
  <c r="J26" i="32"/>
  <c r="K26" i="32" s="1"/>
  <c r="J25" i="32"/>
  <c r="K25" i="32" s="1"/>
  <c r="J24" i="32"/>
  <c r="K24" i="32" s="1"/>
  <c r="J23" i="32"/>
  <c r="K23" i="32" s="1"/>
  <c r="J22" i="32"/>
  <c r="K22" i="32" s="1"/>
  <c r="J21" i="32"/>
  <c r="K21" i="32" s="1"/>
  <c r="J20" i="32"/>
  <c r="K20" i="32" s="1"/>
  <c r="J19" i="32"/>
  <c r="K19" i="32" s="1"/>
  <c r="J18" i="32"/>
  <c r="K18" i="32" s="1"/>
  <c r="J17" i="32"/>
  <c r="J16" i="32"/>
  <c r="K16" i="32" s="1"/>
  <c r="J15" i="32"/>
  <c r="K15" i="32" s="1"/>
  <c r="J14" i="32"/>
  <c r="J13" i="32"/>
  <c r="K13" i="32" s="1"/>
  <c r="K38" i="32" l="1"/>
  <c r="J37" i="31"/>
  <c r="K37" i="31" s="1"/>
  <c r="J36" i="31"/>
  <c r="K36" i="31" s="1"/>
  <c r="J35" i="31"/>
  <c r="K35" i="31" s="1"/>
  <c r="J34" i="31"/>
  <c r="K34" i="31" s="1"/>
  <c r="J33" i="31"/>
  <c r="K33" i="31" s="1"/>
  <c r="J32" i="31"/>
  <c r="J31" i="31"/>
  <c r="K31" i="31" s="1"/>
  <c r="J30" i="31"/>
  <c r="K30" i="31" s="1"/>
  <c r="J29" i="31"/>
  <c r="J28" i="31"/>
  <c r="J27" i="31"/>
  <c r="J26" i="31"/>
  <c r="K26" i="31" s="1"/>
  <c r="J25" i="31"/>
  <c r="K25" i="31" s="1"/>
  <c r="J24" i="31"/>
  <c r="K24" i="31" s="1"/>
  <c r="J23" i="31"/>
  <c r="K23" i="31" s="1"/>
  <c r="J22" i="31"/>
  <c r="K22" i="31" s="1"/>
  <c r="J21" i="31"/>
  <c r="K21" i="31" s="1"/>
  <c r="J20" i="31"/>
  <c r="K20" i="31" s="1"/>
  <c r="J19" i="31"/>
  <c r="K19" i="31" s="1"/>
  <c r="J18" i="31"/>
  <c r="K18" i="31" s="1"/>
  <c r="J17" i="31"/>
  <c r="J16" i="31"/>
  <c r="K16" i="31" s="1"/>
  <c r="J15" i="31"/>
  <c r="K15" i="31" s="1"/>
  <c r="J14" i="31"/>
  <c r="J13" i="31"/>
  <c r="K13" i="31" s="1"/>
  <c r="K38" i="31" l="1"/>
  <c r="J37" i="30"/>
  <c r="K37" i="30" s="1"/>
  <c r="J36" i="30"/>
  <c r="K36" i="30" s="1"/>
  <c r="J35" i="30"/>
  <c r="K35" i="30" s="1"/>
  <c r="J34" i="30"/>
  <c r="K34" i="30" s="1"/>
  <c r="J33" i="30"/>
  <c r="K33" i="30" s="1"/>
  <c r="J32" i="30"/>
  <c r="J31" i="30"/>
  <c r="K31" i="30" s="1"/>
  <c r="J30" i="30"/>
  <c r="K30" i="30" s="1"/>
  <c r="J29" i="30"/>
  <c r="J28" i="30"/>
  <c r="J27" i="30"/>
  <c r="J26" i="30"/>
  <c r="K26" i="30" s="1"/>
  <c r="J25" i="30"/>
  <c r="K25" i="30" s="1"/>
  <c r="J24" i="30"/>
  <c r="K24" i="30" s="1"/>
  <c r="J23" i="30"/>
  <c r="K23" i="30" s="1"/>
  <c r="J22" i="30"/>
  <c r="K22" i="30" s="1"/>
  <c r="J21" i="30"/>
  <c r="K21" i="30" s="1"/>
  <c r="J20" i="30"/>
  <c r="K20" i="30" s="1"/>
  <c r="J19" i="30"/>
  <c r="K19" i="30" s="1"/>
  <c r="J18" i="30"/>
  <c r="K18" i="30" s="1"/>
  <c r="J17" i="30"/>
  <c r="J16" i="30"/>
  <c r="K16" i="30" s="1"/>
  <c r="J15" i="30"/>
  <c r="K15" i="30" s="1"/>
  <c r="J14" i="30"/>
  <c r="J13" i="30"/>
  <c r="K13" i="30" s="1"/>
  <c r="K38" i="30" l="1"/>
  <c r="J37" i="29"/>
  <c r="K37" i="29" s="1"/>
  <c r="J36" i="29"/>
  <c r="K36" i="29" s="1"/>
  <c r="J35" i="29"/>
  <c r="K35" i="29" s="1"/>
  <c r="J34" i="29"/>
  <c r="K34" i="29" s="1"/>
  <c r="J33" i="29"/>
  <c r="K33" i="29" s="1"/>
  <c r="J32" i="29"/>
  <c r="J31" i="29"/>
  <c r="K31" i="29" s="1"/>
  <c r="J30" i="29"/>
  <c r="K30" i="29" s="1"/>
  <c r="J29" i="29"/>
  <c r="J28" i="29"/>
  <c r="J27" i="29"/>
  <c r="J26" i="29"/>
  <c r="K26" i="29" s="1"/>
  <c r="J25" i="29"/>
  <c r="K25" i="29" s="1"/>
  <c r="J24" i="29"/>
  <c r="K24" i="29" s="1"/>
  <c r="J23" i="29"/>
  <c r="K23" i="29" s="1"/>
  <c r="J22" i="29"/>
  <c r="K22" i="29" s="1"/>
  <c r="J21" i="29"/>
  <c r="K21" i="29" s="1"/>
  <c r="J20" i="29"/>
  <c r="K20" i="29" s="1"/>
  <c r="J19" i="29"/>
  <c r="K19" i="29" s="1"/>
  <c r="J18" i="29"/>
  <c r="K18" i="29" s="1"/>
  <c r="J17" i="29"/>
  <c r="J16" i="29"/>
  <c r="K16" i="29" s="1"/>
  <c r="J15" i="29"/>
  <c r="K15" i="29" s="1"/>
  <c r="J14" i="29"/>
  <c r="J13" i="29"/>
  <c r="K13" i="29" s="1"/>
  <c r="K38" i="29" l="1"/>
  <c r="J37" i="28"/>
  <c r="K37" i="28" s="1"/>
  <c r="J36" i="28"/>
  <c r="K36" i="28" s="1"/>
  <c r="J35" i="28"/>
  <c r="K35" i="28" s="1"/>
  <c r="J34" i="28"/>
  <c r="K34" i="28" s="1"/>
  <c r="J33" i="28"/>
  <c r="K33" i="28" s="1"/>
  <c r="J32" i="28"/>
  <c r="J31" i="28"/>
  <c r="K31" i="28" s="1"/>
  <c r="J30" i="28"/>
  <c r="K30" i="28" s="1"/>
  <c r="J29" i="28"/>
  <c r="J28" i="28"/>
  <c r="J27" i="28"/>
  <c r="J26" i="28"/>
  <c r="K26" i="28" s="1"/>
  <c r="J25" i="28"/>
  <c r="K25" i="28" s="1"/>
  <c r="J24" i="28"/>
  <c r="K24" i="28" s="1"/>
  <c r="J23" i="28"/>
  <c r="K23" i="28" s="1"/>
  <c r="J22" i="28"/>
  <c r="K22" i="28" s="1"/>
  <c r="J21" i="28"/>
  <c r="K21" i="28" s="1"/>
  <c r="J20" i="28"/>
  <c r="K20" i="28" s="1"/>
  <c r="J19" i="28"/>
  <c r="K19" i="28" s="1"/>
  <c r="J18" i="28"/>
  <c r="K18" i="28" s="1"/>
  <c r="J17" i="28"/>
  <c r="J16" i="28"/>
  <c r="K16" i="28" s="1"/>
  <c r="J15" i="28"/>
  <c r="K15" i="28" s="1"/>
  <c r="J14" i="28"/>
  <c r="J13" i="28"/>
  <c r="K13" i="28" s="1"/>
  <c r="K38" i="28" l="1"/>
  <c r="J37" i="27"/>
  <c r="K37" i="27" s="1"/>
  <c r="J36" i="27"/>
  <c r="K36" i="27" s="1"/>
  <c r="J35" i="27"/>
  <c r="K35" i="27" s="1"/>
  <c r="J34" i="27"/>
  <c r="K34" i="27" s="1"/>
  <c r="J33" i="27"/>
  <c r="K33" i="27" s="1"/>
  <c r="J32" i="27"/>
  <c r="J31" i="27"/>
  <c r="K31" i="27" s="1"/>
  <c r="J30" i="27"/>
  <c r="K30" i="27" s="1"/>
  <c r="J29" i="27"/>
  <c r="J28" i="27"/>
  <c r="J27" i="27"/>
  <c r="J26" i="27"/>
  <c r="K26" i="27" s="1"/>
  <c r="J25" i="27"/>
  <c r="K25" i="27" s="1"/>
  <c r="J24" i="27"/>
  <c r="K24" i="27" s="1"/>
  <c r="J23" i="27"/>
  <c r="K23" i="27" s="1"/>
  <c r="J22" i="27"/>
  <c r="K22" i="27" s="1"/>
  <c r="J21" i="27"/>
  <c r="K21" i="27" s="1"/>
  <c r="J20" i="27"/>
  <c r="K20" i="27" s="1"/>
  <c r="J19" i="27"/>
  <c r="K19" i="27" s="1"/>
  <c r="J18" i="27"/>
  <c r="K18" i="27" s="1"/>
  <c r="J17" i="27"/>
  <c r="J16" i="27"/>
  <c r="K16" i="27" s="1"/>
  <c r="J15" i="27"/>
  <c r="K15" i="27" s="1"/>
  <c r="J14" i="27"/>
  <c r="J13" i="27"/>
  <c r="K13" i="27" s="1"/>
  <c r="K38" i="27" l="1"/>
  <c r="J37" i="26"/>
  <c r="K37" i="26" s="1"/>
  <c r="J36" i="26"/>
  <c r="K36" i="26" s="1"/>
  <c r="J35" i="26"/>
  <c r="K35" i="26" s="1"/>
  <c r="J34" i="26"/>
  <c r="K34" i="26" s="1"/>
  <c r="J33" i="26"/>
  <c r="K33" i="26" s="1"/>
  <c r="J32" i="26"/>
  <c r="J31" i="26"/>
  <c r="K31" i="26" s="1"/>
  <c r="J30" i="26"/>
  <c r="K30" i="26" s="1"/>
  <c r="J29" i="26"/>
  <c r="J28" i="26"/>
  <c r="J27" i="26"/>
  <c r="J26" i="26"/>
  <c r="K26" i="26" s="1"/>
  <c r="J25" i="26"/>
  <c r="K25" i="26" s="1"/>
  <c r="J24" i="26"/>
  <c r="K24" i="26" s="1"/>
  <c r="J23" i="26"/>
  <c r="K23" i="26" s="1"/>
  <c r="J22" i="26"/>
  <c r="K22" i="26" s="1"/>
  <c r="J21" i="26"/>
  <c r="K21" i="26" s="1"/>
  <c r="J20" i="26"/>
  <c r="K20" i="26" s="1"/>
  <c r="J19" i="26"/>
  <c r="K19" i="26" s="1"/>
  <c r="J18" i="26"/>
  <c r="K18" i="26" s="1"/>
  <c r="J17" i="26"/>
  <c r="J16" i="26"/>
  <c r="K16" i="26" s="1"/>
  <c r="J15" i="26"/>
  <c r="K15" i="26" s="1"/>
  <c r="J14" i="26"/>
  <c r="J13" i="26"/>
  <c r="K13" i="26" s="1"/>
  <c r="K38" i="26" l="1"/>
  <c r="J37" i="25"/>
  <c r="K37" i="25" s="1"/>
  <c r="J36" i="25"/>
  <c r="K36" i="25" s="1"/>
  <c r="J35" i="25"/>
  <c r="K35" i="25" s="1"/>
  <c r="J34" i="25"/>
  <c r="K34" i="25" s="1"/>
  <c r="J33" i="25"/>
  <c r="K33" i="25" s="1"/>
  <c r="J32" i="25"/>
  <c r="J31" i="25"/>
  <c r="K31" i="25" s="1"/>
  <c r="J30" i="25"/>
  <c r="K30" i="25" s="1"/>
  <c r="J29" i="25"/>
  <c r="J28" i="25"/>
  <c r="J27" i="25"/>
  <c r="J26" i="25"/>
  <c r="K26" i="25" s="1"/>
  <c r="J25" i="25"/>
  <c r="K25" i="25" s="1"/>
  <c r="J24" i="25"/>
  <c r="K24" i="25" s="1"/>
  <c r="J23" i="25"/>
  <c r="K23" i="25" s="1"/>
  <c r="J22" i="25"/>
  <c r="K22" i="25" s="1"/>
  <c r="J21" i="25"/>
  <c r="K21" i="25" s="1"/>
  <c r="J20" i="25"/>
  <c r="K20" i="25" s="1"/>
  <c r="J19" i="25"/>
  <c r="K19" i="25" s="1"/>
  <c r="J18" i="25"/>
  <c r="K18" i="25" s="1"/>
  <c r="J17" i="25"/>
  <c r="J16" i="25"/>
  <c r="K16" i="25" s="1"/>
  <c r="J15" i="25"/>
  <c r="K15" i="25" s="1"/>
  <c r="J14" i="25"/>
  <c r="J13" i="25"/>
  <c r="K13" i="25" s="1"/>
  <c r="K38" i="25" l="1"/>
  <c r="J37" i="24"/>
  <c r="K37" i="24" s="1"/>
  <c r="J36" i="24"/>
  <c r="K36" i="24" s="1"/>
  <c r="J35" i="24"/>
  <c r="K35" i="24" s="1"/>
  <c r="J34" i="24"/>
  <c r="K34" i="24" s="1"/>
  <c r="J33" i="24"/>
  <c r="K33" i="24" s="1"/>
  <c r="J32" i="24"/>
  <c r="J31" i="24"/>
  <c r="K31" i="24" s="1"/>
  <c r="J30" i="24"/>
  <c r="K30" i="24" s="1"/>
  <c r="J29" i="24"/>
  <c r="J28" i="24"/>
  <c r="J27" i="24"/>
  <c r="J26" i="24"/>
  <c r="K26" i="24" s="1"/>
  <c r="J25" i="24"/>
  <c r="K25" i="24" s="1"/>
  <c r="J24" i="24"/>
  <c r="K24" i="24" s="1"/>
  <c r="J23" i="24"/>
  <c r="K23" i="24" s="1"/>
  <c r="J22" i="24"/>
  <c r="K22" i="24" s="1"/>
  <c r="J21" i="24"/>
  <c r="K21" i="24" s="1"/>
  <c r="J20" i="24"/>
  <c r="K20" i="24" s="1"/>
  <c r="J19" i="24"/>
  <c r="K19" i="24" s="1"/>
  <c r="J18" i="24"/>
  <c r="K18" i="24" s="1"/>
  <c r="J17" i="24"/>
  <c r="J16" i="24"/>
  <c r="K16" i="24" s="1"/>
  <c r="J15" i="24"/>
  <c r="K15" i="24" s="1"/>
  <c r="J14" i="24"/>
  <c r="J13" i="24"/>
  <c r="K13" i="24" s="1"/>
  <c r="K38" i="24" l="1"/>
  <c r="J37" i="23"/>
  <c r="K37" i="23" s="1"/>
  <c r="J36" i="23"/>
  <c r="K36" i="23" s="1"/>
  <c r="J35" i="23"/>
  <c r="K35" i="23" s="1"/>
  <c r="J34" i="23"/>
  <c r="K34" i="23" s="1"/>
  <c r="J33" i="23"/>
  <c r="K33" i="23" s="1"/>
  <c r="J32" i="23"/>
  <c r="J31" i="23"/>
  <c r="K31" i="23" s="1"/>
  <c r="J30" i="23"/>
  <c r="K30" i="23" s="1"/>
  <c r="J29" i="23"/>
  <c r="J28" i="23"/>
  <c r="J27" i="23"/>
  <c r="J26" i="23"/>
  <c r="K26" i="23" s="1"/>
  <c r="J25" i="23"/>
  <c r="K25" i="23" s="1"/>
  <c r="J24" i="23"/>
  <c r="K24" i="23" s="1"/>
  <c r="J23" i="23"/>
  <c r="K23" i="23" s="1"/>
  <c r="J22" i="23"/>
  <c r="K22" i="23" s="1"/>
  <c r="J21" i="23"/>
  <c r="K21" i="23" s="1"/>
  <c r="J20" i="23"/>
  <c r="K20" i="23" s="1"/>
  <c r="J19" i="23"/>
  <c r="K19" i="23" s="1"/>
  <c r="J18" i="23"/>
  <c r="K18" i="23" s="1"/>
  <c r="J17" i="23"/>
  <c r="J16" i="23"/>
  <c r="K16" i="23" s="1"/>
  <c r="J15" i="23"/>
  <c r="K15" i="23" s="1"/>
  <c r="J14" i="23"/>
  <c r="J13" i="23"/>
  <c r="K13" i="23" s="1"/>
  <c r="K38" i="23" l="1"/>
  <c r="J37" i="22"/>
  <c r="K37" i="22" s="1"/>
  <c r="J36" i="22"/>
  <c r="K36" i="22" s="1"/>
  <c r="J35" i="22"/>
  <c r="K35" i="22" s="1"/>
  <c r="J34" i="22"/>
  <c r="K34" i="22" s="1"/>
  <c r="J33" i="22"/>
  <c r="K33" i="22" s="1"/>
  <c r="J32" i="22"/>
  <c r="J31" i="22"/>
  <c r="K31" i="22" s="1"/>
  <c r="J30" i="22"/>
  <c r="K30" i="22" s="1"/>
  <c r="J29" i="22"/>
  <c r="J28" i="22"/>
  <c r="J27" i="22"/>
  <c r="J26" i="22"/>
  <c r="K26" i="22" s="1"/>
  <c r="J25" i="22"/>
  <c r="K25" i="22" s="1"/>
  <c r="J24" i="22"/>
  <c r="K24" i="22" s="1"/>
  <c r="J23" i="22"/>
  <c r="K23" i="22" s="1"/>
  <c r="J22" i="22"/>
  <c r="K22" i="22" s="1"/>
  <c r="J21" i="22"/>
  <c r="K21" i="22" s="1"/>
  <c r="J20" i="22"/>
  <c r="K20" i="22" s="1"/>
  <c r="J19" i="22"/>
  <c r="K19" i="22" s="1"/>
  <c r="J18" i="22"/>
  <c r="K18" i="22" s="1"/>
  <c r="J17" i="22"/>
  <c r="J16" i="22"/>
  <c r="K16" i="22" s="1"/>
  <c r="J15" i="22"/>
  <c r="K15" i="22" s="1"/>
  <c r="J14" i="22"/>
  <c r="J13" i="22"/>
  <c r="K13" i="22" s="1"/>
  <c r="K38" i="22" l="1"/>
  <c r="J37" i="21"/>
  <c r="K37" i="21" s="1"/>
  <c r="J36" i="21"/>
  <c r="K36" i="21" s="1"/>
  <c r="J35" i="21"/>
  <c r="K35" i="21" s="1"/>
  <c r="J34" i="21"/>
  <c r="K34" i="21" s="1"/>
  <c r="J33" i="21"/>
  <c r="K33" i="21" s="1"/>
  <c r="J32" i="21"/>
  <c r="J31" i="21"/>
  <c r="K31" i="21" s="1"/>
  <c r="J30" i="21"/>
  <c r="K30" i="21" s="1"/>
  <c r="J29" i="21"/>
  <c r="J28" i="21"/>
  <c r="J27" i="21"/>
  <c r="J26" i="21"/>
  <c r="K26" i="21" s="1"/>
  <c r="J25" i="21"/>
  <c r="K25" i="21" s="1"/>
  <c r="J24" i="21"/>
  <c r="K24" i="21" s="1"/>
  <c r="J23" i="21"/>
  <c r="K23" i="21" s="1"/>
  <c r="J22" i="21"/>
  <c r="K22" i="21" s="1"/>
  <c r="J21" i="21"/>
  <c r="K21" i="21" s="1"/>
  <c r="J20" i="21"/>
  <c r="K20" i="21" s="1"/>
  <c r="J19" i="21"/>
  <c r="K19" i="21" s="1"/>
  <c r="J18" i="21"/>
  <c r="K18" i="21" s="1"/>
  <c r="J17" i="21"/>
  <c r="J16" i="21"/>
  <c r="K16" i="21" s="1"/>
  <c r="J15" i="21"/>
  <c r="K15" i="21" s="1"/>
  <c r="J14" i="21"/>
  <c r="J13" i="21"/>
  <c r="K13" i="21" s="1"/>
  <c r="K38" i="21" l="1"/>
  <c r="J37" i="20"/>
  <c r="K37" i="20" s="1"/>
  <c r="J36" i="20"/>
  <c r="K36" i="20" s="1"/>
  <c r="J35" i="20"/>
  <c r="K35" i="20" s="1"/>
  <c r="J34" i="20"/>
  <c r="K34" i="20" s="1"/>
  <c r="J33" i="20"/>
  <c r="K33" i="20" s="1"/>
  <c r="J32" i="20"/>
  <c r="J31" i="20"/>
  <c r="K31" i="20" s="1"/>
  <c r="J30" i="20"/>
  <c r="K30" i="20" s="1"/>
  <c r="J29" i="20"/>
  <c r="J28" i="20"/>
  <c r="J27" i="20"/>
  <c r="J26" i="20"/>
  <c r="K26" i="20" s="1"/>
  <c r="J25" i="20"/>
  <c r="K25" i="20" s="1"/>
  <c r="J24" i="20"/>
  <c r="K24" i="20" s="1"/>
  <c r="J23" i="20"/>
  <c r="K23" i="20" s="1"/>
  <c r="J22" i="20"/>
  <c r="K22" i="20" s="1"/>
  <c r="J21" i="20"/>
  <c r="K21" i="20" s="1"/>
  <c r="J20" i="20"/>
  <c r="K20" i="20" s="1"/>
  <c r="J19" i="20"/>
  <c r="K19" i="20" s="1"/>
  <c r="J18" i="20"/>
  <c r="K18" i="20" s="1"/>
  <c r="J17" i="20"/>
  <c r="J16" i="20"/>
  <c r="K16" i="20" s="1"/>
  <c r="J15" i="20"/>
  <c r="K15" i="20" s="1"/>
  <c r="J14" i="20"/>
  <c r="J13" i="20"/>
  <c r="K13" i="20" s="1"/>
  <c r="K38" i="20" l="1"/>
  <c r="J37" i="19"/>
  <c r="K37" i="19" s="1"/>
  <c r="J36" i="19"/>
  <c r="K36" i="19" s="1"/>
  <c r="J35" i="19"/>
  <c r="K35" i="19" s="1"/>
  <c r="J34" i="19"/>
  <c r="K34" i="19" s="1"/>
  <c r="J33" i="19"/>
  <c r="K33" i="19" s="1"/>
  <c r="J32" i="19"/>
  <c r="J31" i="19"/>
  <c r="K31" i="19" s="1"/>
  <c r="J30" i="19"/>
  <c r="K30" i="19" s="1"/>
  <c r="J29" i="19"/>
  <c r="J28" i="19"/>
  <c r="J27" i="19"/>
  <c r="J26" i="19"/>
  <c r="K26" i="19" s="1"/>
  <c r="J25" i="19"/>
  <c r="K25" i="19" s="1"/>
  <c r="J24" i="19"/>
  <c r="K24" i="19" s="1"/>
  <c r="J23" i="19"/>
  <c r="K23" i="19" s="1"/>
  <c r="J22" i="19"/>
  <c r="K22" i="19" s="1"/>
  <c r="J21" i="19"/>
  <c r="K21" i="19" s="1"/>
  <c r="J20" i="19"/>
  <c r="K20" i="19" s="1"/>
  <c r="J19" i="19"/>
  <c r="K19" i="19" s="1"/>
  <c r="J18" i="19"/>
  <c r="K18" i="19" s="1"/>
  <c r="J17" i="19"/>
  <c r="J16" i="19"/>
  <c r="K16" i="19" s="1"/>
  <c r="J15" i="19"/>
  <c r="K15" i="19" s="1"/>
  <c r="J14" i="19"/>
  <c r="J13" i="19"/>
  <c r="K13" i="19" s="1"/>
  <c r="K38" i="19" l="1"/>
  <c r="J37" i="18"/>
  <c r="K37" i="18" s="1"/>
  <c r="J36" i="18"/>
  <c r="K36" i="18" s="1"/>
  <c r="J35" i="18"/>
  <c r="K35" i="18" s="1"/>
  <c r="J34" i="18"/>
  <c r="K34" i="18" s="1"/>
  <c r="J33" i="18"/>
  <c r="K33" i="18" s="1"/>
  <c r="J32" i="18"/>
  <c r="J31" i="18"/>
  <c r="K31" i="18" s="1"/>
  <c r="J30" i="18"/>
  <c r="K30" i="18" s="1"/>
  <c r="J29" i="18"/>
  <c r="J28" i="18"/>
  <c r="J27" i="18"/>
  <c r="J26" i="18"/>
  <c r="K26" i="18" s="1"/>
  <c r="J25" i="18"/>
  <c r="K25" i="18" s="1"/>
  <c r="J24" i="18"/>
  <c r="K24" i="18" s="1"/>
  <c r="J23" i="18"/>
  <c r="K23" i="18" s="1"/>
  <c r="J22" i="18"/>
  <c r="K22" i="18" s="1"/>
  <c r="J21" i="18"/>
  <c r="K21" i="18" s="1"/>
  <c r="J20" i="18"/>
  <c r="K20" i="18" s="1"/>
  <c r="J19" i="18"/>
  <c r="K19" i="18" s="1"/>
  <c r="J18" i="18"/>
  <c r="K18" i="18" s="1"/>
  <c r="J17" i="18"/>
  <c r="J16" i="18"/>
  <c r="K16" i="18" s="1"/>
  <c r="J15" i="18"/>
  <c r="K15" i="18" s="1"/>
  <c r="J14" i="18"/>
  <c r="J13" i="18"/>
  <c r="K13" i="18" s="1"/>
  <c r="K38" i="18" l="1"/>
  <c r="J37" i="17"/>
  <c r="K37" i="17" s="1"/>
  <c r="J36" i="17"/>
  <c r="K36" i="17" s="1"/>
  <c r="J35" i="17"/>
  <c r="K35" i="17" s="1"/>
  <c r="J34" i="17"/>
  <c r="K34" i="17" s="1"/>
  <c r="J33" i="17"/>
  <c r="K33" i="17" s="1"/>
  <c r="J32" i="17"/>
  <c r="J31" i="17"/>
  <c r="K31" i="17" s="1"/>
  <c r="J30" i="17"/>
  <c r="K30" i="17" s="1"/>
  <c r="J29" i="17"/>
  <c r="J28" i="17"/>
  <c r="J27" i="17"/>
  <c r="J26" i="17"/>
  <c r="K26" i="17" s="1"/>
  <c r="J25" i="17"/>
  <c r="K25" i="17" s="1"/>
  <c r="J24" i="17"/>
  <c r="K24" i="17" s="1"/>
  <c r="J23" i="17"/>
  <c r="K23" i="17" s="1"/>
  <c r="J22" i="17"/>
  <c r="K22" i="17" s="1"/>
  <c r="J21" i="17"/>
  <c r="K21" i="17" s="1"/>
  <c r="J20" i="17"/>
  <c r="K20" i="17" s="1"/>
  <c r="J19" i="17"/>
  <c r="K19" i="17" s="1"/>
  <c r="J18" i="17"/>
  <c r="K18" i="17" s="1"/>
  <c r="J17" i="17"/>
  <c r="J16" i="17"/>
  <c r="K16" i="17" s="1"/>
  <c r="J15" i="17"/>
  <c r="K15" i="17" s="1"/>
  <c r="J14" i="17"/>
  <c r="J13" i="17"/>
  <c r="K13" i="17" s="1"/>
  <c r="K38" i="17" l="1"/>
  <c r="J37" i="16"/>
  <c r="K37" i="16" s="1"/>
  <c r="J36" i="16"/>
  <c r="K36" i="16" s="1"/>
  <c r="J35" i="16"/>
  <c r="K35" i="16" s="1"/>
  <c r="J34" i="16"/>
  <c r="K34" i="16" s="1"/>
  <c r="J33" i="16"/>
  <c r="K33" i="16" s="1"/>
  <c r="J32" i="16"/>
  <c r="J31" i="16"/>
  <c r="K31" i="16" s="1"/>
  <c r="J30" i="16"/>
  <c r="K30" i="16" s="1"/>
  <c r="J29" i="16"/>
  <c r="J28" i="16"/>
  <c r="J27" i="16"/>
  <c r="J26" i="16"/>
  <c r="K26" i="16" s="1"/>
  <c r="J25" i="16"/>
  <c r="K25" i="16" s="1"/>
  <c r="J24" i="16"/>
  <c r="K24" i="16" s="1"/>
  <c r="J23" i="16"/>
  <c r="K23" i="16" s="1"/>
  <c r="J22" i="16"/>
  <c r="K22" i="16" s="1"/>
  <c r="J21" i="16"/>
  <c r="K21" i="16" s="1"/>
  <c r="J20" i="16"/>
  <c r="K20" i="16" s="1"/>
  <c r="J19" i="16"/>
  <c r="K19" i="16" s="1"/>
  <c r="J18" i="16"/>
  <c r="K18" i="16" s="1"/>
  <c r="J17" i="16"/>
  <c r="J16" i="16"/>
  <c r="K16" i="16" s="1"/>
  <c r="J15" i="16"/>
  <c r="K15" i="16" s="1"/>
  <c r="J14" i="16"/>
  <c r="J13" i="16"/>
  <c r="K13" i="16" s="1"/>
  <c r="K38" i="16" l="1"/>
  <c r="J37" i="15"/>
  <c r="K37" i="15" s="1"/>
  <c r="J36" i="15"/>
  <c r="K36" i="15" s="1"/>
  <c r="J35" i="15"/>
  <c r="K35" i="15" s="1"/>
  <c r="J34" i="15"/>
  <c r="K34" i="15" s="1"/>
  <c r="J33" i="15"/>
  <c r="K33" i="15" s="1"/>
  <c r="J32" i="15"/>
  <c r="J31" i="15"/>
  <c r="K31" i="15" s="1"/>
  <c r="J30" i="15"/>
  <c r="K30" i="15" s="1"/>
  <c r="J29" i="15"/>
  <c r="J28" i="15"/>
  <c r="J27" i="15"/>
  <c r="J26" i="15"/>
  <c r="K26" i="15" s="1"/>
  <c r="J25" i="15"/>
  <c r="K25" i="15" s="1"/>
  <c r="J24" i="15"/>
  <c r="K24" i="15" s="1"/>
  <c r="J23" i="15"/>
  <c r="K23" i="15" s="1"/>
  <c r="J22" i="15"/>
  <c r="K22" i="15" s="1"/>
  <c r="J21" i="15"/>
  <c r="K21" i="15" s="1"/>
  <c r="J20" i="15"/>
  <c r="K20" i="15" s="1"/>
  <c r="J19" i="15"/>
  <c r="K19" i="15" s="1"/>
  <c r="J18" i="15"/>
  <c r="K18" i="15" s="1"/>
  <c r="J17" i="15"/>
  <c r="J16" i="15"/>
  <c r="K16" i="15" s="1"/>
  <c r="J15" i="15"/>
  <c r="K15" i="15" s="1"/>
  <c r="J14" i="15"/>
  <c r="J13" i="15"/>
  <c r="K13" i="15" s="1"/>
  <c r="K38" i="15" l="1"/>
  <c r="J37" i="14"/>
  <c r="K37" i="14" s="1"/>
  <c r="J36" i="14"/>
  <c r="K36" i="14" s="1"/>
  <c r="J35" i="14"/>
  <c r="K35" i="14" s="1"/>
  <c r="J34" i="14"/>
  <c r="K34" i="14" s="1"/>
  <c r="J33" i="14"/>
  <c r="K33" i="14" s="1"/>
  <c r="J32" i="14"/>
  <c r="J31" i="14"/>
  <c r="K31" i="14" s="1"/>
  <c r="J30" i="14"/>
  <c r="K30" i="14" s="1"/>
  <c r="J29" i="14"/>
  <c r="J28" i="14"/>
  <c r="J27" i="14"/>
  <c r="J26" i="14"/>
  <c r="K26" i="14" s="1"/>
  <c r="J25" i="14"/>
  <c r="K25" i="14" s="1"/>
  <c r="J24" i="14"/>
  <c r="K24" i="14" s="1"/>
  <c r="J23" i="14"/>
  <c r="K23" i="14" s="1"/>
  <c r="J22" i="14"/>
  <c r="K22" i="14" s="1"/>
  <c r="J21" i="14"/>
  <c r="K21" i="14" s="1"/>
  <c r="J20" i="14"/>
  <c r="K20" i="14" s="1"/>
  <c r="J19" i="14"/>
  <c r="K19" i="14" s="1"/>
  <c r="J18" i="14"/>
  <c r="K18" i="14" s="1"/>
  <c r="J17" i="14"/>
  <c r="J16" i="14"/>
  <c r="K16" i="14" s="1"/>
  <c r="J15" i="14"/>
  <c r="K15" i="14" s="1"/>
  <c r="J14" i="14"/>
  <c r="J13" i="14"/>
  <c r="K13" i="14" s="1"/>
  <c r="K38" i="14" l="1"/>
  <c r="J37" i="13"/>
  <c r="K37" i="13" s="1"/>
  <c r="J36" i="13"/>
  <c r="K36" i="13" s="1"/>
  <c r="J35" i="13"/>
  <c r="K35" i="13" s="1"/>
  <c r="J34" i="13"/>
  <c r="K34" i="13" s="1"/>
  <c r="J33" i="13"/>
  <c r="K33" i="13" s="1"/>
  <c r="J32" i="13"/>
  <c r="J31" i="13"/>
  <c r="K31" i="13" s="1"/>
  <c r="J30" i="13"/>
  <c r="K30" i="13" s="1"/>
  <c r="J29" i="13"/>
  <c r="J28" i="13"/>
  <c r="J27" i="13"/>
  <c r="J26" i="13"/>
  <c r="K26" i="13" s="1"/>
  <c r="J25" i="13"/>
  <c r="K25" i="13" s="1"/>
  <c r="J24" i="13"/>
  <c r="K24" i="13" s="1"/>
  <c r="J23" i="13"/>
  <c r="K23" i="13" s="1"/>
  <c r="J22" i="13"/>
  <c r="K22" i="13" s="1"/>
  <c r="J21" i="13"/>
  <c r="K21" i="13" s="1"/>
  <c r="J20" i="13"/>
  <c r="K20" i="13" s="1"/>
  <c r="J19" i="13"/>
  <c r="K19" i="13" s="1"/>
  <c r="J18" i="13"/>
  <c r="K18" i="13" s="1"/>
  <c r="J17" i="13"/>
  <c r="J16" i="13"/>
  <c r="K16" i="13" s="1"/>
  <c r="J15" i="13"/>
  <c r="K15" i="13" s="1"/>
  <c r="J14" i="13"/>
  <c r="J13" i="13"/>
  <c r="K13" i="13" s="1"/>
  <c r="K38" i="13" l="1"/>
  <c r="J37" i="12"/>
  <c r="K37" i="12" s="1"/>
  <c r="J36" i="12"/>
  <c r="K36" i="12" s="1"/>
  <c r="J35" i="12"/>
  <c r="K35" i="12" s="1"/>
  <c r="J34" i="12"/>
  <c r="K34" i="12" s="1"/>
  <c r="J33" i="12"/>
  <c r="K33" i="12" s="1"/>
  <c r="J32" i="12"/>
  <c r="J31" i="12"/>
  <c r="K31" i="12" s="1"/>
  <c r="J30" i="12"/>
  <c r="K30" i="12" s="1"/>
  <c r="J29" i="12"/>
  <c r="J28" i="12"/>
  <c r="J27" i="12"/>
  <c r="J26" i="12"/>
  <c r="K26" i="12" s="1"/>
  <c r="J25" i="12"/>
  <c r="K25" i="12" s="1"/>
  <c r="J24" i="12"/>
  <c r="K24" i="12" s="1"/>
  <c r="J23" i="12"/>
  <c r="K23" i="12" s="1"/>
  <c r="J22" i="12"/>
  <c r="K22" i="12" s="1"/>
  <c r="J21" i="12"/>
  <c r="K21" i="12" s="1"/>
  <c r="J20" i="12"/>
  <c r="K20" i="12" s="1"/>
  <c r="J19" i="12"/>
  <c r="K19" i="12" s="1"/>
  <c r="J18" i="12"/>
  <c r="K18" i="12" s="1"/>
  <c r="J17" i="12"/>
  <c r="J16" i="12"/>
  <c r="K16" i="12" s="1"/>
  <c r="J15" i="12"/>
  <c r="K15" i="12" s="1"/>
  <c r="J14" i="12"/>
  <c r="J13" i="12"/>
  <c r="K13" i="12" s="1"/>
  <c r="K38" i="12" l="1"/>
  <c r="J37" i="11"/>
  <c r="K37" i="11" s="1"/>
  <c r="J36" i="11"/>
  <c r="K36" i="11" s="1"/>
  <c r="J35" i="11"/>
  <c r="K35" i="11" s="1"/>
  <c r="J34" i="11"/>
  <c r="K34" i="11" s="1"/>
  <c r="J33" i="11"/>
  <c r="K33" i="11" s="1"/>
  <c r="J32" i="11"/>
  <c r="J31" i="11"/>
  <c r="K31" i="11" s="1"/>
  <c r="J30" i="11"/>
  <c r="K30" i="11" s="1"/>
  <c r="J29" i="11"/>
  <c r="J28" i="11"/>
  <c r="J27" i="11"/>
  <c r="J26" i="11"/>
  <c r="K26" i="11" s="1"/>
  <c r="J25" i="11"/>
  <c r="K25" i="11" s="1"/>
  <c r="J24" i="11"/>
  <c r="K24" i="11" s="1"/>
  <c r="J23" i="11"/>
  <c r="K23" i="11" s="1"/>
  <c r="J22" i="11"/>
  <c r="K22" i="11" s="1"/>
  <c r="J21" i="11"/>
  <c r="K21" i="11" s="1"/>
  <c r="J20" i="11"/>
  <c r="K20" i="11" s="1"/>
  <c r="J19" i="11"/>
  <c r="K19" i="11" s="1"/>
  <c r="J18" i="11"/>
  <c r="K18" i="11" s="1"/>
  <c r="J17" i="11"/>
  <c r="J16" i="11"/>
  <c r="K16" i="11" s="1"/>
  <c r="J15" i="11"/>
  <c r="K15" i="11" s="1"/>
  <c r="J14" i="11"/>
  <c r="J13" i="11"/>
  <c r="K13" i="11" s="1"/>
  <c r="K38" i="11" l="1"/>
  <c r="J37" i="10"/>
  <c r="K37" i="10" s="1"/>
  <c r="J36" i="10"/>
  <c r="K36" i="10" s="1"/>
  <c r="J35" i="10"/>
  <c r="K35" i="10" s="1"/>
  <c r="J34" i="10"/>
  <c r="K34" i="10" s="1"/>
  <c r="J33" i="10"/>
  <c r="K33" i="10" s="1"/>
  <c r="J32" i="10"/>
  <c r="J31" i="10"/>
  <c r="K31" i="10" s="1"/>
  <c r="J30" i="10"/>
  <c r="K30" i="10" s="1"/>
  <c r="J29" i="10"/>
  <c r="J28" i="10"/>
  <c r="J27" i="10"/>
  <c r="J26" i="10"/>
  <c r="K26" i="10" s="1"/>
  <c r="J25" i="10"/>
  <c r="K25" i="10" s="1"/>
  <c r="J24" i="10"/>
  <c r="K24" i="10" s="1"/>
  <c r="J23" i="10"/>
  <c r="K23" i="10" s="1"/>
  <c r="J22" i="10"/>
  <c r="K22" i="10" s="1"/>
  <c r="J21" i="10"/>
  <c r="K21" i="10" s="1"/>
  <c r="J20" i="10"/>
  <c r="K20" i="10" s="1"/>
  <c r="J19" i="10"/>
  <c r="K19" i="10" s="1"/>
  <c r="J18" i="10"/>
  <c r="K18" i="10" s="1"/>
  <c r="J17" i="10"/>
  <c r="J16" i="10"/>
  <c r="K16" i="10" s="1"/>
  <c r="J15" i="10"/>
  <c r="K15" i="10" s="1"/>
  <c r="J14" i="10"/>
  <c r="J13" i="10"/>
  <c r="K13" i="10" s="1"/>
  <c r="K38" i="10" l="1"/>
  <c r="J37" i="9"/>
  <c r="K37" i="9" s="1"/>
  <c r="J36" i="9"/>
  <c r="K36" i="9" s="1"/>
  <c r="J35" i="9"/>
  <c r="K35" i="9" s="1"/>
  <c r="J34" i="9"/>
  <c r="K34" i="9" s="1"/>
  <c r="J33" i="9"/>
  <c r="K33" i="9" s="1"/>
  <c r="J32" i="9"/>
  <c r="J31" i="9"/>
  <c r="K31" i="9" s="1"/>
  <c r="J30" i="9"/>
  <c r="K30" i="9" s="1"/>
  <c r="J29" i="9"/>
  <c r="J28" i="9"/>
  <c r="J27" i="9"/>
  <c r="J26" i="9"/>
  <c r="K26" i="9" s="1"/>
  <c r="J25" i="9"/>
  <c r="K25" i="9" s="1"/>
  <c r="J24" i="9"/>
  <c r="K24" i="9" s="1"/>
  <c r="J23" i="9"/>
  <c r="K23" i="9" s="1"/>
  <c r="J22" i="9"/>
  <c r="K22" i="9" s="1"/>
  <c r="J21" i="9"/>
  <c r="K21" i="9" s="1"/>
  <c r="J20" i="9"/>
  <c r="K20" i="9" s="1"/>
  <c r="J19" i="9"/>
  <c r="K19" i="9" s="1"/>
  <c r="J18" i="9"/>
  <c r="K18" i="9" s="1"/>
  <c r="J17" i="9"/>
  <c r="J16" i="9"/>
  <c r="K16" i="9" s="1"/>
  <c r="J15" i="9"/>
  <c r="K15" i="9" s="1"/>
  <c r="J14" i="9"/>
  <c r="J13" i="9"/>
  <c r="K13" i="9" s="1"/>
  <c r="K38" i="9" l="1"/>
  <c r="J37" i="8"/>
  <c r="K37" i="8" s="1"/>
  <c r="J36" i="8"/>
  <c r="K36" i="8" s="1"/>
  <c r="J35" i="8"/>
  <c r="K35" i="8" s="1"/>
  <c r="J34" i="8"/>
  <c r="K34" i="8" s="1"/>
  <c r="J33" i="8"/>
  <c r="K33" i="8" s="1"/>
  <c r="J32" i="8"/>
  <c r="J31" i="8"/>
  <c r="K31" i="8" s="1"/>
  <c r="J30" i="8"/>
  <c r="K30" i="8" s="1"/>
  <c r="J29" i="8"/>
  <c r="J28" i="8"/>
  <c r="J27" i="8"/>
  <c r="J26" i="8"/>
  <c r="K26" i="8" s="1"/>
  <c r="J25" i="8"/>
  <c r="K25" i="8" s="1"/>
  <c r="J24" i="8"/>
  <c r="K24" i="8" s="1"/>
  <c r="J23" i="8"/>
  <c r="K23" i="8" s="1"/>
  <c r="J22" i="8"/>
  <c r="K22" i="8" s="1"/>
  <c r="J21" i="8"/>
  <c r="K21" i="8" s="1"/>
  <c r="J20" i="8"/>
  <c r="K20" i="8" s="1"/>
  <c r="J19" i="8"/>
  <c r="K19" i="8" s="1"/>
  <c r="J18" i="8"/>
  <c r="K18" i="8" s="1"/>
  <c r="J17" i="8"/>
  <c r="J16" i="8"/>
  <c r="K16" i="8" s="1"/>
  <c r="J15" i="8"/>
  <c r="K15" i="8" s="1"/>
  <c r="J14" i="8"/>
  <c r="J13" i="8"/>
  <c r="K13" i="8" s="1"/>
  <c r="K38" i="8" l="1"/>
  <c r="J37" i="7"/>
  <c r="K37" i="7" s="1"/>
  <c r="J36" i="7"/>
  <c r="K36" i="7" s="1"/>
  <c r="J35" i="7"/>
  <c r="K35" i="7" s="1"/>
  <c r="J34" i="7"/>
  <c r="K34" i="7" s="1"/>
  <c r="J33" i="7"/>
  <c r="K33" i="7" s="1"/>
  <c r="J32" i="7"/>
  <c r="J31" i="7"/>
  <c r="K31" i="7" s="1"/>
  <c r="J30" i="7"/>
  <c r="K30" i="7" s="1"/>
  <c r="J29" i="7"/>
  <c r="J28" i="7"/>
  <c r="J27" i="7"/>
  <c r="J26" i="7"/>
  <c r="K26" i="7" s="1"/>
  <c r="J25" i="7"/>
  <c r="K25" i="7" s="1"/>
  <c r="J24" i="7"/>
  <c r="K24" i="7" s="1"/>
  <c r="J23" i="7"/>
  <c r="K23" i="7" s="1"/>
  <c r="J22" i="7"/>
  <c r="K22" i="7" s="1"/>
  <c r="J21" i="7"/>
  <c r="K21" i="7" s="1"/>
  <c r="J20" i="7"/>
  <c r="K20" i="7" s="1"/>
  <c r="J19" i="7"/>
  <c r="K19" i="7" s="1"/>
  <c r="J18" i="7"/>
  <c r="K18" i="7" s="1"/>
  <c r="J17" i="7"/>
  <c r="J16" i="7"/>
  <c r="K16" i="7" s="1"/>
  <c r="J15" i="7"/>
  <c r="K15" i="7" s="1"/>
  <c r="J14" i="7"/>
  <c r="J13" i="7"/>
  <c r="K13" i="7" s="1"/>
  <c r="K38" i="7" l="1"/>
  <c r="J37" i="6"/>
  <c r="K37" i="6" s="1"/>
  <c r="J36" i="6"/>
  <c r="K36" i="6" s="1"/>
  <c r="J35" i="6"/>
  <c r="K35" i="6" s="1"/>
  <c r="J34" i="6"/>
  <c r="K34" i="6" s="1"/>
  <c r="J33" i="6"/>
  <c r="K33" i="6" s="1"/>
  <c r="J32" i="6"/>
  <c r="J31" i="6"/>
  <c r="K31" i="6" s="1"/>
  <c r="J30" i="6"/>
  <c r="K30" i="6" s="1"/>
  <c r="J29" i="6"/>
  <c r="J28" i="6"/>
  <c r="J27" i="6"/>
  <c r="J26" i="6"/>
  <c r="K26" i="6" s="1"/>
  <c r="J25" i="6"/>
  <c r="K25" i="6" s="1"/>
  <c r="J24" i="6"/>
  <c r="K24" i="6" s="1"/>
  <c r="J23" i="6"/>
  <c r="K23" i="6" s="1"/>
  <c r="J22" i="6"/>
  <c r="K22" i="6" s="1"/>
  <c r="J21" i="6"/>
  <c r="K21" i="6" s="1"/>
  <c r="J20" i="6"/>
  <c r="K20" i="6" s="1"/>
  <c r="J19" i="6"/>
  <c r="K19" i="6" s="1"/>
  <c r="J18" i="6"/>
  <c r="K18" i="6" s="1"/>
  <c r="J17" i="6"/>
  <c r="J16" i="6"/>
  <c r="K16" i="6" s="1"/>
  <c r="J15" i="6"/>
  <c r="K15" i="6" s="1"/>
  <c r="J14" i="6"/>
  <c r="J13" i="6"/>
  <c r="K13" i="6" s="1"/>
  <c r="K38" i="6" l="1"/>
  <c r="J37" i="4"/>
  <c r="K37" i="4" s="1"/>
  <c r="J36" i="4"/>
  <c r="K36" i="4" s="1"/>
  <c r="J35" i="4"/>
  <c r="K35" i="4" s="1"/>
  <c r="J34" i="4"/>
  <c r="K34" i="4" s="1"/>
  <c r="J33" i="4"/>
  <c r="K33" i="4" s="1"/>
  <c r="J32" i="4"/>
  <c r="J31" i="4"/>
  <c r="K31" i="4" s="1"/>
  <c r="J30" i="4"/>
  <c r="K30" i="4" s="1"/>
  <c r="J29" i="4"/>
  <c r="J28" i="4"/>
  <c r="J27" i="4"/>
  <c r="J26" i="4"/>
  <c r="K26" i="4" s="1"/>
  <c r="J25" i="4"/>
  <c r="K25" i="4" s="1"/>
  <c r="J24" i="4"/>
  <c r="K24" i="4" s="1"/>
  <c r="J23" i="4"/>
  <c r="K23" i="4" s="1"/>
  <c r="J22" i="4"/>
  <c r="K22" i="4" s="1"/>
  <c r="J21" i="4"/>
  <c r="K21" i="4" s="1"/>
  <c r="J20" i="4"/>
  <c r="K20" i="4" s="1"/>
  <c r="J19" i="4"/>
  <c r="K19" i="4" s="1"/>
  <c r="J18" i="4"/>
  <c r="K18" i="4" s="1"/>
  <c r="J17" i="4"/>
  <c r="J16" i="4"/>
  <c r="K16" i="4" s="1"/>
  <c r="J15" i="4"/>
  <c r="K15" i="4" s="1"/>
  <c r="J14" i="4"/>
  <c r="J13" i="4"/>
  <c r="K13" i="4" s="1"/>
  <c r="K38" i="4" l="1"/>
  <c r="J37" i="3"/>
  <c r="K37" i="3" s="1"/>
  <c r="J36" i="3"/>
  <c r="K36" i="3" s="1"/>
  <c r="J35" i="3"/>
  <c r="K35" i="3" s="1"/>
  <c r="J34" i="3"/>
  <c r="K34" i="3" s="1"/>
  <c r="J33" i="3"/>
  <c r="K33" i="3" s="1"/>
  <c r="J32" i="3"/>
  <c r="J31" i="3"/>
  <c r="K31" i="3" s="1"/>
  <c r="J30" i="3"/>
  <c r="K30" i="3" s="1"/>
  <c r="J29" i="3"/>
  <c r="J28" i="3"/>
  <c r="J27" i="3"/>
  <c r="J26" i="3"/>
  <c r="K26" i="3" s="1"/>
  <c r="J25" i="3"/>
  <c r="K25" i="3" s="1"/>
  <c r="J24" i="3"/>
  <c r="K24" i="3" s="1"/>
  <c r="J23" i="3"/>
  <c r="K23" i="3" s="1"/>
  <c r="J22" i="3"/>
  <c r="K22" i="3" s="1"/>
  <c r="J21" i="3"/>
  <c r="K21" i="3" s="1"/>
  <c r="J20" i="3"/>
  <c r="K20" i="3" s="1"/>
  <c r="J19" i="3"/>
  <c r="K19" i="3" s="1"/>
  <c r="J18" i="3"/>
  <c r="K18" i="3" s="1"/>
  <c r="J17" i="3"/>
  <c r="J16" i="3"/>
  <c r="K16" i="3" s="1"/>
  <c r="J15" i="3"/>
  <c r="K15" i="3" s="1"/>
  <c r="J14" i="3"/>
  <c r="J13" i="3"/>
  <c r="K13" i="3" s="1"/>
  <c r="K38" i="3" l="1"/>
  <c r="J37" i="2"/>
  <c r="K37" i="2" s="1"/>
  <c r="J36" i="2"/>
  <c r="K36" i="2" s="1"/>
  <c r="J35" i="2"/>
  <c r="K35" i="2" s="1"/>
  <c r="J34" i="2"/>
  <c r="K34" i="2" s="1"/>
  <c r="J33" i="2"/>
  <c r="K33" i="2" s="1"/>
  <c r="J32" i="2"/>
  <c r="J31" i="2"/>
  <c r="K31" i="2" s="1"/>
  <c r="J30" i="2"/>
  <c r="K30" i="2" s="1"/>
  <c r="J29" i="2"/>
  <c r="J28" i="2"/>
  <c r="J27" i="2"/>
  <c r="J26" i="2"/>
  <c r="K26" i="2" s="1"/>
  <c r="J25" i="2"/>
  <c r="K25" i="2" s="1"/>
  <c r="J24" i="2"/>
  <c r="K24" i="2" s="1"/>
  <c r="J23" i="2"/>
  <c r="K23" i="2" s="1"/>
  <c r="J22" i="2"/>
  <c r="K22" i="2" s="1"/>
  <c r="J21" i="2"/>
  <c r="K21" i="2" s="1"/>
  <c r="J20" i="2"/>
  <c r="K20" i="2" s="1"/>
  <c r="J19" i="2"/>
  <c r="K19" i="2" s="1"/>
  <c r="J18" i="2"/>
  <c r="K18" i="2" s="1"/>
  <c r="J17" i="2"/>
  <c r="J16" i="2"/>
  <c r="K16" i="2" s="1"/>
  <c r="J15" i="2"/>
  <c r="K15" i="2" s="1"/>
  <c r="J14" i="2"/>
  <c r="J13" i="2"/>
  <c r="K13" i="2" s="1"/>
  <c r="K38" i="2" l="1"/>
  <c r="J37" i="1"/>
  <c r="K37" i="1" s="1"/>
  <c r="J36" i="1"/>
  <c r="K36" i="1" s="1"/>
  <c r="J35" i="1"/>
  <c r="K35" i="1" s="1"/>
  <c r="J34" i="1"/>
  <c r="K34" i="1" s="1"/>
  <c r="J33" i="1"/>
  <c r="K33" i="1" s="1"/>
  <c r="J32" i="1"/>
  <c r="J31" i="1"/>
  <c r="K31" i="1" s="1"/>
  <c r="J30" i="1"/>
  <c r="K30" i="1" s="1"/>
  <c r="J29" i="1"/>
  <c r="J28" i="1"/>
  <c r="J27" i="1"/>
  <c r="J26" i="1"/>
  <c r="K26" i="1" s="1"/>
  <c r="J25" i="1"/>
  <c r="K25" i="1" s="1"/>
  <c r="J24" i="1"/>
  <c r="K24" i="1" s="1"/>
  <c r="J23" i="1"/>
  <c r="K23" i="1" s="1"/>
  <c r="J22" i="1"/>
  <c r="K22" i="1" s="1"/>
  <c r="J21" i="1"/>
  <c r="K21" i="1" s="1"/>
  <c r="J20" i="1"/>
  <c r="K20" i="1" s="1"/>
  <c r="J19" i="1"/>
  <c r="K19" i="1" s="1"/>
  <c r="J18" i="1"/>
  <c r="K18" i="1" s="1"/>
  <c r="J17" i="1"/>
  <c r="J16" i="1"/>
  <c r="K16" i="1" s="1"/>
  <c r="J15" i="1"/>
  <c r="K15" i="1" s="1"/>
  <c r="J14" i="1"/>
  <c r="J13" i="1"/>
  <c r="K13" i="1" s="1"/>
  <c r="K38" i="1" l="1"/>
</calcChain>
</file>

<file path=xl/sharedStrings.xml><?xml version="1.0" encoding="utf-8"?>
<sst xmlns="http://schemas.openxmlformats.org/spreadsheetml/2006/main" count="26255" uniqueCount="587">
  <si>
    <t>PEDIDO SUPREMO</t>
  </si>
  <si>
    <r>
      <t xml:space="preserve">   Empacadora  Supremo de  Monterrey    S.  A.   de   C.  V .  Tel:   83.05-68-10   </t>
    </r>
    <r>
      <rPr>
        <sz val="12"/>
        <color indexed="10"/>
        <rFont val="Arial"/>
        <family val="2"/>
      </rPr>
      <t/>
    </r>
  </si>
  <si>
    <t>Código int.</t>
  </si>
  <si>
    <t>Producto</t>
  </si>
  <si>
    <t>Marca</t>
  </si>
  <si>
    <t>Codigo nuevo</t>
  </si>
  <si>
    <t>DIAZ ORDAZ</t>
  </si>
  <si>
    <t>ARBOLEDAS</t>
  </si>
  <si>
    <t>VILLEGAS</t>
  </si>
  <si>
    <t>ALLENDE</t>
  </si>
  <si>
    <t>SUMA</t>
  </si>
  <si>
    <t>TOTA KILOS</t>
  </si>
  <si>
    <t>81-220-11  (735)</t>
  </si>
  <si>
    <t>Salchicha Viena Jamy de 2 .4 Kg</t>
  </si>
  <si>
    <t>Jamy</t>
  </si>
  <si>
    <t>81-220-25</t>
  </si>
  <si>
    <t>Salchicha de Pavo Jamy 1kg</t>
  </si>
  <si>
    <t>81-220-45</t>
  </si>
  <si>
    <t>Mortadela Jamy 4.5 Kg</t>
  </si>
  <si>
    <t>81-220-60  (738)</t>
  </si>
  <si>
    <t>Salami Jamy 2 Kg</t>
  </si>
  <si>
    <t>82-220-15</t>
  </si>
  <si>
    <t>Tocino Ahumado Jamy de.180 Grs.</t>
  </si>
  <si>
    <t>83-220-30 (733)</t>
  </si>
  <si>
    <t>Jamon Cocido Jamy de 5.1 Kg</t>
  </si>
  <si>
    <t>10+1 s/c</t>
  </si>
  <si>
    <t>81-210-09   (1176)</t>
  </si>
  <si>
    <t>Salchicha Viena Supremo de 2.40 Kg</t>
  </si>
  <si>
    <t>Supremo</t>
  </si>
  <si>
    <t>81-210-22</t>
  </si>
  <si>
    <t>Salchicha Asa Supremo de .800 Grs</t>
  </si>
  <si>
    <t>81-210-32</t>
  </si>
  <si>
    <t>SALCHICHA POLAKA HERRADURA 350 GRS</t>
  </si>
  <si>
    <t>81-210-34</t>
  </si>
  <si>
    <t>SALCHICHA POLAKA HERRADURA 350 GRS QUESO</t>
  </si>
  <si>
    <t>81-210-35</t>
  </si>
  <si>
    <t>SALCHICHA POLAKA HERRADURA 350 GRS MEZQUITE</t>
  </si>
  <si>
    <t>81-210-71 (734)</t>
  </si>
  <si>
    <t>Salchicha Viena de Pavo Supremo de 2.2 Kg</t>
  </si>
  <si>
    <t>81-210-81 (739)</t>
  </si>
  <si>
    <t>Mortadela Supremo de Pavo de 4.5 Kg</t>
  </si>
  <si>
    <t>17353  (990737)</t>
  </si>
  <si>
    <t>Tocino Ahumado Nayar KG (NUEVO)</t>
  </si>
  <si>
    <t>82-210-30</t>
  </si>
  <si>
    <t>Recorte de Tocino Ahumado Supremo a Granel</t>
  </si>
  <si>
    <t xml:space="preserve">83-210-16 </t>
  </si>
  <si>
    <t>Jamon Americano Supremo de 5.1 Kg</t>
  </si>
  <si>
    <t>83-210-17  (2080)</t>
  </si>
  <si>
    <t>Jamón Sandwich Supremo 2 kg</t>
  </si>
  <si>
    <t>83-210-31  (850)</t>
  </si>
  <si>
    <t>Jamon Virginia Pavo</t>
  </si>
  <si>
    <t>*</t>
  </si>
  <si>
    <t>83-210-70 (732)</t>
  </si>
  <si>
    <t>Jamon Americano de Pavo Supremo de 5 Kg</t>
  </si>
  <si>
    <t>81-210-43</t>
  </si>
  <si>
    <t>Mortadela supremo 5k</t>
  </si>
  <si>
    <t>81-240-01  (2130)</t>
  </si>
  <si>
    <t>Salchicha Asa Sazabor a Granel de 4.9 Kg</t>
  </si>
  <si>
    <t>SAZABOR</t>
  </si>
  <si>
    <t xml:space="preserve">10+1 </t>
  </si>
  <si>
    <t>83-210-22 (4252)</t>
  </si>
  <si>
    <t>JAMON COCIDO DE PAVO Y CERDO SUPREMO 5kg</t>
  </si>
  <si>
    <t>QUESO MANCHEGO MENONITA SUPREMO 3.3K</t>
  </si>
  <si>
    <t>TOCINO REBANADO NAYAR 170GR</t>
  </si>
  <si>
    <t>Nayar</t>
  </si>
  <si>
    <t>TOCINO REBANADO NAYAR 1K</t>
  </si>
  <si>
    <t>FECHA PEDIDO:02/01/2017</t>
  </si>
  <si>
    <t>FECHA ENTREGA: 03/01/2017</t>
  </si>
  <si>
    <t>60+6 s/c</t>
  </si>
  <si>
    <t>30+3 s/c</t>
  </si>
  <si>
    <t>70+7 s/c</t>
  </si>
  <si>
    <t>40+4 s/c</t>
  </si>
  <si>
    <t>FECHA PEDIDO:05/01/2017</t>
  </si>
  <si>
    <t>FECHA ENTREGA: 06/01/2017</t>
  </si>
  <si>
    <t>20+2 s/c</t>
  </si>
  <si>
    <t>50+5 s/c</t>
  </si>
  <si>
    <t>FECHA PEDIDO:09/01/2017</t>
  </si>
  <si>
    <t>FECHA ENTREGA: 10/01/2017</t>
  </si>
  <si>
    <t>20+1 s/c</t>
  </si>
  <si>
    <t>FECHA PEDIDO:13/01/2017</t>
  </si>
  <si>
    <t>FECHA ENTREGA: 14/01/2017</t>
  </si>
  <si>
    <t>FECHA PEDIDO:16/01/2017</t>
  </si>
  <si>
    <t>FECHA ENTREGA: 17/01/2017</t>
  </si>
  <si>
    <t>FECHA PEDIDO:19/01/2017</t>
  </si>
  <si>
    <t>FECHA ENTREGA: 20/01/2017</t>
  </si>
  <si>
    <t>FECHA PEDIDO:23/01/2017</t>
  </si>
  <si>
    <t>FECHA ENTREGA: 24/01/2017</t>
  </si>
  <si>
    <t>FECHA PEDIDO:26/01/2017</t>
  </si>
  <si>
    <t>FECHA ENTREGA: 27/01/2017</t>
  </si>
  <si>
    <t>FECHA PEDIDO: 30/01/2017</t>
  </si>
  <si>
    <t>FECHA ENTREGA: 31/01/2017</t>
  </si>
  <si>
    <t>FECHA PEDIDO: 02/02/2017</t>
  </si>
  <si>
    <t>FECHA ENTREGA: 03/02/2017</t>
  </si>
  <si>
    <t>FECHA PEDIDO: 06/02/2017</t>
  </si>
  <si>
    <t>FECHA ENTREGA: 07/02/2017</t>
  </si>
  <si>
    <t>FECHA PEDIDO: 09/02/2017</t>
  </si>
  <si>
    <t>FECHA ENTREGA: 10/02/2017</t>
  </si>
  <si>
    <t>FECHA PEDIDO: 13/02/2017</t>
  </si>
  <si>
    <t>FECHA ENTREGA: 14/02/2017</t>
  </si>
  <si>
    <t>FECHA PEDIDO: 16/02/2017</t>
  </si>
  <si>
    <t>FECHA ENTREGA: 17/02/2017</t>
  </si>
  <si>
    <t>FECHA PEDIDO: 20/02/2017</t>
  </si>
  <si>
    <t>FECHA ENTREGA: 21/02/2017</t>
  </si>
  <si>
    <t>FECHA PEDIDO: 23/02/2017</t>
  </si>
  <si>
    <t>FECHA ENTREGA: 24/02/2017</t>
  </si>
  <si>
    <t>FECHA PEDIDO: 27/02/2017</t>
  </si>
  <si>
    <t>FECHA ENTREGA: 28/02/2017</t>
  </si>
  <si>
    <t>FECHA PEDIDO: 02/03/17</t>
  </si>
  <si>
    <t>FECHA ENTREGA: 03/03/2017</t>
  </si>
  <si>
    <t>FECHA PEDIDO: 06/03/17</t>
  </si>
  <si>
    <t>FECHA ENTREGA: 07/03/17</t>
  </si>
  <si>
    <t>100+10 s/c</t>
  </si>
  <si>
    <t>FECHA PEDIDO: 09/03/17</t>
  </si>
  <si>
    <t>FECHA ENTREGA: 10/03/17</t>
  </si>
  <si>
    <t>FECHA PEDIDO: 13/03/17</t>
  </si>
  <si>
    <t>FECHA ENTREGA: 14/03/17</t>
  </si>
  <si>
    <t>FECHA PEDIDO: 16/03/17</t>
  </si>
  <si>
    <t>FECHA ENTREGA: 17/03/17</t>
  </si>
  <si>
    <t xml:space="preserve">40+4 s/c </t>
  </si>
  <si>
    <t>FECHA PEDIDO: 20/03/17</t>
  </si>
  <si>
    <t>FECHA ENTREGA: 21/03/17</t>
  </si>
  <si>
    <t>FECHA PEDIDO: 23/03/17</t>
  </si>
  <si>
    <t>FECHA ENTREGA: 24/03/17</t>
  </si>
  <si>
    <t>FECHA PEDIDO: 27/03/17</t>
  </si>
  <si>
    <t>FECHA ENTREGA: 28/03/17</t>
  </si>
  <si>
    <t>FECHA PEDIDO: 30/03/17</t>
  </si>
  <si>
    <t>FECHA ENTREGA: 31/03/17</t>
  </si>
  <si>
    <t>FECHA ENTREGA: 04/04/17</t>
  </si>
  <si>
    <t>FECHA PEDIDO: 03/04/17</t>
  </si>
  <si>
    <t>FECHA PEDIDO: 06/04/17</t>
  </si>
  <si>
    <t>FECHA ENTREGA: 07/04/17</t>
  </si>
  <si>
    <t>80+8 s/c</t>
  </si>
  <si>
    <t>FECHA PEDIDO: 10/04/17</t>
  </si>
  <si>
    <t>FECHA ENTREGA: 11/04/17</t>
  </si>
  <si>
    <t xml:space="preserve">20+2 s/c </t>
  </si>
  <si>
    <t>FECHA PEDIDO: 12/04/17</t>
  </si>
  <si>
    <t>FECHA ENTREGA: 13/04/17</t>
  </si>
  <si>
    <t>FECHA PEDIDO: 17/04/17</t>
  </si>
  <si>
    <t>FECHA ENTREGA: 18/04/17</t>
  </si>
  <si>
    <t>FECHA PEDIDO: 20/04/17</t>
  </si>
  <si>
    <t>FECHA ENTREGA: 21/04/17</t>
  </si>
  <si>
    <t>FECHA PEDIDO: 24/04/17</t>
  </si>
  <si>
    <t>FECHA ENTREGA: 25/04/17</t>
  </si>
  <si>
    <t>FECHA PEDIDO: 27/04/17</t>
  </si>
  <si>
    <t>FECHA ENTREGA: 28/04/17</t>
  </si>
  <si>
    <t>FECHA PEDIDO: 01/05/17</t>
  </si>
  <si>
    <t>FECHA ENTREGA: 02/05/17</t>
  </si>
  <si>
    <t>FECHA PEDIDO: 04/05/17</t>
  </si>
  <si>
    <t>FECHA ENTREGA: 05/05/17</t>
  </si>
  <si>
    <t>FECHA PEDIDO: 08/05/17</t>
  </si>
  <si>
    <t>FECHA ENTREGA: 09/05/17</t>
  </si>
  <si>
    <t>20+2 /sc</t>
  </si>
  <si>
    <t>FECHA PEDIDO: 11/05/17</t>
  </si>
  <si>
    <t>FECHA ENTREGA: 12/05/17</t>
  </si>
  <si>
    <t>FECHA PEDIDO: 15/05/17</t>
  </si>
  <si>
    <t>FECHA ENTREGA: 16/05/17</t>
  </si>
  <si>
    <t xml:space="preserve">10+1 s/c </t>
  </si>
  <si>
    <t>FECHA PEDIDO: 18/05/17</t>
  </si>
  <si>
    <t>FECHA ENTREGA: 19/05/17</t>
  </si>
  <si>
    <t>FECHA PEDIDO: 22/05/17</t>
  </si>
  <si>
    <t>FECHA ENTREGA: 23/05/17</t>
  </si>
  <si>
    <t>FECHA PEDIDO: 25/05/17</t>
  </si>
  <si>
    <t>FECHA ENTREGA: 26/05/17</t>
  </si>
  <si>
    <t>0104</t>
  </si>
  <si>
    <t>0105</t>
  </si>
  <si>
    <t xml:space="preserve">SALCHICHA HOT DOG SAZABOR </t>
  </si>
  <si>
    <t>SALCHICHA FRANKFURT SUPREMO</t>
  </si>
  <si>
    <t>10+1</t>
  </si>
  <si>
    <t>BAJA</t>
  </si>
  <si>
    <t>FECHA PEDIDO: 29/05/17</t>
  </si>
  <si>
    <t>FECHA ENTREGA: 30/05/17</t>
  </si>
  <si>
    <t>FECHA PEDIDO: 01/06/17</t>
  </si>
  <si>
    <t>FECHA ENTREGA: 02/06/17</t>
  </si>
  <si>
    <t>FECHA PEDIDO: 05/06/17</t>
  </si>
  <si>
    <t>FECHA ENTREGA: 06/06/17</t>
  </si>
  <si>
    <t>FECHA PEDIDO: 08/06/17</t>
  </si>
  <si>
    <t>FECHA ENTREGA: 09/06/17</t>
  </si>
  <si>
    <t>FECHA PEDIDO: 12/06/17</t>
  </si>
  <si>
    <t>FECHA ENTREGA: 13/06/17</t>
  </si>
  <si>
    <t>FECHA PEDIDO: 15/06/17</t>
  </si>
  <si>
    <t>FECHA ENTREGA: 16/06/17</t>
  </si>
  <si>
    <t>60+6 s/s</t>
  </si>
  <si>
    <t>FECHA PEDIDO: 19/06/17</t>
  </si>
  <si>
    <t>FECHA ENTREGA: 20/06/17</t>
  </si>
  <si>
    <t>FECHA PEDIDO: 22/06/17</t>
  </si>
  <si>
    <t>FECHA ENTREGA: 23/06/17</t>
  </si>
  <si>
    <t>FECHA PEDIDO: 26/06/17</t>
  </si>
  <si>
    <t>FECHA ENTREGA: 27/06/17</t>
  </si>
  <si>
    <t>FECHA PEDIDO: 29/06/17</t>
  </si>
  <si>
    <t>FECHA ENTREGA: 30/06/17</t>
  </si>
  <si>
    <t>40+4 s/C</t>
  </si>
  <si>
    <t>50+5 s/C</t>
  </si>
  <si>
    <t xml:space="preserve">50+5 s/c </t>
  </si>
  <si>
    <t>FECHA PEDIDO: 03/07/2017</t>
  </si>
  <si>
    <t>FECHA ENTREGA: 04/07/2017</t>
  </si>
  <si>
    <t>FECHA PEDIDO: 06/07/2017</t>
  </si>
  <si>
    <t>FECHA ENTREGA: 07/07/2017</t>
  </si>
  <si>
    <t>40+4s/c</t>
  </si>
  <si>
    <t>FECHA PEDIDO: 10/07/2017</t>
  </si>
  <si>
    <t>FECHA ENTREGA: 11/07/2017</t>
  </si>
  <si>
    <t>FECHA PEDIDO: 17/07/2017</t>
  </si>
  <si>
    <t>FECHA ENTREGA: 18/07/2017</t>
  </si>
  <si>
    <t>10+1s/c</t>
  </si>
  <si>
    <t>FECHA PEDIDO: 20/07/2017</t>
  </si>
  <si>
    <t>FECHA ENTREGA: 21/07/2017</t>
  </si>
  <si>
    <t>10+2 s/c</t>
  </si>
  <si>
    <t>FECHA PEDIDO:24/07/2017</t>
  </si>
  <si>
    <t>FECHA ENTREGA: 25/07/2017</t>
  </si>
  <si>
    <t>FECHA PEDIDO:27/07/2017</t>
  </si>
  <si>
    <t>FECHA ENTREGA: 28/07/2017</t>
  </si>
  <si>
    <t>FECHA PEDIDO: 31/07/17</t>
  </si>
  <si>
    <t>FECHA ENTREGA: 01/08/17</t>
  </si>
  <si>
    <t>FECHA PEDIDO: 03/08/17</t>
  </si>
  <si>
    <t>FECHA ENTREGA: 04/08/17</t>
  </si>
  <si>
    <t>FECHA PEDIDO: 07/08/17</t>
  </si>
  <si>
    <t>FECHA ENTREGA: 08/08/17</t>
  </si>
  <si>
    <t>FECHA PEDIDO: 10/08/17</t>
  </si>
  <si>
    <t>FECHA ENTREGA: 11/08/17</t>
  </si>
  <si>
    <t>FECHA PEDIDO: 14/08/17</t>
  </si>
  <si>
    <t>FECHA ENTREGA: 15/08/17</t>
  </si>
  <si>
    <t>FECHA PEDIDO: 17/08/17</t>
  </si>
  <si>
    <t>FECHA ENTREGA: 18/08/17</t>
  </si>
  <si>
    <t>FECHA PEDIDO: 21/08/17</t>
  </si>
  <si>
    <t>FECHA ENTREGA: 22/08/17</t>
  </si>
  <si>
    <t>FECHA PEDIDO: 24/08/17</t>
  </si>
  <si>
    <t>FECHA ENTREGA: 25/08/17</t>
  </si>
  <si>
    <t>FECHA PEDIDO: 28/08/17</t>
  </si>
  <si>
    <t>FECHA ENTREGA: 29/08/17</t>
  </si>
  <si>
    <t>FECHA PEDIDO: 31/08/17</t>
  </si>
  <si>
    <t>FECHA ENTREGA: 01/09/2017</t>
  </si>
  <si>
    <t>12 Cambios Fiscos</t>
  </si>
  <si>
    <t>FECHA PEDIDO: 4-09-17</t>
  </si>
  <si>
    <t>FECHA ENTREGA: 5/09/2017</t>
  </si>
  <si>
    <t>FECHA ENTREGA: 8/09/2017</t>
  </si>
  <si>
    <t>FECHA PEDIDO: 7/09/17</t>
  </si>
  <si>
    <t>FECHA PEDIDO: 11/09/17</t>
  </si>
  <si>
    <t>FECHA ENTREGA: 12/09/2017</t>
  </si>
  <si>
    <t>FECHA PEDIDO: 14/09/17</t>
  </si>
  <si>
    <t>FECHA ENTREGA: 15/09/2017</t>
  </si>
  <si>
    <t>FECHA PEDIDO: 18/09/17</t>
  </si>
  <si>
    <t>FECHA ENTREGA: 19/09/2017</t>
  </si>
  <si>
    <t>FECHA PEDIDO: 21/09/17</t>
  </si>
  <si>
    <t>FECHA ENTREGA: 22/09/2017</t>
  </si>
  <si>
    <t>FECHA PEDIDO: 25/09/17</t>
  </si>
  <si>
    <t>FECHA ENTREGA: 26/09/2017</t>
  </si>
  <si>
    <t>FECHA PEDIDO: 28/09/17</t>
  </si>
  <si>
    <t>FECHA ENTREGA: 29/09/2017</t>
  </si>
  <si>
    <t>FECHA PEDIDO: 02/10/17</t>
  </si>
  <si>
    <t>FECHA ENTREGA: 03/10/17</t>
  </si>
  <si>
    <t>FECHA PEDIDO: 05/10/17</t>
  </si>
  <si>
    <t>FECHA ENTREGA: 06/10/17</t>
  </si>
  <si>
    <t>40+ s/c</t>
  </si>
  <si>
    <t>FECHA PEDIDO: 09/10/17</t>
  </si>
  <si>
    <t>FECHA ENTREGA: 10/10/17</t>
  </si>
  <si>
    <t>FECHA PEDIDO: 12/10/17</t>
  </si>
  <si>
    <t>FECHA ENTREGA: 13/10/17</t>
  </si>
  <si>
    <t>FECHA PEDIDO: 16/10/17</t>
  </si>
  <si>
    <t>FECHA ENTREGA: 17/10/17</t>
  </si>
  <si>
    <t>FECHA PEDIDO: 19/10/17</t>
  </si>
  <si>
    <t>FECHA ENTREGA: 20/10/17</t>
  </si>
  <si>
    <t>30+3 S/C</t>
  </si>
  <si>
    <t>20+2 S/C</t>
  </si>
  <si>
    <t>40+4 S/C</t>
  </si>
  <si>
    <t>10+1 S/C</t>
  </si>
  <si>
    <t>FECHA PEDIDO: 23/10/17</t>
  </si>
  <si>
    <t>FECHA ENTREGA: 24/10/17</t>
  </si>
  <si>
    <t>FECHA PEDIDO: 26/10/17</t>
  </si>
  <si>
    <t>FECHA ENTREGA: 27/10/17</t>
  </si>
  <si>
    <t>FECHA PEDIDO:30/10/17</t>
  </si>
  <si>
    <t>FECHA ENTREGA: 31/10/17</t>
  </si>
  <si>
    <t>FECHA PEDIDO: 02/11/17</t>
  </si>
  <si>
    <t>FECHA ENTREGA: 03/11/17</t>
  </si>
  <si>
    <t>FECHA PEDIDO: 06/11/17</t>
  </si>
  <si>
    <t>FECHA ENTREGA: 07/11/17</t>
  </si>
  <si>
    <t>FECHA PEDIDO: 09/11/17</t>
  </si>
  <si>
    <t>FECHA ENTREGA: 10/11/17</t>
  </si>
  <si>
    <t>FECHA PEDIDO: 13/11/17</t>
  </si>
  <si>
    <t>FECHA ENTREGA: 14/11/17</t>
  </si>
  <si>
    <t>100+2 s/c</t>
  </si>
  <si>
    <t>FECHA PEDIDO: 16/11/17</t>
  </si>
  <si>
    <t>FECHA ENTREGA: 17/11/17</t>
  </si>
  <si>
    <t>FECHA PEDIDO: 20/11/17</t>
  </si>
  <si>
    <t>FECHA ENTREGA: 21/11/17</t>
  </si>
  <si>
    <t>FECHA PEDIDO: 23/11/17</t>
  </si>
  <si>
    <t>FECHA ENTREGA: 24/11/17</t>
  </si>
  <si>
    <t>FECHA PEDIDO: 27/11/17</t>
  </si>
  <si>
    <t>FECHA ENTREGA: 28/11/17</t>
  </si>
  <si>
    <t>FECHA PEDIDO: 30/11/17</t>
  </si>
  <si>
    <t>FECHA ENTREGA: 01/12/17</t>
  </si>
  <si>
    <t>FECHA PEDIDO: 04/12/17</t>
  </si>
  <si>
    <t>FECHA ENTREGA: 05/12/17</t>
  </si>
  <si>
    <t>FECHA PEDIDO: 07/12/17</t>
  </si>
  <si>
    <t>FECHA ENTREGA: 08/12/17</t>
  </si>
  <si>
    <t>FECHA PEDIDO: 11/12/17</t>
  </si>
  <si>
    <t>FECHA ENTREGA: 12/12/17</t>
  </si>
  <si>
    <t>FECHA PEDIDO: 14/12/17</t>
  </si>
  <si>
    <t>FECHA ENTREGA: 15/12/17</t>
  </si>
  <si>
    <t>FECHA PEDIDO: 18/12/17</t>
  </si>
  <si>
    <t>FECHA ENTREGA: 19/12/17</t>
  </si>
  <si>
    <t>FECHA PEDIDO: 21/12/17</t>
  </si>
  <si>
    <t>FECHA ENTREGA: 22/12/17</t>
  </si>
  <si>
    <t>FECHA PEDIDO: 23/12/17</t>
  </si>
  <si>
    <t>FECHA ENTREGA: 26/12/17</t>
  </si>
  <si>
    <t>FECHA PEDIDO: 28/12/17</t>
  </si>
  <si>
    <t>FECHA ENTREGA: 29/12/17</t>
  </si>
  <si>
    <t>FECHA PEDIDO: 30/12/17</t>
  </si>
  <si>
    <t>FECHA ENTREGA: 02/01/17</t>
  </si>
  <si>
    <t>FECHA PEDIDO: 04/01/2018</t>
  </si>
  <si>
    <t>FECHA ENTREGA: 05/01/2018</t>
  </si>
  <si>
    <t>FECHA PEDIDO: 08/01/2018</t>
  </si>
  <si>
    <t>FECHA ENTREGA: 09/01/2018</t>
  </si>
  <si>
    <t>FECHA PEDIDO: 11/01/2018</t>
  </si>
  <si>
    <t>FECHA ENTREGA:12/01/2018</t>
  </si>
  <si>
    <t>20 +2 s/c</t>
  </si>
  <si>
    <t>40+1 s/c</t>
  </si>
  <si>
    <t>30+3s/c</t>
  </si>
  <si>
    <t>20+2s/c</t>
  </si>
  <si>
    <t>FECHA PEDIDO:18/01/2018</t>
  </si>
  <si>
    <t>FECHA ENTREGA:19/01/2018</t>
  </si>
  <si>
    <t>FECHA PEDIDO: 22/01/2018</t>
  </si>
  <si>
    <t>FECHA ENTREGA: 23/01/2018</t>
  </si>
  <si>
    <t>FECHA PEDIDO: 23/01/2018</t>
  </si>
  <si>
    <t>FECHA ENTREGA: 24/01/2018</t>
  </si>
  <si>
    <t>FECHA PEDIDO: 29/01/2018</t>
  </si>
  <si>
    <t>FECHA ENTREGA: 30/01/2018</t>
  </si>
  <si>
    <t>FECHA PEDIDO: 01/02/2018</t>
  </si>
  <si>
    <t>FECHA ENTREGA: 02/02/2018</t>
  </si>
  <si>
    <t>FECHA PEDIDO: 05/02/2018</t>
  </si>
  <si>
    <t>FECHA ENTREGA: 06/02/2018</t>
  </si>
  <si>
    <t>FECHA PEDIDO: 08/02/2018</t>
  </si>
  <si>
    <t>FECHA ENTREGA: 09/02/2018</t>
  </si>
  <si>
    <t>FECHA PEDIDO: 09/02/2018</t>
  </si>
  <si>
    <t>FECHA ENTREGA: 10/02/2018</t>
  </si>
  <si>
    <t>FECHA PEDIDO: 12/02/2018</t>
  </si>
  <si>
    <t>FECHA ENTREGA: 13/02/2018</t>
  </si>
  <si>
    <t>FECHA PEDIDO: 15/02/2018</t>
  </si>
  <si>
    <t>FECHA ENTREGA: 16/02/2018</t>
  </si>
  <si>
    <t>FECHA PEDIDO: 19/02/2018</t>
  </si>
  <si>
    <t>FECHA ENTREGA: 20/02/2018</t>
  </si>
  <si>
    <t>FECHA PEDIDO: 22/02/2018</t>
  </si>
  <si>
    <t>FECHA ENTREGA: 23/02/2018</t>
  </si>
  <si>
    <t>FECHA PEDIDO: 26/02/2018</t>
  </si>
  <si>
    <t>FECHA ENTREGA: 27/02/2018</t>
  </si>
  <si>
    <t>FECHA PEDIDO: 01/03/2018</t>
  </si>
  <si>
    <t>FECHA ENTREGA: 02/03/2018</t>
  </si>
  <si>
    <t>FECHA PEDIDO: 05/03/2018</t>
  </si>
  <si>
    <t>FECHA ENTREGA: 06/03/2018</t>
  </si>
  <si>
    <t>FECHA PEDIDO: 06/03/2018</t>
  </si>
  <si>
    <t>FECHA ENTREGA: 07/03/2018</t>
  </si>
  <si>
    <t>FECHA PEDIDO: 12/03/2018</t>
  </si>
  <si>
    <t>FECHA ENTREGA: 13/03/2018</t>
  </si>
  <si>
    <t>FECHA PEDIDO: 15/03/2018</t>
  </si>
  <si>
    <t>FECHA ENTREGA: 16/03/2018</t>
  </si>
  <si>
    <t>FECHA PEDIDO: 19/03/2018</t>
  </si>
  <si>
    <t>FECHA ENTREGA: 20/03/2018</t>
  </si>
  <si>
    <t>FECHA PEDIDO: 22/03/2018</t>
  </si>
  <si>
    <t>FECHA ENTREGA: 23/03/2018</t>
  </si>
  <si>
    <t>FECHA PEDIDO: 26/03/2018</t>
  </si>
  <si>
    <t>FECHA ENTREGA: 27/03/2018</t>
  </si>
  <si>
    <t>FECHA PEDIDO: 28/03/2018</t>
  </si>
  <si>
    <t>FECHA ENTREGA: 29/03/2018</t>
  </si>
  <si>
    <t>60+6s/c</t>
  </si>
  <si>
    <t>FECHA ENTREGA: 03/04/2018</t>
  </si>
  <si>
    <t>FECHA PEDIDO: 02/04/2018</t>
  </si>
  <si>
    <t>FECHA PEDIDO: 05/04/2018</t>
  </si>
  <si>
    <t>FECHA ENTREGA: 06/04/2018</t>
  </si>
  <si>
    <t>FECHA PEDIDO: 09/04/2018</t>
  </si>
  <si>
    <t>FECHA ENTREGA: 10/04/2018</t>
  </si>
  <si>
    <t>FECHA PEDIDO: 12/04/2018</t>
  </si>
  <si>
    <t>FECHA ENTREGA: 13/04/2018</t>
  </si>
  <si>
    <t>FECHA PEDIDO: 16/04/2018</t>
  </si>
  <si>
    <t>FECHA ENTREGA: 17/04/2018</t>
  </si>
  <si>
    <t>FECHA PEDIDO: 17/04/2018</t>
  </si>
  <si>
    <t>FECHA ENTREGA: 18/04/2018</t>
  </si>
  <si>
    <t>FECHA PEDIDO: 23/04/2018</t>
  </si>
  <si>
    <t>FECHA ENTREGA: 24/04/2018</t>
  </si>
  <si>
    <t>FECHA PEDIDO: 26/04/2018</t>
  </si>
  <si>
    <t>FECHA ENTREGA: 27/04/2018</t>
  </si>
  <si>
    <t>FECHA PEDIDO: 27/04/2018</t>
  </si>
  <si>
    <t>FECHA ENTREGA: 28/04/2018</t>
  </si>
  <si>
    <t>FECHA PEDIDO: 30/04/2018</t>
  </si>
  <si>
    <t>FECHA ENTREGA: 01/05/2018</t>
  </si>
  <si>
    <t>FECHA PEDIDO: 03/05/2018</t>
  </si>
  <si>
    <t>FECHA ENTREGA: 04/05/2018</t>
  </si>
  <si>
    <t>FECHA PEDIDO: 07/05/2018</t>
  </si>
  <si>
    <t>FECHA ENTREGA: 08/05/2018</t>
  </si>
  <si>
    <t>FECHA PEDIDO: 10/05/2018</t>
  </si>
  <si>
    <t>FECHA ENTREGA: 11/05/2018</t>
  </si>
  <si>
    <t>FECHA PEDIDO: 14/05/2018</t>
  </si>
  <si>
    <t>FECHA ENTREGA: 15/05/2018</t>
  </si>
  <si>
    <t>FECHA PEDIDO: 17/05/2018</t>
  </si>
  <si>
    <t>FECHA ENTREGA: 18/05/2018</t>
  </si>
  <si>
    <t>FECHA PEDIDO: 21/05/2018</t>
  </si>
  <si>
    <t>FECHA ENTREGA: 22/05/2018</t>
  </si>
  <si>
    <t>FECHA PEDIDO: 24/05/2018</t>
  </si>
  <si>
    <t>FECHA ENTREGA: 25/05/2018</t>
  </si>
  <si>
    <t>FECHA PEDIDO: 28/05/2018</t>
  </si>
  <si>
    <t>FECHA ENTREGA: 29/05/2018</t>
  </si>
  <si>
    <t>FECHA PEDIDO: 31/05/2018</t>
  </si>
  <si>
    <t>FECHA ENTREGA:01/06/2018</t>
  </si>
  <si>
    <t>FECHA PEDIDO: 04/06/18</t>
  </si>
  <si>
    <t>FECHA ENTREGA:05/06/2018</t>
  </si>
  <si>
    <t>FECHA PEDIDO: 06/06/18</t>
  </si>
  <si>
    <t>FECHA ENTREGA:07/06/2018</t>
  </si>
  <si>
    <t>FECHA PEDIDO: 11/06/18</t>
  </si>
  <si>
    <t>FECHA ENTREGA:12/06/2018</t>
  </si>
  <si>
    <t>FECHA PEDIDO: 14/06/18</t>
  </si>
  <si>
    <t>FECHA ENTREGA:15/06/2018</t>
  </si>
  <si>
    <t>FECHA PEDIDO: 18/06/18</t>
  </si>
  <si>
    <t>FECHA ENTREGA:19/06/2018</t>
  </si>
  <si>
    <t>20+ 2 s/c</t>
  </si>
  <si>
    <t>FECHA PEDIDO: 21/06/18</t>
  </si>
  <si>
    <t>FECHA ENTREGA: 22/06/2018</t>
  </si>
  <si>
    <t>FECHA PEDIDO: 25/06/18</t>
  </si>
  <si>
    <t>FECHA ENTREGA: 26/06/2018</t>
  </si>
  <si>
    <t>FECHA PEDIDO: 28/06/18</t>
  </si>
  <si>
    <t>FECHA ENTREGA: 29/06/2018</t>
  </si>
  <si>
    <t>FECHA PEDIDO: 02/07/18</t>
  </si>
  <si>
    <t>FECHA ENTREGA: 03/07/18</t>
  </si>
  <si>
    <t xml:space="preserve">20+2 c/c </t>
  </si>
  <si>
    <t>FECHA PEDIDO: 09/07/2018</t>
  </si>
  <si>
    <t>FECHA ENTREGA: 10/07/18</t>
  </si>
  <si>
    <t>FECHA PEDIDO: 16/07/2018</t>
  </si>
  <si>
    <t>FECHA ENTREGA: 17/07/18</t>
  </si>
  <si>
    <t>20/2 s/c</t>
  </si>
  <si>
    <t>50+5 S/C</t>
  </si>
  <si>
    <t>FECHA PEDIDO: 19/07/2018</t>
  </si>
  <si>
    <t>FECHA ENTREGA: 20/07/18</t>
  </si>
  <si>
    <t xml:space="preserve">10+1s/c </t>
  </si>
  <si>
    <t>FECHA PEDIDO: 23/07/2018</t>
  </si>
  <si>
    <t>FECHA ENTREGA: 24/07/18</t>
  </si>
  <si>
    <t>FECHA PEDIDO: 26/07/2018</t>
  </si>
  <si>
    <t>FECHA ENTREGA: 27/07/18</t>
  </si>
  <si>
    <t>FECHA PEDIDO: 30/07/18</t>
  </si>
  <si>
    <t>FECHA ENTREGA: 31/07/2018</t>
  </si>
  <si>
    <t>FECHA PEDIDO: 02/08/18</t>
  </si>
  <si>
    <t>FECHA ENTREGA: 03/08/18</t>
  </si>
  <si>
    <t>FECHA PEDIDO: 06/08/18</t>
  </si>
  <si>
    <t>FECHA ENTREGA: 07/08/18</t>
  </si>
  <si>
    <t xml:space="preserve">FECHA PEDIDO: </t>
  </si>
  <si>
    <t xml:space="preserve">FECHA ENTREGA: </t>
  </si>
  <si>
    <t>20+ s/c</t>
  </si>
  <si>
    <t>FECHA PEDIDO: 13/08/18</t>
  </si>
  <si>
    <t>FECHA ENTREGA: 14/08/18</t>
  </si>
  <si>
    <t>FECHA PEDIDO: 16/08/18</t>
  </si>
  <si>
    <t>FECHA ENTREGA: 17/08/18</t>
  </si>
  <si>
    <t>FECHA PEDIDO: 20/08/18</t>
  </si>
  <si>
    <t>FECHA ENTREGA: 21/08/18</t>
  </si>
  <si>
    <t>FECHA PEDIDO: 23/08/18</t>
  </si>
  <si>
    <t>FECHA ENTREGA: 24/08/18</t>
  </si>
  <si>
    <t>FECHA PEDIDO: 27/08/18</t>
  </si>
  <si>
    <t>FECHA ENTREGA: 28/08/18</t>
  </si>
  <si>
    <t>FECHA PEDIDO: 30/08/18</t>
  </si>
  <si>
    <t>FECHA ENTREGA: 31/08/18</t>
  </si>
  <si>
    <t>FECHA PEDIDO: 03/09/18</t>
  </si>
  <si>
    <t>FECHA ENTREGA: 04/09/18</t>
  </si>
  <si>
    <t>FECHA PEDIDO: 06/09/18</t>
  </si>
  <si>
    <t>FECHA ENTREGA: 07/09/18</t>
  </si>
  <si>
    <t>FECHA PEDIDO: 10/09/18</t>
  </si>
  <si>
    <t>FECHA ENTREGA: 11/09/18</t>
  </si>
  <si>
    <t>FECHA PEDIDO: 13/09/18</t>
  </si>
  <si>
    <t>FECHA ENTREGA: 14/09/18</t>
  </si>
  <si>
    <t>FECHA PEDIDO: 17/09/18</t>
  </si>
  <si>
    <t>FECHA ENTREGA: 18/09/18</t>
  </si>
  <si>
    <t>FECHA PEDIDO: 20/09/18</t>
  </si>
  <si>
    <t>FECHA ENTREGA: 21/09/18</t>
  </si>
  <si>
    <t>FECHA PEDIDO: 24/09/18</t>
  </si>
  <si>
    <t>FECHA ENTREGA: 25/09/18</t>
  </si>
  <si>
    <t xml:space="preserve"> </t>
  </si>
  <si>
    <t>FECHA PEDIDO: 27/09/18</t>
  </si>
  <si>
    <t>FECHA ENTREGA: 28/09/18</t>
  </si>
  <si>
    <t>120+12 s/c</t>
  </si>
  <si>
    <t>140+14 s/c</t>
  </si>
  <si>
    <t>FECHA PEDIDO: 01/10/18</t>
  </si>
  <si>
    <t>FECHA ENTREGA: 02/10/18</t>
  </si>
  <si>
    <t>FECHA PEDIDO: 04/10/18</t>
  </si>
  <si>
    <t>FECHA ENTREGA: 05/10/18</t>
  </si>
  <si>
    <t>FECHA PEDIDO: 05/10/18</t>
  </si>
  <si>
    <t>FECHA ENTREGA: 06/10/18</t>
  </si>
  <si>
    <t>FECHA PEDIDO: 11/10/18</t>
  </si>
  <si>
    <t>FECHA ENTREGA: 12/10/18</t>
  </si>
  <si>
    <t>160+16</t>
  </si>
  <si>
    <t>FECHA PEDIDO: 15/10/18</t>
  </si>
  <si>
    <t>FECHA ENTREGA: 16/10/18</t>
  </si>
  <si>
    <t>FECHA PEDIDO: 18/10/18</t>
  </si>
  <si>
    <t>FECHA ENTREGA: 19/10/18</t>
  </si>
  <si>
    <t>FECHA PEDIDO: 22/10/18</t>
  </si>
  <si>
    <t>FECHA ENTREGA: 23/10/18</t>
  </si>
  <si>
    <t>FECHA PEDIDO: 25/10/18</t>
  </si>
  <si>
    <t>FECHA ENTREGA: 26/10/18</t>
  </si>
  <si>
    <t>uds</t>
  </si>
  <si>
    <t>D.O.</t>
  </si>
  <si>
    <t>ARBOL</t>
  </si>
  <si>
    <t>VILL</t>
  </si>
  <si>
    <t>ALLE.</t>
  </si>
  <si>
    <t>TOTAL</t>
  </si>
  <si>
    <t>30+ s/c</t>
  </si>
  <si>
    <t>FECHA PEDIDO: 29/10/18</t>
  </si>
  <si>
    <t>FECHA ENTREGA: 30/10/18</t>
  </si>
  <si>
    <t>FECHA PEDIDO: 01/11/18</t>
  </si>
  <si>
    <t>FECHA ENTREGA: 02/11/18</t>
  </si>
  <si>
    <t>FECHA PEDIDO: 05/11/18</t>
  </si>
  <si>
    <t>FECHA ENTREGA: 06/11/18</t>
  </si>
  <si>
    <t>FECHA PEDIDO: 08/11/18</t>
  </si>
  <si>
    <t>FECHA ENTREGA: 09/11/18</t>
  </si>
  <si>
    <t xml:space="preserve">60+6 s/c </t>
  </si>
  <si>
    <t>FECHA PEDIDO: 09/11/18</t>
  </si>
  <si>
    <t>FECHA ENTREGA: 10/11/18</t>
  </si>
  <si>
    <t>FECHA PEDIDO: 19/11/18</t>
  </si>
  <si>
    <t>FECHA ENTREGA: 20/11/18</t>
  </si>
  <si>
    <t>FECHA PEDIDO: 22/11/18</t>
  </si>
  <si>
    <t>FECHA PEDIDO: 26/11/18</t>
  </si>
  <si>
    <t>FECHA PEDIDO: 29/11/18</t>
  </si>
  <si>
    <t>150+15 s/c</t>
  </si>
  <si>
    <t>FECHA PEDIDO: 03/12/18</t>
  </si>
  <si>
    <t>FECHA PEDIDO: 06/12/18</t>
  </si>
  <si>
    <t>FECHA PEDIDO: 10/12/18</t>
  </si>
  <si>
    <t>Salchicha Asa Sazabor a Granel de 2.4 Kg</t>
  </si>
  <si>
    <t>60+ s/c</t>
  </si>
  <si>
    <t>4254</t>
  </si>
  <si>
    <t>0738</t>
  </si>
  <si>
    <t>0733</t>
  </si>
  <si>
    <t>0734</t>
  </si>
  <si>
    <t>0739</t>
  </si>
  <si>
    <t>0737</t>
  </si>
  <si>
    <t>2080</t>
  </si>
  <si>
    <t>0850</t>
  </si>
  <si>
    <t>0732</t>
  </si>
  <si>
    <t>0835</t>
  </si>
  <si>
    <t>4252</t>
  </si>
  <si>
    <t>0088</t>
  </si>
  <si>
    <t>7501614311191</t>
  </si>
  <si>
    <t>7501614311443</t>
  </si>
  <si>
    <t>7501614311481</t>
  </si>
  <si>
    <t>7501614311498</t>
  </si>
  <si>
    <t>7502223916272</t>
  </si>
  <si>
    <t>CODIGO</t>
  </si>
  <si>
    <t>CLAVE PROV.</t>
  </si>
  <si>
    <t>FECHA PEDIDO: 13/12/18</t>
  </si>
  <si>
    <t>FECHA PEDIDO: 17/12/18</t>
  </si>
  <si>
    <t>FECHA PEDIDO: 20/12/18</t>
  </si>
  <si>
    <t>FECHA PEDIDO: 22/12/18</t>
  </si>
  <si>
    <t>130+13 s/c</t>
  </si>
  <si>
    <t>FECHA PEDIDO: 27/12/18</t>
  </si>
  <si>
    <t>FECHA PEDIDO: 29/12/18</t>
  </si>
  <si>
    <t>FECHA PEDIDO: 03/01/19</t>
  </si>
  <si>
    <t>FECHA PEDIDO: 07/01/19</t>
  </si>
  <si>
    <t>FECHA PEDIDO: 10/01/19</t>
  </si>
  <si>
    <t>FECHA PEDIDO: 14/01/19</t>
  </si>
  <si>
    <t>FECHA PEDIDO: 17/01/19</t>
  </si>
  <si>
    <t>FECHA PEDIDO: 21/01/19</t>
  </si>
  <si>
    <t>FECHA PEDIDO: 24/01/19</t>
  </si>
  <si>
    <t>FECHA PEDIDO: 28/01/19</t>
  </si>
  <si>
    <t>FECHA PEDIDO: 31/01/19</t>
  </si>
  <si>
    <t>FECHA PEDIDO: 04/02/1</t>
  </si>
  <si>
    <t>FECHA PEDIDO: 07/02/1</t>
  </si>
  <si>
    <t>FECHA PEDIDO: 11/02/19</t>
  </si>
  <si>
    <t>FECHA PEDIDO: 14/02/19</t>
  </si>
  <si>
    <t>FECHA PEDIDO: 18/02/19</t>
  </si>
  <si>
    <t>FECHA PEDIDO: 21/02/19</t>
  </si>
  <si>
    <t>FECHA PEDIDO: 25/02/19</t>
  </si>
  <si>
    <t>FECHA PEDIDO: 28/02/19</t>
  </si>
  <si>
    <t>FECHA PEDIDO: 04/03/19</t>
  </si>
  <si>
    <t>FECHA PEDIDO: 07/03/19</t>
  </si>
  <si>
    <t>FECHA PEDIDO: 11/03/19</t>
  </si>
  <si>
    <t>FECHA PEDIDO: 18-03-19</t>
  </si>
  <si>
    <t>FECHA PEDIDO: 21-03-19</t>
  </si>
  <si>
    <t xml:space="preserve">40+4  s/c </t>
  </si>
  <si>
    <t>FECHA PEDIDO: 25-03-19</t>
  </si>
  <si>
    <t>FECHA PEDIDO: 28-03-19</t>
  </si>
  <si>
    <t>FECHA PEDIDO: 01-04-19</t>
  </si>
  <si>
    <t>FECHA PEDIDO: 04-04-19</t>
  </si>
  <si>
    <t>UDS</t>
  </si>
  <si>
    <t>ORDEN DE COMPRA</t>
  </si>
  <si>
    <t>FECHA PEDIDO: 08-04-19</t>
  </si>
  <si>
    <t>PEDIDO EN KILOS</t>
  </si>
  <si>
    <t>FECHA PEDIDO: 11-04-19</t>
  </si>
  <si>
    <t xml:space="preserve"> 70+7 s/c</t>
  </si>
  <si>
    <t>FECHA PEDIDO: 15-04-19</t>
  </si>
  <si>
    <t>120+ 12 s/c</t>
  </si>
  <si>
    <t>200+20 s/c</t>
  </si>
  <si>
    <t>320+32 s/c</t>
  </si>
  <si>
    <t>100+10s/c</t>
  </si>
  <si>
    <t>150+15 /s/c</t>
  </si>
  <si>
    <t>FECHA PEDIDO: 22-04-19</t>
  </si>
  <si>
    <t>FECHA PEDIDO: 25-04-19</t>
  </si>
  <si>
    <t>FECHA PEDIDO: 29/04/19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</si>
</sst>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-* #,##0.000_-;\-* #,##0.000_-;_-* &quot;-&quot;??_-;_-@_-"/>
    <numFmt numFmtId="165" formatCode="0_ ;\-0\ 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2"/>
      <color indexed="10"/>
      <name val="Arial"/>
      <family val="2"/>
    </font>
    <font>
      <sz val="13"/>
      <name val="Arial"/>
      <family val="2"/>
    </font>
    <font>
      <sz val="14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55">
    <xf numFmtId="0" fontId="0" fillId="0" borderId="0" xfId="0"/>
    <xf numFmtId="0" fontId="2" fillId="0" borderId="0" xfId="0" applyFont="1" applyFill="1" applyBorder="1" applyAlignment="1">
      <alignment horizontal="center"/>
    </xf>
    <xf numFmtId="0" fontId="2" fillId="0" borderId="0" xfId="0" applyFont="1"/>
    <xf numFmtId="0" fontId="4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0" fontId="6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2" xfId="0" applyFont="1" applyFill="1" applyBorder="1"/>
    <xf numFmtId="0" fontId="6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164" fontId="2" fillId="0" borderId="2" xfId="1" applyNumberFormat="1" applyFont="1" applyFill="1" applyBorder="1"/>
    <xf numFmtId="0" fontId="2" fillId="0" borderId="2" xfId="0" applyFont="1" applyFill="1" applyBorder="1"/>
    <xf numFmtId="0" fontId="4" fillId="0" borderId="2" xfId="2" applyFont="1" applyFill="1" applyBorder="1" applyAlignment="1">
      <alignment horizontal="center"/>
    </xf>
    <xf numFmtId="0" fontId="4" fillId="0" borderId="2" xfId="2" applyFont="1" applyBorder="1" applyAlignment="1">
      <alignment horizontal="center"/>
    </xf>
    <xf numFmtId="0" fontId="2" fillId="3" borderId="2" xfId="0" applyFont="1" applyFill="1" applyBorder="1"/>
    <xf numFmtId="0" fontId="4" fillId="3" borderId="2" xfId="2" applyFont="1" applyFill="1" applyBorder="1" applyAlignment="1">
      <alignment horizontal="center"/>
    </xf>
    <xf numFmtId="0" fontId="2" fillId="3" borderId="0" xfId="0" applyFont="1" applyFill="1"/>
    <xf numFmtId="0" fontId="2" fillId="0" borderId="0" xfId="0" applyFont="1" applyFill="1"/>
    <xf numFmtId="2" fontId="2" fillId="0" borderId="0" xfId="0" applyNumberFormat="1" applyFont="1"/>
    <xf numFmtId="164" fontId="2" fillId="0" borderId="2" xfId="1" applyNumberFormat="1" applyFont="1" applyFill="1" applyBorder="1" applyAlignment="1">
      <alignment horizontal="left"/>
    </xf>
    <xf numFmtId="165" fontId="2" fillId="0" borderId="2" xfId="1" applyNumberFormat="1" applyFont="1" applyFill="1" applyBorder="1" applyAlignment="1">
      <alignment horizontal="left"/>
    </xf>
    <xf numFmtId="0" fontId="2" fillId="0" borderId="0" xfId="0" applyFont="1" applyFill="1" applyAlignment="1">
      <alignment horizontal="center"/>
    </xf>
    <xf numFmtId="4" fontId="6" fillId="0" borderId="0" xfId="0" applyNumberFormat="1" applyFont="1"/>
    <xf numFmtId="0" fontId="4" fillId="2" borderId="2" xfId="2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0" fontId="8" fillId="2" borderId="2" xfId="2" applyFont="1" applyFill="1" applyBorder="1" applyAlignment="1">
      <alignment horizontal="center"/>
    </xf>
    <xf numFmtId="0" fontId="8" fillId="0" borderId="2" xfId="2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/>
    <xf numFmtId="3" fontId="6" fillId="0" borderId="2" xfId="0" applyNumberFormat="1" applyFont="1" applyBorder="1" applyAlignment="1">
      <alignment horizontal="center"/>
    </xf>
    <xf numFmtId="49" fontId="9" fillId="0" borderId="3" xfId="0" applyNumberFormat="1" applyFont="1" applyFill="1" applyBorder="1" applyAlignment="1">
      <alignment horizontal="right"/>
    </xf>
    <xf numFmtId="49" fontId="9" fillId="0" borderId="4" xfId="0" applyNumberFormat="1" applyFont="1" applyFill="1" applyBorder="1" applyAlignment="1">
      <alignment horizontal="right"/>
    </xf>
    <xf numFmtId="49" fontId="9" fillId="0" borderId="2" xfId="0" applyNumberFormat="1" applyFont="1" applyFill="1" applyBorder="1" applyAlignment="1">
      <alignment horizontal="right"/>
    </xf>
    <xf numFmtId="49" fontId="9" fillId="2" borderId="3" xfId="0" applyNumberFormat="1" applyFont="1" applyFill="1" applyBorder="1" applyAlignment="1">
      <alignment horizontal="right"/>
    </xf>
    <xf numFmtId="0" fontId="2" fillId="2" borderId="0" xfId="0" applyFont="1" applyFill="1"/>
    <xf numFmtId="49" fontId="9" fillId="2" borderId="2" xfId="0" applyNumberFormat="1" applyFont="1" applyFill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4" fontId="6" fillId="0" borderId="2" xfId="0" applyNumberFormat="1" applyFont="1" applyBorder="1" applyAlignment="1">
      <alignment horizontal="center"/>
    </xf>
    <xf numFmtId="4" fontId="6" fillId="0" borderId="3" xfId="0" applyNumberFormat="1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</cellXfs>
  <cellStyles count="3">
    <cellStyle name="Millares" xfId="1" builtinId="3"/>
    <cellStyle name="Normal" xfId="0" builtinId="0"/>
    <cellStyle name="Normal 38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calcChain" Target="calcChain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theme" Target="theme/theme1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styles" Target="style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sharedStrings" Target="sharedString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3005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3005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3005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3005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3005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3005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3005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3005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1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2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22434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2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22434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2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66676</xdr:rowOff>
    </xdr:from>
    <xdr:to>
      <xdr:col>2</xdr:col>
      <xdr:colOff>481541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66676"/>
          <a:ext cx="321499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2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2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321499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2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2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321499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2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2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321499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2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2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321499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2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2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321499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2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2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321499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2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2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321499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2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2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321499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2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2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321499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2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2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321499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911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911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911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2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32911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911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911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2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911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2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329119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321499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1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321499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1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19005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1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19005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1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19005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1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19005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1</xdr:row>
      <xdr:rowOff>6350</xdr:rowOff>
    </xdr:from>
    <xdr:to>
      <xdr:col>1</xdr:col>
      <xdr:colOff>481541</xdr:colOff>
      <xdr:row>5</xdr:row>
      <xdr:rowOff>80435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96850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183572</xdr:colOff>
      <xdr:row>0</xdr:row>
      <xdr:rowOff>66676</xdr:rowOff>
    </xdr:from>
    <xdr:to>
      <xdr:col>1</xdr:col>
      <xdr:colOff>541071</xdr:colOff>
      <xdr:row>5</xdr:row>
      <xdr:rowOff>213786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3572" y="66676"/>
          <a:ext cx="1900549" cy="1099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124042</xdr:colOff>
      <xdr:row>0</xdr:row>
      <xdr:rowOff>187325</xdr:rowOff>
    </xdr:from>
    <xdr:to>
      <xdr:col>1</xdr:col>
      <xdr:colOff>481541</xdr:colOff>
      <xdr:row>5</xdr:row>
      <xdr:rowOff>70910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42" y="187325"/>
          <a:ext cx="1900549" cy="836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2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3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4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6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7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58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9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0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1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62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63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64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6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66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6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8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69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0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1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72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73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74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75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76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77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78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79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0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81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82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83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84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85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86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87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88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89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0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91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92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93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94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95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96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97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98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99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00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01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02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03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04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0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06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07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08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09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10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11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12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13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14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15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16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17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18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19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20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21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22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23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24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25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26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27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28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29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30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31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32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33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34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35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36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37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38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39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40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41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42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43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44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45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46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47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48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49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50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51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52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53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54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55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56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57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58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59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60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61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62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63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64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65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66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67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68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69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70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71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72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73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74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75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76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77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78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79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80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81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182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83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84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185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186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87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8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189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190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191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192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193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194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195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196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197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198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199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00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1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02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03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04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05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06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07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08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09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0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1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12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3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14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15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16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17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66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67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40</v>
      </c>
      <c r="F13" s="14">
        <v>66</v>
      </c>
      <c r="G13" s="14">
        <v>33</v>
      </c>
      <c r="H13" s="15"/>
      <c r="J13" s="11">
        <f>E13+F13+G13+H13</f>
        <v>139</v>
      </c>
      <c r="K13" s="2">
        <f>J13*2.4</f>
        <v>333.59999999999997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>
        <v>4</v>
      </c>
      <c r="G15" s="14"/>
      <c r="H15" s="15"/>
      <c r="J15" s="11">
        <f t="shared" si="0"/>
        <v>4</v>
      </c>
      <c r="K15" s="2">
        <f>J15*1</f>
        <v>4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/>
      <c r="H16" s="15"/>
      <c r="J16" s="11">
        <f t="shared" si="0"/>
        <v>0</v>
      </c>
      <c r="K16" s="2">
        <f>J16*2</f>
        <v>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40</v>
      </c>
      <c r="F19" s="14">
        <v>11</v>
      </c>
      <c r="G19" s="14"/>
      <c r="H19" s="15"/>
      <c r="J19" s="11">
        <f t="shared" si="0"/>
        <v>51</v>
      </c>
      <c r="K19" s="2">
        <f>J19*2.4</f>
        <v>122.39999999999999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60</v>
      </c>
      <c r="F20" s="14">
        <v>40</v>
      </c>
      <c r="G20" s="14">
        <v>28</v>
      </c>
      <c r="H20" s="15"/>
      <c r="J20" s="11">
        <f t="shared" si="0"/>
        <v>128</v>
      </c>
      <c r="K20" s="2">
        <f>J20*0.8</f>
        <v>102.4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68</v>
      </c>
      <c r="F21" s="14" t="s">
        <v>69</v>
      </c>
      <c r="G21" s="14" t="s">
        <v>69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68</v>
      </c>
      <c r="F22" s="14" t="s">
        <v>69</v>
      </c>
      <c r="G22" s="14" t="s">
        <v>69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68</v>
      </c>
      <c r="F23" s="14" t="s">
        <v>69</v>
      </c>
      <c r="G23" s="14" t="s">
        <v>69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30</v>
      </c>
      <c r="F24" s="14">
        <v>55</v>
      </c>
      <c r="G24" s="14">
        <v>22</v>
      </c>
      <c r="H24" s="14"/>
      <c r="J24" s="11">
        <f t="shared" si="0"/>
        <v>107</v>
      </c>
      <c r="K24" s="2">
        <f>J24*2.2</f>
        <v>235.4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2</v>
      </c>
      <c r="F25" s="14"/>
      <c r="G25" s="14"/>
      <c r="H25" s="15"/>
      <c r="J25" s="11">
        <f t="shared" si="0"/>
        <v>2</v>
      </c>
      <c r="K25" s="2">
        <f>J25*4.5</f>
        <v>9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>
        <v>10</v>
      </c>
      <c r="G26" s="14">
        <v>15</v>
      </c>
      <c r="H26" s="15"/>
      <c r="J26" s="11">
        <f t="shared" si="0"/>
        <v>35</v>
      </c>
      <c r="K26" s="2">
        <f>J26*1</f>
        <v>35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/>
      <c r="F30" s="14">
        <v>30</v>
      </c>
      <c r="G30" s="14">
        <v>20</v>
      </c>
      <c r="H30" s="14"/>
      <c r="I30" s="2" t="s">
        <v>51</v>
      </c>
      <c r="J30" s="11">
        <f t="shared" si="0"/>
        <v>50</v>
      </c>
      <c r="K30" s="2">
        <f>J30*3.8</f>
        <v>190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/>
      <c r="G31" s="14"/>
      <c r="H31" s="14"/>
      <c r="J31" s="11">
        <f t="shared" si="0"/>
        <v>0</v>
      </c>
      <c r="K31" s="18">
        <f>J31*5</f>
        <v>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70</v>
      </c>
      <c r="F33" s="14" t="s">
        <v>71</v>
      </c>
      <c r="G33" s="14"/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10</v>
      </c>
      <c r="F34" s="14">
        <v>12</v>
      </c>
      <c r="G34" s="14"/>
      <c r="H34" s="14"/>
      <c r="J34" s="11">
        <f t="shared" si="0"/>
        <v>22</v>
      </c>
      <c r="K34" s="2">
        <f>J34*5</f>
        <v>110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40</v>
      </c>
      <c r="F36" s="14">
        <v>30</v>
      </c>
      <c r="G36" s="14">
        <v>30</v>
      </c>
      <c r="H36" s="14"/>
      <c r="J36" s="11">
        <f t="shared" si="0"/>
        <v>100</v>
      </c>
      <c r="K36" s="2">
        <f>J36*0.17</f>
        <v>17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100</v>
      </c>
      <c r="F37" s="14">
        <v>20</v>
      </c>
      <c r="G37" s="14">
        <v>30</v>
      </c>
      <c r="H37" s="14"/>
      <c r="J37" s="11">
        <f t="shared" si="0"/>
        <v>150</v>
      </c>
      <c r="K37" s="2">
        <f>J37*1</f>
        <v>150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72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72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73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30</v>
      </c>
      <c r="F13" s="14">
        <v>66</v>
      </c>
      <c r="G13" s="14">
        <v>33</v>
      </c>
      <c r="H13" s="15"/>
      <c r="J13" s="11">
        <f>E13+F13+G13+H13</f>
        <v>129</v>
      </c>
      <c r="K13" s="2">
        <f>J13*2.4</f>
        <v>309.59999999999997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1</v>
      </c>
      <c r="F15" s="14"/>
      <c r="G15" s="14">
        <v>1</v>
      </c>
      <c r="H15" s="15"/>
      <c r="J15" s="11">
        <f t="shared" si="0"/>
        <v>2</v>
      </c>
      <c r="K15" s="2">
        <f>J15*1</f>
        <v>2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6</v>
      </c>
      <c r="F16" s="14"/>
      <c r="G16" s="14"/>
      <c r="H16" s="15"/>
      <c r="J16" s="11">
        <f t="shared" si="0"/>
        <v>6</v>
      </c>
      <c r="K16" s="2">
        <f>J16*2</f>
        <v>12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25</v>
      </c>
      <c r="F19" s="14">
        <v>11</v>
      </c>
      <c r="G19" s="14"/>
      <c r="H19" s="15"/>
      <c r="J19" s="11">
        <f t="shared" si="0"/>
        <v>36</v>
      </c>
      <c r="K19" s="2">
        <f>J19*2.4</f>
        <v>86.399999999999991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/>
      <c r="F20" s="14">
        <v>40</v>
      </c>
      <c r="G20" s="14">
        <v>14</v>
      </c>
      <c r="H20" s="15"/>
      <c r="J20" s="11">
        <f t="shared" si="0"/>
        <v>54</v>
      </c>
      <c r="K20" s="2">
        <f>J20*0.8</f>
        <v>43.2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 t="s">
        <v>69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/>
      <c r="F22" s="14" t="s">
        <v>69</v>
      </c>
      <c r="G22" s="14" t="s">
        <v>69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/>
      <c r="F23" s="14" t="s">
        <v>69</v>
      </c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20</v>
      </c>
      <c r="F24" s="14">
        <v>55</v>
      </c>
      <c r="G24" s="14">
        <v>11</v>
      </c>
      <c r="H24" s="14"/>
      <c r="J24" s="11">
        <f t="shared" si="0"/>
        <v>86</v>
      </c>
      <c r="K24" s="2">
        <f>J24*2.2</f>
        <v>189.20000000000002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2</v>
      </c>
      <c r="F25" s="14">
        <v>1</v>
      </c>
      <c r="G25" s="14"/>
      <c r="H25" s="15"/>
      <c r="J25" s="11">
        <f t="shared" si="0"/>
        <v>3</v>
      </c>
      <c r="K25" s="2">
        <f>J25*4.5</f>
        <v>13.5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>
        <v>10</v>
      </c>
      <c r="G26" s="14"/>
      <c r="H26" s="15"/>
      <c r="J26" s="11">
        <f t="shared" si="0"/>
        <v>20</v>
      </c>
      <c r="K26" s="2">
        <f>J26*1</f>
        <v>20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/>
      <c r="F30" s="14">
        <v>40</v>
      </c>
      <c r="G30" s="14">
        <v>10</v>
      </c>
      <c r="H30" s="14"/>
      <c r="I30" s="2" t="s">
        <v>51</v>
      </c>
      <c r="J30" s="11">
        <f t="shared" si="0"/>
        <v>50</v>
      </c>
      <c r="K30" s="2">
        <f>J30*3.8</f>
        <v>190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8</v>
      </c>
      <c r="G31" s="14">
        <v>4</v>
      </c>
      <c r="H31" s="14"/>
      <c r="J31" s="11">
        <f t="shared" si="0"/>
        <v>12</v>
      </c>
      <c r="K31" s="18">
        <f>J31*5</f>
        <v>60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69</v>
      </c>
      <c r="F33" s="14" t="s">
        <v>75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10</v>
      </c>
      <c r="F34" s="14">
        <v>16</v>
      </c>
      <c r="G34" s="14"/>
      <c r="H34" s="14"/>
      <c r="J34" s="11">
        <f t="shared" si="0"/>
        <v>26</v>
      </c>
      <c r="K34" s="2">
        <f>J34*5</f>
        <v>130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>
        <v>1</v>
      </c>
      <c r="H35" s="14"/>
      <c r="J35" s="11">
        <f t="shared" si="0"/>
        <v>1</v>
      </c>
      <c r="K35" s="2">
        <f>J35*3.3</f>
        <v>3.3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/>
      <c r="F36" s="14">
        <v>30</v>
      </c>
      <c r="G36" s="14">
        <v>20</v>
      </c>
      <c r="H36" s="14"/>
      <c r="J36" s="11">
        <f t="shared" si="0"/>
        <v>50</v>
      </c>
      <c r="K36" s="2">
        <f>J36*0.17</f>
        <v>8.5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30</v>
      </c>
      <c r="F37" s="14">
        <v>20</v>
      </c>
      <c r="G37" s="14"/>
      <c r="H37" s="14"/>
      <c r="J37" s="11">
        <f t="shared" si="0"/>
        <v>50</v>
      </c>
      <c r="K37" s="2">
        <f>J37*1</f>
        <v>50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76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77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30</v>
      </c>
      <c r="F13" s="14">
        <v>66</v>
      </c>
      <c r="G13" s="14">
        <v>33</v>
      </c>
      <c r="H13" s="15">
        <v>10</v>
      </c>
      <c r="J13" s="11">
        <f>E13+F13+G13+H13</f>
        <v>139</v>
      </c>
      <c r="K13" s="2">
        <f>J13*2.4</f>
        <v>333.59999999999997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>
        <v>10</v>
      </c>
      <c r="J14" s="11">
        <f t="shared" ref="J14:J37" si="0">E14+F14+G14+H14</f>
        <v>10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>
        <v>4</v>
      </c>
      <c r="G15" s="14"/>
      <c r="H15" s="15"/>
      <c r="J15" s="11">
        <f t="shared" si="0"/>
        <v>4</v>
      </c>
      <c r="K15" s="2">
        <f>J15*1</f>
        <v>4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4</v>
      </c>
      <c r="F16" s="14">
        <v>4</v>
      </c>
      <c r="G16" s="14">
        <v>2</v>
      </c>
      <c r="H16" s="15">
        <v>2</v>
      </c>
      <c r="J16" s="11">
        <f t="shared" si="0"/>
        <v>12</v>
      </c>
      <c r="K16" s="2">
        <f>J16*2</f>
        <v>24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30</v>
      </c>
      <c r="F19" s="14">
        <v>11</v>
      </c>
      <c r="G19" s="14"/>
      <c r="H19" s="15">
        <v>10</v>
      </c>
      <c r="J19" s="11">
        <f t="shared" si="0"/>
        <v>51</v>
      </c>
      <c r="K19" s="2">
        <f>J19*2.4</f>
        <v>122.39999999999999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30</v>
      </c>
      <c r="F20" s="14">
        <v>40</v>
      </c>
      <c r="G20" s="14">
        <v>28</v>
      </c>
      <c r="H20" s="15">
        <v>20</v>
      </c>
      <c r="J20" s="11">
        <f t="shared" si="0"/>
        <v>118</v>
      </c>
      <c r="K20" s="2">
        <f>J20*0.8</f>
        <v>94.4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 t="s">
        <v>69</v>
      </c>
      <c r="G21" s="14" t="s">
        <v>78</v>
      </c>
      <c r="H21" s="14" t="s">
        <v>71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69</v>
      </c>
      <c r="F22" s="14" t="s">
        <v>25</v>
      </c>
      <c r="G22" s="14" t="s">
        <v>25</v>
      </c>
      <c r="H22" s="14" t="s">
        <v>71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/>
      <c r="G23" s="14" t="s">
        <v>25</v>
      </c>
      <c r="H23" s="14" t="s">
        <v>71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40</v>
      </c>
      <c r="F24" s="14"/>
      <c r="G24" s="14">
        <v>33</v>
      </c>
      <c r="H24" s="14">
        <v>20</v>
      </c>
      <c r="J24" s="11">
        <f t="shared" si="0"/>
        <v>93</v>
      </c>
      <c r="K24" s="2">
        <f>J24*2.2</f>
        <v>204.60000000000002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2</v>
      </c>
      <c r="F25" s="14"/>
      <c r="G25" s="14"/>
      <c r="H25" s="15"/>
      <c r="J25" s="11">
        <f t="shared" si="0"/>
        <v>2</v>
      </c>
      <c r="K25" s="2">
        <f>J25*4.5</f>
        <v>9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>
        <v>10</v>
      </c>
      <c r="G26" s="14"/>
      <c r="H26" s="15">
        <v>15</v>
      </c>
      <c r="J26" s="11">
        <f t="shared" si="0"/>
        <v>35</v>
      </c>
      <c r="K26" s="2">
        <f>J26*1</f>
        <v>35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1</v>
      </c>
      <c r="F29" s="14"/>
      <c r="G29" s="14"/>
      <c r="H29" s="14">
        <v>2</v>
      </c>
      <c r="J29" s="11">
        <f t="shared" si="0"/>
        <v>3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>
        <v>20</v>
      </c>
      <c r="F30" s="14"/>
      <c r="G30" s="14">
        <v>8</v>
      </c>
      <c r="H30" s="14"/>
      <c r="I30" s="2" t="s">
        <v>51</v>
      </c>
      <c r="J30" s="11">
        <f t="shared" si="0"/>
        <v>28</v>
      </c>
      <c r="K30" s="2">
        <f>J30*3.8</f>
        <v>106.39999999999999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10</v>
      </c>
      <c r="F31" s="14"/>
      <c r="G31" s="14">
        <v>4</v>
      </c>
      <c r="H31" s="14">
        <v>5</v>
      </c>
      <c r="J31" s="11">
        <f t="shared" si="0"/>
        <v>19</v>
      </c>
      <c r="K31" s="18">
        <f>J31*5</f>
        <v>95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69</v>
      </c>
      <c r="F33" s="14" t="s">
        <v>74</v>
      </c>
      <c r="G33" s="14" t="s">
        <v>74</v>
      </c>
      <c r="H33" s="14" t="s">
        <v>75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15</v>
      </c>
      <c r="F34" s="14">
        <v>20</v>
      </c>
      <c r="G34" s="14">
        <v>6</v>
      </c>
      <c r="H34" s="14">
        <v>2</v>
      </c>
      <c r="J34" s="11">
        <f t="shared" si="0"/>
        <v>43</v>
      </c>
      <c r="K34" s="2">
        <f>J34*5</f>
        <v>215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1</v>
      </c>
      <c r="F35" s="14"/>
      <c r="G35" s="14">
        <v>2</v>
      </c>
      <c r="H35" s="14"/>
      <c r="J35" s="11">
        <f t="shared" si="0"/>
        <v>3</v>
      </c>
      <c r="K35" s="2">
        <f>J35*3.3</f>
        <v>9.8999999999999986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30</v>
      </c>
      <c r="F36" s="14">
        <v>20</v>
      </c>
      <c r="G36" s="14"/>
      <c r="H36" s="14">
        <v>30</v>
      </c>
      <c r="J36" s="11">
        <f t="shared" si="0"/>
        <v>80</v>
      </c>
      <c r="K36" s="2">
        <f>J36*0.17</f>
        <v>13.600000000000001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60</v>
      </c>
      <c r="F37" s="14"/>
      <c r="G37" s="14">
        <v>15</v>
      </c>
      <c r="H37" s="14">
        <v>30</v>
      </c>
      <c r="J37" s="11">
        <f t="shared" si="0"/>
        <v>105</v>
      </c>
      <c r="K37" s="2">
        <f>J37*1</f>
        <v>105</v>
      </c>
    </row>
    <row r="38" spans="1:14" ht="15.75" x14ac:dyDescent="0.25">
      <c r="E38" s="19"/>
      <c r="F38" s="23"/>
      <c r="G38" s="23">
        <v>20</v>
      </c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79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80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25</v>
      </c>
      <c r="F13" s="14">
        <v>11</v>
      </c>
      <c r="G13" s="14">
        <v>11</v>
      </c>
      <c r="H13" s="15"/>
      <c r="J13" s="11">
        <f>E13+F13+G13+H13</f>
        <v>47</v>
      </c>
      <c r="K13" s="2">
        <f>J13*2.4</f>
        <v>112.8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/>
      <c r="G15" s="14"/>
      <c r="H15" s="15"/>
      <c r="J15" s="11">
        <f t="shared" si="0"/>
        <v>0</v>
      </c>
      <c r="K15" s="2">
        <f>J15*1</f>
        <v>0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/>
      <c r="H16" s="15"/>
      <c r="J16" s="11">
        <f t="shared" si="0"/>
        <v>0</v>
      </c>
      <c r="K16" s="2">
        <f>J16*2</f>
        <v>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30</v>
      </c>
      <c r="F19" s="14">
        <v>11</v>
      </c>
      <c r="G19" s="14"/>
      <c r="H19" s="15"/>
      <c r="J19" s="11">
        <f t="shared" si="0"/>
        <v>41</v>
      </c>
      <c r="K19" s="2">
        <f>J19*2.4</f>
        <v>98.399999999999991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35</v>
      </c>
      <c r="F20" s="14">
        <v>40</v>
      </c>
      <c r="G20" s="14">
        <v>28</v>
      </c>
      <c r="H20" s="15"/>
      <c r="J20" s="11">
        <f t="shared" si="0"/>
        <v>103</v>
      </c>
      <c r="K20" s="2">
        <f>J20*0.8</f>
        <v>82.4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71</v>
      </c>
      <c r="F21" s="14"/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25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71</v>
      </c>
      <c r="F23" s="14"/>
      <c r="G23" s="14" t="s">
        <v>78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25</v>
      </c>
      <c r="F24" s="14"/>
      <c r="G24" s="14">
        <v>15</v>
      </c>
      <c r="H24" s="14"/>
      <c r="J24" s="11">
        <f t="shared" si="0"/>
        <v>40</v>
      </c>
      <c r="K24" s="2">
        <f>J24*2.2</f>
        <v>88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2</v>
      </c>
      <c r="F25" s="14">
        <v>1</v>
      </c>
      <c r="G25" s="14"/>
      <c r="H25" s="15"/>
      <c r="J25" s="11">
        <f t="shared" si="0"/>
        <v>3</v>
      </c>
      <c r="K25" s="2">
        <f>J25*4.5</f>
        <v>13.5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>
        <v>10</v>
      </c>
      <c r="G26" s="14"/>
      <c r="H26" s="15"/>
      <c r="J26" s="11">
        <f t="shared" si="0"/>
        <v>20</v>
      </c>
      <c r="K26" s="2">
        <f>J26*1</f>
        <v>20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>
        <v>5</v>
      </c>
      <c r="H27" s="15"/>
      <c r="J27" s="11">
        <f t="shared" si="0"/>
        <v>5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1</v>
      </c>
      <c r="F29" s="14"/>
      <c r="G29" s="14"/>
      <c r="H29" s="14"/>
      <c r="J29" s="11">
        <f t="shared" si="0"/>
        <v>1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>
        <v>15</v>
      </c>
      <c r="F30" s="14"/>
      <c r="G30" s="14">
        <v>15</v>
      </c>
      <c r="H30" s="14"/>
      <c r="I30" s="2" t="s">
        <v>51</v>
      </c>
      <c r="J30" s="11">
        <f t="shared" si="0"/>
        <v>30</v>
      </c>
      <c r="K30" s="2">
        <f>J30*3.8</f>
        <v>114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4</v>
      </c>
      <c r="G31" s="14">
        <v>8</v>
      </c>
      <c r="H31" s="14"/>
      <c r="J31" s="11">
        <f t="shared" si="0"/>
        <v>12</v>
      </c>
      <c r="K31" s="18">
        <f>J31*5</f>
        <v>60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25</v>
      </c>
      <c r="G33" s="14" t="s">
        <v>25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10</v>
      </c>
      <c r="F34" s="14">
        <v>20</v>
      </c>
      <c r="G34" s="14">
        <v>15</v>
      </c>
      <c r="H34" s="14"/>
      <c r="J34" s="11">
        <f t="shared" si="0"/>
        <v>45</v>
      </c>
      <c r="K34" s="2">
        <f>J34*5</f>
        <v>225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40</v>
      </c>
      <c r="F36" s="14">
        <v>15</v>
      </c>
      <c r="G36" s="14">
        <v>20</v>
      </c>
      <c r="H36" s="14"/>
      <c r="J36" s="11">
        <f t="shared" si="0"/>
        <v>75</v>
      </c>
      <c r="K36" s="2">
        <f>J36*0.17</f>
        <v>12.750000000000002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60</v>
      </c>
      <c r="F37" s="14">
        <v>20</v>
      </c>
      <c r="G37" s="14">
        <v>15</v>
      </c>
      <c r="H37" s="14"/>
      <c r="J37" s="11">
        <f t="shared" si="0"/>
        <v>95</v>
      </c>
      <c r="K37" s="2">
        <f>J37*1</f>
        <v>95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81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82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15</v>
      </c>
      <c r="F13" s="14">
        <v>22</v>
      </c>
      <c r="G13" s="14">
        <v>30</v>
      </c>
      <c r="H13" s="15">
        <v>10</v>
      </c>
      <c r="J13" s="11">
        <f>E13+F13+G13+H13</f>
        <v>77</v>
      </c>
      <c r="K13" s="2">
        <f>J13*2.4</f>
        <v>184.79999999999998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>
        <v>4</v>
      </c>
      <c r="G15" s="14">
        <v>2</v>
      </c>
      <c r="H15" s="15"/>
      <c r="J15" s="11">
        <f t="shared" si="0"/>
        <v>8</v>
      </c>
      <c r="K15" s="2">
        <f>J15*1</f>
        <v>8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/>
      <c r="H16" s="15">
        <v>2</v>
      </c>
      <c r="J16" s="11">
        <f t="shared" si="0"/>
        <v>2</v>
      </c>
      <c r="K16" s="2">
        <f>J16*2</f>
        <v>4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40</v>
      </c>
      <c r="F19" s="14">
        <v>11</v>
      </c>
      <c r="G19" s="14"/>
      <c r="H19" s="15"/>
      <c r="J19" s="11">
        <f t="shared" si="0"/>
        <v>51</v>
      </c>
      <c r="K19" s="2">
        <f>J19*2.4</f>
        <v>122.39999999999999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30</v>
      </c>
      <c r="F20" s="14">
        <v>50</v>
      </c>
      <c r="G20" s="14">
        <v>28</v>
      </c>
      <c r="H20" s="15">
        <v>10</v>
      </c>
      <c r="J20" s="11">
        <f t="shared" si="0"/>
        <v>118</v>
      </c>
      <c r="K20" s="2">
        <f>J20*0.8</f>
        <v>94.4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74</v>
      </c>
      <c r="F21" s="14" t="s">
        <v>69</v>
      </c>
      <c r="G21" s="14" t="s">
        <v>74</v>
      </c>
      <c r="H21" s="14" t="s">
        <v>74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69</v>
      </c>
      <c r="F22" s="14" t="s">
        <v>69</v>
      </c>
      <c r="G22" s="14" t="s">
        <v>74</v>
      </c>
      <c r="H22" s="14" t="s">
        <v>71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/>
      <c r="F23" s="14" t="s">
        <v>69</v>
      </c>
      <c r="G23" s="14" t="s">
        <v>74</v>
      </c>
      <c r="H23" s="14" t="s">
        <v>71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35</v>
      </c>
      <c r="F24" s="14">
        <v>33</v>
      </c>
      <c r="G24" s="14">
        <v>20</v>
      </c>
      <c r="H24" s="14">
        <v>15</v>
      </c>
      <c r="J24" s="11">
        <f t="shared" si="0"/>
        <v>103</v>
      </c>
      <c r="K24" s="2">
        <f>J24*2.2</f>
        <v>226.60000000000002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2</v>
      </c>
      <c r="F25" s="14">
        <v>1</v>
      </c>
      <c r="G25" s="14"/>
      <c r="H25" s="15">
        <v>1</v>
      </c>
      <c r="J25" s="11">
        <f t="shared" si="0"/>
        <v>4</v>
      </c>
      <c r="K25" s="2">
        <f>J25*4.5</f>
        <v>18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>
        <v>10</v>
      </c>
      <c r="G26" s="14">
        <v>20</v>
      </c>
      <c r="H26" s="15">
        <v>30</v>
      </c>
      <c r="J26" s="11">
        <f t="shared" si="0"/>
        <v>70</v>
      </c>
      <c r="K26" s="2">
        <f>J26*1</f>
        <v>70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3</v>
      </c>
      <c r="F29" s="14"/>
      <c r="G29" s="14"/>
      <c r="H29" s="14">
        <v>5</v>
      </c>
      <c r="J29" s="11">
        <f t="shared" si="0"/>
        <v>8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>
        <v>15</v>
      </c>
      <c r="F30" s="14">
        <v>20</v>
      </c>
      <c r="G30" s="14">
        <v>15</v>
      </c>
      <c r="H30" s="14"/>
      <c r="I30" s="2" t="s">
        <v>51</v>
      </c>
      <c r="J30" s="11">
        <f t="shared" si="0"/>
        <v>50</v>
      </c>
      <c r="K30" s="2">
        <f>J30*3.8</f>
        <v>190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4</v>
      </c>
      <c r="G31" s="14">
        <v>20</v>
      </c>
      <c r="H31" s="14">
        <v>4</v>
      </c>
      <c r="J31" s="11">
        <f t="shared" si="0"/>
        <v>28</v>
      </c>
      <c r="K31" s="18">
        <f>J31*5</f>
        <v>140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70</v>
      </c>
      <c r="F33" s="14" t="s">
        <v>68</v>
      </c>
      <c r="G33" s="14" t="s">
        <v>74</v>
      </c>
      <c r="H33" s="14" t="s">
        <v>75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20</v>
      </c>
      <c r="F34" s="14">
        <v>20</v>
      </c>
      <c r="G34" s="14">
        <v>10</v>
      </c>
      <c r="H34" s="14">
        <v>2</v>
      </c>
      <c r="J34" s="11">
        <f t="shared" si="0"/>
        <v>52</v>
      </c>
      <c r="K34" s="2">
        <f>J34*5</f>
        <v>260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4</v>
      </c>
      <c r="F35" s="14"/>
      <c r="G35" s="14"/>
      <c r="H35" s="14">
        <v>3</v>
      </c>
      <c r="J35" s="11">
        <f t="shared" si="0"/>
        <v>7</v>
      </c>
      <c r="K35" s="2">
        <f>J35*3.3</f>
        <v>23.099999999999998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40</v>
      </c>
      <c r="F36" s="14">
        <v>30</v>
      </c>
      <c r="G36" s="14">
        <v>20</v>
      </c>
      <c r="H36" s="14">
        <v>30</v>
      </c>
      <c r="J36" s="11">
        <f t="shared" si="0"/>
        <v>120</v>
      </c>
      <c r="K36" s="2">
        <f>J36*0.17</f>
        <v>20.400000000000002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30</v>
      </c>
      <c r="F37" s="14">
        <v>20</v>
      </c>
      <c r="G37" s="14">
        <v>20</v>
      </c>
      <c r="H37" s="14">
        <v>20</v>
      </c>
      <c r="J37" s="11">
        <f t="shared" si="0"/>
        <v>90</v>
      </c>
      <c r="K37" s="2">
        <f>J37*1</f>
        <v>90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83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84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10</v>
      </c>
      <c r="F13" s="14">
        <v>22</v>
      </c>
      <c r="G13" s="14">
        <v>22</v>
      </c>
      <c r="H13" s="15">
        <v>10</v>
      </c>
      <c r="J13" s="11">
        <f>E13+F13+G13+H13</f>
        <v>64</v>
      </c>
      <c r="K13" s="2">
        <f>J13*2.4</f>
        <v>153.6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/>
      <c r="G15" s="14"/>
      <c r="H15" s="15"/>
      <c r="J15" s="11">
        <f t="shared" si="0"/>
        <v>0</v>
      </c>
      <c r="K15" s="2">
        <f>J15*1</f>
        <v>0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>
        <v>4</v>
      </c>
      <c r="G16" s="14">
        <v>2</v>
      </c>
      <c r="H16" s="15"/>
      <c r="J16" s="11">
        <f t="shared" si="0"/>
        <v>8</v>
      </c>
      <c r="K16" s="2">
        <f>J16*2</f>
        <v>16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/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40</v>
      </c>
      <c r="F19" s="14">
        <v>11</v>
      </c>
      <c r="G19" s="14"/>
      <c r="H19" s="15"/>
      <c r="J19" s="11">
        <f t="shared" si="0"/>
        <v>51</v>
      </c>
      <c r="K19" s="2">
        <f>J19*2.4</f>
        <v>122.39999999999999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40</v>
      </c>
      <c r="G20" s="14">
        <v>14</v>
      </c>
      <c r="H20" s="15"/>
      <c r="J20" s="11">
        <f t="shared" si="0"/>
        <v>94</v>
      </c>
      <c r="K20" s="2">
        <f>J20*0.8</f>
        <v>75.2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 t="s">
        <v>74</v>
      </c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69</v>
      </c>
      <c r="G22" s="14" t="s">
        <v>74</v>
      </c>
      <c r="H22" s="14" t="s">
        <v>75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69</v>
      </c>
      <c r="F23" s="14" t="s">
        <v>69</v>
      </c>
      <c r="G23" s="14" t="s">
        <v>74</v>
      </c>
      <c r="H23" s="14" t="s">
        <v>75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30</v>
      </c>
      <c r="F24" s="14">
        <v>11</v>
      </c>
      <c r="G24" s="14"/>
      <c r="H24" s="14">
        <v>10</v>
      </c>
      <c r="J24" s="11">
        <f t="shared" si="0"/>
        <v>51</v>
      </c>
      <c r="K24" s="2">
        <f>J24*2.2</f>
        <v>112.2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2</v>
      </c>
      <c r="F25" s="14">
        <v>1</v>
      </c>
      <c r="G25" s="14"/>
      <c r="H25" s="15"/>
      <c r="J25" s="11">
        <f t="shared" si="0"/>
        <v>3</v>
      </c>
      <c r="K25" s="2">
        <f>J25*4.5</f>
        <v>13.5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/>
      <c r="G26" s="14">
        <v>10</v>
      </c>
      <c r="H26" s="15"/>
      <c r="J26" s="11">
        <f t="shared" si="0"/>
        <v>20</v>
      </c>
      <c r="K26" s="2">
        <f>J26*1</f>
        <v>20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2</v>
      </c>
      <c r="F29" s="14"/>
      <c r="G29" s="14"/>
      <c r="H29" s="14">
        <v>6</v>
      </c>
      <c r="J29" s="11">
        <f t="shared" si="0"/>
        <v>8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>
        <v>15</v>
      </c>
      <c r="F30" s="14">
        <v>20</v>
      </c>
      <c r="G30" s="14"/>
      <c r="H30" s="14"/>
      <c r="I30" s="2" t="s">
        <v>51</v>
      </c>
      <c r="J30" s="11">
        <f t="shared" si="0"/>
        <v>35</v>
      </c>
      <c r="K30" s="2">
        <f>J30*3.8</f>
        <v>133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5</v>
      </c>
      <c r="F31" s="14"/>
      <c r="G31" s="14">
        <v>8</v>
      </c>
      <c r="H31" s="14">
        <v>6</v>
      </c>
      <c r="J31" s="11">
        <f t="shared" si="0"/>
        <v>19</v>
      </c>
      <c r="K31" s="18">
        <f>J31*5</f>
        <v>95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>
        <v>1</v>
      </c>
      <c r="J32" s="11">
        <f t="shared" si="0"/>
        <v>1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74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6</v>
      </c>
      <c r="F34" s="14">
        <v>20</v>
      </c>
      <c r="G34" s="14">
        <v>4</v>
      </c>
      <c r="H34" s="14"/>
      <c r="J34" s="11">
        <f t="shared" si="0"/>
        <v>30</v>
      </c>
      <c r="K34" s="2">
        <f>J34*5</f>
        <v>150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>
        <v>4</v>
      </c>
      <c r="G35" s="14">
        <v>2</v>
      </c>
      <c r="H35" s="14"/>
      <c r="J35" s="11">
        <f t="shared" si="0"/>
        <v>6</v>
      </c>
      <c r="K35" s="2">
        <f>J35*3.3</f>
        <v>19.799999999999997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40</v>
      </c>
      <c r="F36" s="14">
        <v>30</v>
      </c>
      <c r="G36" s="14">
        <v>25</v>
      </c>
      <c r="H36" s="14">
        <v>50</v>
      </c>
      <c r="J36" s="11">
        <f t="shared" si="0"/>
        <v>145</v>
      </c>
      <c r="K36" s="2">
        <f>J36*0.17</f>
        <v>24.650000000000002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70</v>
      </c>
      <c r="F37" s="14"/>
      <c r="G37" s="14">
        <v>15</v>
      </c>
      <c r="H37" s="14">
        <v>30</v>
      </c>
      <c r="J37" s="11">
        <f t="shared" si="0"/>
        <v>115</v>
      </c>
      <c r="K37" s="2">
        <f>J37*1</f>
        <v>115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85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86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25</v>
      </c>
      <c r="F13" s="14">
        <v>55</v>
      </c>
      <c r="G13" s="14">
        <v>11</v>
      </c>
      <c r="H13" s="15">
        <v>15</v>
      </c>
      <c r="J13" s="11">
        <f>E13+F13+G13+H13</f>
        <v>106</v>
      </c>
      <c r="K13" s="2">
        <f>J13*2.4</f>
        <v>254.39999999999998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/>
      <c r="G15" s="14"/>
      <c r="H15" s="15"/>
      <c r="J15" s="11">
        <f t="shared" si="0"/>
        <v>0</v>
      </c>
      <c r="K15" s="2">
        <f>J15*1</f>
        <v>0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1</v>
      </c>
      <c r="F16" s="14"/>
      <c r="G16" s="14"/>
      <c r="H16" s="15"/>
      <c r="J16" s="11">
        <f t="shared" si="0"/>
        <v>1</v>
      </c>
      <c r="K16" s="2">
        <f>J16*2</f>
        <v>2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/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40</v>
      </c>
      <c r="F19" s="14">
        <v>11</v>
      </c>
      <c r="G19" s="14"/>
      <c r="H19" s="15">
        <v>25</v>
      </c>
      <c r="J19" s="11">
        <f t="shared" si="0"/>
        <v>76</v>
      </c>
      <c r="K19" s="2">
        <f>J19*2.4</f>
        <v>182.4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40</v>
      </c>
      <c r="G20" s="14">
        <v>44</v>
      </c>
      <c r="H20" s="15"/>
      <c r="J20" s="11">
        <f t="shared" si="0"/>
        <v>124</v>
      </c>
      <c r="K20" s="2">
        <f>J20*0.8</f>
        <v>99.2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71</v>
      </c>
      <c r="F21" s="14" t="s">
        <v>69</v>
      </c>
      <c r="G21" s="14" t="s">
        <v>74</v>
      </c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69</v>
      </c>
      <c r="G22" s="14" t="s">
        <v>69</v>
      </c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71</v>
      </c>
      <c r="F23" s="14" t="s">
        <v>69</v>
      </c>
      <c r="G23" s="14" t="s">
        <v>74</v>
      </c>
      <c r="H23" s="14" t="s">
        <v>75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40</v>
      </c>
      <c r="F24" s="14">
        <v>33</v>
      </c>
      <c r="G24" s="14">
        <v>11</v>
      </c>
      <c r="H24" s="14">
        <v>15</v>
      </c>
      <c r="J24" s="11">
        <f t="shared" si="0"/>
        <v>99</v>
      </c>
      <c r="K24" s="2">
        <f>J24*2.2</f>
        <v>217.8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2</v>
      </c>
      <c r="F25" s="14">
        <v>1</v>
      </c>
      <c r="G25" s="14"/>
      <c r="H25" s="15"/>
      <c r="J25" s="11">
        <f t="shared" si="0"/>
        <v>3</v>
      </c>
      <c r="K25" s="2">
        <f>J25*4.5</f>
        <v>13.5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15</v>
      </c>
      <c r="F26" s="14"/>
      <c r="G26" s="14">
        <v>10</v>
      </c>
      <c r="H26" s="15">
        <v>20</v>
      </c>
      <c r="J26" s="11">
        <f t="shared" si="0"/>
        <v>45</v>
      </c>
      <c r="K26" s="2">
        <f>J26*1</f>
        <v>45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4</v>
      </c>
      <c r="F29" s="14"/>
      <c r="G29" s="14"/>
      <c r="H29" s="14">
        <v>10</v>
      </c>
      <c r="J29" s="11">
        <f t="shared" si="0"/>
        <v>14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>
        <v>15</v>
      </c>
      <c r="F30" s="14"/>
      <c r="G30" s="14">
        <v>20</v>
      </c>
      <c r="H30" s="14"/>
      <c r="I30" s="2" t="s">
        <v>51</v>
      </c>
      <c r="J30" s="11">
        <f t="shared" si="0"/>
        <v>35</v>
      </c>
      <c r="K30" s="2">
        <f>J30*3.8</f>
        <v>133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8</v>
      </c>
      <c r="F31" s="14">
        <v>8</v>
      </c>
      <c r="G31" s="14">
        <v>4</v>
      </c>
      <c r="H31" s="14">
        <v>10</v>
      </c>
      <c r="J31" s="11">
        <f t="shared" si="0"/>
        <v>30</v>
      </c>
      <c r="K31" s="18">
        <f>J31*5</f>
        <v>150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>
        <v>1</v>
      </c>
      <c r="F32" s="14"/>
      <c r="G32" s="14"/>
      <c r="H32" s="14"/>
      <c r="J32" s="11">
        <f t="shared" si="0"/>
        <v>1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69</v>
      </c>
      <c r="F33" s="14" t="s">
        <v>69</v>
      </c>
      <c r="G33" s="14" t="s">
        <v>71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6</v>
      </c>
      <c r="F34" s="14">
        <v>8</v>
      </c>
      <c r="G34" s="14"/>
      <c r="H34" s="14">
        <v>8</v>
      </c>
      <c r="J34" s="11">
        <f t="shared" si="0"/>
        <v>22</v>
      </c>
      <c r="K34" s="2">
        <f>J34*5</f>
        <v>110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>
        <v>4</v>
      </c>
      <c r="G35" s="14"/>
      <c r="H35" s="14">
        <v>5</v>
      </c>
      <c r="J35" s="11">
        <f t="shared" si="0"/>
        <v>9</v>
      </c>
      <c r="K35" s="2">
        <f>J35*3.3</f>
        <v>29.7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40</v>
      </c>
      <c r="F36" s="14">
        <v>30</v>
      </c>
      <c r="G36" s="14">
        <v>30</v>
      </c>
      <c r="H36" s="14">
        <v>50</v>
      </c>
      <c r="J36" s="11">
        <f t="shared" si="0"/>
        <v>150</v>
      </c>
      <c r="K36" s="2">
        <f>J36*0.17</f>
        <v>25.500000000000004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100</v>
      </c>
      <c r="F37" s="14">
        <v>20</v>
      </c>
      <c r="G37" s="14">
        <v>25</v>
      </c>
      <c r="H37" s="14">
        <v>20</v>
      </c>
      <c r="J37" s="11">
        <f t="shared" si="0"/>
        <v>165</v>
      </c>
      <c r="K37" s="2">
        <f>J37*1</f>
        <v>165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87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88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10</v>
      </c>
      <c r="F13" s="14">
        <v>11</v>
      </c>
      <c r="G13" s="14">
        <v>22</v>
      </c>
      <c r="H13" s="15"/>
      <c r="J13" s="11">
        <f>E13+F13+G13+H13</f>
        <v>43</v>
      </c>
      <c r="K13" s="2">
        <f>J13*2.4</f>
        <v>103.2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1</v>
      </c>
      <c r="F15" s="14">
        <v>4</v>
      </c>
      <c r="G15" s="14">
        <v>2</v>
      </c>
      <c r="H15" s="15"/>
      <c r="J15" s="11">
        <f t="shared" si="0"/>
        <v>7</v>
      </c>
      <c r="K15" s="2">
        <f>J15*1</f>
        <v>7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/>
      <c r="H16" s="15"/>
      <c r="J16" s="11">
        <f t="shared" si="0"/>
        <v>0</v>
      </c>
      <c r="K16" s="2">
        <f>J16*2</f>
        <v>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/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40</v>
      </c>
      <c r="F19" s="14">
        <v>11</v>
      </c>
      <c r="G19" s="14"/>
      <c r="H19" s="15"/>
      <c r="J19" s="11">
        <f t="shared" si="0"/>
        <v>51</v>
      </c>
      <c r="K19" s="2">
        <f>J19*2.4</f>
        <v>122.39999999999999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50</v>
      </c>
      <c r="G20" s="14">
        <v>14</v>
      </c>
      <c r="H20" s="15"/>
      <c r="J20" s="11">
        <f t="shared" si="0"/>
        <v>104</v>
      </c>
      <c r="K20" s="2">
        <f>J20*0.8</f>
        <v>83.2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71</v>
      </c>
      <c r="F21" s="14" t="s">
        <v>74</v>
      </c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74</v>
      </c>
      <c r="G22" s="14" t="s">
        <v>69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69</v>
      </c>
      <c r="F23" s="14" t="s">
        <v>74</v>
      </c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20</v>
      </c>
      <c r="F24" s="14">
        <v>33</v>
      </c>
      <c r="G24" s="14">
        <v>22</v>
      </c>
      <c r="H24" s="14"/>
      <c r="J24" s="11">
        <f t="shared" si="0"/>
        <v>75</v>
      </c>
      <c r="K24" s="2">
        <f>J24*2.2</f>
        <v>165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4</v>
      </c>
      <c r="F25" s="14">
        <v>1</v>
      </c>
      <c r="G25" s="14"/>
      <c r="H25" s="15"/>
      <c r="J25" s="11">
        <f t="shared" si="0"/>
        <v>5</v>
      </c>
      <c r="K25" s="2">
        <f>J25*4.5</f>
        <v>22.5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15</v>
      </c>
      <c r="F26" s="14"/>
      <c r="G26" s="14">
        <v>20</v>
      </c>
      <c r="H26" s="15"/>
      <c r="J26" s="11">
        <f t="shared" si="0"/>
        <v>35</v>
      </c>
      <c r="K26" s="2">
        <f>J26*1</f>
        <v>35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>
        <v>15</v>
      </c>
      <c r="F30" s="14">
        <v>30</v>
      </c>
      <c r="G30" s="14">
        <v>10</v>
      </c>
      <c r="H30" s="14"/>
      <c r="I30" s="2" t="s">
        <v>51</v>
      </c>
      <c r="J30" s="11">
        <f t="shared" si="0"/>
        <v>55</v>
      </c>
      <c r="K30" s="2">
        <f>J30*3.8</f>
        <v>209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10</v>
      </c>
      <c r="F31" s="14">
        <v>8</v>
      </c>
      <c r="G31" s="14">
        <v>4</v>
      </c>
      <c r="H31" s="14"/>
      <c r="J31" s="11">
        <f t="shared" si="0"/>
        <v>22</v>
      </c>
      <c r="K31" s="18">
        <f>J31*5</f>
        <v>110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69</v>
      </c>
      <c r="F33" s="14" t="s">
        <v>69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/>
      <c r="G34" s="14"/>
      <c r="H34" s="14"/>
      <c r="J34" s="11">
        <f t="shared" si="0"/>
        <v>0</v>
      </c>
      <c r="K34" s="2">
        <f>J34*5</f>
        <v>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40</v>
      </c>
      <c r="F36" s="14">
        <v>40</v>
      </c>
      <c r="G36" s="14">
        <v>30</v>
      </c>
      <c r="H36" s="14"/>
      <c r="J36" s="11">
        <f t="shared" si="0"/>
        <v>110</v>
      </c>
      <c r="K36" s="2">
        <f>J36*0.17</f>
        <v>18.700000000000003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100</v>
      </c>
      <c r="F37" s="14">
        <v>20</v>
      </c>
      <c r="G37" s="14">
        <v>25</v>
      </c>
      <c r="H37" s="14"/>
      <c r="J37" s="11">
        <f t="shared" si="0"/>
        <v>145</v>
      </c>
      <c r="K37" s="2">
        <f>J37*1</f>
        <v>145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89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90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25</v>
      </c>
      <c r="F13" s="14">
        <v>44</v>
      </c>
      <c r="G13" s="14">
        <v>22</v>
      </c>
      <c r="H13" s="15"/>
      <c r="J13" s="11">
        <f>E13+F13+G13+H13</f>
        <v>91</v>
      </c>
      <c r="K13" s="2">
        <f>J13*2.4</f>
        <v>218.4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>
        <v>10</v>
      </c>
      <c r="J14" s="11">
        <f t="shared" ref="J14:J37" si="0">E14+F14+G14+H14</f>
        <v>10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/>
      <c r="G15" s="14"/>
      <c r="H15" s="15"/>
      <c r="J15" s="11">
        <f t="shared" si="0"/>
        <v>2</v>
      </c>
      <c r="K15" s="2">
        <f>J15*1</f>
        <v>2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>
        <v>8</v>
      </c>
      <c r="G16" s="14"/>
      <c r="H16" s="15"/>
      <c r="J16" s="11">
        <f t="shared" si="0"/>
        <v>10</v>
      </c>
      <c r="K16" s="2">
        <f>J16*2</f>
        <v>20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74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40</v>
      </c>
      <c r="F19" s="14">
        <v>11</v>
      </c>
      <c r="G19" s="14"/>
      <c r="H19" s="15">
        <v>10</v>
      </c>
      <c r="J19" s="11">
        <f t="shared" si="0"/>
        <v>61</v>
      </c>
      <c r="K19" s="2">
        <f>J19*2.4</f>
        <v>146.4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40</v>
      </c>
      <c r="G20" s="14">
        <v>28</v>
      </c>
      <c r="H20" s="15"/>
      <c r="J20" s="11">
        <f t="shared" si="0"/>
        <v>108</v>
      </c>
      <c r="K20" s="2">
        <f>J20*0.8</f>
        <v>86.4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71</v>
      </c>
      <c r="F21" s="14" t="s">
        <v>69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69</v>
      </c>
      <c r="G22" s="14" t="s">
        <v>69</v>
      </c>
      <c r="H22" s="14" t="s">
        <v>75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/>
      <c r="F23" s="14" t="s">
        <v>69</v>
      </c>
      <c r="G23" s="14" t="s">
        <v>74</v>
      </c>
      <c r="H23" s="14" t="s">
        <v>75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40</v>
      </c>
      <c r="F24" s="14">
        <v>33</v>
      </c>
      <c r="G24" s="14">
        <v>22</v>
      </c>
      <c r="H24" s="14">
        <v>15</v>
      </c>
      <c r="J24" s="11">
        <f t="shared" si="0"/>
        <v>110</v>
      </c>
      <c r="K24" s="2">
        <f>J24*2.2</f>
        <v>242.00000000000003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4</v>
      </c>
      <c r="F25" s="14"/>
      <c r="G25" s="14"/>
      <c r="H25" s="15"/>
      <c r="J25" s="11">
        <f t="shared" si="0"/>
        <v>4</v>
      </c>
      <c r="K25" s="2">
        <f>J25*4.5</f>
        <v>18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>
        <v>10</v>
      </c>
      <c r="G26" s="14"/>
      <c r="H26" s="15">
        <v>20</v>
      </c>
      <c r="J26" s="11">
        <f t="shared" si="0"/>
        <v>30</v>
      </c>
      <c r="K26" s="2">
        <f>J26*1</f>
        <v>30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1</v>
      </c>
      <c r="F29" s="14"/>
      <c r="G29" s="14"/>
      <c r="H29" s="14">
        <v>4</v>
      </c>
      <c r="J29" s="11">
        <f t="shared" si="0"/>
        <v>5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>
        <v>10</v>
      </c>
      <c r="F30" s="14">
        <v>30</v>
      </c>
      <c r="G30" s="14">
        <v>15</v>
      </c>
      <c r="H30" s="14"/>
      <c r="I30" s="2" t="s">
        <v>51</v>
      </c>
      <c r="J30" s="11">
        <f t="shared" si="0"/>
        <v>55</v>
      </c>
      <c r="K30" s="2">
        <f>J30*3.8</f>
        <v>209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8</v>
      </c>
      <c r="F31" s="14">
        <v>4</v>
      </c>
      <c r="G31" s="14">
        <v>4</v>
      </c>
      <c r="H31" s="14">
        <v>4</v>
      </c>
      <c r="J31" s="11">
        <f t="shared" si="0"/>
        <v>20</v>
      </c>
      <c r="K31" s="18">
        <f>J31*5</f>
        <v>100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>
        <v>1</v>
      </c>
      <c r="F32" s="14"/>
      <c r="G32" s="14"/>
      <c r="H32" s="14"/>
      <c r="J32" s="11">
        <f t="shared" si="0"/>
        <v>1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75</v>
      </c>
      <c r="F33" s="14" t="s">
        <v>71</v>
      </c>
      <c r="G33" s="14" t="s">
        <v>74</v>
      </c>
      <c r="H33" s="14" t="s">
        <v>75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/>
      <c r="G34" s="14"/>
      <c r="H34" s="14"/>
      <c r="J34" s="11">
        <f t="shared" si="0"/>
        <v>0</v>
      </c>
      <c r="K34" s="2">
        <f>J34*5</f>
        <v>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40</v>
      </c>
      <c r="F36" s="14">
        <v>30</v>
      </c>
      <c r="G36" s="14">
        <v>15</v>
      </c>
      <c r="H36" s="14">
        <v>20</v>
      </c>
      <c r="J36" s="11">
        <f t="shared" si="0"/>
        <v>105</v>
      </c>
      <c r="K36" s="2">
        <f>J36*0.17</f>
        <v>17.850000000000001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100</v>
      </c>
      <c r="F37" s="14">
        <v>30</v>
      </c>
      <c r="G37" s="14">
        <v>15</v>
      </c>
      <c r="H37" s="14">
        <v>10</v>
      </c>
      <c r="J37" s="11">
        <f t="shared" si="0"/>
        <v>155</v>
      </c>
      <c r="K37" s="2">
        <f>J37*1</f>
        <v>155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91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92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20</v>
      </c>
      <c r="F13" s="14">
        <v>30</v>
      </c>
      <c r="G13" s="14">
        <v>30</v>
      </c>
      <c r="H13" s="15"/>
      <c r="J13" s="11">
        <f>E13+F13+G13+H13</f>
        <v>80</v>
      </c>
      <c r="K13" s="2">
        <f>J13*2.4</f>
        <v>192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>
        <v>10</v>
      </c>
      <c r="G15" s="14"/>
      <c r="H15" s="15"/>
      <c r="J15" s="11">
        <f t="shared" si="0"/>
        <v>12</v>
      </c>
      <c r="K15" s="2">
        <f>J15*1</f>
        <v>12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>
        <v>2</v>
      </c>
      <c r="H16" s="15"/>
      <c r="J16" s="11">
        <f t="shared" si="0"/>
        <v>2</v>
      </c>
      <c r="K16" s="2">
        <f>J16*2</f>
        <v>4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/>
      <c r="G18" s="14"/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30</v>
      </c>
      <c r="F19" s="14"/>
      <c r="G19" s="14"/>
      <c r="H19" s="15"/>
      <c r="J19" s="11">
        <f t="shared" si="0"/>
        <v>30</v>
      </c>
      <c r="K19" s="2">
        <f>J19*2.4</f>
        <v>72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45</v>
      </c>
      <c r="F20" s="14"/>
      <c r="G20" s="14">
        <v>28</v>
      </c>
      <c r="H20" s="15"/>
      <c r="J20" s="11">
        <f t="shared" si="0"/>
        <v>73</v>
      </c>
      <c r="K20" s="2">
        <f>J20*0.8</f>
        <v>58.400000000000006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/>
      <c r="G21" s="14"/>
      <c r="H21" s="14"/>
      <c r="J21" s="11">
        <f t="shared" si="0"/>
        <v>0</v>
      </c>
      <c r="K21" s="2">
        <f>J21*0.35</f>
        <v>0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69</v>
      </c>
      <c r="F23" s="14" t="s">
        <v>71</v>
      </c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30</v>
      </c>
      <c r="F24" s="14">
        <v>10</v>
      </c>
      <c r="G24" s="14">
        <v>22</v>
      </c>
      <c r="H24" s="14"/>
      <c r="J24" s="11">
        <f t="shared" si="0"/>
        <v>62</v>
      </c>
      <c r="K24" s="2">
        <f>J24*2.2</f>
        <v>136.4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2</v>
      </c>
      <c r="F25" s="14"/>
      <c r="G25" s="14"/>
      <c r="H25" s="15"/>
      <c r="J25" s="11">
        <f t="shared" si="0"/>
        <v>2</v>
      </c>
      <c r="K25" s="2">
        <f>J25*4.5</f>
        <v>9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12</v>
      </c>
      <c r="F26" s="14"/>
      <c r="G26" s="14"/>
      <c r="H26" s="15"/>
      <c r="J26" s="11">
        <f t="shared" si="0"/>
        <v>12</v>
      </c>
      <c r="K26" s="2">
        <f>J26*1</f>
        <v>12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3</v>
      </c>
      <c r="F29" s="14"/>
      <c r="G29" s="14"/>
      <c r="H29" s="14"/>
      <c r="J29" s="11">
        <f t="shared" si="0"/>
        <v>3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>
        <v>20</v>
      </c>
      <c r="F30" s="14">
        <v>30</v>
      </c>
      <c r="G30" s="14">
        <v>10</v>
      </c>
      <c r="H30" s="14"/>
      <c r="I30" s="2" t="s">
        <v>51</v>
      </c>
      <c r="J30" s="11">
        <f t="shared" si="0"/>
        <v>60</v>
      </c>
      <c r="K30" s="2">
        <f>J30*3.8</f>
        <v>228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10</v>
      </c>
      <c r="G31" s="14">
        <v>4</v>
      </c>
      <c r="H31" s="14"/>
      <c r="J31" s="11">
        <f t="shared" si="0"/>
        <v>14</v>
      </c>
      <c r="K31" s="18">
        <f>J31*5</f>
        <v>70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69</v>
      </c>
      <c r="G33" s="14" t="s">
        <v>69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10</v>
      </c>
      <c r="G34" s="14">
        <v>4</v>
      </c>
      <c r="H34" s="14"/>
      <c r="J34" s="11">
        <f t="shared" si="0"/>
        <v>14</v>
      </c>
      <c r="K34" s="2">
        <f>J34*5</f>
        <v>70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2</v>
      </c>
      <c r="F35" s="14">
        <v>3</v>
      </c>
      <c r="G35" s="14">
        <v>2</v>
      </c>
      <c r="H35" s="14"/>
      <c r="J35" s="11">
        <f t="shared" si="0"/>
        <v>7</v>
      </c>
      <c r="K35" s="2">
        <f>J35*3.3</f>
        <v>23.099999999999998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60</v>
      </c>
      <c r="F36" s="14">
        <v>30</v>
      </c>
      <c r="G36" s="14">
        <v>30</v>
      </c>
      <c r="H36" s="14"/>
      <c r="J36" s="11">
        <f t="shared" si="0"/>
        <v>120</v>
      </c>
      <c r="K36" s="2">
        <f>J36*0.17</f>
        <v>20.400000000000002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100</v>
      </c>
      <c r="F37" s="14">
        <v>30</v>
      </c>
      <c r="G37" s="14">
        <v>35</v>
      </c>
      <c r="H37" s="14"/>
      <c r="J37" s="11">
        <f t="shared" si="0"/>
        <v>165</v>
      </c>
      <c r="K37" s="2">
        <f>J37*1</f>
        <v>165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93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94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10</v>
      </c>
      <c r="F13" s="14">
        <v>20</v>
      </c>
      <c r="G13" s="14">
        <v>30</v>
      </c>
      <c r="H13" s="15">
        <v>15</v>
      </c>
      <c r="J13" s="11">
        <f>E13+F13+G13+H13</f>
        <v>75</v>
      </c>
      <c r="K13" s="2">
        <f>J13*2.4</f>
        <v>180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>
        <v>20</v>
      </c>
      <c r="J14" s="11">
        <f t="shared" ref="J14:J37" si="0">E14+F14+G14+H14</f>
        <v>20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/>
      <c r="G15" s="14"/>
      <c r="H15" s="15"/>
      <c r="J15" s="11">
        <f t="shared" si="0"/>
        <v>2</v>
      </c>
      <c r="K15" s="2">
        <f>J15*1</f>
        <v>2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>
        <v>3</v>
      </c>
      <c r="G16" s="14"/>
      <c r="H16" s="15">
        <v>3</v>
      </c>
      <c r="J16" s="11">
        <f t="shared" si="0"/>
        <v>8</v>
      </c>
      <c r="K16" s="2">
        <f>J16*2</f>
        <v>16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74</v>
      </c>
      <c r="G18" s="14" t="s">
        <v>25</v>
      </c>
      <c r="H18" s="14" t="s">
        <v>25</v>
      </c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20</v>
      </c>
      <c r="F19" s="14"/>
      <c r="G19" s="14"/>
      <c r="H19" s="15"/>
      <c r="J19" s="11">
        <f t="shared" si="0"/>
        <v>20</v>
      </c>
      <c r="K19" s="2">
        <f>J19*2.4</f>
        <v>48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35</v>
      </c>
      <c r="F20" s="14">
        <v>56</v>
      </c>
      <c r="G20" s="14">
        <v>28</v>
      </c>
      <c r="H20" s="15">
        <v>30</v>
      </c>
      <c r="J20" s="11">
        <f t="shared" si="0"/>
        <v>149</v>
      </c>
      <c r="K20" s="2">
        <f>J20*0.8</f>
        <v>119.2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 t="s">
        <v>69</v>
      </c>
      <c r="G21" s="14" t="s">
        <v>25</v>
      </c>
      <c r="H21" s="14" t="s">
        <v>71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74</v>
      </c>
      <c r="F22" s="14" t="s">
        <v>69</v>
      </c>
      <c r="G22" s="14" t="s">
        <v>74</v>
      </c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 t="s">
        <v>25</v>
      </c>
      <c r="G23" s="14" t="s">
        <v>25</v>
      </c>
      <c r="H23" s="14" t="s">
        <v>75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15</v>
      </c>
      <c r="F24" s="14">
        <v>50</v>
      </c>
      <c r="G24" s="14">
        <v>22</v>
      </c>
      <c r="H24" s="14">
        <v>15</v>
      </c>
      <c r="J24" s="11">
        <f t="shared" si="0"/>
        <v>102</v>
      </c>
      <c r="K24" s="2">
        <f>J24*2.2</f>
        <v>224.4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2</v>
      </c>
      <c r="F25" s="14"/>
      <c r="G25" s="14"/>
      <c r="H25" s="15"/>
      <c r="J25" s="11">
        <f t="shared" si="0"/>
        <v>2</v>
      </c>
      <c r="K25" s="2">
        <f>J25*4.5</f>
        <v>9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>
        <v>10</v>
      </c>
      <c r="G26" s="14">
        <v>15</v>
      </c>
      <c r="H26" s="15">
        <v>40</v>
      </c>
      <c r="J26" s="11">
        <f t="shared" si="0"/>
        <v>75</v>
      </c>
      <c r="K26" s="2">
        <f>J26*1</f>
        <v>75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>
        <v>10</v>
      </c>
      <c r="F30" s="14">
        <v>20</v>
      </c>
      <c r="G30" s="14">
        <v>20</v>
      </c>
      <c r="H30" s="14">
        <v>8</v>
      </c>
      <c r="I30" s="2" t="s">
        <v>51</v>
      </c>
      <c r="J30" s="11">
        <f t="shared" si="0"/>
        <v>58</v>
      </c>
      <c r="K30" s="2">
        <f>J30*3.8</f>
        <v>220.39999999999998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20</v>
      </c>
      <c r="G31" s="14">
        <v>8</v>
      </c>
      <c r="H31" s="14"/>
      <c r="J31" s="11">
        <f t="shared" si="0"/>
        <v>28</v>
      </c>
      <c r="K31" s="18">
        <f>J31*5</f>
        <v>140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>
        <v>1</v>
      </c>
      <c r="F32" s="14"/>
      <c r="G32" s="14"/>
      <c r="H32" s="14"/>
      <c r="J32" s="11">
        <f t="shared" si="0"/>
        <v>1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74</v>
      </c>
      <c r="G33" s="14" t="s">
        <v>74</v>
      </c>
      <c r="H33" s="14" t="s">
        <v>71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6</v>
      </c>
      <c r="F34" s="14">
        <v>10</v>
      </c>
      <c r="G34" s="14"/>
      <c r="H34" s="14"/>
      <c r="J34" s="11">
        <f t="shared" si="0"/>
        <v>16</v>
      </c>
      <c r="K34" s="2">
        <f>J34*5</f>
        <v>80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15</v>
      </c>
      <c r="F36" s="14">
        <v>20</v>
      </c>
      <c r="G36" s="14">
        <v>20</v>
      </c>
      <c r="H36" s="14">
        <v>30</v>
      </c>
      <c r="J36" s="11">
        <f t="shared" si="0"/>
        <v>85</v>
      </c>
      <c r="K36" s="2">
        <f>J36*0.17</f>
        <v>14.450000000000001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100</v>
      </c>
      <c r="F37" s="14">
        <v>20</v>
      </c>
      <c r="G37" s="14">
        <v>35</v>
      </c>
      <c r="H37" s="14"/>
      <c r="J37" s="11">
        <f t="shared" si="0"/>
        <v>155</v>
      </c>
      <c r="K37" s="2">
        <f>J37*1</f>
        <v>155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95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96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20</v>
      </c>
      <c r="F13" s="14">
        <v>33</v>
      </c>
      <c r="G13" s="14">
        <v>40</v>
      </c>
      <c r="H13" s="15">
        <v>30</v>
      </c>
      <c r="J13" s="11">
        <f>E13+F13+G13+H13</f>
        <v>123</v>
      </c>
      <c r="K13" s="2">
        <f>J13*2.4</f>
        <v>295.2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>
        <v>20</v>
      </c>
      <c r="J14" s="11">
        <f t="shared" ref="J14:J37" si="0">E14+F14+G14+H14</f>
        <v>20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/>
      <c r="G15" s="14">
        <v>2</v>
      </c>
      <c r="H15" s="15"/>
      <c r="J15" s="11">
        <f t="shared" si="0"/>
        <v>2</v>
      </c>
      <c r="K15" s="2">
        <f>J15*1</f>
        <v>2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/>
      <c r="G16" s="14"/>
      <c r="H16" s="15">
        <v>2</v>
      </c>
      <c r="J16" s="11">
        <f t="shared" si="0"/>
        <v>4</v>
      </c>
      <c r="K16" s="2">
        <f>J16*2</f>
        <v>8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30</v>
      </c>
      <c r="F19" s="14">
        <v>22</v>
      </c>
      <c r="G19" s="14"/>
      <c r="H19" s="15"/>
      <c r="J19" s="11">
        <f t="shared" si="0"/>
        <v>52</v>
      </c>
      <c r="K19" s="2">
        <f>J19*2.4</f>
        <v>124.8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28</v>
      </c>
      <c r="G20" s="14">
        <v>14</v>
      </c>
      <c r="H20" s="15"/>
      <c r="J20" s="11">
        <f t="shared" si="0"/>
        <v>82</v>
      </c>
      <c r="K20" s="2">
        <f>J20*0.8</f>
        <v>65.600000000000009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71</v>
      </c>
      <c r="F21" s="14" t="s">
        <v>71</v>
      </c>
      <c r="G21" s="14" t="s">
        <v>74</v>
      </c>
      <c r="H21" s="14" t="s">
        <v>75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69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71</v>
      </c>
      <c r="F23" s="14" t="s">
        <v>69</v>
      </c>
      <c r="G23" s="14" t="s">
        <v>74</v>
      </c>
      <c r="H23" s="14" t="s">
        <v>75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30</v>
      </c>
      <c r="F24" s="14">
        <v>22</v>
      </c>
      <c r="G24" s="25">
        <v>30</v>
      </c>
      <c r="H24" s="14">
        <v>30</v>
      </c>
      <c r="J24" s="11">
        <f t="shared" si="0"/>
        <v>112</v>
      </c>
      <c r="K24" s="2">
        <f>J24*2.2</f>
        <v>246.40000000000003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4</v>
      </c>
      <c r="F25" s="14"/>
      <c r="G25" s="14"/>
      <c r="H25" s="15"/>
      <c r="J25" s="11">
        <f t="shared" si="0"/>
        <v>4</v>
      </c>
      <c r="K25" s="2">
        <f>J25*4.5</f>
        <v>18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20</v>
      </c>
      <c r="F26" s="14"/>
      <c r="G26" s="14">
        <v>20</v>
      </c>
      <c r="H26" s="15">
        <v>40</v>
      </c>
      <c r="J26" s="11">
        <f t="shared" si="0"/>
        <v>80</v>
      </c>
      <c r="K26" s="2">
        <f>J26*1</f>
        <v>80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6</v>
      </c>
      <c r="F29" s="14"/>
      <c r="G29" s="14"/>
      <c r="H29" s="14"/>
      <c r="J29" s="11">
        <f t="shared" si="0"/>
        <v>6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>
        <v>20</v>
      </c>
      <c r="F30" s="14">
        <v>20</v>
      </c>
      <c r="G30" s="25">
        <v>15</v>
      </c>
      <c r="H30" s="14"/>
      <c r="I30" s="2" t="s">
        <v>51</v>
      </c>
      <c r="J30" s="11">
        <f t="shared" si="0"/>
        <v>55</v>
      </c>
      <c r="K30" s="2">
        <f>J30*3.8</f>
        <v>209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15</v>
      </c>
      <c r="F31" s="14">
        <v>12</v>
      </c>
      <c r="G31" s="14">
        <v>4</v>
      </c>
      <c r="H31" s="14"/>
      <c r="J31" s="11">
        <f t="shared" si="0"/>
        <v>31</v>
      </c>
      <c r="K31" s="18">
        <f>J31*5</f>
        <v>155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74</v>
      </c>
      <c r="G33" s="14" t="s">
        <v>69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/>
      <c r="G34" s="14"/>
      <c r="H34" s="14"/>
      <c r="J34" s="11">
        <f t="shared" si="0"/>
        <v>0</v>
      </c>
      <c r="K34" s="2">
        <f>J34*5</f>
        <v>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>
        <v>2</v>
      </c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40</v>
      </c>
      <c r="F36" s="14">
        <v>30</v>
      </c>
      <c r="G36" s="14">
        <v>20</v>
      </c>
      <c r="H36" s="14">
        <v>50</v>
      </c>
      <c r="J36" s="11">
        <f t="shared" si="0"/>
        <v>140</v>
      </c>
      <c r="K36" s="2">
        <f>J36*0.17</f>
        <v>23.8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200</v>
      </c>
      <c r="F37" s="14">
        <v>40</v>
      </c>
      <c r="G37" s="25">
        <v>25</v>
      </c>
      <c r="H37" s="14">
        <v>30</v>
      </c>
      <c r="J37" s="11">
        <f t="shared" si="0"/>
        <v>295</v>
      </c>
      <c r="K37" s="2">
        <f>J37*1</f>
        <v>295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97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98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15</v>
      </c>
      <c r="F13" s="14">
        <v>33</v>
      </c>
      <c r="G13" s="14">
        <v>22</v>
      </c>
      <c r="H13" s="15"/>
      <c r="J13" s="11">
        <f>E13+F13+G13+H13</f>
        <v>70</v>
      </c>
      <c r="K13" s="2">
        <f>J13*2.4</f>
        <v>168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>
        <v>4</v>
      </c>
      <c r="G15" s="14"/>
      <c r="H15" s="15"/>
      <c r="J15" s="11">
        <f t="shared" si="0"/>
        <v>4</v>
      </c>
      <c r="K15" s="2">
        <f>J15*1</f>
        <v>4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>
        <v>4</v>
      </c>
      <c r="G16" s="14">
        <v>2</v>
      </c>
      <c r="H16" s="15"/>
      <c r="J16" s="11">
        <f t="shared" si="0"/>
        <v>8</v>
      </c>
      <c r="K16" s="2">
        <f>J16*2</f>
        <v>16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/>
      <c r="G18" s="14"/>
      <c r="H18" s="14">
        <v>8</v>
      </c>
      <c r="J18" s="11">
        <f t="shared" si="0"/>
        <v>8</v>
      </c>
      <c r="K18" s="2">
        <f>J18*5.1</f>
        <v>40.799999999999997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20</v>
      </c>
      <c r="F19" s="14"/>
      <c r="G19" s="14"/>
      <c r="H19" s="15"/>
      <c r="J19" s="11">
        <f t="shared" si="0"/>
        <v>20</v>
      </c>
      <c r="K19" s="2">
        <f>J19*2.4</f>
        <v>48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35</v>
      </c>
      <c r="F20" s="14">
        <v>40</v>
      </c>
      <c r="G20" s="14"/>
      <c r="H20" s="15"/>
      <c r="J20" s="11">
        <f t="shared" si="0"/>
        <v>75</v>
      </c>
      <c r="K20" s="2">
        <f>J20*0.8</f>
        <v>60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 t="s">
        <v>69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/>
      <c r="F22" s="14" t="s">
        <v>69</v>
      </c>
      <c r="G22" s="14"/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69</v>
      </c>
      <c r="F23" s="14" t="s">
        <v>69</v>
      </c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30</v>
      </c>
      <c r="F24" s="14">
        <v>44</v>
      </c>
      <c r="G24" s="25">
        <v>30</v>
      </c>
      <c r="H24" s="14">
        <v>30</v>
      </c>
      <c r="J24" s="11">
        <f t="shared" si="0"/>
        <v>134</v>
      </c>
      <c r="K24" s="2">
        <f>J24*2.2</f>
        <v>294.8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4</v>
      </c>
      <c r="F25" s="14"/>
      <c r="G25" s="14"/>
      <c r="H25" s="15"/>
      <c r="J25" s="11">
        <f t="shared" si="0"/>
        <v>4</v>
      </c>
      <c r="K25" s="2">
        <f>J25*4.5</f>
        <v>18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15</v>
      </c>
      <c r="F26" s="14">
        <v>10</v>
      </c>
      <c r="G26" s="14">
        <v>10</v>
      </c>
      <c r="H26" s="15"/>
      <c r="J26" s="11">
        <f t="shared" si="0"/>
        <v>35</v>
      </c>
      <c r="K26" s="2">
        <f>J26*1</f>
        <v>35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>
        <v>8</v>
      </c>
      <c r="J29" s="11">
        <f t="shared" si="0"/>
        <v>8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>
        <v>30</v>
      </c>
      <c r="F30" s="14">
        <v>30</v>
      </c>
      <c r="G30" s="25">
        <v>10</v>
      </c>
      <c r="H30" s="14">
        <v>8</v>
      </c>
      <c r="I30" s="2" t="s">
        <v>51</v>
      </c>
      <c r="J30" s="11">
        <f t="shared" si="0"/>
        <v>78</v>
      </c>
      <c r="K30" s="2">
        <f>J30*3.8</f>
        <v>296.39999999999998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/>
      <c r="G31" s="14"/>
      <c r="H31" s="14">
        <v>8</v>
      </c>
      <c r="J31" s="11">
        <f t="shared" si="0"/>
        <v>8</v>
      </c>
      <c r="K31" s="18">
        <f>J31*5</f>
        <v>40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69</v>
      </c>
      <c r="F33" s="14" t="s">
        <v>71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/>
      <c r="G34" s="14">
        <v>4</v>
      </c>
      <c r="H34" s="14"/>
      <c r="J34" s="11">
        <f t="shared" si="0"/>
        <v>4</v>
      </c>
      <c r="K34" s="2">
        <f>J34*5</f>
        <v>20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>
        <v>5</v>
      </c>
      <c r="J35" s="11">
        <f t="shared" si="0"/>
        <v>5</v>
      </c>
      <c r="K35" s="2">
        <f>J35*3.3</f>
        <v>16.5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35</v>
      </c>
      <c r="F36" s="14"/>
      <c r="G36" s="14"/>
      <c r="H36" s="14"/>
      <c r="J36" s="11">
        <f t="shared" si="0"/>
        <v>35</v>
      </c>
      <c r="K36" s="2">
        <f>J36*0.17</f>
        <v>5.95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100</v>
      </c>
      <c r="F37" s="14">
        <v>10</v>
      </c>
      <c r="G37" s="25">
        <v>20</v>
      </c>
      <c r="H37" s="14"/>
      <c r="J37" s="11">
        <f t="shared" si="0"/>
        <v>130</v>
      </c>
      <c r="K37" s="2">
        <f>J37*1</f>
        <v>130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99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100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>
        <v>22</v>
      </c>
      <c r="G13" s="14">
        <v>30</v>
      </c>
      <c r="H13" s="15"/>
      <c r="J13" s="11">
        <f>E13+F13+G13+H13</f>
        <v>52</v>
      </c>
      <c r="K13" s="2">
        <f>J13*2.4</f>
        <v>124.8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/>
      <c r="G15" s="14"/>
      <c r="H15" s="15"/>
      <c r="J15" s="11">
        <f t="shared" si="0"/>
        <v>2</v>
      </c>
      <c r="K15" s="2">
        <f>J15*1</f>
        <v>2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/>
      <c r="G16" s="14"/>
      <c r="H16" s="15"/>
      <c r="J16" s="11">
        <f t="shared" si="0"/>
        <v>2</v>
      </c>
      <c r="K16" s="2">
        <f>J16*2</f>
        <v>4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/>
      <c r="G19" s="14"/>
      <c r="H19" s="15"/>
      <c r="J19" s="11">
        <f t="shared" si="0"/>
        <v>0</v>
      </c>
      <c r="K19" s="2">
        <f>J19*2.4</f>
        <v>0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40</v>
      </c>
      <c r="G20" s="14">
        <v>14</v>
      </c>
      <c r="H20" s="15"/>
      <c r="J20" s="11">
        <f t="shared" si="0"/>
        <v>94</v>
      </c>
      <c r="K20" s="2">
        <f>J20*0.8</f>
        <v>75.2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74</v>
      </c>
      <c r="F21" s="14"/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71</v>
      </c>
      <c r="F23" s="14"/>
      <c r="G23" s="14"/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30</v>
      </c>
      <c r="F24" s="14"/>
      <c r="G24" s="14">
        <v>33</v>
      </c>
      <c r="H24" s="14"/>
      <c r="J24" s="11">
        <f t="shared" si="0"/>
        <v>63</v>
      </c>
      <c r="K24" s="2">
        <f>J24*2.2</f>
        <v>138.60000000000002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4</v>
      </c>
      <c r="F25" s="14">
        <v>1</v>
      </c>
      <c r="G25" s="14"/>
      <c r="H25" s="15"/>
      <c r="J25" s="11">
        <f t="shared" si="0"/>
        <v>5</v>
      </c>
      <c r="K25" s="2">
        <f>J25*4.5</f>
        <v>22.5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/>
      <c r="G26" s="14"/>
      <c r="H26" s="15"/>
      <c r="J26" s="11">
        <f t="shared" si="0"/>
        <v>10</v>
      </c>
      <c r="K26" s="2">
        <f>J26*1</f>
        <v>10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6</v>
      </c>
      <c r="F29" s="14"/>
      <c r="G29" s="14"/>
      <c r="H29" s="14"/>
      <c r="J29" s="11">
        <f t="shared" si="0"/>
        <v>6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>
        <v>10</v>
      </c>
      <c r="F30" s="14">
        <v>30</v>
      </c>
      <c r="G30" s="14">
        <v>15</v>
      </c>
      <c r="H30" s="14"/>
      <c r="I30" s="2" t="s">
        <v>51</v>
      </c>
      <c r="J30" s="11">
        <f t="shared" si="0"/>
        <v>55</v>
      </c>
      <c r="K30" s="2">
        <f>J30*3.8</f>
        <v>209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6</v>
      </c>
      <c r="F31" s="14"/>
      <c r="G31" s="14">
        <v>4</v>
      </c>
      <c r="H31" s="14"/>
      <c r="J31" s="11">
        <f t="shared" si="0"/>
        <v>10</v>
      </c>
      <c r="K31" s="18">
        <f>J31*5</f>
        <v>50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69</v>
      </c>
      <c r="F33" s="14" t="s">
        <v>69</v>
      </c>
      <c r="G33" s="14" t="s">
        <v>69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8</v>
      </c>
      <c r="G34" s="14"/>
      <c r="H34" s="14"/>
      <c r="J34" s="11">
        <f t="shared" si="0"/>
        <v>8</v>
      </c>
      <c r="K34" s="2">
        <f>J34*5</f>
        <v>40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3</v>
      </c>
      <c r="F35" s="14"/>
      <c r="G35" s="14"/>
      <c r="H35" s="14"/>
      <c r="J35" s="11">
        <f t="shared" si="0"/>
        <v>3</v>
      </c>
      <c r="K35" s="2">
        <f>J35*3.3</f>
        <v>9.8999999999999986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/>
      <c r="F36" s="14"/>
      <c r="G36" s="14">
        <v>25</v>
      </c>
      <c r="H36" s="14"/>
      <c r="J36" s="11">
        <f t="shared" si="0"/>
        <v>25</v>
      </c>
      <c r="K36" s="2">
        <f>J36*0.17</f>
        <v>4.25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/>
      <c r="F37" s="14"/>
      <c r="G37" s="14"/>
      <c r="H37" s="14"/>
      <c r="J37" s="11">
        <f t="shared" si="0"/>
        <v>0</v>
      </c>
      <c r="K37" s="2">
        <f>J37*1</f>
        <v>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activeCell="G15" sqref="G15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101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102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20</v>
      </c>
      <c r="F13" s="14">
        <v>11</v>
      </c>
      <c r="G13" s="14">
        <v>22</v>
      </c>
      <c r="H13" s="15"/>
      <c r="J13" s="11">
        <f>E13+F13+G13+H13</f>
        <v>53</v>
      </c>
      <c r="K13" s="2">
        <f>J13*2.4</f>
        <v>127.19999999999999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>
        <v>20</v>
      </c>
      <c r="J14" s="11">
        <f t="shared" ref="J14:J37" si="0">E14+F14+G14+H14</f>
        <v>20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/>
      <c r="G15" s="14">
        <v>1</v>
      </c>
      <c r="H15" s="15">
        <v>2</v>
      </c>
      <c r="J15" s="11">
        <f t="shared" si="0"/>
        <v>5</v>
      </c>
      <c r="K15" s="2">
        <f>J15*1</f>
        <v>5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>
        <v>2</v>
      </c>
      <c r="H16" s="15">
        <v>3</v>
      </c>
      <c r="J16" s="11">
        <f t="shared" si="0"/>
        <v>5</v>
      </c>
      <c r="K16" s="2">
        <f>J16*2</f>
        <v>10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/>
      <c r="H18" s="14" t="s">
        <v>25</v>
      </c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12</v>
      </c>
      <c r="F19" s="14"/>
      <c r="G19" s="14"/>
      <c r="H19" s="15"/>
      <c r="J19" s="11">
        <f t="shared" si="0"/>
        <v>12</v>
      </c>
      <c r="K19" s="2">
        <f>J19*2.4</f>
        <v>28.799999999999997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50</v>
      </c>
      <c r="F20" s="14">
        <v>50</v>
      </c>
      <c r="G20" s="14">
        <v>28</v>
      </c>
      <c r="H20" s="15"/>
      <c r="J20" s="11">
        <f t="shared" si="0"/>
        <v>128</v>
      </c>
      <c r="K20" s="2">
        <f>J20*0.8</f>
        <v>102.4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/>
      <c r="G21" s="14"/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25</v>
      </c>
      <c r="G22" s="14"/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 t="s">
        <v>69</v>
      </c>
      <c r="G23" s="14" t="s">
        <v>25</v>
      </c>
      <c r="H23" s="14" t="s">
        <v>75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20</v>
      </c>
      <c r="F24" s="14">
        <v>22</v>
      </c>
      <c r="G24" s="14">
        <v>22</v>
      </c>
      <c r="H24" s="14">
        <v>20</v>
      </c>
      <c r="J24" s="11">
        <f t="shared" si="0"/>
        <v>84</v>
      </c>
      <c r="K24" s="2">
        <f>J24*2.2</f>
        <v>184.8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4</v>
      </c>
      <c r="F25" s="14"/>
      <c r="G25" s="14"/>
      <c r="H25" s="15"/>
      <c r="J25" s="11">
        <f t="shared" si="0"/>
        <v>4</v>
      </c>
      <c r="K25" s="2">
        <f>J25*4.5</f>
        <v>18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6</v>
      </c>
      <c r="F26" s="14"/>
      <c r="G26" s="14">
        <v>50</v>
      </c>
      <c r="H26" s="15"/>
      <c r="J26" s="11">
        <f t="shared" si="0"/>
        <v>56</v>
      </c>
      <c r="K26" s="2">
        <f>J26*1</f>
        <v>56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3</v>
      </c>
      <c r="F29" s="14"/>
      <c r="G29" s="14"/>
      <c r="H29" s="14">
        <v>16</v>
      </c>
      <c r="J29" s="11">
        <f t="shared" si="0"/>
        <v>19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>
        <v>15</v>
      </c>
      <c r="F30" s="14">
        <v>20</v>
      </c>
      <c r="G30" s="14">
        <v>15</v>
      </c>
      <c r="H30" s="14">
        <v>12</v>
      </c>
      <c r="I30" s="2" t="s">
        <v>51</v>
      </c>
      <c r="J30" s="11">
        <f t="shared" si="0"/>
        <v>62</v>
      </c>
      <c r="K30" s="2">
        <f>J30*3.8</f>
        <v>235.6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6</v>
      </c>
      <c r="F31" s="14">
        <v>8</v>
      </c>
      <c r="G31" s="14"/>
      <c r="H31" s="14">
        <v>18</v>
      </c>
      <c r="J31" s="11">
        <f t="shared" si="0"/>
        <v>32</v>
      </c>
      <c r="K31" s="18">
        <f>J31*5</f>
        <v>160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69</v>
      </c>
      <c r="F33" s="14" t="s">
        <v>71</v>
      </c>
      <c r="G33" s="14" t="s">
        <v>25</v>
      </c>
      <c r="H33" s="14" t="s">
        <v>75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8</v>
      </c>
      <c r="F34" s="14">
        <v>8</v>
      </c>
      <c r="G34" s="14"/>
      <c r="H34" s="14">
        <v>4</v>
      </c>
      <c r="J34" s="11">
        <f t="shared" si="0"/>
        <v>20</v>
      </c>
      <c r="K34" s="2">
        <f>J34*5</f>
        <v>100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>
        <v>2</v>
      </c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30</v>
      </c>
      <c r="F36" s="14">
        <v>20</v>
      </c>
      <c r="G36" s="14">
        <v>30</v>
      </c>
      <c r="H36" s="14">
        <v>50</v>
      </c>
      <c r="J36" s="11">
        <f t="shared" si="0"/>
        <v>130</v>
      </c>
      <c r="K36" s="2">
        <f>J36*0.17</f>
        <v>22.1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70</v>
      </c>
      <c r="F37" s="14"/>
      <c r="G37" s="14">
        <v>25</v>
      </c>
      <c r="H37" s="14">
        <v>30</v>
      </c>
      <c r="J37" s="11">
        <f t="shared" si="0"/>
        <v>125</v>
      </c>
      <c r="K37" s="2">
        <f>J37*1</f>
        <v>125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103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104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40</v>
      </c>
      <c r="F13" s="14">
        <v>33</v>
      </c>
      <c r="G13" s="14">
        <v>22</v>
      </c>
      <c r="H13" s="15"/>
      <c r="J13" s="11">
        <f>E13+F13+G13+H13</f>
        <v>95</v>
      </c>
      <c r="K13" s="2">
        <f>J13*2.4</f>
        <v>228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5</v>
      </c>
      <c r="F15" s="14"/>
      <c r="G15" s="14"/>
      <c r="H15" s="15"/>
      <c r="J15" s="11">
        <f t="shared" si="0"/>
        <v>5</v>
      </c>
      <c r="K15" s="2">
        <f>J15*1</f>
        <v>5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5</v>
      </c>
      <c r="F16" s="14">
        <v>4</v>
      </c>
      <c r="G16" s="14">
        <v>2</v>
      </c>
      <c r="H16" s="15"/>
      <c r="J16" s="11">
        <f t="shared" si="0"/>
        <v>11</v>
      </c>
      <c r="K16" s="2">
        <f>J16*2</f>
        <v>22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74</v>
      </c>
      <c r="F18" s="14"/>
      <c r="G18" s="14"/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20</v>
      </c>
      <c r="F19" s="14"/>
      <c r="G19" s="14"/>
      <c r="H19" s="15"/>
      <c r="J19" s="11">
        <f t="shared" si="0"/>
        <v>20</v>
      </c>
      <c r="K19" s="2">
        <f>J19*2.4</f>
        <v>48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56</v>
      </c>
      <c r="F20" s="14">
        <v>60</v>
      </c>
      <c r="G20" s="14">
        <v>28</v>
      </c>
      <c r="H20" s="15"/>
      <c r="J20" s="11">
        <f t="shared" si="0"/>
        <v>144</v>
      </c>
      <c r="K20" s="2">
        <f>J20*0.8</f>
        <v>115.2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 t="s">
        <v>74</v>
      </c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/>
      <c r="F22" s="14" t="s">
        <v>69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69</v>
      </c>
      <c r="F23" s="14"/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40</v>
      </c>
      <c r="F24" s="14">
        <v>22</v>
      </c>
      <c r="G24" s="14">
        <v>22</v>
      </c>
      <c r="H24" s="14"/>
      <c r="J24" s="11">
        <f t="shared" si="0"/>
        <v>84</v>
      </c>
      <c r="K24" s="2">
        <f>J24*2.2</f>
        <v>184.8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>
        <v>1</v>
      </c>
      <c r="G25" s="14"/>
      <c r="H25" s="15"/>
      <c r="J25" s="11">
        <f t="shared" si="0"/>
        <v>1</v>
      </c>
      <c r="K25" s="2">
        <f>J25*4.5</f>
        <v>4.5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>
        <v>10</v>
      </c>
      <c r="G26" s="14">
        <v>80</v>
      </c>
      <c r="H26" s="15"/>
      <c r="J26" s="11">
        <f t="shared" si="0"/>
        <v>90</v>
      </c>
      <c r="K26" s="2">
        <f>J26*1</f>
        <v>90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>
        <v>30</v>
      </c>
      <c r="F30" s="14">
        <v>30</v>
      </c>
      <c r="G30" s="14">
        <v>15</v>
      </c>
      <c r="H30" s="14"/>
      <c r="I30" s="2" t="s">
        <v>51</v>
      </c>
      <c r="J30" s="11">
        <f t="shared" si="0"/>
        <v>75</v>
      </c>
      <c r="K30" s="2">
        <f>J30*3.8</f>
        <v>285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20</v>
      </c>
      <c r="F31" s="14"/>
      <c r="G31" s="14">
        <v>4</v>
      </c>
      <c r="H31" s="14"/>
      <c r="J31" s="11">
        <f t="shared" si="0"/>
        <v>24</v>
      </c>
      <c r="K31" s="18">
        <f>J31*5</f>
        <v>120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68</v>
      </c>
      <c r="F33" s="14" t="s">
        <v>68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20</v>
      </c>
      <c r="F34" s="14"/>
      <c r="G34" s="14">
        <v>4</v>
      </c>
      <c r="H34" s="14"/>
      <c r="J34" s="11">
        <f t="shared" si="0"/>
        <v>24</v>
      </c>
      <c r="K34" s="2">
        <f>J34*5</f>
        <v>120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2</v>
      </c>
      <c r="F35" s="14"/>
      <c r="G35" s="14">
        <v>2</v>
      </c>
      <c r="H35" s="14"/>
      <c r="J35" s="11">
        <f t="shared" si="0"/>
        <v>4</v>
      </c>
      <c r="K35" s="2">
        <f>J35*3.3</f>
        <v>13.2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30</v>
      </c>
      <c r="F36" s="14">
        <v>10</v>
      </c>
      <c r="G36" s="14">
        <v>15</v>
      </c>
      <c r="H36" s="14"/>
      <c r="J36" s="11">
        <f t="shared" si="0"/>
        <v>55</v>
      </c>
      <c r="K36" s="2">
        <f>J36*0.17</f>
        <v>9.3500000000000014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/>
      <c r="F37" s="14"/>
      <c r="G37" s="14"/>
      <c r="H37" s="14"/>
      <c r="J37" s="11">
        <f t="shared" si="0"/>
        <v>0</v>
      </c>
      <c r="K37" s="2">
        <f>J37*1</f>
        <v>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105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106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20</v>
      </c>
      <c r="F13" s="14">
        <v>22</v>
      </c>
      <c r="G13" s="14">
        <v>22</v>
      </c>
      <c r="H13" s="15"/>
      <c r="J13" s="11">
        <f>E13+F13+G13+H13</f>
        <v>64</v>
      </c>
      <c r="K13" s="2">
        <f>J13*2.4</f>
        <v>153.6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>
        <v>8</v>
      </c>
      <c r="G15" s="14">
        <v>2</v>
      </c>
      <c r="H15" s="15"/>
      <c r="J15" s="11">
        <f t="shared" si="0"/>
        <v>10</v>
      </c>
      <c r="K15" s="2">
        <f>J15*1</f>
        <v>10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/>
      <c r="H16" s="15"/>
      <c r="J16" s="11">
        <f t="shared" si="0"/>
        <v>0</v>
      </c>
      <c r="K16" s="2">
        <f>J16*2</f>
        <v>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/>
      <c r="G19" s="14"/>
      <c r="H19" s="15"/>
      <c r="J19" s="11">
        <f t="shared" si="0"/>
        <v>0</v>
      </c>
      <c r="K19" s="2">
        <f>J19*2.4</f>
        <v>0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25</v>
      </c>
      <c r="F20" s="14">
        <v>40</v>
      </c>
      <c r="G20" s="14">
        <v>14</v>
      </c>
      <c r="H20" s="15"/>
      <c r="J20" s="11">
        <f t="shared" si="0"/>
        <v>79</v>
      </c>
      <c r="K20" s="2">
        <f>J20*0.8</f>
        <v>63.2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/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/>
      <c r="F22" s="14" t="s">
        <v>25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/>
      <c r="F23" s="14" t="s">
        <v>25</v>
      </c>
      <c r="G23" s="14"/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/>
      <c r="F24" s="14">
        <v>11</v>
      </c>
      <c r="G24" s="14"/>
      <c r="H24" s="14"/>
      <c r="J24" s="11">
        <f t="shared" si="0"/>
        <v>11</v>
      </c>
      <c r="K24" s="2">
        <f>J24*2.2</f>
        <v>24.200000000000003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>
        <v>10</v>
      </c>
      <c r="G26" s="14">
        <v>50</v>
      </c>
      <c r="H26" s="15"/>
      <c r="J26" s="11">
        <f t="shared" si="0"/>
        <v>60</v>
      </c>
      <c r="K26" s="2">
        <f>J26*1</f>
        <v>60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9">
        <v>19318</v>
      </c>
      <c r="E30" s="14"/>
      <c r="F30" s="14">
        <v>30</v>
      </c>
      <c r="G30" s="14">
        <v>15</v>
      </c>
      <c r="H30" s="14"/>
      <c r="I30" s="2" t="s">
        <v>51</v>
      </c>
      <c r="J30" s="11">
        <f t="shared" si="0"/>
        <v>45</v>
      </c>
      <c r="K30" s="2">
        <f>J30*3.8</f>
        <v>171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/>
      <c r="G31" s="14">
        <v>4</v>
      </c>
      <c r="H31" s="14"/>
      <c r="J31" s="11">
        <f t="shared" si="0"/>
        <v>4</v>
      </c>
      <c r="K31" s="18">
        <f>J31*5</f>
        <v>20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75</v>
      </c>
      <c r="F33" s="14" t="s">
        <v>69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4</v>
      </c>
      <c r="G34" s="14"/>
      <c r="H34" s="14"/>
      <c r="J34" s="11">
        <f t="shared" si="0"/>
        <v>4</v>
      </c>
      <c r="K34" s="2">
        <f>J34*5</f>
        <v>20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/>
      <c r="F36" s="14"/>
      <c r="G36" s="14">
        <v>15</v>
      </c>
      <c r="H36" s="14"/>
      <c r="J36" s="11">
        <f t="shared" si="0"/>
        <v>15</v>
      </c>
      <c r="K36" s="2">
        <f>J36*0.17</f>
        <v>2.5500000000000003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/>
      <c r="F37" s="14">
        <v>20</v>
      </c>
      <c r="G37" s="14">
        <v>25</v>
      </c>
      <c r="H37" s="14"/>
      <c r="J37" s="11">
        <f t="shared" si="0"/>
        <v>45</v>
      </c>
      <c r="K37" s="2">
        <f>J37*1</f>
        <v>45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107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108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>
        <v>11</v>
      </c>
      <c r="G13" s="14">
        <v>22</v>
      </c>
      <c r="H13" s="15"/>
      <c r="J13" s="11">
        <f>E13+F13+G13+H13</f>
        <v>33</v>
      </c>
      <c r="K13" s="2">
        <f>J13*2.4</f>
        <v>79.2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/>
      <c r="G15" s="14">
        <v>1</v>
      </c>
      <c r="H15" s="15"/>
      <c r="J15" s="11">
        <f t="shared" si="0"/>
        <v>1</v>
      </c>
      <c r="K15" s="2">
        <f>J15*1</f>
        <v>1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/>
      <c r="H16" s="15"/>
      <c r="J16" s="11">
        <f t="shared" si="0"/>
        <v>0</v>
      </c>
      <c r="K16" s="2">
        <f>J16*2</f>
        <v>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/>
      <c r="G18" s="14" t="s">
        <v>25</v>
      </c>
      <c r="H18" s="14" t="s">
        <v>25</v>
      </c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>
        <v>11</v>
      </c>
      <c r="G19" s="14"/>
      <c r="H19" s="15"/>
      <c r="J19" s="11">
        <f t="shared" si="0"/>
        <v>11</v>
      </c>
      <c r="K19" s="2">
        <f>J19*2.4</f>
        <v>26.4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30</v>
      </c>
      <c r="F20" s="14">
        <v>40</v>
      </c>
      <c r="G20" s="14">
        <v>14</v>
      </c>
      <c r="H20" s="15">
        <v>30</v>
      </c>
      <c r="J20" s="11">
        <f t="shared" si="0"/>
        <v>114</v>
      </c>
      <c r="K20" s="2">
        <f>J20*0.8</f>
        <v>91.2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 t="s">
        <v>74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69</v>
      </c>
      <c r="G22" s="14" t="s">
        <v>74</v>
      </c>
      <c r="H22" s="14" t="s">
        <v>75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 t="s">
        <v>69</v>
      </c>
      <c r="G23" s="14" t="s">
        <v>74</v>
      </c>
      <c r="H23" s="14" t="s">
        <v>75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10</v>
      </c>
      <c r="F24" s="14">
        <v>11</v>
      </c>
      <c r="G24" s="14">
        <v>22</v>
      </c>
      <c r="H24" s="14">
        <v>15</v>
      </c>
      <c r="J24" s="11">
        <f t="shared" si="0"/>
        <v>58</v>
      </c>
      <c r="K24" s="2">
        <f>J24*2.2</f>
        <v>127.60000000000001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2</v>
      </c>
      <c r="F25" s="14"/>
      <c r="G25" s="14"/>
      <c r="H25" s="15"/>
      <c r="J25" s="11">
        <f t="shared" si="0"/>
        <v>2</v>
      </c>
      <c r="K25" s="2">
        <f>J25*4.5</f>
        <v>9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30</v>
      </c>
      <c r="F26" s="14"/>
      <c r="G26" s="14">
        <v>50</v>
      </c>
      <c r="H26" s="15"/>
      <c r="J26" s="11">
        <f t="shared" si="0"/>
        <v>80</v>
      </c>
      <c r="K26" s="2">
        <f>J26*1</f>
        <v>80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2</v>
      </c>
      <c r="F29" s="14"/>
      <c r="G29" s="14"/>
      <c r="H29" s="14"/>
      <c r="J29" s="11">
        <f t="shared" si="0"/>
        <v>2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/>
      <c r="F30" s="14">
        <v>10</v>
      </c>
      <c r="G30" s="14">
        <v>15</v>
      </c>
      <c r="H30" s="14">
        <v>12</v>
      </c>
      <c r="I30" s="2" t="s">
        <v>51</v>
      </c>
      <c r="J30" s="11">
        <f t="shared" si="0"/>
        <v>37</v>
      </c>
      <c r="K30" s="2">
        <f>J30*3.8</f>
        <v>140.6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8</v>
      </c>
      <c r="G31" s="14">
        <v>4</v>
      </c>
      <c r="H31" s="14"/>
      <c r="J31" s="11">
        <f t="shared" si="0"/>
        <v>12</v>
      </c>
      <c r="K31" s="18">
        <f>J31*5</f>
        <v>60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69</v>
      </c>
      <c r="F33" s="14" t="s">
        <v>69</v>
      </c>
      <c r="G33" s="14" t="s">
        <v>71</v>
      </c>
      <c r="H33" s="14" t="s">
        <v>71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8</v>
      </c>
      <c r="G34" s="14">
        <v>4</v>
      </c>
      <c r="H34" s="14"/>
      <c r="J34" s="11">
        <f t="shared" si="0"/>
        <v>12</v>
      </c>
      <c r="K34" s="2">
        <f>J34*5</f>
        <v>60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>
        <v>5</v>
      </c>
      <c r="J35" s="11">
        <f t="shared" si="0"/>
        <v>5</v>
      </c>
      <c r="K35" s="2">
        <f>J35*3.3</f>
        <v>16.5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30</v>
      </c>
      <c r="F36" s="14"/>
      <c r="G36" s="14"/>
      <c r="H36" s="14"/>
      <c r="J36" s="11">
        <f t="shared" si="0"/>
        <v>30</v>
      </c>
      <c r="K36" s="2">
        <f>J36*0.17</f>
        <v>5.1000000000000005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30</v>
      </c>
      <c r="F37" s="14"/>
      <c r="G37" s="14">
        <v>30</v>
      </c>
      <c r="H37" s="14"/>
      <c r="J37" s="11">
        <f t="shared" si="0"/>
        <v>60</v>
      </c>
      <c r="K37" s="2">
        <f>J37*1</f>
        <v>60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109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110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>
        <v>44</v>
      </c>
      <c r="G13" s="14">
        <v>22</v>
      </c>
      <c r="H13" s="15">
        <v>30</v>
      </c>
      <c r="J13" s="11">
        <f>E13+F13+G13+H13</f>
        <v>96</v>
      </c>
      <c r="K13" s="2">
        <f>J13*2.4</f>
        <v>230.39999999999998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1</v>
      </c>
      <c r="F15" s="14"/>
      <c r="G15" s="14"/>
      <c r="H15" s="15"/>
      <c r="J15" s="11">
        <f t="shared" si="0"/>
        <v>1</v>
      </c>
      <c r="K15" s="2">
        <f>J15*1</f>
        <v>1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>
        <v>2</v>
      </c>
      <c r="H16" s="15">
        <v>3</v>
      </c>
      <c r="J16" s="11">
        <f t="shared" si="0"/>
        <v>5</v>
      </c>
      <c r="K16" s="2">
        <f>J16*2</f>
        <v>10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 t="s">
        <v>25</v>
      </c>
      <c r="H18" s="14" t="s">
        <v>69</v>
      </c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10</v>
      </c>
      <c r="F19" s="14"/>
      <c r="G19" s="14"/>
      <c r="H19" s="15"/>
      <c r="J19" s="11">
        <f t="shared" si="0"/>
        <v>10</v>
      </c>
      <c r="K19" s="2">
        <f>J19*2.4</f>
        <v>24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60</v>
      </c>
      <c r="G20" s="14">
        <v>28</v>
      </c>
      <c r="H20" s="15">
        <v>50</v>
      </c>
      <c r="J20" s="11">
        <f t="shared" si="0"/>
        <v>178</v>
      </c>
      <c r="K20" s="2">
        <f>J20*0.8</f>
        <v>142.4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25</v>
      </c>
      <c r="F21" s="14"/>
      <c r="G21" s="14"/>
      <c r="H21" s="14" t="s">
        <v>111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/>
      <c r="G22" s="14"/>
      <c r="H22" s="14" t="s">
        <v>75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25</v>
      </c>
      <c r="F23" s="14"/>
      <c r="G23" s="14" t="s">
        <v>25</v>
      </c>
      <c r="H23" s="14" t="s">
        <v>75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15</v>
      </c>
      <c r="F24" s="14">
        <v>22</v>
      </c>
      <c r="G24" s="14">
        <v>33</v>
      </c>
      <c r="H24" s="14">
        <v>30</v>
      </c>
      <c r="J24" s="11">
        <f t="shared" si="0"/>
        <v>100</v>
      </c>
      <c r="K24" s="2">
        <f>J24*2.2</f>
        <v>220.00000000000003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1</v>
      </c>
      <c r="F25" s="14"/>
      <c r="G25" s="14"/>
      <c r="H25" s="15"/>
      <c r="J25" s="11">
        <f t="shared" si="0"/>
        <v>1</v>
      </c>
      <c r="K25" s="2">
        <f>J25*4.5</f>
        <v>4.5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>
        <v>10</v>
      </c>
      <c r="G26" s="14">
        <v>50</v>
      </c>
      <c r="H26" s="15"/>
      <c r="J26" s="11">
        <f t="shared" si="0"/>
        <v>70</v>
      </c>
      <c r="K26" s="2">
        <f>J26*1</f>
        <v>70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2</v>
      </c>
      <c r="F29" s="14"/>
      <c r="G29" s="14"/>
      <c r="H29" s="14">
        <v>20</v>
      </c>
      <c r="J29" s="11">
        <f t="shared" si="0"/>
        <v>22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35</v>
      </c>
      <c r="F30" s="14">
        <v>30</v>
      </c>
      <c r="G30" s="14">
        <v>15</v>
      </c>
      <c r="H30" s="14"/>
      <c r="I30" s="2" t="s">
        <v>51</v>
      </c>
      <c r="J30" s="11">
        <f t="shared" si="0"/>
        <v>80</v>
      </c>
      <c r="K30" s="2">
        <f>J30*3.8</f>
        <v>304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8</v>
      </c>
      <c r="G31" s="14">
        <v>4</v>
      </c>
      <c r="H31" s="14"/>
      <c r="J31" s="11">
        <f t="shared" si="0"/>
        <v>12</v>
      </c>
      <c r="K31" s="18">
        <f>J31*5</f>
        <v>60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74</v>
      </c>
      <c r="G33" s="14"/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4</v>
      </c>
      <c r="G34" s="14">
        <v>4</v>
      </c>
      <c r="H34" s="14"/>
      <c r="J34" s="11">
        <f t="shared" si="0"/>
        <v>8</v>
      </c>
      <c r="K34" s="2">
        <f>J34*5</f>
        <v>40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>
        <v>2</v>
      </c>
      <c r="H35" s="14">
        <v>10</v>
      </c>
      <c r="J35" s="11">
        <f t="shared" si="0"/>
        <v>12</v>
      </c>
      <c r="K35" s="2">
        <f>J35*3.3</f>
        <v>39.599999999999994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40</v>
      </c>
      <c r="F36" s="14">
        <v>20</v>
      </c>
      <c r="G36" s="14"/>
      <c r="H36" s="14">
        <v>50</v>
      </c>
      <c r="J36" s="11">
        <f t="shared" si="0"/>
        <v>110</v>
      </c>
      <c r="K36" s="2">
        <f>J36*0.17</f>
        <v>18.700000000000003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40</v>
      </c>
      <c r="F37" s="14">
        <v>20</v>
      </c>
      <c r="G37" s="14"/>
      <c r="H37" s="14">
        <v>50</v>
      </c>
      <c r="J37" s="11">
        <f t="shared" si="0"/>
        <v>110</v>
      </c>
      <c r="K37" s="2">
        <f>J37*1</f>
        <v>110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112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113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10</v>
      </c>
      <c r="F13" s="14">
        <v>11</v>
      </c>
      <c r="G13" s="14">
        <v>30</v>
      </c>
      <c r="H13" s="15"/>
      <c r="J13" s="11">
        <f>E13+F13+G13+H13</f>
        <v>51</v>
      </c>
      <c r="K13" s="2">
        <f>J13*2.4</f>
        <v>122.39999999999999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>
        <v>4</v>
      </c>
      <c r="G15" s="14"/>
      <c r="H15" s="15"/>
      <c r="J15" s="11">
        <f t="shared" si="0"/>
        <v>4</v>
      </c>
      <c r="K15" s="2">
        <f>J15*1</f>
        <v>4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/>
      <c r="H16" s="15"/>
      <c r="J16" s="11">
        <f t="shared" si="0"/>
        <v>0</v>
      </c>
      <c r="K16" s="2">
        <f>J16*2</f>
        <v>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15</v>
      </c>
      <c r="F19" s="14">
        <v>11</v>
      </c>
      <c r="G19" s="14"/>
      <c r="H19" s="15"/>
      <c r="J19" s="11">
        <f t="shared" si="0"/>
        <v>26</v>
      </c>
      <c r="K19" s="2">
        <f>J19*2.4</f>
        <v>62.4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50</v>
      </c>
      <c r="F20" s="14">
        <v>60</v>
      </c>
      <c r="G20" s="14">
        <v>28</v>
      </c>
      <c r="H20" s="15"/>
      <c r="J20" s="11">
        <f t="shared" si="0"/>
        <v>138</v>
      </c>
      <c r="K20" s="2">
        <f>J20*0.8</f>
        <v>110.4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 t="s">
        <v>69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71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 t="s">
        <v>69</v>
      </c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20</v>
      </c>
      <c r="F24" s="14">
        <v>22</v>
      </c>
      <c r="G24" s="14">
        <v>20</v>
      </c>
      <c r="H24" s="14"/>
      <c r="J24" s="11">
        <f t="shared" si="0"/>
        <v>62</v>
      </c>
      <c r="K24" s="2">
        <f>J24*2.2</f>
        <v>136.4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>
        <v>10</v>
      </c>
      <c r="G26" s="14">
        <v>50</v>
      </c>
      <c r="H26" s="15"/>
      <c r="J26" s="11">
        <f t="shared" si="0"/>
        <v>70</v>
      </c>
      <c r="K26" s="2">
        <f>J26*1</f>
        <v>70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20</v>
      </c>
      <c r="F30" s="14">
        <v>30</v>
      </c>
      <c r="G30" s="14">
        <v>15</v>
      </c>
      <c r="H30" s="14"/>
      <c r="I30" s="2" t="s">
        <v>51</v>
      </c>
      <c r="J30" s="11">
        <f t="shared" si="0"/>
        <v>65</v>
      </c>
      <c r="K30" s="2">
        <f>J30*3.8</f>
        <v>247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8</v>
      </c>
      <c r="G31" s="14">
        <v>4</v>
      </c>
      <c r="H31" s="14"/>
      <c r="J31" s="11">
        <f t="shared" si="0"/>
        <v>12</v>
      </c>
      <c r="K31" s="18">
        <f>J31*5</f>
        <v>60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74</v>
      </c>
      <c r="F33" s="14" t="s">
        <v>74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8</v>
      </c>
      <c r="F34" s="14">
        <v>8</v>
      </c>
      <c r="G34" s="14"/>
      <c r="H34" s="14"/>
      <c r="J34" s="11">
        <f t="shared" si="0"/>
        <v>16</v>
      </c>
      <c r="K34" s="2">
        <f>J34*5</f>
        <v>80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30</v>
      </c>
      <c r="F36" s="14"/>
      <c r="G36" s="14">
        <v>15</v>
      </c>
      <c r="H36" s="14"/>
      <c r="J36" s="11">
        <f t="shared" si="0"/>
        <v>45</v>
      </c>
      <c r="K36" s="2">
        <f>J36*0.17</f>
        <v>7.65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40</v>
      </c>
      <c r="F37" s="14"/>
      <c r="G37" s="14">
        <v>15</v>
      </c>
      <c r="H37" s="14"/>
      <c r="J37" s="11">
        <f t="shared" si="0"/>
        <v>55</v>
      </c>
      <c r="K37" s="2">
        <f>J37*1</f>
        <v>55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114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115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10</v>
      </c>
      <c r="F13" s="14">
        <v>66</v>
      </c>
      <c r="G13" s="14">
        <v>33</v>
      </c>
      <c r="H13" s="15"/>
      <c r="J13" s="11">
        <f>E13+F13+G13+H13</f>
        <v>109</v>
      </c>
      <c r="K13" s="2">
        <f>J13*2.4</f>
        <v>261.59999999999997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>
        <v>8</v>
      </c>
      <c r="G15" s="14">
        <v>2</v>
      </c>
      <c r="H15" s="15"/>
      <c r="J15" s="11">
        <f t="shared" si="0"/>
        <v>12</v>
      </c>
      <c r="K15" s="2">
        <f>J15*1</f>
        <v>12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>
        <v>2</v>
      </c>
      <c r="G16" s="14"/>
      <c r="H16" s="15"/>
      <c r="J16" s="11">
        <f t="shared" si="0"/>
        <v>2</v>
      </c>
      <c r="K16" s="2">
        <f>J16*2</f>
        <v>4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74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>
        <v>22</v>
      </c>
      <c r="G19" s="14"/>
      <c r="H19" s="15"/>
      <c r="J19" s="11">
        <f t="shared" si="0"/>
        <v>22</v>
      </c>
      <c r="K19" s="2">
        <f>J19*2.4</f>
        <v>52.8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20</v>
      </c>
      <c r="F20" s="14">
        <v>60</v>
      </c>
      <c r="G20" s="14">
        <v>28</v>
      </c>
      <c r="H20" s="15"/>
      <c r="J20" s="11">
        <f t="shared" si="0"/>
        <v>108</v>
      </c>
      <c r="K20" s="2">
        <f>J20*0.8</f>
        <v>86.4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74</v>
      </c>
      <c r="F21" s="14" t="s">
        <v>69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74</v>
      </c>
      <c r="F22" s="14" t="s">
        <v>74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 t="s">
        <v>74</v>
      </c>
      <c r="G23" s="14" t="s">
        <v>25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25</v>
      </c>
      <c r="F24" s="14">
        <v>66</v>
      </c>
      <c r="G24" s="14">
        <v>33</v>
      </c>
      <c r="H24" s="14"/>
      <c r="J24" s="11">
        <f t="shared" si="0"/>
        <v>124</v>
      </c>
      <c r="K24" s="2">
        <f>J24*2.2</f>
        <v>272.8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4</v>
      </c>
      <c r="F25" s="14"/>
      <c r="G25" s="14"/>
      <c r="H25" s="15"/>
      <c r="J25" s="11">
        <f t="shared" si="0"/>
        <v>4</v>
      </c>
      <c r="K25" s="2">
        <f>J25*4.5</f>
        <v>18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>
        <v>5</v>
      </c>
      <c r="G26" s="14"/>
      <c r="H26" s="15"/>
      <c r="J26" s="11">
        <f t="shared" si="0"/>
        <v>5</v>
      </c>
      <c r="K26" s="2">
        <f>J26*1</f>
        <v>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3</v>
      </c>
      <c r="F29" s="14"/>
      <c r="G29" s="14"/>
      <c r="H29" s="14"/>
      <c r="J29" s="11">
        <f t="shared" si="0"/>
        <v>3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10</v>
      </c>
      <c r="F30" s="14">
        <v>60</v>
      </c>
      <c r="G30" s="14">
        <v>20</v>
      </c>
      <c r="H30" s="14"/>
      <c r="I30" s="2" t="s">
        <v>51</v>
      </c>
      <c r="J30" s="11">
        <f t="shared" si="0"/>
        <v>90</v>
      </c>
      <c r="K30" s="2">
        <f>J30*3.8</f>
        <v>342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20</v>
      </c>
      <c r="F31" s="14">
        <v>8</v>
      </c>
      <c r="G31" s="14">
        <v>12</v>
      </c>
      <c r="H31" s="14"/>
      <c r="J31" s="11">
        <f t="shared" si="0"/>
        <v>40</v>
      </c>
      <c r="K31" s="18">
        <f>J31*5</f>
        <v>200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70</v>
      </c>
      <c r="G33" s="14" t="s">
        <v>71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10</v>
      </c>
      <c r="F34" s="14">
        <v>20</v>
      </c>
      <c r="G34" s="14">
        <v>4</v>
      </c>
      <c r="H34" s="14"/>
      <c r="J34" s="11">
        <f t="shared" si="0"/>
        <v>34</v>
      </c>
      <c r="K34" s="2">
        <f>J34*5</f>
        <v>170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>
        <v>4</v>
      </c>
      <c r="G35" s="14">
        <v>2</v>
      </c>
      <c r="H35" s="14"/>
      <c r="J35" s="11">
        <f t="shared" si="0"/>
        <v>6</v>
      </c>
      <c r="K35" s="2">
        <f>J35*3.3</f>
        <v>19.799999999999997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20</v>
      </c>
      <c r="F36" s="14">
        <v>20</v>
      </c>
      <c r="G36" s="14">
        <v>20</v>
      </c>
      <c r="H36" s="14"/>
      <c r="J36" s="11">
        <f t="shared" si="0"/>
        <v>60</v>
      </c>
      <c r="K36" s="2">
        <f>J36*0.17</f>
        <v>10.200000000000001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/>
      <c r="F37" s="14">
        <v>10</v>
      </c>
      <c r="G37" s="14">
        <v>20</v>
      </c>
      <c r="H37" s="14"/>
      <c r="J37" s="11">
        <f t="shared" si="0"/>
        <v>30</v>
      </c>
      <c r="K37" s="2">
        <f>J37*1</f>
        <v>30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116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117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20</v>
      </c>
      <c r="F13" s="14">
        <v>55</v>
      </c>
      <c r="G13" s="14">
        <v>22</v>
      </c>
      <c r="H13" s="15"/>
      <c r="J13" s="11">
        <f>E13+F13+G13+H13</f>
        <v>97</v>
      </c>
      <c r="K13" s="2">
        <f>J13*2.4</f>
        <v>232.79999999999998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/>
      <c r="G15" s="14"/>
      <c r="H15" s="15"/>
      <c r="J15" s="11">
        <f t="shared" si="0"/>
        <v>2</v>
      </c>
      <c r="K15" s="2">
        <f>J15*1</f>
        <v>2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3</v>
      </c>
      <c r="F16" s="14">
        <v>8</v>
      </c>
      <c r="G16" s="14"/>
      <c r="H16" s="15"/>
      <c r="J16" s="11">
        <f t="shared" si="0"/>
        <v>11</v>
      </c>
      <c r="K16" s="2">
        <f>J16*2</f>
        <v>22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/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15</v>
      </c>
      <c r="F19" s="14"/>
      <c r="G19" s="14"/>
      <c r="H19" s="15"/>
      <c r="J19" s="11">
        <f t="shared" si="0"/>
        <v>15</v>
      </c>
      <c r="K19" s="2">
        <f>J19*2.4</f>
        <v>36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45</v>
      </c>
      <c r="F20" s="14">
        <v>20</v>
      </c>
      <c r="G20" s="14">
        <v>14</v>
      </c>
      <c r="H20" s="15"/>
      <c r="J20" s="11">
        <f t="shared" si="0"/>
        <v>79</v>
      </c>
      <c r="K20" s="2">
        <f>J20*0.8</f>
        <v>63.2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74</v>
      </c>
      <c r="F21" s="14"/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118</v>
      </c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118</v>
      </c>
      <c r="F23" s="14"/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30</v>
      </c>
      <c r="F24" s="14"/>
      <c r="G24" s="14">
        <v>22</v>
      </c>
      <c r="H24" s="14"/>
      <c r="J24" s="11">
        <f t="shared" si="0"/>
        <v>52</v>
      </c>
      <c r="K24" s="2">
        <f>J24*2.2</f>
        <v>114.4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4</v>
      </c>
      <c r="F25" s="14"/>
      <c r="G25" s="14"/>
      <c r="H25" s="15"/>
      <c r="J25" s="11">
        <f t="shared" si="0"/>
        <v>4</v>
      </c>
      <c r="K25" s="2">
        <f>J25*4.5</f>
        <v>18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/>
      <c r="H26" s="15"/>
      <c r="J26" s="11">
        <f t="shared" si="0"/>
        <v>0</v>
      </c>
      <c r="K26" s="2">
        <f>J26*1</f>
        <v>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4</v>
      </c>
      <c r="F29" s="14"/>
      <c r="G29" s="14"/>
      <c r="H29" s="14"/>
      <c r="J29" s="11">
        <f t="shared" si="0"/>
        <v>4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30</v>
      </c>
      <c r="F30" s="14">
        <v>10</v>
      </c>
      <c r="G30" s="14">
        <v>20</v>
      </c>
      <c r="H30" s="14"/>
      <c r="I30" s="2" t="s">
        <v>51</v>
      </c>
      <c r="J30" s="11">
        <f t="shared" si="0"/>
        <v>60</v>
      </c>
      <c r="K30" s="2">
        <f>J30*3.8</f>
        <v>228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20</v>
      </c>
      <c r="F31" s="14">
        <v>10</v>
      </c>
      <c r="G31" s="14"/>
      <c r="H31" s="14"/>
      <c r="J31" s="11">
        <f t="shared" si="0"/>
        <v>30</v>
      </c>
      <c r="K31" s="18">
        <f>J31*5</f>
        <v>150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>
        <v>1</v>
      </c>
      <c r="F32" s="14"/>
      <c r="G32" s="14"/>
      <c r="H32" s="14"/>
      <c r="J32" s="11">
        <f t="shared" si="0"/>
        <v>1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118</v>
      </c>
      <c r="F33" s="14"/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15</v>
      </c>
      <c r="F34" s="14">
        <v>20</v>
      </c>
      <c r="G34" s="14">
        <v>4</v>
      </c>
      <c r="H34" s="14"/>
      <c r="J34" s="11">
        <f t="shared" si="0"/>
        <v>39</v>
      </c>
      <c r="K34" s="2">
        <f>J34*5</f>
        <v>195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30</v>
      </c>
      <c r="F36" s="14"/>
      <c r="G36" s="14"/>
      <c r="H36" s="14"/>
      <c r="J36" s="11">
        <f t="shared" si="0"/>
        <v>30</v>
      </c>
      <c r="K36" s="2">
        <f>J36*0.17</f>
        <v>5.1000000000000005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60</v>
      </c>
      <c r="F37" s="14"/>
      <c r="G37" s="14"/>
      <c r="H37" s="14"/>
      <c r="J37" s="11">
        <f t="shared" si="0"/>
        <v>60</v>
      </c>
      <c r="K37" s="2">
        <f>J37*1</f>
        <v>60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hidden="1" customWidth="1"/>
    <col min="6" max="7" width="15.85546875" style="11" hidden="1" customWidth="1"/>
    <col min="8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119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120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35</v>
      </c>
      <c r="F13" s="14">
        <v>22</v>
      </c>
      <c r="G13" s="14">
        <v>30</v>
      </c>
      <c r="H13" s="15"/>
      <c r="J13" s="11">
        <f>E13+F13+G13+H13</f>
        <v>87</v>
      </c>
      <c r="K13" s="2">
        <f>J13*2.4</f>
        <v>208.79999999999998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3</v>
      </c>
      <c r="F15" s="14">
        <v>4</v>
      </c>
      <c r="G15" s="14"/>
      <c r="H15" s="15"/>
      <c r="J15" s="11">
        <f t="shared" si="0"/>
        <v>7</v>
      </c>
      <c r="K15" s="2">
        <f>J15*1</f>
        <v>7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3</v>
      </c>
      <c r="F16" s="14"/>
      <c r="G16" s="14"/>
      <c r="H16" s="15"/>
      <c r="J16" s="11">
        <f t="shared" si="0"/>
        <v>3</v>
      </c>
      <c r="K16" s="2">
        <f>J16*2</f>
        <v>6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69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30</v>
      </c>
      <c r="F19" s="14"/>
      <c r="G19" s="14"/>
      <c r="H19" s="15"/>
      <c r="J19" s="11">
        <f t="shared" si="0"/>
        <v>30</v>
      </c>
      <c r="K19" s="2">
        <f>J19*2.4</f>
        <v>72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60</v>
      </c>
      <c r="G20" s="14"/>
      <c r="H20" s="15"/>
      <c r="J20" s="11">
        <f t="shared" si="0"/>
        <v>100</v>
      </c>
      <c r="K20" s="2">
        <f>J20*0.8</f>
        <v>80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74</v>
      </c>
      <c r="F21" s="14"/>
      <c r="G21" s="14"/>
      <c r="H21" s="14" t="s">
        <v>75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69</v>
      </c>
      <c r="F22" s="14"/>
      <c r="G22" s="14" t="s">
        <v>25</v>
      </c>
      <c r="H22" s="14" t="s">
        <v>75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/>
      <c r="G23" s="14"/>
      <c r="H23" s="14" t="s">
        <v>75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30</v>
      </c>
      <c r="F24" s="14">
        <v>11</v>
      </c>
      <c r="G24" s="14">
        <v>22</v>
      </c>
      <c r="H24" s="14">
        <v>20</v>
      </c>
      <c r="J24" s="11">
        <f t="shared" si="0"/>
        <v>83</v>
      </c>
      <c r="K24" s="2">
        <f>J24*2.2</f>
        <v>182.60000000000002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4</v>
      </c>
      <c r="F25" s="14"/>
      <c r="G25" s="14"/>
      <c r="H25" s="15"/>
      <c r="J25" s="11">
        <f t="shared" si="0"/>
        <v>4</v>
      </c>
      <c r="K25" s="2">
        <f>J25*4.5</f>
        <v>18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/>
      <c r="H26" s="15"/>
      <c r="J26" s="11">
        <f t="shared" si="0"/>
        <v>0</v>
      </c>
      <c r="K26" s="2">
        <f>J26*1</f>
        <v>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>
        <v>2</v>
      </c>
      <c r="H28" s="17"/>
      <c r="J28" s="11">
        <f t="shared" si="0"/>
        <v>2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5</v>
      </c>
      <c r="F29" s="14"/>
      <c r="G29" s="14"/>
      <c r="H29" s="14">
        <v>20</v>
      </c>
      <c r="J29" s="11">
        <f t="shared" si="0"/>
        <v>25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25</v>
      </c>
      <c r="F30" s="14">
        <v>30</v>
      </c>
      <c r="G30" s="14"/>
      <c r="H30" s="14">
        <v>20</v>
      </c>
      <c r="I30" s="2" t="s">
        <v>51</v>
      </c>
      <c r="J30" s="11">
        <f t="shared" si="0"/>
        <v>75</v>
      </c>
      <c r="K30" s="2">
        <f>J30*3.8</f>
        <v>285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10</v>
      </c>
      <c r="F31" s="14"/>
      <c r="G31" s="14"/>
      <c r="H31" s="14"/>
      <c r="J31" s="11">
        <f t="shared" si="0"/>
        <v>10</v>
      </c>
      <c r="K31" s="18">
        <f>J31*5</f>
        <v>50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>
        <v>1</v>
      </c>
      <c r="F32" s="14"/>
      <c r="G32" s="14"/>
      <c r="H32" s="14"/>
      <c r="J32" s="11">
        <f t="shared" si="0"/>
        <v>1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75</v>
      </c>
      <c r="F33" s="14" t="s">
        <v>71</v>
      </c>
      <c r="G33" s="14" t="s">
        <v>74</v>
      </c>
      <c r="H33" s="14" t="s">
        <v>68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30</v>
      </c>
      <c r="F34" s="14">
        <v>20</v>
      </c>
      <c r="G34" s="14">
        <v>4</v>
      </c>
      <c r="H34" s="14"/>
      <c r="J34" s="11">
        <f t="shared" si="0"/>
        <v>54</v>
      </c>
      <c r="K34" s="2">
        <f>J34*5</f>
        <v>270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2</v>
      </c>
      <c r="F35" s="14"/>
      <c r="G35" s="14">
        <v>2</v>
      </c>
      <c r="H35" s="14">
        <v>10</v>
      </c>
      <c r="J35" s="11">
        <f t="shared" si="0"/>
        <v>14</v>
      </c>
      <c r="K35" s="2">
        <f>J35*3.3</f>
        <v>46.199999999999996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60</v>
      </c>
      <c r="F36" s="14">
        <v>20</v>
      </c>
      <c r="G36" s="14">
        <v>10</v>
      </c>
      <c r="H36" s="14"/>
      <c r="J36" s="11">
        <f t="shared" si="0"/>
        <v>90</v>
      </c>
      <c r="K36" s="2">
        <f>J36*0.17</f>
        <v>15.3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100</v>
      </c>
      <c r="F37" s="14">
        <v>20</v>
      </c>
      <c r="G37" s="14"/>
      <c r="H37" s="14">
        <v>20</v>
      </c>
      <c r="J37" s="11">
        <f t="shared" si="0"/>
        <v>140</v>
      </c>
      <c r="K37" s="2">
        <f>J37*1</f>
        <v>140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121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122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>
        <v>33</v>
      </c>
      <c r="G13" s="14">
        <v>11</v>
      </c>
      <c r="H13" s="15"/>
      <c r="J13" s="11">
        <f>E13+F13+G13+H13</f>
        <v>44</v>
      </c>
      <c r="K13" s="2">
        <f>J13*2.4</f>
        <v>105.6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3</v>
      </c>
      <c r="F15" s="14">
        <v>4</v>
      </c>
      <c r="G15" s="14">
        <v>1</v>
      </c>
      <c r="H15" s="15"/>
      <c r="J15" s="11">
        <f t="shared" si="0"/>
        <v>8</v>
      </c>
      <c r="K15" s="2">
        <f>J15*1</f>
        <v>8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>
        <v>1</v>
      </c>
      <c r="H16" s="15"/>
      <c r="J16" s="11">
        <f t="shared" si="0"/>
        <v>1</v>
      </c>
      <c r="K16" s="2">
        <f>J16*2</f>
        <v>2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69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25</v>
      </c>
      <c r="F19" s="14"/>
      <c r="G19" s="14"/>
      <c r="H19" s="15"/>
      <c r="J19" s="11">
        <f t="shared" si="0"/>
        <v>25</v>
      </c>
      <c r="K19" s="2">
        <f>J19*2.4</f>
        <v>60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20</v>
      </c>
      <c r="F20" s="14">
        <v>50</v>
      </c>
      <c r="G20" s="14">
        <v>14</v>
      </c>
      <c r="H20" s="15"/>
      <c r="J20" s="11">
        <f t="shared" si="0"/>
        <v>84</v>
      </c>
      <c r="K20" s="2">
        <f>J20*0.8</f>
        <v>67.2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74</v>
      </c>
      <c r="F21" s="14"/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74</v>
      </c>
      <c r="F22" s="14" t="s">
        <v>69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/>
      <c r="F23" s="14" t="s">
        <v>74</v>
      </c>
      <c r="G23" s="14" t="s">
        <v>25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40</v>
      </c>
      <c r="F24" s="14">
        <v>32</v>
      </c>
      <c r="G24" s="14">
        <v>11</v>
      </c>
      <c r="H24" s="14"/>
      <c r="J24" s="11">
        <f t="shared" si="0"/>
        <v>83</v>
      </c>
      <c r="K24" s="2">
        <f>J24*2.2</f>
        <v>182.60000000000002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5</v>
      </c>
      <c r="F25" s="14"/>
      <c r="G25" s="14"/>
      <c r="H25" s="15"/>
      <c r="J25" s="11">
        <f t="shared" si="0"/>
        <v>5</v>
      </c>
      <c r="K25" s="2">
        <f>J25*4.5</f>
        <v>22.5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/>
      <c r="H26" s="15"/>
      <c r="J26" s="11">
        <f t="shared" si="0"/>
        <v>0</v>
      </c>
      <c r="K26" s="2">
        <f>J26*1</f>
        <v>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20</v>
      </c>
      <c r="F30" s="14">
        <v>10</v>
      </c>
      <c r="G30" s="14">
        <v>15</v>
      </c>
      <c r="H30" s="14"/>
      <c r="I30" s="2" t="s">
        <v>51</v>
      </c>
      <c r="J30" s="11">
        <f t="shared" si="0"/>
        <v>45</v>
      </c>
      <c r="K30" s="2">
        <f>J30*3.8</f>
        <v>171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15</v>
      </c>
      <c r="F31" s="14">
        <v>8</v>
      </c>
      <c r="G31" s="14"/>
      <c r="H31" s="14"/>
      <c r="J31" s="11">
        <f t="shared" si="0"/>
        <v>23</v>
      </c>
      <c r="K31" s="18">
        <f>J31*5</f>
        <v>115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>
        <v>2</v>
      </c>
      <c r="F32" s="14">
        <v>8</v>
      </c>
      <c r="G32" s="14"/>
      <c r="H32" s="14"/>
      <c r="J32" s="11">
        <f t="shared" si="0"/>
        <v>10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71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30</v>
      </c>
      <c r="F34" s="14">
        <v>30</v>
      </c>
      <c r="G34" s="14"/>
      <c r="H34" s="14"/>
      <c r="J34" s="11">
        <f t="shared" si="0"/>
        <v>60</v>
      </c>
      <c r="K34" s="2">
        <f>J34*5</f>
        <v>300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35</v>
      </c>
      <c r="F36" s="14">
        <v>10</v>
      </c>
      <c r="G36" s="14"/>
      <c r="H36" s="14"/>
      <c r="J36" s="11">
        <f t="shared" si="0"/>
        <v>45</v>
      </c>
      <c r="K36" s="2">
        <f>J36*0.17</f>
        <v>7.65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80</v>
      </c>
      <c r="F37" s="14"/>
      <c r="G37" s="14"/>
      <c r="H37" s="14"/>
      <c r="J37" s="11">
        <f t="shared" si="0"/>
        <v>80</v>
      </c>
      <c r="K37" s="2">
        <f>J37*1</f>
        <v>80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topLeftCell="B1" workbookViewId="0">
      <selection activeCell="B1"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123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124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20</v>
      </c>
      <c r="F13" s="14">
        <v>33</v>
      </c>
      <c r="G13" s="14">
        <v>11</v>
      </c>
      <c r="H13" s="15"/>
      <c r="J13" s="11">
        <f>E13+F13+G13+H13</f>
        <v>64</v>
      </c>
      <c r="K13" s="2">
        <f>J13*2.4</f>
        <v>153.6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/>
      <c r="G15" s="14"/>
      <c r="H15" s="15">
        <v>4</v>
      </c>
      <c r="J15" s="11">
        <f t="shared" si="0"/>
        <v>6</v>
      </c>
      <c r="K15" s="2">
        <f>J15*1</f>
        <v>6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1</v>
      </c>
      <c r="F16" s="14"/>
      <c r="G16" s="14">
        <v>1</v>
      </c>
      <c r="H16" s="15"/>
      <c r="J16" s="11">
        <f t="shared" si="0"/>
        <v>2</v>
      </c>
      <c r="K16" s="2">
        <f>J16*2</f>
        <v>4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 t="s">
        <v>74</v>
      </c>
      <c r="G18" s="14"/>
      <c r="H18" s="14" t="s">
        <v>25</v>
      </c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30</v>
      </c>
      <c r="F19" s="14">
        <v>22</v>
      </c>
      <c r="G19" s="14"/>
      <c r="H19" s="15"/>
      <c r="J19" s="11">
        <f t="shared" si="0"/>
        <v>52</v>
      </c>
      <c r="K19" s="2">
        <f>J19*2.4</f>
        <v>124.8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20</v>
      </c>
      <c r="F20" s="14">
        <v>50</v>
      </c>
      <c r="G20" s="14"/>
      <c r="H20" s="15">
        <v>50</v>
      </c>
      <c r="J20" s="11">
        <f t="shared" si="0"/>
        <v>120</v>
      </c>
      <c r="K20" s="2">
        <f>J20*0.8</f>
        <v>96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/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74</v>
      </c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/>
      <c r="F23" s="14"/>
      <c r="G23" s="14"/>
      <c r="H23" s="14"/>
      <c r="J23" s="11">
        <f t="shared" si="0"/>
        <v>0</v>
      </c>
      <c r="K23" s="2">
        <f>J23*0.35</f>
        <v>0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30</v>
      </c>
      <c r="F24" s="14">
        <v>33</v>
      </c>
      <c r="G24" s="14">
        <v>11</v>
      </c>
      <c r="H24" s="14">
        <v>25</v>
      </c>
      <c r="J24" s="11">
        <f t="shared" si="0"/>
        <v>99</v>
      </c>
      <c r="K24" s="2">
        <f>J24*2.2</f>
        <v>217.8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>
        <v>5</v>
      </c>
      <c r="G26" s="14"/>
      <c r="H26" s="15"/>
      <c r="J26" s="11">
        <f t="shared" si="0"/>
        <v>5</v>
      </c>
      <c r="K26" s="2">
        <f>J26*1</f>
        <v>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>
        <v>50</v>
      </c>
      <c r="J27" s="11">
        <f t="shared" si="0"/>
        <v>50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>
        <v>25</v>
      </c>
      <c r="J29" s="11">
        <f t="shared" si="0"/>
        <v>25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/>
      <c r="F30" s="14">
        <v>40</v>
      </c>
      <c r="G30" s="14">
        <v>15</v>
      </c>
      <c r="H30" s="14"/>
      <c r="I30" s="2" t="s">
        <v>51</v>
      </c>
      <c r="J30" s="11">
        <f t="shared" si="0"/>
        <v>55</v>
      </c>
      <c r="K30" s="2">
        <f>J30*3.8</f>
        <v>209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12</v>
      </c>
      <c r="G31" s="14"/>
      <c r="H31" s="14"/>
      <c r="J31" s="11">
        <f t="shared" si="0"/>
        <v>12</v>
      </c>
      <c r="K31" s="18">
        <f>J31*5</f>
        <v>60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/>
      <c r="F33" s="14" t="s">
        <v>69</v>
      </c>
      <c r="G33" s="14"/>
      <c r="H33" s="14" t="s">
        <v>75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16</v>
      </c>
      <c r="G34" s="14">
        <v>4</v>
      </c>
      <c r="H34" s="14"/>
      <c r="J34" s="11">
        <f t="shared" si="0"/>
        <v>20</v>
      </c>
      <c r="K34" s="2">
        <f>J34*5</f>
        <v>100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>
        <v>2</v>
      </c>
      <c r="H35" s="14">
        <v>10</v>
      </c>
      <c r="J35" s="11">
        <f t="shared" si="0"/>
        <v>12</v>
      </c>
      <c r="K35" s="2">
        <f>J35*3.3</f>
        <v>39.599999999999994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/>
      <c r="F36" s="14">
        <v>20</v>
      </c>
      <c r="G36" s="14">
        <v>15</v>
      </c>
      <c r="H36" s="14">
        <v>60</v>
      </c>
      <c r="J36" s="11">
        <f t="shared" si="0"/>
        <v>95</v>
      </c>
      <c r="K36" s="2">
        <f>J36*0.17</f>
        <v>16.150000000000002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/>
      <c r="F37" s="14"/>
      <c r="G37" s="14">
        <v>10</v>
      </c>
      <c r="H37" s="14"/>
      <c r="J37" s="11">
        <f t="shared" si="0"/>
        <v>10</v>
      </c>
      <c r="K37" s="2">
        <f>J37*1</f>
        <v>10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125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126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20</v>
      </c>
      <c r="F13" s="14"/>
      <c r="G13" s="14">
        <v>22</v>
      </c>
      <c r="H13" s="15"/>
      <c r="J13" s="11">
        <f>E13+F13+G13+H13</f>
        <v>42</v>
      </c>
      <c r="K13" s="2">
        <f>J13*2.4</f>
        <v>100.8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>
        <v>4</v>
      </c>
      <c r="G15" s="14"/>
      <c r="H15" s="15"/>
      <c r="J15" s="11">
        <f t="shared" si="0"/>
        <v>6</v>
      </c>
      <c r="K15" s="2">
        <f>J15*1</f>
        <v>6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/>
      <c r="G16" s="14"/>
      <c r="H16" s="15"/>
      <c r="J16" s="11">
        <f t="shared" si="0"/>
        <v>2</v>
      </c>
      <c r="K16" s="2">
        <f>J16*2</f>
        <v>4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30</v>
      </c>
      <c r="F19" s="14">
        <v>11</v>
      </c>
      <c r="G19" s="14"/>
      <c r="H19" s="15"/>
      <c r="J19" s="11">
        <f t="shared" si="0"/>
        <v>41</v>
      </c>
      <c r="K19" s="2">
        <f>J19*2.4</f>
        <v>98.399999999999991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/>
      <c r="G20" s="14">
        <v>28</v>
      </c>
      <c r="H20" s="15"/>
      <c r="J20" s="11">
        <f t="shared" si="0"/>
        <v>68</v>
      </c>
      <c r="K20" s="2">
        <f>J20*0.8</f>
        <v>54.400000000000006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71</v>
      </c>
      <c r="F21" s="14" t="s">
        <v>74</v>
      </c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69</v>
      </c>
      <c r="F22" s="14" t="s">
        <v>25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71</v>
      </c>
      <c r="F23" s="14" t="s">
        <v>25</v>
      </c>
      <c r="G23" s="14" t="s">
        <v>25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30</v>
      </c>
      <c r="F24" s="14">
        <v>11</v>
      </c>
      <c r="G24" s="14">
        <v>22</v>
      </c>
      <c r="H24" s="14"/>
      <c r="J24" s="11">
        <f t="shared" si="0"/>
        <v>63</v>
      </c>
      <c r="K24" s="2">
        <f>J24*2.2</f>
        <v>138.60000000000002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>
        <v>10</v>
      </c>
      <c r="G26" s="14"/>
      <c r="H26" s="15"/>
      <c r="J26" s="11">
        <f t="shared" si="0"/>
        <v>10</v>
      </c>
      <c r="K26" s="2">
        <f>J26*1</f>
        <v>10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3</v>
      </c>
      <c r="F29" s="14"/>
      <c r="G29" s="14"/>
      <c r="H29" s="14"/>
      <c r="J29" s="11">
        <f t="shared" si="0"/>
        <v>3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15</v>
      </c>
      <c r="F30" s="14">
        <v>10</v>
      </c>
      <c r="G30" s="14">
        <v>20</v>
      </c>
      <c r="H30" s="14"/>
      <c r="I30" s="2" t="s">
        <v>51</v>
      </c>
      <c r="J30" s="11">
        <f t="shared" si="0"/>
        <v>45</v>
      </c>
      <c r="K30" s="2">
        <f>J30*3.8</f>
        <v>171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/>
      <c r="G31" s="14">
        <v>4</v>
      </c>
      <c r="H31" s="14"/>
      <c r="J31" s="11">
        <f t="shared" si="0"/>
        <v>4</v>
      </c>
      <c r="K31" s="18">
        <f>J31*5</f>
        <v>20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25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/>
      <c r="G34" s="14">
        <v>2</v>
      </c>
      <c r="H34" s="14"/>
      <c r="J34" s="11">
        <f t="shared" si="0"/>
        <v>2</v>
      </c>
      <c r="K34" s="2">
        <f>J34*5</f>
        <v>10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2</v>
      </c>
      <c r="F35" s="14"/>
      <c r="G35" s="14"/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20</v>
      </c>
      <c r="F36" s="14"/>
      <c r="G36" s="14">
        <v>15</v>
      </c>
      <c r="H36" s="14"/>
      <c r="J36" s="11">
        <f t="shared" si="0"/>
        <v>35</v>
      </c>
      <c r="K36" s="2">
        <f>J36*0.17</f>
        <v>5.95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/>
      <c r="F37" s="14"/>
      <c r="G37" s="14">
        <v>15</v>
      </c>
      <c r="H37" s="14"/>
      <c r="J37" s="11">
        <f t="shared" si="0"/>
        <v>15</v>
      </c>
      <c r="K37" s="2">
        <f>J37*1</f>
        <v>15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"/>
  <sheetViews>
    <sheetView topLeftCell="A4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128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127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20</v>
      </c>
      <c r="F13" s="14">
        <v>11</v>
      </c>
      <c r="G13" s="14">
        <v>33</v>
      </c>
      <c r="H13" s="15"/>
      <c r="J13" s="11">
        <f>E13+F13+G13+H13</f>
        <v>64</v>
      </c>
      <c r="K13" s="2">
        <f>J13*2.4</f>
        <v>153.6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/>
      <c r="G15" s="14">
        <v>1</v>
      </c>
      <c r="H15" s="15"/>
      <c r="J15" s="11">
        <f t="shared" si="0"/>
        <v>3</v>
      </c>
      <c r="K15" s="2">
        <f>J15*1</f>
        <v>3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>
        <v>2</v>
      </c>
      <c r="G16" s="14">
        <v>1</v>
      </c>
      <c r="H16" s="15"/>
      <c r="J16" s="11">
        <f t="shared" si="0"/>
        <v>5</v>
      </c>
      <c r="K16" s="2">
        <f>J16*2</f>
        <v>10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/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25</v>
      </c>
      <c r="F19" s="14">
        <v>11</v>
      </c>
      <c r="G19" s="14"/>
      <c r="H19" s="15"/>
      <c r="J19" s="11">
        <f t="shared" si="0"/>
        <v>36</v>
      </c>
      <c r="K19" s="2">
        <f>J19*2.4</f>
        <v>86.399999999999991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35</v>
      </c>
      <c r="F20" s="14">
        <v>40</v>
      </c>
      <c r="G20" s="14">
        <v>28</v>
      </c>
      <c r="H20" s="15"/>
      <c r="J20" s="11">
        <f t="shared" si="0"/>
        <v>103</v>
      </c>
      <c r="K20" s="2">
        <f>J20*0.8</f>
        <v>82.4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 t="s">
        <v>25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74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69</v>
      </c>
      <c r="F23" s="14" t="s">
        <v>25</v>
      </c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30</v>
      </c>
      <c r="F24" s="14">
        <v>22</v>
      </c>
      <c r="G24" s="14">
        <v>22</v>
      </c>
      <c r="H24" s="14"/>
      <c r="J24" s="11">
        <f t="shared" si="0"/>
        <v>74</v>
      </c>
      <c r="K24" s="2">
        <f>J24*2.2</f>
        <v>162.80000000000001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>
        <v>10</v>
      </c>
      <c r="G26" s="14">
        <v>40</v>
      </c>
      <c r="H26" s="15"/>
      <c r="J26" s="11">
        <f t="shared" si="0"/>
        <v>50</v>
      </c>
      <c r="K26" s="2">
        <f>J26*1</f>
        <v>50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15</v>
      </c>
      <c r="F30" s="14">
        <v>30</v>
      </c>
      <c r="G30" s="14">
        <v>25</v>
      </c>
      <c r="H30" s="14"/>
      <c r="I30" s="2" t="s">
        <v>51</v>
      </c>
      <c r="J30" s="11">
        <f t="shared" si="0"/>
        <v>70</v>
      </c>
      <c r="K30" s="2">
        <f>J30*3.8</f>
        <v>266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10</v>
      </c>
      <c r="F31" s="14"/>
      <c r="G31" s="14">
        <v>8</v>
      </c>
      <c r="H31" s="14"/>
      <c r="J31" s="11">
        <f t="shared" si="0"/>
        <v>18</v>
      </c>
      <c r="K31" s="18">
        <f>J31*5</f>
        <v>90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68</v>
      </c>
      <c r="F33" s="14" t="s">
        <v>69</v>
      </c>
      <c r="G33" s="14" t="s">
        <v>71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10</v>
      </c>
      <c r="F34" s="14"/>
      <c r="G34" s="14">
        <v>8</v>
      </c>
      <c r="H34" s="14"/>
      <c r="J34" s="11">
        <f t="shared" si="0"/>
        <v>18</v>
      </c>
      <c r="K34" s="2">
        <f>J34*5</f>
        <v>90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1</v>
      </c>
      <c r="F35" s="14"/>
      <c r="G35" s="14"/>
      <c r="H35" s="14"/>
      <c r="J35" s="11">
        <f t="shared" si="0"/>
        <v>1</v>
      </c>
      <c r="K35" s="2">
        <f>J35*3.3</f>
        <v>3.3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35</v>
      </c>
      <c r="F36" s="14">
        <v>30</v>
      </c>
      <c r="G36" s="14">
        <v>10</v>
      </c>
      <c r="H36" s="14"/>
      <c r="J36" s="11">
        <f t="shared" si="0"/>
        <v>75</v>
      </c>
      <c r="K36" s="2">
        <f>J36*0.17</f>
        <v>12.750000000000002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40</v>
      </c>
      <c r="F37" s="14">
        <v>20</v>
      </c>
      <c r="G37" s="14">
        <v>15</v>
      </c>
      <c r="H37" s="14"/>
      <c r="J37" s="11">
        <f t="shared" si="0"/>
        <v>75</v>
      </c>
      <c r="K37" s="2">
        <f>J37*1</f>
        <v>75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129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130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25</v>
      </c>
      <c r="F13" s="14">
        <v>22</v>
      </c>
      <c r="G13" s="14">
        <v>33</v>
      </c>
      <c r="H13" s="15"/>
      <c r="J13" s="11">
        <f>E13+F13+G13+H13</f>
        <v>80</v>
      </c>
      <c r="K13" s="2">
        <f>J13*2.4</f>
        <v>192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>
        <v>4</v>
      </c>
      <c r="G15" s="14"/>
      <c r="H15" s="15"/>
      <c r="J15" s="11">
        <f t="shared" si="0"/>
        <v>6</v>
      </c>
      <c r="K15" s="2">
        <f>J15*1</f>
        <v>6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/>
      <c r="G16" s="14">
        <v>1</v>
      </c>
      <c r="H16" s="15">
        <v>4</v>
      </c>
      <c r="J16" s="11">
        <f t="shared" si="0"/>
        <v>7</v>
      </c>
      <c r="K16" s="2">
        <f>J16*2</f>
        <v>14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40</v>
      </c>
      <c r="F19" s="14">
        <v>11</v>
      </c>
      <c r="G19" s="14"/>
      <c r="H19" s="15"/>
      <c r="J19" s="11">
        <f t="shared" si="0"/>
        <v>51</v>
      </c>
      <c r="K19" s="2">
        <f>J19*2.4</f>
        <v>122.39999999999999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80</v>
      </c>
      <c r="F20" s="14">
        <v>40</v>
      </c>
      <c r="G20" s="14">
        <v>28</v>
      </c>
      <c r="H20" s="15"/>
      <c r="J20" s="11">
        <f t="shared" si="0"/>
        <v>148</v>
      </c>
      <c r="K20" s="2">
        <f>J20*0.8</f>
        <v>118.4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70</v>
      </c>
      <c r="F21" s="14" t="s">
        <v>74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70</v>
      </c>
      <c r="F22" s="14" t="s">
        <v>25</v>
      </c>
      <c r="G22" s="14" t="s">
        <v>74</v>
      </c>
      <c r="H22" s="14" t="s">
        <v>111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70</v>
      </c>
      <c r="F23" s="14" t="s">
        <v>74</v>
      </c>
      <c r="G23" s="14" t="s">
        <v>25</v>
      </c>
      <c r="H23" s="14" t="s">
        <v>75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15</v>
      </c>
      <c r="F24" s="14">
        <v>11</v>
      </c>
      <c r="G24" s="14">
        <v>22</v>
      </c>
      <c r="H24" s="14"/>
      <c r="J24" s="11">
        <f t="shared" si="0"/>
        <v>48</v>
      </c>
      <c r="K24" s="2">
        <f>J24*2.2</f>
        <v>105.60000000000001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/>
      <c r="G26" s="14">
        <v>40</v>
      </c>
      <c r="H26" s="15">
        <v>50</v>
      </c>
      <c r="J26" s="11">
        <f t="shared" si="0"/>
        <v>100</v>
      </c>
      <c r="K26" s="2">
        <f>J26*1</f>
        <v>100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5</v>
      </c>
      <c r="F29" s="14"/>
      <c r="G29" s="14"/>
      <c r="H29" s="14"/>
      <c r="J29" s="11">
        <f t="shared" si="0"/>
        <v>5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25</v>
      </c>
      <c r="F30" s="14">
        <v>30</v>
      </c>
      <c r="G30" s="14">
        <v>15</v>
      </c>
      <c r="H30" s="14"/>
      <c r="I30" s="2" t="s">
        <v>51</v>
      </c>
      <c r="J30" s="11">
        <f t="shared" si="0"/>
        <v>70</v>
      </c>
      <c r="K30" s="2">
        <f>J30*3.8</f>
        <v>266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10</v>
      </c>
      <c r="F31" s="14">
        <v>10</v>
      </c>
      <c r="G31" s="14">
        <v>4</v>
      </c>
      <c r="H31" s="14"/>
      <c r="J31" s="11">
        <f t="shared" si="0"/>
        <v>24</v>
      </c>
      <c r="K31" s="18">
        <f>J31*5</f>
        <v>120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131</v>
      </c>
      <c r="F33" s="14" t="s">
        <v>69</v>
      </c>
      <c r="G33" s="14" t="s">
        <v>74</v>
      </c>
      <c r="H33" s="14" t="s">
        <v>68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8</v>
      </c>
      <c r="F34" s="14">
        <v>10</v>
      </c>
      <c r="G34" s="14"/>
      <c r="H34" s="14"/>
      <c r="J34" s="11">
        <f t="shared" si="0"/>
        <v>18</v>
      </c>
      <c r="K34" s="2">
        <f>J34*5</f>
        <v>90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2</v>
      </c>
      <c r="F35" s="14">
        <v>4</v>
      </c>
      <c r="G35" s="14">
        <v>2</v>
      </c>
      <c r="H35" s="14"/>
      <c r="J35" s="11">
        <f t="shared" si="0"/>
        <v>8</v>
      </c>
      <c r="K35" s="2">
        <f>J35*3.3</f>
        <v>26.4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60</v>
      </c>
      <c r="F36" s="14"/>
      <c r="G36" s="14">
        <v>10</v>
      </c>
      <c r="H36" s="14">
        <v>100</v>
      </c>
      <c r="J36" s="11">
        <f t="shared" si="0"/>
        <v>170</v>
      </c>
      <c r="K36" s="2">
        <f>J36*0.17</f>
        <v>28.900000000000002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80</v>
      </c>
      <c r="F37" s="14"/>
      <c r="G37" s="14">
        <v>15</v>
      </c>
      <c r="H37" s="14"/>
      <c r="J37" s="11">
        <f t="shared" si="0"/>
        <v>95</v>
      </c>
      <c r="K37" s="2">
        <f>J37*1</f>
        <v>95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132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133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20</v>
      </c>
      <c r="F13" s="14">
        <v>33</v>
      </c>
      <c r="G13" s="14">
        <v>22</v>
      </c>
      <c r="H13" s="15"/>
      <c r="J13" s="11">
        <f>E13+F13+G13+H13</f>
        <v>75</v>
      </c>
      <c r="K13" s="2">
        <f>J13*2.4</f>
        <v>180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/>
      <c r="G15" s="14"/>
      <c r="H15" s="15"/>
      <c r="J15" s="11">
        <f t="shared" si="0"/>
        <v>2</v>
      </c>
      <c r="K15" s="2">
        <f>J15*1</f>
        <v>2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>
        <v>4</v>
      </c>
      <c r="G16" s="14"/>
      <c r="H16" s="15"/>
      <c r="J16" s="11">
        <f t="shared" si="0"/>
        <v>4</v>
      </c>
      <c r="K16" s="2">
        <f>J16*2</f>
        <v>8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20</v>
      </c>
      <c r="F19" s="14"/>
      <c r="G19" s="14"/>
      <c r="H19" s="15"/>
      <c r="J19" s="11">
        <f t="shared" si="0"/>
        <v>20</v>
      </c>
      <c r="K19" s="2">
        <f>J19*2.4</f>
        <v>48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50</v>
      </c>
      <c r="F20" s="14">
        <v>60</v>
      </c>
      <c r="G20" s="14">
        <v>14</v>
      </c>
      <c r="H20" s="15"/>
      <c r="J20" s="11">
        <f t="shared" si="0"/>
        <v>124</v>
      </c>
      <c r="K20" s="2">
        <f>J20*0.8</f>
        <v>99.2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 t="s">
        <v>25</v>
      </c>
      <c r="G21" s="14" t="s">
        <v>134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69</v>
      </c>
      <c r="F22" s="14" t="s">
        <v>69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69</v>
      </c>
      <c r="F23" s="14" t="s">
        <v>25</v>
      </c>
      <c r="G23" s="14" t="s">
        <v>134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20</v>
      </c>
      <c r="F24" s="14">
        <v>11</v>
      </c>
      <c r="G24" s="14">
        <v>11</v>
      </c>
      <c r="H24" s="14"/>
      <c r="J24" s="11">
        <f t="shared" si="0"/>
        <v>42</v>
      </c>
      <c r="K24" s="2">
        <f>J24*2.2</f>
        <v>92.4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>
        <v>10</v>
      </c>
      <c r="G26" s="14">
        <v>40</v>
      </c>
      <c r="H26" s="15"/>
      <c r="J26" s="11">
        <f t="shared" si="0"/>
        <v>60</v>
      </c>
      <c r="K26" s="2">
        <f>J26*1</f>
        <v>60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/>
      <c r="F30" s="14">
        <v>20</v>
      </c>
      <c r="G30" s="14"/>
      <c r="H30" s="14"/>
      <c r="I30" s="2" t="s">
        <v>51</v>
      </c>
      <c r="J30" s="11">
        <f t="shared" si="0"/>
        <v>20</v>
      </c>
      <c r="K30" s="2">
        <f>J30*3.8</f>
        <v>76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/>
      <c r="G31" s="14">
        <v>4</v>
      </c>
      <c r="H31" s="14"/>
      <c r="J31" s="11">
        <f t="shared" si="0"/>
        <v>4</v>
      </c>
      <c r="K31" s="18">
        <f>J31*5</f>
        <v>20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70</v>
      </c>
      <c r="F33" s="14" t="s">
        <v>69</v>
      </c>
      <c r="G33" s="14" t="s">
        <v>69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/>
      <c r="G34" s="14">
        <v>4</v>
      </c>
      <c r="H34" s="14"/>
      <c r="J34" s="11">
        <f t="shared" si="0"/>
        <v>4</v>
      </c>
      <c r="K34" s="2">
        <f>J34*5</f>
        <v>20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60</v>
      </c>
      <c r="F36" s="14">
        <v>30</v>
      </c>
      <c r="G36" s="14">
        <v>15</v>
      </c>
      <c r="H36" s="14"/>
      <c r="J36" s="11">
        <f t="shared" si="0"/>
        <v>105</v>
      </c>
      <c r="K36" s="2">
        <f>J36*0.17</f>
        <v>17.850000000000001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40</v>
      </c>
      <c r="F37" s="14">
        <v>10</v>
      </c>
      <c r="G37" s="14">
        <v>10</v>
      </c>
      <c r="H37" s="14"/>
      <c r="J37" s="11">
        <f t="shared" si="0"/>
        <v>60</v>
      </c>
      <c r="K37" s="2">
        <f>J37*1</f>
        <v>60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135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136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>
        <v>33</v>
      </c>
      <c r="G13" s="14">
        <v>11</v>
      </c>
      <c r="H13" s="15"/>
      <c r="J13" s="11">
        <f>E13+F13+G13+H13</f>
        <v>44</v>
      </c>
      <c r="K13" s="2">
        <f>J13*2.4</f>
        <v>105.6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>
        <v>4</v>
      </c>
      <c r="G15" s="14"/>
      <c r="H15" s="15"/>
      <c r="J15" s="11">
        <f t="shared" si="0"/>
        <v>4</v>
      </c>
      <c r="K15" s="2">
        <f>J15*1</f>
        <v>4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>
        <v>1</v>
      </c>
      <c r="H16" s="15"/>
      <c r="J16" s="11">
        <f t="shared" si="0"/>
        <v>1</v>
      </c>
      <c r="K16" s="2">
        <f>J16*2</f>
        <v>2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10</v>
      </c>
      <c r="F19" s="14"/>
      <c r="G19" s="14"/>
      <c r="H19" s="15"/>
      <c r="J19" s="11">
        <f t="shared" si="0"/>
        <v>10</v>
      </c>
      <c r="K19" s="2">
        <f>J19*2.4</f>
        <v>24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20</v>
      </c>
      <c r="F20" s="14">
        <v>60</v>
      </c>
      <c r="G20" s="14">
        <v>14</v>
      </c>
      <c r="H20" s="15"/>
      <c r="J20" s="11">
        <f t="shared" si="0"/>
        <v>94</v>
      </c>
      <c r="K20" s="2">
        <f>J20*0.8</f>
        <v>75.2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 t="s">
        <v>69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74</v>
      </c>
      <c r="F22" s="14" t="s">
        <v>69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 t="s">
        <v>69</v>
      </c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10</v>
      </c>
      <c r="F24" s="14">
        <v>33</v>
      </c>
      <c r="G24" s="14">
        <v>22</v>
      </c>
      <c r="H24" s="14"/>
      <c r="J24" s="11">
        <f t="shared" si="0"/>
        <v>65</v>
      </c>
      <c r="K24" s="2">
        <f>J24*2.2</f>
        <v>143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>
        <v>10</v>
      </c>
      <c r="G26" s="14">
        <v>20</v>
      </c>
      <c r="H26" s="15"/>
      <c r="J26" s="11">
        <f t="shared" si="0"/>
        <v>30</v>
      </c>
      <c r="K26" s="2">
        <f>J26*1</f>
        <v>30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15</v>
      </c>
      <c r="F30" s="14">
        <v>40</v>
      </c>
      <c r="G30" s="14">
        <v>15</v>
      </c>
      <c r="H30" s="14"/>
      <c r="I30" s="2" t="s">
        <v>51</v>
      </c>
      <c r="J30" s="11">
        <f t="shared" si="0"/>
        <v>70</v>
      </c>
      <c r="K30" s="2">
        <f>J30*3.8</f>
        <v>266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/>
      <c r="G31" s="14">
        <v>4</v>
      </c>
      <c r="H31" s="14"/>
      <c r="J31" s="11">
        <f t="shared" si="0"/>
        <v>4</v>
      </c>
      <c r="K31" s="18">
        <f>J31*5</f>
        <v>20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69</v>
      </c>
      <c r="F33" s="14" t="s">
        <v>71</v>
      </c>
      <c r="G33" s="14" t="s">
        <v>69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20</v>
      </c>
      <c r="G34" s="14"/>
      <c r="H34" s="14"/>
      <c r="J34" s="11">
        <f t="shared" si="0"/>
        <v>20</v>
      </c>
      <c r="K34" s="2">
        <f>J34*5</f>
        <v>100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40</v>
      </c>
      <c r="F36" s="14">
        <v>30</v>
      </c>
      <c r="G36" s="14">
        <v>15</v>
      </c>
      <c r="H36" s="14"/>
      <c r="J36" s="11">
        <f t="shared" si="0"/>
        <v>85</v>
      </c>
      <c r="K36" s="2">
        <f>J36*0.17</f>
        <v>14.450000000000001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/>
      <c r="F37" s="14">
        <v>20</v>
      </c>
      <c r="G37" s="14">
        <v>10</v>
      </c>
      <c r="H37" s="14"/>
      <c r="J37" s="11">
        <f t="shared" si="0"/>
        <v>30</v>
      </c>
      <c r="K37" s="2">
        <f>J37*1</f>
        <v>30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137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138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10</v>
      </c>
      <c r="F13" s="14"/>
      <c r="G13" s="14">
        <v>22</v>
      </c>
      <c r="H13" s="15"/>
      <c r="J13" s="11">
        <f>E13+F13+G13+H13</f>
        <v>32</v>
      </c>
      <c r="K13" s="2">
        <f>J13*2.4</f>
        <v>76.8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>
        <v>8</v>
      </c>
      <c r="G15" s="14"/>
      <c r="H15" s="15"/>
      <c r="J15" s="11">
        <f t="shared" si="0"/>
        <v>8</v>
      </c>
      <c r="K15" s="2">
        <f>J15*1</f>
        <v>8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/>
      <c r="H16" s="15"/>
      <c r="J16" s="11">
        <f t="shared" si="0"/>
        <v>0</v>
      </c>
      <c r="K16" s="2">
        <f>J16*2</f>
        <v>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>
        <v>11</v>
      </c>
      <c r="G19" s="14"/>
      <c r="H19" s="15"/>
      <c r="J19" s="11">
        <f t="shared" si="0"/>
        <v>11</v>
      </c>
      <c r="K19" s="2">
        <f>J19*2.4</f>
        <v>26.4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/>
      <c r="F20" s="14">
        <v>30</v>
      </c>
      <c r="G20" s="14"/>
      <c r="H20" s="15"/>
      <c r="J20" s="11">
        <f t="shared" si="0"/>
        <v>30</v>
      </c>
      <c r="K20" s="2">
        <f>J20*0.8</f>
        <v>24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/>
      <c r="G21" s="14"/>
      <c r="H21" s="14"/>
      <c r="J21" s="11">
        <f t="shared" si="0"/>
        <v>0</v>
      </c>
      <c r="K21" s="2">
        <f>J21*0.35</f>
        <v>0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74</v>
      </c>
      <c r="F22" s="14"/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/>
      <c r="F23" s="14"/>
      <c r="G23" s="14" t="s">
        <v>25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/>
      <c r="F24" s="14"/>
      <c r="G24" s="14">
        <v>11</v>
      </c>
      <c r="H24" s="14"/>
      <c r="J24" s="11">
        <f t="shared" si="0"/>
        <v>11</v>
      </c>
      <c r="K24" s="2">
        <f>J24*2.2</f>
        <v>24.200000000000003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/>
      <c r="H26" s="15"/>
      <c r="J26" s="11">
        <f t="shared" si="0"/>
        <v>0</v>
      </c>
      <c r="K26" s="2">
        <f>J26*1</f>
        <v>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3</v>
      </c>
      <c r="F29" s="14"/>
      <c r="G29" s="14"/>
      <c r="H29" s="14"/>
      <c r="J29" s="11">
        <f t="shared" si="0"/>
        <v>3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10</v>
      </c>
      <c r="F30" s="14"/>
      <c r="G30" s="14"/>
      <c r="H30" s="14"/>
      <c r="I30" s="2" t="s">
        <v>51</v>
      </c>
      <c r="J30" s="11">
        <f t="shared" si="0"/>
        <v>10</v>
      </c>
      <c r="K30" s="2">
        <f>J30*3.8</f>
        <v>38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10</v>
      </c>
      <c r="G31" s="14"/>
      <c r="H31" s="14"/>
      <c r="J31" s="11">
        <f t="shared" si="0"/>
        <v>10</v>
      </c>
      <c r="K31" s="18">
        <f>J31*5</f>
        <v>50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/>
      <c r="F33" s="14" t="s">
        <v>25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12</v>
      </c>
      <c r="G34" s="14"/>
      <c r="H34" s="14"/>
      <c r="J34" s="11">
        <f t="shared" si="0"/>
        <v>12</v>
      </c>
      <c r="K34" s="2">
        <f>J34*5</f>
        <v>60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>
        <v>2</v>
      </c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40</v>
      </c>
      <c r="F36" s="14"/>
      <c r="G36" s="14"/>
      <c r="H36" s="14"/>
      <c r="J36" s="11">
        <f t="shared" si="0"/>
        <v>40</v>
      </c>
      <c r="K36" s="2">
        <f>J36*0.17</f>
        <v>6.8000000000000007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/>
      <c r="F37" s="14"/>
      <c r="G37" s="14">
        <v>10</v>
      </c>
      <c r="H37" s="14"/>
      <c r="J37" s="11">
        <f t="shared" si="0"/>
        <v>10</v>
      </c>
      <c r="K37" s="2">
        <f>J37*1</f>
        <v>10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139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140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>
        <v>11</v>
      </c>
      <c r="G13" s="14">
        <v>22</v>
      </c>
      <c r="H13" s="15"/>
      <c r="J13" s="11">
        <f>E13+F13+G13+H13</f>
        <v>33</v>
      </c>
      <c r="K13" s="2">
        <f>J13*2.4</f>
        <v>79.2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/>
      <c r="G15" s="14">
        <v>1</v>
      </c>
      <c r="H15" s="15"/>
      <c r="J15" s="11">
        <f t="shared" si="0"/>
        <v>3</v>
      </c>
      <c r="K15" s="2">
        <f>J15*1</f>
        <v>3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3</v>
      </c>
      <c r="F16" s="14"/>
      <c r="G16" s="14"/>
      <c r="H16" s="15"/>
      <c r="J16" s="11">
        <f t="shared" si="0"/>
        <v>3</v>
      </c>
      <c r="K16" s="2">
        <f>J16*2</f>
        <v>6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/>
      <c r="G19" s="14"/>
      <c r="H19" s="15"/>
      <c r="J19" s="11">
        <f t="shared" si="0"/>
        <v>0</v>
      </c>
      <c r="K19" s="2">
        <f>J19*2.4</f>
        <v>0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30</v>
      </c>
      <c r="F20" s="14"/>
      <c r="G20" s="14">
        <v>28</v>
      </c>
      <c r="H20" s="15"/>
      <c r="J20" s="11">
        <f t="shared" si="0"/>
        <v>58</v>
      </c>
      <c r="K20" s="2">
        <f>J20*0.8</f>
        <v>46.400000000000006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74</v>
      </c>
      <c r="F21" s="14" t="s">
        <v>25</v>
      </c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25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/>
      <c r="F23" s="14" t="s">
        <v>25</v>
      </c>
      <c r="G23" s="14" t="s">
        <v>25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15</v>
      </c>
      <c r="F24" s="14">
        <v>11</v>
      </c>
      <c r="G24" s="14">
        <v>11</v>
      </c>
      <c r="H24" s="14"/>
      <c r="J24" s="11">
        <f t="shared" si="0"/>
        <v>37</v>
      </c>
      <c r="K24" s="2">
        <f>J24*2.2</f>
        <v>81.400000000000006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/>
      <c r="H26" s="15"/>
      <c r="J26" s="11">
        <f t="shared" si="0"/>
        <v>0</v>
      </c>
      <c r="K26" s="2">
        <f>J26*1</f>
        <v>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3</v>
      </c>
      <c r="F29" s="14"/>
      <c r="G29" s="14"/>
      <c r="H29" s="14"/>
      <c r="J29" s="11">
        <f t="shared" si="0"/>
        <v>3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10</v>
      </c>
      <c r="F30" s="14">
        <v>10</v>
      </c>
      <c r="G30" s="14">
        <v>15</v>
      </c>
      <c r="H30" s="14"/>
      <c r="I30" s="2" t="s">
        <v>51</v>
      </c>
      <c r="J30" s="11">
        <f t="shared" si="0"/>
        <v>35</v>
      </c>
      <c r="K30" s="2">
        <f>J30*3.8</f>
        <v>133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/>
      <c r="G31" s="14">
        <v>4</v>
      </c>
      <c r="H31" s="14"/>
      <c r="J31" s="11">
        <f t="shared" si="0"/>
        <v>4</v>
      </c>
      <c r="K31" s="18">
        <f>J31*5</f>
        <v>20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75</v>
      </c>
      <c r="F33" s="14" t="s">
        <v>71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6</v>
      </c>
      <c r="F34" s="14"/>
      <c r="G34" s="14"/>
      <c r="H34" s="14"/>
      <c r="J34" s="11">
        <f t="shared" si="0"/>
        <v>6</v>
      </c>
      <c r="K34" s="2">
        <f>J34*5</f>
        <v>30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>
        <v>2</v>
      </c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/>
      <c r="F36" s="14">
        <v>20</v>
      </c>
      <c r="G36" s="14">
        <v>10</v>
      </c>
      <c r="H36" s="14"/>
      <c r="J36" s="11">
        <f t="shared" si="0"/>
        <v>30</v>
      </c>
      <c r="K36" s="2">
        <f>J36*0.17</f>
        <v>5.1000000000000005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60</v>
      </c>
      <c r="F37" s="14"/>
      <c r="G37" s="14">
        <v>10</v>
      </c>
      <c r="H37" s="14"/>
      <c r="J37" s="11">
        <f t="shared" si="0"/>
        <v>70</v>
      </c>
      <c r="K37" s="2">
        <f>J37*1</f>
        <v>70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141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142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20</v>
      </c>
      <c r="F13" s="14">
        <v>44</v>
      </c>
      <c r="G13" s="14">
        <v>30</v>
      </c>
      <c r="H13" s="15"/>
      <c r="J13" s="11">
        <f>E13+F13+G13+H13</f>
        <v>94</v>
      </c>
      <c r="K13" s="2">
        <f>J13*2.4</f>
        <v>225.6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>
        <v>8</v>
      </c>
      <c r="G15" s="14">
        <v>1</v>
      </c>
      <c r="H15" s="15"/>
      <c r="J15" s="11">
        <f t="shared" si="0"/>
        <v>11</v>
      </c>
      <c r="K15" s="2">
        <f>J15*1</f>
        <v>11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>
        <v>4</v>
      </c>
      <c r="G16" s="14">
        <v>2</v>
      </c>
      <c r="H16" s="15"/>
      <c r="J16" s="11">
        <f t="shared" si="0"/>
        <v>8</v>
      </c>
      <c r="K16" s="2">
        <f>J16*2</f>
        <v>16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/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>
        <v>11</v>
      </c>
      <c r="G19" s="14"/>
      <c r="H19" s="15"/>
      <c r="J19" s="11">
        <f t="shared" si="0"/>
        <v>11</v>
      </c>
      <c r="K19" s="2">
        <f>J19*2.4</f>
        <v>26.4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20</v>
      </c>
      <c r="F20" s="14">
        <v>70</v>
      </c>
      <c r="G20" s="14">
        <v>28</v>
      </c>
      <c r="H20" s="15"/>
      <c r="J20" s="11">
        <f t="shared" si="0"/>
        <v>118</v>
      </c>
      <c r="K20" s="2">
        <f>J20*0.8</f>
        <v>94.4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 t="s">
        <v>69</v>
      </c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74</v>
      </c>
      <c r="F22" s="14" t="s">
        <v>69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/>
      <c r="F23" s="14" t="s">
        <v>69</v>
      </c>
      <c r="G23" s="14" t="s">
        <v>25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25</v>
      </c>
      <c r="F24" s="14">
        <v>55</v>
      </c>
      <c r="G24" s="14">
        <v>22</v>
      </c>
      <c r="H24" s="14"/>
      <c r="J24" s="11">
        <f t="shared" si="0"/>
        <v>102</v>
      </c>
      <c r="K24" s="2">
        <f>J24*2.2</f>
        <v>224.4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>
        <v>10</v>
      </c>
      <c r="G26" s="14"/>
      <c r="H26" s="15"/>
      <c r="J26" s="11">
        <f t="shared" si="0"/>
        <v>20</v>
      </c>
      <c r="K26" s="2">
        <f>J26*1</f>
        <v>20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2</v>
      </c>
      <c r="F29" s="14"/>
      <c r="G29" s="14"/>
      <c r="H29" s="14"/>
      <c r="J29" s="11">
        <f t="shared" si="0"/>
        <v>2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/>
      <c r="F30" s="14">
        <v>50</v>
      </c>
      <c r="G30" s="14">
        <v>15</v>
      </c>
      <c r="H30" s="14"/>
      <c r="I30" s="2" t="s">
        <v>51</v>
      </c>
      <c r="J30" s="11">
        <f t="shared" si="0"/>
        <v>65</v>
      </c>
      <c r="K30" s="2">
        <f>J30*3.8</f>
        <v>247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10</v>
      </c>
      <c r="F31" s="14">
        <v>12</v>
      </c>
      <c r="G31" s="14"/>
      <c r="H31" s="14"/>
      <c r="J31" s="11">
        <f t="shared" si="0"/>
        <v>22</v>
      </c>
      <c r="K31" s="18">
        <f>J31*5</f>
        <v>110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69</v>
      </c>
      <c r="F33" s="14" t="s">
        <v>71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10</v>
      </c>
      <c r="F34" s="14">
        <v>12</v>
      </c>
      <c r="G34" s="14">
        <v>4</v>
      </c>
      <c r="H34" s="14"/>
      <c r="J34" s="11">
        <f t="shared" si="0"/>
        <v>26</v>
      </c>
      <c r="K34" s="2">
        <f>J34*5</f>
        <v>130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1</v>
      </c>
      <c r="F35" s="14"/>
      <c r="G35" s="14"/>
      <c r="H35" s="14"/>
      <c r="J35" s="11">
        <f t="shared" si="0"/>
        <v>1</v>
      </c>
      <c r="K35" s="2">
        <f>J35*3.3</f>
        <v>3.3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/>
      <c r="F36" s="14">
        <v>20</v>
      </c>
      <c r="G36" s="14">
        <v>15</v>
      </c>
      <c r="H36" s="14"/>
      <c r="J36" s="11">
        <f t="shared" si="0"/>
        <v>35</v>
      </c>
      <c r="K36" s="2">
        <f>J36*0.17</f>
        <v>5.95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/>
      <c r="F37" s="14">
        <v>10</v>
      </c>
      <c r="G37" s="14">
        <v>25</v>
      </c>
      <c r="H37" s="14"/>
      <c r="J37" s="11">
        <f t="shared" si="0"/>
        <v>35</v>
      </c>
      <c r="K37" s="2">
        <f>J37*1</f>
        <v>35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143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144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15</v>
      </c>
      <c r="F13" s="14">
        <v>33</v>
      </c>
      <c r="G13" s="14">
        <v>33</v>
      </c>
      <c r="H13" s="15"/>
      <c r="J13" s="11">
        <f>E13+F13+G13+H13</f>
        <v>81</v>
      </c>
      <c r="K13" s="2">
        <f>J13*2.4</f>
        <v>194.4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1</v>
      </c>
      <c r="F15" s="14">
        <v>8</v>
      </c>
      <c r="G15" s="14"/>
      <c r="H15" s="15"/>
      <c r="J15" s="11">
        <f t="shared" si="0"/>
        <v>9</v>
      </c>
      <c r="K15" s="2">
        <f>J15*1</f>
        <v>9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/>
      <c r="H16" s="15"/>
      <c r="J16" s="11">
        <f t="shared" si="0"/>
        <v>0</v>
      </c>
      <c r="K16" s="2">
        <f>J16*2</f>
        <v>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 t="s">
        <v>74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>
        <v>33</v>
      </c>
      <c r="G19" s="14"/>
      <c r="H19" s="15"/>
      <c r="J19" s="11">
        <f t="shared" si="0"/>
        <v>33</v>
      </c>
      <c r="K19" s="2">
        <f>J19*2.4</f>
        <v>79.2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70</v>
      </c>
      <c r="G20" s="14">
        <v>28</v>
      </c>
      <c r="H20" s="15"/>
      <c r="J20" s="11">
        <f t="shared" si="0"/>
        <v>138</v>
      </c>
      <c r="K20" s="2">
        <f>J20*0.8</f>
        <v>110.4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74</v>
      </c>
      <c r="F21" s="14" t="s">
        <v>74</v>
      </c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75</v>
      </c>
      <c r="F22" s="14" t="s">
        <v>74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 t="s">
        <v>25</v>
      </c>
      <c r="G23" s="14" t="s">
        <v>25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20</v>
      </c>
      <c r="F24" s="14">
        <v>22</v>
      </c>
      <c r="G24" s="14">
        <v>22</v>
      </c>
      <c r="H24" s="14"/>
      <c r="J24" s="11">
        <f t="shared" si="0"/>
        <v>64</v>
      </c>
      <c r="K24" s="2">
        <f>J24*2.2</f>
        <v>140.80000000000001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>
        <v>25</v>
      </c>
      <c r="H26" s="15"/>
      <c r="J26" s="11">
        <f t="shared" si="0"/>
        <v>25</v>
      </c>
      <c r="K26" s="2">
        <f>J26*1</f>
        <v>25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4</v>
      </c>
      <c r="F29" s="14"/>
      <c r="G29" s="14"/>
      <c r="H29" s="14"/>
      <c r="J29" s="11">
        <f t="shared" si="0"/>
        <v>4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20</v>
      </c>
      <c r="F30" s="14">
        <v>20</v>
      </c>
      <c r="G30" s="14">
        <v>20</v>
      </c>
      <c r="H30" s="14"/>
      <c r="I30" s="2" t="s">
        <v>51</v>
      </c>
      <c r="J30" s="11">
        <f t="shared" si="0"/>
        <v>60</v>
      </c>
      <c r="K30" s="2">
        <f>J30*3.8</f>
        <v>228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/>
      <c r="G31" s="14">
        <v>4</v>
      </c>
      <c r="H31" s="14"/>
      <c r="J31" s="11">
        <f t="shared" si="0"/>
        <v>4</v>
      </c>
      <c r="K31" s="18">
        <f>J31*5</f>
        <v>20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75</v>
      </c>
      <c r="F33" s="14" t="s">
        <v>74</v>
      </c>
      <c r="G33" s="14" t="s">
        <v>69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/>
      <c r="G34" s="14">
        <v>3</v>
      </c>
      <c r="H34" s="14"/>
      <c r="J34" s="11">
        <f t="shared" si="0"/>
        <v>3</v>
      </c>
      <c r="K34" s="2">
        <f>J34*5</f>
        <v>15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3</v>
      </c>
      <c r="F35" s="14"/>
      <c r="G35" s="14">
        <v>2</v>
      </c>
      <c r="H35" s="14"/>
      <c r="J35" s="11">
        <f t="shared" si="0"/>
        <v>5</v>
      </c>
      <c r="K35" s="2">
        <f>J35*3.3</f>
        <v>16.5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20</v>
      </c>
      <c r="F36" s="14"/>
      <c r="G36" s="14"/>
      <c r="H36" s="14"/>
      <c r="J36" s="11">
        <f t="shared" si="0"/>
        <v>20</v>
      </c>
      <c r="K36" s="2">
        <f>J36*0.17</f>
        <v>3.4000000000000004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/>
      <c r="F37" s="14"/>
      <c r="G37" s="14">
        <v>10</v>
      </c>
      <c r="H37" s="14"/>
      <c r="J37" s="11">
        <f t="shared" si="0"/>
        <v>10</v>
      </c>
      <c r="K37" s="2">
        <f>J37*1</f>
        <v>10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145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146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20</v>
      </c>
      <c r="F13" s="14">
        <v>11</v>
      </c>
      <c r="G13" s="14">
        <v>33</v>
      </c>
      <c r="H13" s="15"/>
      <c r="J13" s="11">
        <f>E13+F13+G13+H13</f>
        <v>64</v>
      </c>
      <c r="K13" s="2">
        <f>J13*2.4</f>
        <v>153.6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>
        <v>4</v>
      </c>
      <c r="G15" s="14"/>
      <c r="H15" s="15"/>
      <c r="J15" s="11">
        <f t="shared" si="0"/>
        <v>6</v>
      </c>
      <c r="K15" s="2">
        <f>J15*1</f>
        <v>6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/>
      <c r="G16" s="14">
        <v>2</v>
      </c>
      <c r="H16" s="15"/>
      <c r="J16" s="11">
        <f t="shared" si="0"/>
        <v>4</v>
      </c>
      <c r="K16" s="2">
        <f>J16*2</f>
        <v>8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/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>
        <v>11</v>
      </c>
      <c r="G19" s="14"/>
      <c r="H19" s="15"/>
      <c r="J19" s="11">
        <f t="shared" si="0"/>
        <v>11</v>
      </c>
      <c r="K19" s="2">
        <f>J19*2.4</f>
        <v>26.4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60</v>
      </c>
      <c r="G20" s="14">
        <v>24</v>
      </c>
      <c r="H20" s="15"/>
      <c r="J20" s="11">
        <f t="shared" si="0"/>
        <v>124</v>
      </c>
      <c r="K20" s="2">
        <f>J20*0.8</f>
        <v>99.2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74</v>
      </c>
      <c r="F21" s="14" t="s">
        <v>74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69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 t="s">
        <v>74</v>
      </c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20</v>
      </c>
      <c r="F24" s="14">
        <v>11</v>
      </c>
      <c r="G24" s="14">
        <v>22</v>
      </c>
      <c r="H24" s="14"/>
      <c r="J24" s="11">
        <f t="shared" si="0"/>
        <v>53</v>
      </c>
      <c r="K24" s="2">
        <f>J24*2.2</f>
        <v>116.60000000000001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/>
      <c r="H26" s="15"/>
      <c r="J26" s="11">
        <f t="shared" si="0"/>
        <v>0</v>
      </c>
      <c r="K26" s="2">
        <f>J26*1</f>
        <v>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20</v>
      </c>
      <c r="F30" s="14">
        <v>10</v>
      </c>
      <c r="G30" s="14">
        <v>10</v>
      </c>
      <c r="H30" s="14"/>
      <c r="I30" s="2" t="s">
        <v>51</v>
      </c>
      <c r="J30" s="11">
        <f t="shared" si="0"/>
        <v>40</v>
      </c>
      <c r="K30" s="2">
        <f>J30*3.8</f>
        <v>152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10</v>
      </c>
      <c r="F31" s="14">
        <v>12</v>
      </c>
      <c r="G31" s="14">
        <v>8</v>
      </c>
      <c r="H31" s="14"/>
      <c r="J31" s="11">
        <f t="shared" si="0"/>
        <v>30</v>
      </c>
      <c r="K31" s="18">
        <f>J31*5</f>
        <v>150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71</v>
      </c>
      <c r="G33" s="14" t="s">
        <v>69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/>
      <c r="G34" s="14">
        <v>4</v>
      </c>
      <c r="H34" s="14"/>
      <c r="J34" s="11">
        <f t="shared" si="0"/>
        <v>4</v>
      </c>
      <c r="K34" s="2">
        <f>J34*5</f>
        <v>20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30</v>
      </c>
      <c r="F36" s="14">
        <v>30</v>
      </c>
      <c r="G36" s="14">
        <v>15</v>
      </c>
      <c r="H36" s="14"/>
      <c r="J36" s="11">
        <f t="shared" si="0"/>
        <v>75</v>
      </c>
      <c r="K36" s="2">
        <f>J36*0.17</f>
        <v>12.750000000000002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35</v>
      </c>
      <c r="F37" s="14">
        <v>30</v>
      </c>
      <c r="G37" s="14">
        <v>15</v>
      </c>
      <c r="H37" s="14"/>
      <c r="J37" s="11">
        <f t="shared" si="0"/>
        <v>80</v>
      </c>
      <c r="K37" s="2">
        <f>J37*1</f>
        <v>80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customWidth="1"/>
    <col min="10" max="10" width="11.42578125" style="2" customWidth="1"/>
    <col min="11" max="11" width="14.5703125" style="2" customWidth="1"/>
    <col min="12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147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148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15</v>
      </c>
      <c r="F13" s="14">
        <v>11</v>
      </c>
      <c r="G13" s="14">
        <v>33</v>
      </c>
      <c r="H13" s="15">
        <v>10</v>
      </c>
      <c r="J13" s="11">
        <f>E13+F13+G13+H13</f>
        <v>69</v>
      </c>
      <c r="K13" s="2">
        <f>J13*2.4</f>
        <v>165.6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>
        <v>8</v>
      </c>
      <c r="G15" s="14">
        <v>1</v>
      </c>
      <c r="H15" s="15"/>
      <c r="J15" s="11">
        <f t="shared" si="0"/>
        <v>11</v>
      </c>
      <c r="K15" s="2">
        <f>J15*1</f>
        <v>11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/>
      <c r="G16" s="14">
        <v>1</v>
      </c>
      <c r="H16" s="15"/>
      <c r="J16" s="11">
        <f t="shared" si="0"/>
        <v>3</v>
      </c>
      <c r="K16" s="2">
        <f>J16*2</f>
        <v>6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/>
      <c r="G18" s="14" t="s">
        <v>25</v>
      </c>
      <c r="H18" s="14" t="s">
        <v>25</v>
      </c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25</v>
      </c>
      <c r="F19" s="14">
        <v>11</v>
      </c>
      <c r="G19" s="14"/>
      <c r="H19" s="15"/>
      <c r="J19" s="11">
        <f t="shared" si="0"/>
        <v>36</v>
      </c>
      <c r="K19" s="2">
        <f>J19*2.4</f>
        <v>86.399999999999991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50</v>
      </c>
      <c r="F20" s="14">
        <v>60</v>
      </c>
      <c r="G20" s="14">
        <v>42</v>
      </c>
      <c r="H20" s="15">
        <v>20</v>
      </c>
      <c r="J20" s="11">
        <f t="shared" si="0"/>
        <v>172</v>
      </c>
      <c r="K20" s="2">
        <f>J20*0.8</f>
        <v>137.6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 t="s">
        <v>25</v>
      </c>
      <c r="G21" s="14" t="s">
        <v>25</v>
      </c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25</v>
      </c>
      <c r="G22" s="14" t="s">
        <v>74</v>
      </c>
      <c r="H22" s="14" t="s">
        <v>75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69</v>
      </c>
      <c r="F23" s="14" t="s">
        <v>25</v>
      </c>
      <c r="G23" s="14" t="s">
        <v>74</v>
      </c>
      <c r="H23" s="14" t="s">
        <v>75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15</v>
      </c>
      <c r="F24" s="14">
        <v>11</v>
      </c>
      <c r="G24" s="14">
        <v>11</v>
      </c>
      <c r="H24" s="14">
        <v>10</v>
      </c>
      <c r="J24" s="11">
        <f t="shared" si="0"/>
        <v>47</v>
      </c>
      <c r="K24" s="2">
        <f>J24*2.2</f>
        <v>103.4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6</v>
      </c>
      <c r="F26" s="14"/>
      <c r="G26" s="14">
        <v>20</v>
      </c>
      <c r="H26" s="15"/>
      <c r="J26" s="11">
        <f t="shared" si="0"/>
        <v>26</v>
      </c>
      <c r="K26" s="2">
        <f>J26*1</f>
        <v>26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20</v>
      </c>
      <c r="F30" s="14">
        <v>10</v>
      </c>
      <c r="G30" s="14">
        <v>10</v>
      </c>
      <c r="H30" s="14">
        <v>10</v>
      </c>
      <c r="I30" s="2" t="s">
        <v>51</v>
      </c>
      <c r="J30" s="11">
        <f t="shared" si="0"/>
        <v>50</v>
      </c>
      <c r="K30" s="2">
        <f>J30*3.8</f>
        <v>190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20</v>
      </c>
      <c r="G31" s="14">
        <v>8</v>
      </c>
      <c r="H31" s="14">
        <v>6</v>
      </c>
      <c r="J31" s="11">
        <f t="shared" si="0"/>
        <v>34</v>
      </c>
      <c r="K31" s="18">
        <f>J31*5</f>
        <v>170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75</v>
      </c>
      <c r="F33" s="14" t="s">
        <v>71</v>
      </c>
      <c r="G33" s="14" t="s">
        <v>74</v>
      </c>
      <c r="H33" s="14" t="s">
        <v>74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8</v>
      </c>
      <c r="G34" s="14">
        <v>4</v>
      </c>
      <c r="H34" s="14"/>
      <c r="J34" s="11">
        <f t="shared" si="0"/>
        <v>12</v>
      </c>
      <c r="K34" s="2">
        <f>J34*5</f>
        <v>60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2</v>
      </c>
      <c r="F35" s="14"/>
      <c r="G35" s="14">
        <v>2</v>
      </c>
      <c r="H35" s="14"/>
      <c r="J35" s="11">
        <f t="shared" si="0"/>
        <v>4</v>
      </c>
      <c r="K35" s="2">
        <f>J35*3.3</f>
        <v>13.2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30</v>
      </c>
      <c r="F36" s="14"/>
      <c r="G36" s="14">
        <v>20</v>
      </c>
      <c r="H36" s="14">
        <v>20</v>
      </c>
      <c r="J36" s="11">
        <f t="shared" si="0"/>
        <v>70</v>
      </c>
      <c r="K36" s="2">
        <f>J36*0.17</f>
        <v>11.9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30</v>
      </c>
      <c r="F37" s="14"/>
      <c r="G37" s="14">
        <v>10</v>
      </c>
      <c r="H37" s="14">
        <v>10</v>
      </c>
      <c r="J37" s="11">
        <f t="shared" si="0"/>
        <v>50</v>
      </c>
      <c r="K37" s="2">
        <f>J37*1</f>
        <v>50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49" orientation="landscape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149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150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20</v>
      </c>
      <c r="F13" s="14">
        <v>33</v>
      </c>
      <c r="G13" s="14">
        <v>33</v>
      </c>
      <c r="H13" s="15"/>
      <c r="J13" s="11">
        <f>E13+F13+G13+H13</f>
        <v>86</v>
      </c>
      <c r="K13" s="2">
        <f>J13*2.4</f>
        <v>206.4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1</v>
      </c>
      <c r="F15" s="14"/>
      <c r="G15" s="14">
        <v>1</v>
      </c>
      <c r="H15" s="15"/>
      <c r="J15" s="11">
        <f t="shared" si="0"/>
        <v>2</v>
      </c>
      <c r="K15" s="2">
        <f>J15*1</f>
        <v>2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1</v>
      </c>
      <c r="F16" s="14"/>
      <c r="G16" s="14">
        <v>1</v>
      </c>
      <c r="H16" s="15"/>
      <c r="J16" s="11">
        <f t="shared" si="0"/>
        <v>2</v>
      </c>
      <c r="K16" s="2">
        <f>J16*2</f>
        <v>4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74</v>
      </c>
      <c r="F18" s="14" t="s">
        <v>25</v>
      </c>
      <c r="G18" s="14"/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40</v>
      </c>
      <c r="F19" s="14">
        <v>22</v>
      </c>
      <c r="G19" s="14"/>
      <c r="H19" s="15"/>
      <c r="J19" s="11">
        <f t="shared" si="0"/>
        <v>62</v>
      </c>
      <c r="K19" s="2">
        <f>J19*2.4</f>
        <v>148.79999999999998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60</v>
      </c>
      <c r="F20" s="14">
        <v>60</v>
      </c>
      <c r="G20" s="14"/>
      <c r="H20" s="15"/>
      <c r="J20" s="11">
        <f t="shared" si="0"/>
        <v>120</v>
      </c>
      <c r="K20" s="2">
        <f>J20*0.8</f>
        <v>96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 t="s">
        <v>69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69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69</v>
      </c>
      <c r="F23" s="14" t="s">
        <v>69</v>
      </c>
      <c r="G23" s="14" t="s">
        <v>151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40</v>
      </c>
      <c r="F24" s="14">
        <v>22</v>
      </c>
      <c r="G24" s="14">
        <v>22</v>
      </c>
      <c r="H24" s="14"/>
      <c r="J24" s="11">
        <f t="shared" si="0"/>
        <v>84</v>
      </c>
      <c r="K24" s="2">
        <f>J24*2.2</f>
        <v>184.8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20</v>
      </c>
      <c r="F26" s="14"/>
      <c r="G26" s="14"/>
      <c r="H26" s="15"/>
      <c r="J26" s="11">
        <f t="shared" si="0"/>
        <v>20</v>
      </c>
      <c r="K26" s="2">
        <f>J26*1</f>
        <v>20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4</v>
      </c>
      <c r="F29" s="14"/>
      <c r="G29" s="14"/>
      <c r="H29" s="14"/>
      <c r="J29" s="11">
        <f t="shared" si="0"/>
        <v>4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35</v>
      </c>
      <c r="F30" s="14">
        <v>20</v>
      </c>
      <c r="G30" s="14">
        <v>15</v>
      </c>
      <c r="H30" s="14"/>
      <c r="I30" s="2" t="s">
        <v>51</v>
      </c>
      <c r="J30" s="11">
        <f t="shared" si="0"/>
        <v>70</v>
      </c>
      <c r="K30" s="2">
        <f>J30*3.8</f>
        <v>266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30</v>
      </c>
      <c r="F31" s="14">
        <v>12</v>
      </c>
      <c r="G31" s="14">
        <v>8</v>
      </c>
      <c r="H31" s="14"/>
      <c r="J31" s="11">
        <f t="shared" si="0"/>
        <v>50</v>
      </c>
      <c r="K31" s="18">
        <f>J31*5</f>
        <v>250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70</v>
      </c>
      <c r="F33" s="14" t="s">
        <v>69</v>
      </c>
      <c r="G33" s="14" t="s">
        <v>69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20</v>
      </c>
      <c r="F34" s="14">
        <v>10</v>
      </c>
      <c r="G34" s="14">
        <v>4</v>
      </c>
      <c r="H34" s="14"/>
      <c r="J34" s="11">
        <f t="shared" si="0"/>
        <v>34</v>
      </c>
      <c r="K34" s="2">
        <f>J34*5</f>
        <v>170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2</v>
      </c>
      <c r="F35" s="14"/>
      <c r="G35" s="14"/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40</v>
      </c>
      <c r="F36" s="14">
        <v>30</v>
      </c>
      <c r="G36" s="14">
        <v>10</v>
      </c>
      <c r="H36" s="14"/>
      <c r="J36" s="11">
        <f t="shared" si="0"/>
        <v>80</v>
      </c>
      <c r="K36" s="2">
        <f>J36*0.17</f>
        <v>13.600000000000001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60</v>
      </c>
      <c r="F37" s="14">
        <v>10</v>
      </c>
      <c r="G37" s="14">
        <v>10</v>
      </c>
      <c r="H37" s="14"/>
      <c r="J37" s="11">
        <f t="shared" si="0"/>
        <v>80</v>
      </c>
      <c r="K37" s="2">
        <f>J37*1</f>
        <v>80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152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153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20</v>
      </c>
      <c r="F13" s="14">
        <v>55</v>
      </c>
      <c r="G13" s="14">
        <v>40</v>
      </c>
      <c r="H13" s="15"/>
      <c r="J13" s="11">
        <f>E13+F13+G13+H13</f>
        <v>115</v>
      </c>
      <c r="K13" s="2">
        <f>J13*2.4</f>
        <v>276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/>
      <c r="G15" s="14">
        <v>1</v>
      </c>
      <c r="H15" s="15">
        <v>4</v>
      </c>
      <c r="J15" s="11">
        <f t="shared" si="0"/>
        <v>5</v>
      </c>
      <c r="K15" s="2">
        <f>J15*1</f>
        <v>5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>
        <v>4</v>
      </c>
      <c r="G16" s="14">
        <v>1</v>
      </c>
      <c r="H16" s="15">
        <v>4</v>
      </c>
      <c r="J16" s="11">
        <f t="shared" si="0"/>
        <v>11</v>
      </c>
      <c r="K16" s="2">
        <f>J16*2</f>
        <v>22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/>
      <c r="G18" s="14"/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40</v>
      </c>
      <c r="F19" s="14">
        <v>22</v>
      </c>
      <c r="G19" s="14"/>
      <c r="H19" s="15"/>
      <c r="J19" s="11">
        <f t="shared" si="0"/>
        <v>62</v>
      </c>
      <c r="K19" s="2">
        <f>J19*2.4</f>
        <v>148.79999999999998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/>
      <c r="F20" s="14">
        <v>60</v>
      </c>
      <c r="G20" s="14">
        <v>28</v>
      </c>
      <c r="H20" s="15"/>
      <c r="J20" s="11">
        <f t="shared" si="0"/>
        <v>88</v>
      </c>
      <c r="K20" s="2">
        <f>J20*0.8</f>
        <v>70.400000000000006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 t="s">
        <v>69</v>
      </c>
      <c r="G21" s="14" t="s">
        <v>25</v>
      </c>
      <c r="H21" s="14" t="s">
        <v>75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/>
      <c r="F22" s="14" t="s">
        <v>69</v>
      </c>
      <c r="G22" s="14" t="s">
        <v>25</v>
      </c>
      <c r="H22" s="14" t="s">
        <v>75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/>
      <c r="F23" s="14" t="s">
        <v>69</v>
      </c>
      <c r="G23" s="14" t="s">
        <v>25</v>
      </c>
      <c r="H23" s="14" t="s">
        <v>75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20</v>
      </c>
      <c r="F24" s="14">
        <v>33</v>
      </c>
      <c r="G24" s="14">
        <v>11</v>
      </c>
      <c r="H24" s="14">
        <v>12</v>
      </c>
      <c r="J24" s="11">
        <f t="shared" si="0"/>
        <v>76</v>
      </c>
      <c r="K24" s="2">
        <f>J24*2.2</f>
        <v>167.20000000000002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>
        <v>5</v>
      </c>
      <c r="G26" s="14">
        <v>20</v>
      </c>
      <c r="H26" s="15"/>
      <c r="J26" s="11">
        <f t="shared" si="0"/>
        <v>25</v>
      </c>
      <c r="K26" s="2">
        <f>J26*1</f>
        <v>25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>
        <v>12</v>
      </c>
      <c r="J29" s="11">
        <f t="shared" si="0"/>
        <v>12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10</v>
      </c>
      <c r="F30" s="14">
        <v>20</v>
      </c>
      <c r="G30" s="14">
        <v>20</v>
      </c>
      <c r="H30" s="14"/>
      <c r="I30" s="2" t="s">
        <v>51</v>
      </c>
      <c r="J30" s="11">
        <f t="shared" si="0"/>
        <v>50</v>
      </c>
      <c r="K30" s="2">
        <f>J30*3.8</f>
        <v>190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12</v>
      </c>
      <c r="G31" s="14">
        <v>4</v>
      </c>
      <c r="H31" s="14">
        <v>8</v>
      </c>
      <c r="J31" s="11">
        <f t="shared" si="0"/>
        <v>24</v>
      </c>
      <c r="K31" s="18">
        <f>J31*5</f>
        <v>120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69</v>
      </c>
      <c r="F33" s="14" t="s">
        <v>71</v>
      </c>
      <c r="G33" s="14" t="s">
        <v>71</v>
      </c>
      <c r="H33" s="14" t="s">
        <v>75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/>
      <c r="G34" s="14">
        <v>4</v>
      </c>
      <c r="H34" s="14">
        <v>4</v>
      </c>
      <c r="J34" s="11">
        <f t="shared" si="0"/>
        <v>8</v>
      </c>
      <c r="K34" s="2">
        <f>J34*5</f>
        <v>40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>
        <v>3</v>
      </c>
      <c r="H35" s="14">
        <v>4</v>
      </c>
      <c r="J35" s="11">
        <f t="shared" si="0"/>
        <v>7</v>
      </c>
      <c r="K35" s="2">
        <f>J35*3.3</f>
        <v>23.099999999999998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20</v>
      </c>
      <c r="F36" s="14">
        <v>30</v>
      </c>
      <c r="G36" s="14">
        <v>15</v>
      </c>
      <c r="H36" s="14">
        <v>50</v>
      </c>
      <c r="J36" s="11">
        <f t="shared" si="0"/>
        <v>115</v>
      </c>
      <c r="K36" s="2">
        <f>J36*0.17</f>
        <v>19.55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/>
      <c r="F37" s="14">
        <v>20</v>
      </c>
      <c r="G37" s="14">
        <v>20</v>
      </c>
      <c r="H37" s="14"/>
      <c r="J37" s="11">
        <f t="shared" si="0"/>
        <v>40</v>
      </c>
      <c r="K37" s="2">
        <f>J37*1</f>
        <v>40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154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155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20</v>
      </c>
      <c r="F13" s="14">
        <v>11</v>
      </c>
      <c r="G13" s="14">
        <v>40</v>
      </c>
      <c r="H13" s="15"/>
      <c r="J13" s="11">
        <f>E13+F13+G13+H13</f>
        <v>71</v>
      </c>
      <c r="K13" s="2">
        <f>J13*2.4</f>
        <v>170.4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/>
      <c r="G15" s="14"/>
      <c r="H15" s="15"/>
      <c r="J15" s="11">
        <f t="shared" si="0"/>
        <v>0</v>
      </c>
      <c r="K15" s="2">
        <f>J15*1</f>
        <v>0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/>
      <c r="G16" s="14"/>
      <c r="H16" s="15"/>
      <c r="J16" s="11">
        <f t="shared" si="0"/>
        <v>2</v>
      </c>
      <c r="K16" s="2">
        <f>J16*2</f>
        <v>4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156</v>
      </c>
      <c r="F18" s="14" t="s">
        <v>156</v>
      </c>
      <c r="G18" s="14" t="s">
        <v>156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35</v>
      </c>
      <c r="F19" s="14">
        <v>22</v>
      </c>
      <c r="G19" s="14"/>
      <c r="H19" s="15"/>
      <c r="J19" s="11">
        <f t="shared" si="0"/>
        <v>57</v>
      </c>
      <c r="K19" s="2">
        <f>J19*2.4</f>
        <v>136.79999999999998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45</v>
      </c>
      <c r="F20" s="14">
        <v>60</v>
      </c>
      <c r="G20" s="14">
        <v>28</v>
      </c>
      <c r="H20" s="15"/>
      <c r="J20" s="11">
        <f t="shared" si="0"/>
        <v>133</v>
      </c>
      <c r="K20" s="2">
        <f>J20*0.8</f>
        <v>106.4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71</v>
      </c>
      <c r="F21" s="14"/>
      <c r="G21" s="14" t="s">
        <v>156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71</v>
      </c>
      <c r="F23" s="14"/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15</v>
      </c>
      <c r="F24" s="14">
        <v>11</v>
      </c>
      <c r="G24" s="14">
        <v>22</v>
      </c>
      <c r="H24" s="14"/>
      <c r="J24" s="11">
        <f t="shared" si="0"/>
        <v>48</v>
      </c>
      <c r="K24" s="2">
        <f>J24*2.2</f>
        <v>105.60000000000001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>
        <v>20</v>
      </c>
      <c r="H26" s="15"/>
      <c r="J26" s="11">
        <f t="shared" si="0"/>
        <v>20</v>
      </c>
      <c r="K26" s="2">
        <f>J26*1</f>
        <v>20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6</v>
      </c>
      <c r="F29" s="14"/>
      <c r="G29" s="14"/>
      <c r="H29" s="14"/>
      <c r="J29" s="11">
        <f t="shared" si="0"/>
        <v>6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/>
      <c r="F30" s="14">
        <v>20</v>
      </c>
      <c r="G30" s="14">
        <v>10</v>
      </c>
      <c r="H30" s="14"/>
      <c r="I30" s="2" t="s">
        <v>51</v>
      </c>
      <c r="J30" s="11">
        <f t="shared" si="0"/>
        <v>30</v>
      </c>
      <c r="K30" s="2">
        <f>J30*3.8</f>
        <v>114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12</v>
      </c>
      <c r="G31" s="14">
        <v>4</v>
      </c>
      <c r="H31" s="14"/>
      <c r="J31" s="11">
        <f t="shared" si="0"/>
        <v>16</v>
      </c>
      <c r="K31" s="18">
        <f>J31*5</f>
        <v>80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71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10</v>
      </c>
      <c r="G34" s="14"/>
      <c r="H34" s="14"/>
      <c r="J34" s="11">
        <f t="shared" si="0"/>
        <v>10</v>
      </c>
      <c r="K34" s="2">
        <f>J34*5</f>
        <v>50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40</v>
      </c>
      <c r="F36" s="14"/>
      <c r="G36" s="14">
        <v>15</v>
      </c>
      <c r="H36" s="14"/>
      <c r="J36" s="11">
        <f t="shared" si="0"/>
        <v>55</v>
      </c>
      <c r="K36" s="2">
        <f>J36*0.17</f>
        <v>9.3500000000000014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30</v>
      </c>
      <c r="F37" s="14">
        <v>10</v>
      </c>
      <c r="G37" s="14">
        <v>20</v>
      </c>
      <c r="H37" s="14"/>
      <c r="J37" s="11">
        <f t="shared" si="0"/>
        <v>60</v>
      </c>
      <c r="K37" s="2">
        <f>J37*1</f>
        <v>60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157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158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50</v>
      </c>
      <c r="F13" s="14">
        <v>33</v>
      </c>
      <c r="G13" s="14">
        <v>22</v>
      </c>
      <c r="H13" s="15"/>
      <c r="J13" s="11">
        <f>E13+F13+G13+H13</f>
        <v>105</v>
      </c>
      <c r="K13" s="2">
        <f>J13*2.4</f>
        <v>252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6</v>
      </c>
      <c r="F15" s="14">
        <v>4</v>
      </c>
      <c r="G15" s="14">
        <v>1</v>
      </c>
      <c r="H15" s="15"/>
      <c r="J15" s="11">
        <f t="shared" si="0"/>
        <v>11</v>
      </c>
      <c r="K15" s="2">
        <f>J15*1</f>
        <v>11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>
        <v>1</v>
      </c>
      <c r="H16" s="15">
        <v>10</v>
      </c>
      <c r="J16" s="11">
        <f t="shared" si="0"/>
        <v>11</v>
      </c>
      <c r="K16" s="2">
        <f>J16*2</f>
        <v>22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/>
      <c r="G18" s="14" t="s">
        <v>25</v>
      </c>
      <c r="H18" s="14" t="s">
        <v>25</v>
      </c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>
        <v>22</v>
      </c>
      <c r="G19" s="14"/>
      <c r="H19" s="15">
        <v>10</v>
      </c>
      <c r="J19" s="11">
        <f t="shared" si="0"/>
        <v>32</v>
      </c>
      <c r="K19" s="2">
        <f>J19*2.4</f>
        <v>76.8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56</v>
      </c>
      <c r="F20" s="14">
        <v>60</v>
      </c>
      <c r="G20" s="14">
        <v>14</v>
      </c>
      <c r="H20" s="15">
        <v>20</v>
      </c>
      <c r="J20" s="11">
        <f t="shared" si="0"/>
        <v>150</v>
      </c>
      <c r="K20" s="2">
        <f>J20*0.8</f>
        <v>120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/>
      <c r="G21" s="14">
        <v>10</v>
      </c>
      <c r="H21" s="14"/>
      <c r="J21" s="11">
        <f t="shared" si="0"/>
        <v>10</v>
      </c>
      <c r="K21" s="2">
        <f>J21*0.35</f>
        <v>3.5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74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71</v>
      </c>
      <c r="F23" s="14" t="s">
        <v>25</v>
      </c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50</v>
      </c>
      <c r="F24" s="14">
        <v>22</v>
      </c>
      <c r="G24" s="14">
        <v>22</v>
      </c>
      <c r="H24" s="14">
        <v>22</v>
      </c>
      <c r="J24" s="11">
        <f t="shared" si="0"/>
        <v>116</v>
      </c>
      <c r="K24" s="2">
        <f>J24*2.2</f>
        <v>255.20000000000002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>
        <v>20</v>
      </c>
      <c r="H26" s="15"/>
      <c r="J26" s="11">
        <f t="shared" si="0"/>
        <v>20</v>
      </c>
      <c r="K26" s="2">
        <f>J26*1</f>
        <v>20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6</v>
      </c>
      <c r="F29" s="14"/>
      <c r="G29" s="14"/>
      <c r="H29" s="14">
        <v>12</v>
      </c>
      <c r="J29" s="11">
        <f t="shared" si="0"/>
        <v>18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30</v>
      </c>
      <c r="F30" s="14">
        <v>10</v>
      </c>
      <c r="G30" s="14">
        <v>20</v>
      </c>
      <c r="H30" s="14">
        <v>12</v>
      </c>
      <c r="I30" s="2" t="s">
        <v>51</v>
      </c>
      <c r="J30" s="11">
        <f t="shared" si="0"/>
        <v>72</v>
      </c>
      <c r="K30" s="2">
        <f>J30*3.8</f>
        <v>273.59999999999997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10</v>
      </c>
      <c r="F31" s="14">
        <v>8</v>
      </c>
      <c r="G31" s="14">
        <v>8</v>
      </c>
      <c r="H31" s="14">
        <v>8</v>
      </c>
      <c r="J31" s="11">
        <f t="shared" si="0"/>
        <v>34</v>
      </c>
      <c r="K31" s="18">
        <f>J31*5</f>
        <v>170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69</v>
      </c>
      <c r="F33" s="14" t="s">
        <v>74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10</v>
      </c>
      <c r="G34" s="14">
        <v>4</v>
      </c>
      <c r="H34" s="14">
        <v>8</v>
      </c>
      <c r="J34" s="11">
        <f t="shared" si="0"/>
        <v>22</v>
      </c>
      <c r="K34" s="2">
        <f>J34*5</f>
        <v>110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3</v>
      </c>
      <c r="F35" s="14"/>
      <c r="G35" s="14">
        <v>2</v>
      </c>
      <c r="H35" s="14"/>
      <c r="J35" s="11">
        <f t="shared" si="0"/>
        <v>5</v>
      </c>
      <c r="K35" s="2">
        <f>J35*3.3</f>
        <v>16.5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30</v>
      </c>
      <c r="F36" s="14">
        <v>20</v>
      </c>
      <c r="G36" s="14">
        <v>20</v>
      </c>
      <c r="H36" s="14"/>
      <c r="J36" s="11">
        <f t="shared" si="0"/>
        <v>70</v>
      </c>
      <c r="K36" s="2">
        <f>J36*0.17</f>
        <v>11.9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/>
      <c r="F37" s="14">
        <v>10</v>
      </c>
      <c r="G37" s="14">
        <v>15</v>
      </c>
      <c r="H37" s="14">
        <v>15</v>
      </c>
      <c r="J37" s="11">
        <f t="shared" si="0"/>
        <v>40</v>
      </c>
      <c r="K37" s="2">
        <f>J37*1</f>
        <v>40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159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160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30</v>
      </c>
      <c r="F13" s="14">
        <v>55</v>
      </c>
      <c r="G13" s="14">
        <v>22</v>
      </c>
      <c r="H13" s="15"/>
      <c r="J13" s="11">
        <f>E13+F13+G13+H13</f>
        <v>107</v>
      </c>
      <c r="K13" s="2">
        <f>J13*2.4</f>
        <v>256.8</v>
      </c>
    </row>
    <row r="14" spans="1:11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7" si="0">E14+F14+G14+H14</f>
        <v>0</v>
      </c>
    </row>
    <row r="15" spans="1:11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/>
      <c r="G15" s="14"/>
      <c r="H15" s="15"/>
      <c r="J15" s="11">
        <f t="shared" si="0"/>
        <v>0</v>
      </c>
      <c r="K15" s="2">
        <f>J15*1</f>
        <v>0</v>
      </c>
    </row>
    <row r="16" spans="1:11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/>
      <c r="G16" s="14">
        <v>1</v>
      </c>
      <c r="H16" s="15"/>
      <c r="J16" s="11">
        <f t="shared" si="0"/>
        <v>3</v>
      </c>
      <c r="K16" s="2">
        <f>J16*2</f>
        <v>6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30</v>
      </c>
      <c r="F19" s="14">
        <v>20</v>
      </c>
      <c r="G19" s="14"/>
      <c r="H19" s="15"/>
      <c r="J19" s="11">
        <f t="shared" si="0"/>
        <v>50</v>
      </c>
      <c r="K19" s="2">
        <f>J19*2.4</f>
        <v>120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35</v>
      </c>
      <c r="F20" s="14">
        <v>60</v>
      </c>
      <c r="G20" s="14">
        <v>28</v>
      </c>
      <c r="H20" s="15"/>
      <c r="J20" s="11">
        <f t="shared" si="0"/>
        <v>123</v>
      </c>
      <c r="K20" s="2">
        <f>J20*0.8</f>
        <v>98.4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71</v>
      </c>
      <c r="F21" s="14"/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/>
      <c r="G23" s="14" t="s">
        <v>25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30</v>
      </c>
      <c r="F24" s="14"/>
      <c r="G24" s="14">
        <v>22</v>
      </c>
      <c r="H24" s="14"/>
      <c r="J24" s="11">
        <f t="shared" si="0"/>
        <v>52</v>
      </c>
      <c r="K24" s="2">
        <f>J24*2.2</f>
        <v>114.4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/>
      <c r="G26" s="14"/>
      <c r="H26" s="15"/>
      <c r="J26" s="11">
        <f t="shared" si="0"/>
        <v>10</v>
      </c>
      <c r="K26" s="2">
        <f>J26*1</f>
        <v>10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/>
      <c r="F30" s="14">
        <v>20</v>
      </c>
      <c r="G30" s="14">
        <v>15</v>
      </c>
      <c r="H30" s="14"/>
      <c r="I30" s="2" t="s">
        <v>51</v>
      </c>
      <c r="J30" s="11">
        <f t="shared" si="0"/>
        <v>35</v>
      </c>
      <c r="K30" s="2">
        <f>J30*3.8</f>
        <v>133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15</v>
      </c>
      <c r="F31" s="14">
        <v>12</v>
      </c>
      <c r="G31" s="14">
        <v>4</v>
      </c>
      <c r="H31" s="14"/>
      <c r="J31" s="11">
        <f t="shared" si="0"/>
        <v>31</v>
      </c>
      <c r="K31" s="18">
        <f>J31*5</f>
        <v>155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71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12</v>
      </c>
      <c r="G34" s="14">
        <v>4</v>
      </c>
      <c r="H34" s="14"/>
      <c r="J34" s="11">
        <f t="shared" si="0"/>
        <v>16</v>
      </c>
      <c r="K34" s="2">
        <f>J34*5</f>
        <v>80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>
        <v>4</v>
      </c>
      <c r="G35" s="14"/>
      <c r="H35" s="14"/>
      <c r="J35" s="11">
        <f t="shared" si="0"/>
        <v>4</v>
      </c>
      <c r="K35" s="2">
        <f>J35*3.3</f>
        <v>13.2</v>
      </c>
    </row>
    <row r="36" spans="1:14" ht="20.25" x14ac:dyDescent="0.3">
      <c r="A36" s="22">
        <v>7502223916272</v>
      </c>
      <c r="B36" s="13" t="s">
        <v>63</v>
      </c>
      <c r="C36" s="13" t="s">
        <v>64</v>
      </c>
      <c r="D36" s="13">
        <v>17407</v>
      </c>
      <c r="E36" s="14">
        <v>35</v>
      </c>
      <c r="F36" s="14">
        <v>20</v>
      </c>
      <c r="G36" s="14">
        <v>20</v>
      </c>
      <c r="H36" s="14"/>
      <c r="J36" s="11">
        <f t="shared" si="0"/>
        <v>75</v>
      </c>
      <c r="K36" s="2">
        <f>J36*0.17</f>
        <v>12.750000000000002</v>
      </c>
    </row>
    <row r="37" spans="1:14" ht="20.25" x14ac:dyDescent="0.3">
      <c r="A37" s="22">
        <v>990088</v>
      </c>
      <c r="B37" s="13" t="s">
        <v>65</v>
      </c>
      <c r="C37" s="13" t="s">
        <v>64</v>
      </c>
      <c r="D37" s="13">
        <v>17349</v>
      </c>
      <c r="E37" s="14">
        <v>30</v>
      </c>
      <c r="F37" s="14">
        <v>20</v>
      </c>
      <c r="G37" s="14">
        <v>20</v>
      </c>
      <c r="H37" s="14"/>
      <c r="J37" s="11">
        <f t="shared" si="0"/>
        <v>70</v>
      </c>
      <c r="K37" s="2">
        <f>J37*1</f>
        <v>70</v>
      </c>
    </row>
    <row r="38" spans="1:14" ht="15.75" x14ac:dyDescent="0.25">
      <c r="E38" s="19"/>
      <c r="F38" s="23"/>
      <c r="G38" s="23"/>
      <c r="K38" s="24" t="e">
        <f>SUM(K13:K37)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161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162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>
        <v>55</v>
      </c>
      <c r="G13" s="14"/>
      <c r="H13" s="15"/>
      <c r="J13" s="11">
        <f>E13+F13+G13+H13</f>
        <v>55</v>
      </c>
      <c r="K13" s="2">
        <f>J13*2.4</f>
        <v>132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>
        <v>4</v>
      </c>
      <c r="G15" s="14">
        <v>1</v>
      </c>
      <c r="H15" s="15">
        <v>6</v>
      </c>
      <c r="J15" s="11">
        <f t="shared" si="0"/>
        <v>11</v>
      </c>
      <c r="K15" s="2">
        <f>J15*1</f>
        <v>11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>
        <v>4</v>
      </c>
      <c r="G16" s="14">
        <v>2</v>
      </c>
      <c r="H16" s="15"/>
      <c r="J16" s="11">
        <f t="shared" si="0"/>
        <v>8</v>
      </c>
      <c r="K16" s="2">
        <f>J16*2</f>
        <v>16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71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40</v>
      </c>
      <c r="F19" s="14">
        <v>22</v>
      </c>
      <c r="G19" s="14"/>
      <c r="H19" s="15"/>
      <c r="J19" s="11">
        <f t="shared" si="0"/>
        <v>62</v>
      </c>
      <c r="K19" s="2">
        <f>J19*2.4</f>
        <v>148.79999999999998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35</v>
      </c>
      <c r="F20" s="14">
        <v>30</v>
      </c>
      <c r="G20" s="14">
        <v>14</v>
      </c>
      <c r="H20" s="15">
        <v>30</v>
      </c>
      <c r="J20" s="11">
        <f t="shared" si="0"/>
        <v>109</v>
      </c>
      <c r="K20" s="2">
        <f>J20*0.8</f>
        <v>87.2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/>
      <c r="G21" s="14" t="s">
        <v>25</v>
      </c>
      <c r="H21" s="14" t="s">
        <v>74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75</v>
      </c>
      <c r="F22" s="14" t="s">
        <v>69</v>
      </c>
      <c r="G22" s="14" t="s">
        <v>74</v>
      </c>
      <c r="H22" s="14" t="s">
        <v>74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69</v>
      </c>
      <c r="F23" s="14" t="s">
        <v>69</v>
      </c>
      <c r="G23" s="14" t="s">
        <v>74</v>
      </c>
      <c r="H23" s="14" t="s">
        <v>74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40</v>
      </c>
      <c r="F24" s="14">
        <v>22</v>
      </c>
      <c r="G24" s="14">
        <v>22</v>
      </c>
      <c r="H24" s="14"/>
      <c r="J24" s="11">
        <f t="shared" si="0"/>
        <v>84</v>
      </c>
      <c r="K24" s="2">
        <f>J24*2.2</f>
        <v>184.8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>
        <v>25</v>
      </c>
      <c r="H26" s="15"/>
      <c r="J26" s="11">
        <f t="shared" si="0"/>
        <v>25</v>
      </c>
      <c r="K26" s="2">
        <f>J26*1</f>
        <v>25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6</v>
      </c>
      <c r="F29" s="14"/>
      <c r="G29" s="14"/>
      <c r="H29" s="14"/>
      <c r="J29" s="11">
        <f t="shared" si="0"/>
        <v>6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25</v>
      </c>
      <c r="F30" s="14">
        <v>10</v>
      </c>
      <c r="G30" s="14">
        <v>20</v>
      </c>
      <c r="H30" s="14"/>
      <c r="I30" s="2" t="s">
        <v>51</v>
      </c>
      <c r="J30" s="11">
        <f t="shared" si="0"/>
        <v>55</v>
      </c>
      <c r="K30" s="2">
        <f>J30*3.8</f>
        <v>209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15</v>
      </c>
      <c r="F31" s="14">
        <v>10</v>
      </c>
      <c r="G31" s="14">
        <v>4</v>
      </c>
      <c r="H31" s="14"/>
      <c r="J31" s="11">
        <f t="shared" si="0"/>
        <v>29</v>
      </c>
      <c r="K31" s="18">
        <f>J31*5</f>
        <v>145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74</v>
      </c>
      <c r="G33" s="14" t="s">
        <v>74</v>
      </c>
      <c r="H33" s="14" t="s">
        <v>25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/>
      <c r="G34" s="14"/>
      <c r="H34" s="14"/>
      <c r="J34" s="11">
        <f t="shared" si="0"/>
        <v>0</v>
      </c>
      <c r="K34" s="2">
        <f>J34*5</f>
        <v>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>
        <v>2</v>
      </c>
      <c r="H35" s="14">
        <v>6</v>
      </c>
      <c r="J35" s="11">
        <f t="shared" si="0"/>
        <v>8</v>
      </c>
      <c r="K35" s="2">
        <f>J35*3.3</f>
        <v>26.4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13">
        <v>19332</v>
      </c>
      <c r="E36" s="14" t="s">
        <v>68</v>
      </c>
      <c r="F36" s="14" t="s">
        <v>68</v>
      </c>
      <c r="G36" s="14" t="s">
        <v>68</v>
      </c>
      <c r="H36" s="14" t="s">
        <v>74</v>
      </c>
      <c r="J36" s="11"/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>
        <v>30</v>
      </c>
      <c r="F37" s="14">
        <v>20</v>
      </c>
      <c r="G37" s="14">
        <v>20</v>
      </c>
      <c r="H37" s="14">
        <v>10</v>
      </c>
      <c r="J37" s="11"/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35</v>
      </c>
      <c r="F38" s="14">
        <v>30</v>
      </c>
      <c r="G38" s="14">
        <v>30</v>
      </c>
      <c r="H38" s="14">
        <v>30</v>
      </c>
      <c r="J38" s="11">
        <f t="shared" si="0"/>
        <v>125</v>
      </c>
      <c r="K38" s="2">
        <f>J38*0.17</f>
        <v>21.25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30</v>
      </c>
      <c r="F39" s="14"/>
      <c r="G39" s="14">
        <v>20</v>
      </c>
      <c r="H39" s="14"/>
      <c r="J39" s="11">
        <f t="shared" si="0"/>
        <v>50</v>
      </c>
      <c r="K39" s="2">
        <f>J39*1</f>
        <v>50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zoomScaleNormal="10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169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170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>
        <v>4</v>
      </c>
      <c r="G15" s="14">
        <v>1</v>
      </c>
      <c r="H15" s="15"/>
      <c r="J15" s="11">
        <f t="shared" si="0"/>
        <v>5</v>
      </c>
      <c r="K15" s="2">
        <f>J15*1</f>
        <v>5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>
        <v>2</v>
      </c>
      <c r="H16" s="15"/>
      <c r="J16" s="11">
        <f t="shared" si="0"/>
        <v>2</v>
      </c>
      <c r="K16" s="2">
        <f>J16*2</f>
        <v>4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 t="s">
        <v>25</v>
      </c>
      <c r="G18" s="14"/>
      <c r="H18" s="14" t="s">
        <v>25</v>
      </c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25</v>
      </c>
      <c r="F19" s="14">
        <v>22</v>
      </c>
      <c r="G19" s="14"/>
      <c r="H19" s="15"/>
      <c r="J19" s="11">
        <f t="shared" si="0"/>
        <v>47</v>
      </c>
      <c r="K19" s="2">
        <f>J19*2.4</f>
        <v>112.8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25</v>
      </c>
      <c r="F20" s="14">
        <v>60</v>
      </c>
      <c r="G20" s="14">
        <v>14</v>
      </c>
      <c r="H20" s="15"/>
      <c r="J20" s="11">
        <f t="shared" si="0"/>
        <v>99</v>
      </c>
      <c r="K20" s="2">
        <f>J20*0.8</f>
        <v>79.2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74</v>
      </c>
      <c r="F21" s="14" t="s">
        <v>69</v>
      </c>
      <c r="G21" s="14" t="s">
        <v>74</v>
      </c>
      <c r="H21" s="14" t="s">
        <v>74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74</v>
      </c>
      <c r="G22" s="14" t="s">
        <v>74</v>
      </c>
      <c r="H22" s="14" t="s">
        <v>74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69</v>
      </c>
      <c r="F23" s="14" t="s">
        <v>69</v>
      </c>
      <c r="G23" s="14" t="s">
        <v>74</v>
      </c>
      <c r="H23" s="14" t="s">
        <v>74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30</v>
      </c>
      <c r="F24" s="14">
        <v>44</v>
      </c>
      <c r="G24" s="14">
        <v>22</v>
      </c>
      <c r="H24" s="14">
        <v>10</v>
      </c>
      <c r="J24" s="11">
        <f t="shared" si="0"/>
        <v>106</v>
      </c>
      <c r="K24" s="2">
        <f>J24*2.2</f>
        <v>233.20000000000002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>
        <v>10</v>
      </c>
      <c r="G26" s="14"/>
      <c r="H26" s="15"/>
      <c r="J26" s="11">
        <f t="shared" si="0"/>
        <v>10</v>
      </c>
      <c r="K26" s="2">
        <f>J26*1</f>
        <v>10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/>
      <c r="F30" s="14">
        <v>30</v>
      </c>
      <c r="G30" s="14">
        <v>10</v>
      </c>
      <c r="H30" s="14"/>
      <c r="I30" s="2" t="s">
        <v>51</v>
      </c>
      <c r="J30" s="11">
        <f t="shared" si="0"/>
        <v>40</v>
      </c>
      <c r="K30" s="2">
        <f>J30*3.8</f>
        <v>152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/>
      <c r="G31" s="14">
        <v>4</v>
      </c>
      <c r="H31" s="14"/>
      <c r="J31" s="11">
        <f t="shared" si="0"/>
        <v>4</v>
      </c>
      <c r="K31" s="18">
        <f>J31*5</f>
        <v>20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71</v>
      </c>
      <c r="G33" s="14" t="s">
        <v>25</v>
      </c>
      <c r="H33" s="14" t="s">
        <v>25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10</v>
      </c>
      <c r="G34" s="14">
        <v>4</v>
      </c>
      <c r="H34" s="14"/>
      <c r="J34" s="11">
        <f t="shared" si="0"/>
        <v>14</v>
      </c>
      <c r="K34" s="2">
        <f>J34*5</f>
        <v>70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13">
        <v>19332</v>
      </c>
      <c r="E36" s="14" t="s">
        <v>69</v>
      </c>
      <c r="F36" s="14" t="s">
        <v>68</v>
      </c>
      <c r="G36" s="14" t="s">
        <v>74</v>
      </c>
      <c r="H36" s="14"/>
      <c r="J36" s="11"/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>
        <v>30</v>
      </c>
      <c r="F37" s="14"/>
      <c r="G37" s="14">
        <v>10</v>
      </c>
      <c r="H37" s="14">
        <v>10</v>
      </c>
      <c r="J37" s="11"/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30</v>
      </c>
      <c r="F38" s="14">
        <v>30</v>
      </c>
      <c r="G38" s="14"/>
      <c r="H38" s="14">
        <v>50</v>
      </c>
      <c r="J38" s="11">
        <f t="shared" si="0"/>
        <v>110</v>
      </c>
      <c r="K38" s="2">
        <f>J38*0.17</f>
        <v>18.700000000000003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20</v>
      </c>
      <c r="F39" s="14">
        <v>20</v>
      </c>
      <c r="G39" s="14"/>
      <c r="H39" s="14">
        <v>6</v>
      </c>
      <c r="J39" s="11">
        <f t="shared" si="0"/>
        <v>46</v>
      </c>
      <c r="K39" s="2">
        <f>J39*1</f>
        <v>46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workbookViewId="0">
      <selection activeCell="C21" sqref="C21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171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172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>
        <v>4</v>
      </c>
      <c r="G15" s="14">
        <v>3</v>
      </c>
      <c r="H15" s="15"/>
      <c r="J15" s="11">
        <f t="shared" si="0"/>
        <v>7</v>
      </c>
      <c r="K15" s="2">
        <f>J15*1</f>
        <v>7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>
        <v>4</v>
      </c>
      <c r="G16" s="14">
        <v>3</v>
      </c>
      <c r="H16" s="15"/>
      <c r="J16" s="11">
        <f t="shared" si="0"/>
        <v>9</v>
      </c>
      <c r="K16" s="2">
        <f>J16*2</f>
        <v>18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35</v>
      </c>
      <c r="F19" s="14">
        <v>22</v>
      </c>
      <c r="G19" s="14"/>
      <c r="H19" s="15"/>
      <c r="J19" s="11">
        <f t="shared" si="0"/>
        <v>57</v>
      </c>
      <c r="K19" s="2">
        <f>J19*2.4</f>
        <v>136.79999999999998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30</v>
      </c>
      <c r="G20" s="14">
        <v>28</v>
      </c>
      <c r="H20" s="15"/>
      <c r="J20" s="11">
        <f t="shared" si="0"/>
        <v>98</v>
      </c>
      <c r="K20" s="2">
        <f>J20*0.8</f>
        <v>78.400000000000006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 t="s">
        <v>69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68</v>
      </c>
      <c r="F22" s="14" t="s">
        <v>69</v>
      </c>
      <c r="G22" s="14" t="s">
        <v>69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71</v>
      </c>
      <c r="F23" s="14" t="s">
        <v>69</v>
      </c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20</v>
      </c>
      <c r="F24" s="14">
        <v>11</v>
      </c>
      <c r="G24" s="14">
        <v>20</v>
      </c>
      <c r="H24" s="14"/>
      <c r="J24" s="11">
        <f t="shared" si="0"/>
        <v>51</v>
      </c>
      <c r="K24" s="2">
        <f>J24*2.2</f>
        <v>112.2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/>
      <c r="H26" s="15"/>
      <c r="J26" s="11">
        <f t="shared" si="0"/>
        <v>0</v>
      </c>
      <c r="K26" s="2">
        <f>J26*1</f>
        <v>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/>
      <c r="F30" s="14">
        <v>10</v>
      </c>
      <c r="G30" s="14">
        <v>25</v>
      </c>
      <c r="H30" s="14"/>
      <c r="I30" s="2" t="s">
        <v>51</v>
      </c>
      <c r="J30" s="11">
        <f t="shared" si="0"/>
        <v>35</v>
      </c>
      <c r="K30" s="2">
        <f>J30*3.8</f>
        <v>133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12</v>
      </c>
      <c r="G31" s="14">
        <v>10</v>
      </c>
      <c r="H31" s="14"/>
      <c r="J31" s="11">
        <f t="shared" si="0"/>
        <v>22</v>
      </c>
      <c r="K31" s="18">
        <f>J31*5</f>
        <v>110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75</v>
      </c>
      <c r="F33" s="14" t="s">
        <v>74</v>
      </c>
      <c r="G33" s="14" t="s">
        <v>71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8</v>
      </c>
      <c r="F34" s="14"/>
      <c r="G34" s="14">
        <v>8</v>
      </c>
      <c r="H34" s="14"/>
      <c r="J34" s="11">
        <f t="shared" si="0"/>
        <v>16</v>
      </c>
      <c r="K34" s="2">
        <f>J34*5</f>
        <v>80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>
        <v>2</v>
      </c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13">
        <v>19332</v>
      </c>
      <c r="E36" s="14" t="s">
        <v>71</v>
      </c>
      <c r="F36" s="14"/>
      <c r="G36" s="14" t="s">
        <v>69</v>
      </c>
      <c r="H36" s="14"/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>
        <v>30</v>
      </c>
      <c r="F37" s="14"/>
      <c r="G37" s="14">
        <v>20</v>
      </c>
      <c r="H37" s="14"/>
      <c r="J37" s="11">
        <f t="shared" si="0"/>
        <v>50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30</v>
      </c>
      <c r="F38" s="14"/>
      <c r="G38" s="14">
        <v>20</v>
      </c>
      <c r="H38" s="14"/>
      <c r="J38" s="11">
        <f t="shared" si="0"/>
        <v>50</v>
      </c>
      <c r="K38" s="2">
        <f>J38*0.17</f>
        <v>8.5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/>
      <c r="F39" s="14"/>
      <c r="G39" s="14">
        <v>20</v>
      </c>
      <c r="H39" s="14"/>
      <c r="J39" s="11">
        <f t="shared" si="0"/>
        <v>20</v>
      </c>
      <c r="K39" s="2">
        <f>J39*1</f>
        <v>20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173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174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/>
      <c r="G15" s="14">
        <v>3</v>
      </c>
      <c r="H15" s="15"/>
      <c r="J15" s="11">
        <f t="shared" si="0"/>
        <v>5</v>
      </c>
      <c r="K15" s="2">
        <f>J15*1</f>
        <v>5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/>
      <c r="G16" s="14"/>
      <c r="H16" s="15"/>
      <c r="J16" s="11">
        <f t="shared" si="0"/>
        <v>2</v>
      </c>
      <c r="K16" s="2">
        <f>J16*2</f>
        <v>4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/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30</v>
      </c>
      <c r="F19" s="14">
        <v>22</v>
      </c>
      <c r="G19" s="14"/>
      <c r="H19" s="15"/>
      <c r="J19" s="11">
        <f t="shared" si="0"/>
        <v>52</v>
      </c>
      <c r="K19" s="2">
        <f>J19*2.4</f>
        <v>124.8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35</v>
      </c>
      <c r="F20" s="14">
        <v>60</v>
      </c>
      <c r="G20" s="14"/>
      <c r="H20" s="15"/>
      <c r="J20" s="11">
        <f t="shared" si="0"/>
        <v>95</v>
      </c>
      <c r="K20" s="2">
        <f>J20*0.8</f>
        <v>76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 t="s">
        <v>69</v>
      </c>
      <c r="G21" s="14" t="s">
        <v>74</v>
      </c>
      <c r="H21" s="14" t="s">
        <v>74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69</v>
      </c>
      <c r="G22" s="14" t="s">
        <v>25</v>
      </c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71</v>
      </c>
      <c r="F23" s="14" t="s">
        <v>69</v>
      </c>
      <c r="G23" s="14" t="s">
        <v>25</v>
      </c>
      <c r="H23" s="14" t="s">
        <v>69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25</v>
      </c>
      <c r="F24" s="14"/>
      <c r="G24" s="14">
        <v>30</v>
      </c>
      <c r="H24" s="14"/>
      <c r="J24" s="11">
        <f t="shared" si="0"/>
        <v>55</v>
      </c>
      <c r="K24" s="2">
        <f>J24*2.2</f>
        <v>121.00000000000001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2</v>
      </c>
      <c r="F25" s="14"/>
      <c r="G25" s="14"/>
      <c r="H25" s="15"/>
      <c r="J25" s="11">
        <f t="shared" si="0"/>
        <v>2</v>
      </c>
      <c r="K25" s="2">
        <f>J25*4.5</f>
        <v>9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/>
      <c r="G26" s="14"/>
      <c r="H26" s="15">
        <v>15</v>
      </c>
      <c r="J26" s="11">
        <f t="shared" si="0"/>
        <v>25</v>
      </c>
      <c r="K26" s="2">
        <f>J26*1</f>
        <v>25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6</v>
      </c>
      <c r="F29" s="14"/>
      <c r="G29" s="14"/>
      <c r="H29" s="14"/>
      <c r="J29" s="11">
        <f t="shared" si="0"/>
        <v>6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25</v>
      </c>
      <c r="F30" s="14">
        <v>20</v>
      </c>
      <c r="G30" s="14">
        <v>20</v>
      </c>
      <c r="H30" s="14"/>
      <c r="I30" s="2" t="s">
        <v>51</v>
      </c>
      <c r="J30" s="11">
        <f t="shared" si="0"/>
        <v>65</v>
      </c>
      <c r="K30" s="2">
        <f>J30*3.8</f>
        <v>247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15</v>
      </c>
      <c r="F31" s="14"/>
      <c r="G31" s="14">
        <v>10</v>
      </c>
      <c r="H31" s="14"/>
      <c r="J31" s="11">
        <f t="shared" si="0"/>
        <v>25</v>
      </c>
      <c r="K31" s="18">
        <f>J31*5</f>
        <v>125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69</v>
      </c>
      <c r="G33" s="14" t="s">
        <v>74</v>
      </c>
      <c r="H33" s="14" t="s">
        <v>69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20</v>
      </c>
      <c r="G34" s="14">
        <v>10</v>
      </c>
      <c r="H34" s="14"/>
      <c r="J34" s="11">
        <f t="shared" si="0"/>
        <v>30</v>
      </c>
      <c r="K34" s="2">
        <f>J34*5</f>
        <v>150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2</v>
      </c>
      <c r="F35" s="14"/>
      <c r="G35" s="14"/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13">
        <v>19332</v>
      </c>
      <c r="E36" s="14" t="s">
        <v>71</v>
      </c>
      <c r="F36" s="14" t="s">
        <v>75</v>
      </c>
      <c r="G36" s="14" t="s">
        <v>71</v>
      </c>
      <c r="H36" s="14" t="s">
        <v>74</v>
      </c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>
        <v>30</v>
      </c>
      <c r="F37" s="14">
        <v>40</v>
      </c>
      <c r="G37" s="14">
        <v>40</v>
      </c>
      <c r="H37" s="14">
        <v>15</v>
      </c>
      <c r="J37" s="11">
        <f t="shared" si="0"/>
        <v>125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25</v>
      </c>
      <c r="F38" s="14">
        <v>30</v>
      </c>
      <c r="G38" s="14">
        <v>20</v>
      </c>
      <c r="H38" s="14">
        <v>50</v>
      </c>
      <c r="J38" s="11">
        <f t="shared" si="0"/>
        <v>125</v>
      </c>
      <c r="K38" s="2">
        <f>J38*0.17</f>
        <v>21.25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35</v>
      </c>
      <c r="F39" s="14">
        <v>20</v>
      </c>
      <c r="G39" s="14">
        <v>20</v>
      </c>
      <c r="H39" s="14">
        <v>2</v>
      </c>
      <c r="J39" s="11">
        <f t="shared" si="0"/>
        <v>77</v>
      </c>
      <c r="K39" s="2">
        <f>J39*1</f>
        <v>77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175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176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/>
      <c r="G15" s="14"/>
      <c r="H15" s="15"/>
      <c r="J15" s="11">
        <f t="shared" si="0"/>
        <v>0</v>
      </c>
      <c r="K15" s="2">
        <f>J15*1</f>
        <v>0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/>
      <c r="G16" s="14">
        <v>2</v>
      </c>
      <c r="H16" s="15"/>
      <c r="J16" s="11">
        <f t="shared" si="0"/>
        <v>4</v>
      </c>
      <c r="K16" s="2">
        <f>J16*2</f>
        <v>8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/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30</v>
      </c>
      <c r="F19" s="14">
        <v>22</v>
      </c>
      <c r="G19" s="14"/>
      <c r="H19" s="15"/>
      <c r="J19" s="11">
        <f t="shared" si="0"/>
        <v>52</v>
      </c>
      <c r="K19" s="2">
        <f>J19*2.4</f>
        <v>124.8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35</v>
      </c>
      <c r="F20" s="14">
        <v>40</v>
      </c>
      <c r="G20" s="14">
        <v>28</v>
      </c>
      <c r="H20" s="15"/>
      <c r="J20" s="11">
        <f t="shared" si="0"/>
        <v>103</v>
      </c>
      <c r="K20" s="2">
        <f>J20*0.8</f>
        <v>82.4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71</v>
      </c>
      <c r="F21" s="14" t="s">
        <v>74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74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71</v>
      </c>
      <c r="F23" s="14" t="s">
        <v>74</v>
      </c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/>
      <c r="F24" s="14"/>
      <c r="G24" s="14"/>
      <c r="H24" s="14"/>
      <c r="J24" s="11">
        <f t="shared" si="0"/>
        <v>0</v>
      </c>
      <c r="K24" s="2">
        <f>J24*2.2</f>
        <v>0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>
        <v>2</v>
      </c>
      <c r="F25" s="14"/>
      <c r="G25" s="14"/>
      <c r="H25" s="15"/>
      <c r="J25" s="11">
        <f t="shared" si="0"/>
        <v>2</v>
      </c>
      <c r="K25" s="2">
        <f>J25*4.5</f>
        <v>9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/>
      <c r="H26" s="15"/>
      <c r="J26" s="11">
        <f t="shared" si="0"/>
        <v>0</v>
      </c>
      <c r="K26" s="2">
        <f>J26*1</f>
        <v>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/>
      <c r="F30" s="14">
        <v>20</v>
      </c>
      <c r="G30" s="14">
        <v>10</v>
      </c>
      <c r="H30" s="14"/>
      <c r="I30" s="2" t="s">
        <v>51</v>
      </c>
      <c r="J30" s="11">
        <f t="shared" si="0"/>
        <v>30</v>
      </c>
      <c r="K30" s="2">
        <f>J30*3.8</f>
        <v>114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/>
      <c r="G31" s="14"/>
      <c r="H31" s="14"/>
      <c r="J31" s="11">
        <f t="shared" si="0"/>
        <v>0</v>
      </c>
      <c r="K31" s="18">
        <f>J31*5</f>
        <v>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69</v>
      </c>
      <c r="G33" s="14" t="s">
        <v>69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8</v>
      </c>
      <c r="F34" s="14">
        <v>12</v>
      </c>
      <c r="G34" s="14">
        <v>10</v>
      </c>
      <c r="H34" s="14"/>
      <c r="J34" s="11">
        <f t="shared" si="0"/>
        <v>30</v>
      </c>
      <c r="K34" s="2">
        <f>J34*5</f>
        <v>150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>
        <v>2</v>
      </c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13">
        <v>19332</v>
      </c>
      <c r="E36" s="14" t="s">
        <v>74</v>
      </c>
      <c r="F36" s="14" t="s">
        <v>75</v>
      </c>
      <c r="G36" s="14" t="s">
        <v>71</v>
      </c>
      <c r="H36" s="14"/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>
        <v>40</v>
      </c>
      <c r="F37" s="14">
        <v>50</v>
      </c>
      <c r="G37" s="14">
        <v>40</v>
      </c>
      <c r="H37" s="14"/>
      <c r="J37" s="11">
        <f t="shared" si="0"/>
        <v>130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40</v>
      </c>
      <c r="F38" s="14">
        <v>30</v>
      </c>
      <c r="G38" s="14">
        <v>30</v>
      </c>
      <c r="H38" s="14"/>
      <c r="J38" s="11">
        <f t="shared" si="0"/>
        <v>100</v>
      </c>
      <c r="K38" s="2">
        <f>J38*0.17</f>
        <v>17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40</v>
      </c>
      <c r="F39" s="14">
        <v>20</v>
      </c>
      <c r="G39" s="14">
        <v>20</v>
      </c>
      <c r="H39" s="14"/>
      <c r="J39" s="11">
        <f t="shared" si="0"/>
        <v>80</v>
      </c>
      <c r="K39" s="2">
        <f>J39*1</f>
        <v>80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177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178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/>
      <c r="G15" s="14"/>
      <c r="H15" s="15"/>
      <c r="J15" s="11">
        <f t="shared" si="0"/>
        <v>0</v>
      </c>
      <c r="K15" s="2">
        <f>J15*1</f>
        <v>0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/>
      <c r="H16" s="15"/>
      <c r="J16" s="11">
        <f t="shared" si="0"/>
        <v>0</v>
      </c>
      <c r="K16" s="2">
        <f>J16*2</f>
        <v>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30</v>
      </c>
      <c r="F19" s="14">
        <v>22</v>
      </c>
      <c r="G19" s="14"/>
      <c r="H19" s="15"/>
      <c r="J19" s="11">
        <f t="shared" si="0"/>
        <v>52</v>
      </c>
      <c r="K19" s="2">
        <f>J19*2.4</f>
        <v>124.8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60</v>
      </c>
      <c r="G20" s="14">
        <v>28</v>
      </c>
      <c r="H20" s="15"/>
      <c r="J20" s="11">
        <f t="shared" si="0"/>
        <v>128</v>
      </c>
      <c r="K20" s="2">
        <f>J20*0.8</f>
        <v>102.4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71</v>
      </c>
      <c r="F21" s="14" t="s">
        <v>69</v>
      </c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69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71</v>
      </c>
      <c r="F23" s="14" t="s">
        <v>69</v>
      </c>
      <c r="G23" s="14"/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15</v>
      </c>
      <c r="F24" s="14">
        <v>22</v>
      </c>
      <c r="G24" s="14">
        <v>22</v>
      </c>
      <c r="H24" s="14"/>
      <c r="J24" s="11">
        <f t="shared" si="0"/>
        <v>59</v>
      </c>
      <c r="K24" s="2">
        <f>J24*2.2</f>
        <v>129.80000000000001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/>
      <c r="H26" s="15"/>
      <c r="J26" s="11">
        <f t="shared" si="0"/>
        <v>0</v>
      </c>
      <c r="K26" s="2">
        <f>J26*1</f>
        <v>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15</v>
      </c>
      <c r="F30" s="14">
        <v>20</v>
      </c>
      <c r="G30" s="14"/>
      <c r="H30" s="14"/>
      <c r="I30" s="2" t="s">
        <v>51</v>
      </c>
      <c r="J30" s="11">
        <f t="shared" si="0"/>
        <v>35</v>
      </c>
      <c r="K30" s="2">
        <f>J30*3.8</f>
        <v>133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4</v>
      </c>
      <c r="G31" s="14">
        <v>4</v>
      </c>
      <c r="H31" s="14"/>
      <c r="J31" s="11">
        <f t="shared" si="0"/>
        <v>8</v>
      </c>
      <c r="K31" s="18">
        <f>J31*5</f>
        <v>40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69</v>
      </c>
      <c r="F33" s="14" t="s">
        <v>71</v>
      </c>
      <c r="G33" s="14" t="s">
        <v>69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4</v>
      </c>
      <c r="F34" s="14">
        <v>8</v>
      </c>
      <c r="G34" s="14"/>
      <c r="H34" s="14"/>
      <c r="J34" s="11">
        <f t="shared" si="0"/>
        <v>12</v>
      </c>
      <c r="K34" s="2">
        <f>J34*5</f>
        <v>60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>
        <v>3</v>
      </c>
      <c r="H35" s="14"/>
      <c r="J35" s="11">
        <f t="shared" si="0"/>
        <v>3</v>
      </c>
      <c r="K35" s="2">
        <f>J35*3.3</f>
        <v>9.8999999999999986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 t="s">
        <v>75</v>
      </c>
      <c r="F36" s="14" t="s">
        <v>71</v>
      </c>
      <c r="G36" s="14" t="s">
        <v>68</v>
      </c>
      <c r="H36" s="14"/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>
        <v>40</v>
      </c>
      <c r="F37" s="14">
        <v>40</v>
      </c>
      <c r="G37" s="14">
        <v>40</v>
      </c>
      <c r="H37" s="14"/>
      <c r="J37" s="11">
        <f t="shared" si="0"/>
        <v>120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30</v>
      </c>
      <c r="F38" s="14">
        <v>30</v>
      </c>
      <c r="G38" s="14">
        <v>30</v>
      </c>
      <c r="H38" s="14"/>
      <c r="J38" s="11">
        <f t="shared" si="0"/>
        <v>90</v>
      </c>
      <c r="K38" s="2">
        <f>J38*0.17</f>
        <v>15.3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45</v>
      </c>
      <c r="F39" s="14">
        <v>20</v>
      </c>
      <c r="G39" s="14">
        <v>25</v>
      </c>
      <c r="H39" s="14"/>
      <c r="J39" s="11">
        <f t="shared" si="0"/>
        <v>90</v>
      </c>
      <c r="K39" s="2">
        <f>J39*1</f>
        <v>90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179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180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>
        <v>8</v>
      </c>
      <c r="G15" s="14"/>
      <c r="H15" s="15"/>
      <c r="J15" s="11">
        <f t="shared" si="0"/>
        <v>10</v>
      </c>
      <c r="K15" s="2">
        <f>J15*1</f>
        <v>10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>
        <v>4</v>
      </c>
      <c r="G16" s="14"/>
      <c r="H16" s="15"/>
      <c r="J16" s="11">
        <f t="shared" si="0"/>
        <v>4</v>
      </c>
      <c r="K16" s="2">
        <f>J16*2</f>
        <v>8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 t="s">
        <v>25</v>
      </c>
      <c r="G18" s="14"/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25</v>
      </c>
      <c r="F19" s="14"/>
      <c r="G19" s="14"/>
      <c r="H19" s="15">
        <v>15</v>
      </c>
      <c r="J19" s="11">
        <f t="shared" si="0"/>
        <v>40</v>
      </c>
      <c r="K19" s="2">
        <f>J19*2.4</f>
        <v>96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45</v>
      </c>
      <c r="F20" s="14">
        <v>70</v>
      </c>
      <c r="G20" s="14">
        <v>14</v>
      </c>
      <c r="H20" s="15"/>
      <c r="J20" s="11">
        <f t="shared" si="0"/>
        <v>129</v>
      </c>
      <c r="K20" s="2">
        <f>J20*0.8</f>
        <v>103.2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181</v>
      </c>
      <c r="F21" s="14" t="s">
        <v>75</v>
      </c>
      <c r="G21" s="14" t="s">
        <v>25</v>
      </c>
      <c r="H21" s="14" t="s">
        <v>74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68</v>
      </c>
      <c r="F22" s="14" t="s">
        <v>68</v>
      </c>
      <c r="G22" s="14" t="s">
        <v>74</v>
      </c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68</v>
      </c>
      <c r="F23" s="14" t="s">
        <v>68</v>
      </c>
      <c r="G23" s="14" t="s">
        <v>74</v>
      </c>
      <c r="H23" s="14" t="s">
        <v>74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/>
      <c r="F24" s="14">
        <v>22</v>
      </c>
      <c r="G24" s="14">
        <v>11</v>
      </c>
      <c r="H24" s="14">
        <v>25</v>
      </c>
      <c r="J24" s="11">
        <f t="shared" si="0"/>
        <v>58</v>
      </c>
      <c r="K24" s="2">
        <f>J24*2.2</f>
        <v>127.60000000000001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>
        <v>6</v>
      </c>
      <c r="G26" s="14">
        <v>30</v>
      </c>
      <c r="H26" s="15">
        <v>25</v>
      </c>
      <c r="J26" s="11">
        <f t="shared" si="0"/>
        <v>71</v>
      </c>
      <c r="K26" s="2">
        <f>J26*1</f>
        <v>71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6</v>
      </c>
      <c r="F29" s="14"/>
      <c r="G29" s="14"/>
      <c r="H29" s="14">
        <v>3</v>
      </c>
      <c r="J29" s="11">
        <f t="shared" si="0"/>
        <v>9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20</v>
      </c>
      <c r="F30" s="14">
        <v>20</v>
      </c>
      <c r="G30" s="14">
        <v>20</v>
      </c>
      <c r="H30" s="14"/>
      <c r="I30" s="2" t="s">
        <v>51</v>
      </c>
      <c r="J30" s="11">
        <f t="shared" si="0"/>
        <v>60</v>
      </c>
      <c r="K30" s="2">
        <f>J30*3.8</f>
        <v>228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12</v>
      </c>
      <c r="G31" s="14"/>
      <c r="H31" s="14"/>
      <c r="J31" s="11">
        <f t="shared" si="0"/>
        <v>12</v>
      </c>
      <c r="K31" s="18">
        <f>J31*5</f>
        <v>60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75</v>
      </c>
      <c r="F33" s="14" t="s">
        <v>69</v>
      </c>
      <c r="G33" s="14" t="s">
        <v>69</v>
      </c>
      <c r="H33" s="14" t="s">
        <v>69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6</v>
      </c>
      <c r="F34" s="14"/>
      <c r="G34" s="14"/>
      <c r="H34" s="14"/>
      <c r="J34" s="11">
        <f t="shared" si="0"/>
        <v>6</v>
      </c>
      <c r="K34" s="2">
        <f>J34*5</f>
        <v>30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2</v>
      </c>
      <c r="F35" s="14"/>
      <c r="G35" s="14"/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 t="s">
        <v>69</v>
      </c>
      <c r="F36" s="14" t="s">
        <v>75</v>
      </c>
      <c r="G36" s="14" t="s">
        <v>74</v>
      </c>
      <c r="H36" s="14" t="s">
        <v>74</v>
      </c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>
        <v>25</v>
      </c>
      <c r="F37" s="14">
        <v>40</v>
      </c>
      <c r="G37" s="14">
        <v>20</v>
      </c>
      <c r="H37" s="14">
        <v>30</v>
      </c>
      <c r="J37" s="11">
        <f t="shared" si="0"/>
        <v>115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30</v>
      </c>
      <c r="F38" s="14">
        <v>30</v>
      </c>
      <c r="G38" s="14">
        <v>30</v>
      </c>
      <c r="H38" s="14">
        <v>40</v>
      </c>
      <c r="J38" s="11">
        <f t="shared" si="0"/>
        <v>130</v>
      </c>
      <c r="K38" s="2">
        <f>J38*0.17</f>
        <v>22.1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40</v>
      </c>
      <c r="F39" s="14"/>
      <c r="G39" s="14">
        <v>20</v>
      </c>
      <c r="H39" s="14">
        <v>30</v>
      </c>
      <c r="J39" s="11">
        <f t="shared" si="0"/>
        <v>90</v>
      </c>
      <c r="K39" s="2">
        <f>J39*1</f>
        <v>90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182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183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>
        <v>8</v>
      </c>
      <c r="G15" s="14">
        <v>1</v>
      </c>
      <c r="H15" s="15"/>
      <c r="J15" s="11">
        <f t="shared" si="0"/>
        <v>11</v>
      </c>
      <c r="K15" s="2">
        <f>J15*1</f>
        <v>11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>
        <v>1</v>
      </c>
      <c r="H16" s="15"/>
      <c r="J16" s="11">
        <f t="shared" si="0"/>
        <v>1</v>
      </c>
      <c r="K16" s="2">
        <f>J16*2</f>
        <v>2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 t="s">
        <v>25</v>
      </c>
      <c r="G18" s="14"/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/>
      <c r="G19" s="14"/>
      <c r="H19" s="15"/>
      <c r="J19" s="11">
        <f t="shared" si="0"/>
        <v>0</v>
      </c>
      <c r="K19" s="2">
        <f>J19*2.4</f>
        <v>0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30</v>
      </c>
      <c r="G20" s="14">
        <v>14</v>
      </c>
      <c r="H20" s="15">
        <v>40</v>
      </c>
      <c r="J20" s="11">
        <f t="shared" si="0"/>
        <v>124</v>
      </c>
      <c r="K20" s="2">
        <f>J20*0.8</f>
        <v>99.2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74</v>
      </c>
      <c r="F21" s="14"/>
      <c r="G21" s="14" t="s">
        <v>74</v>
      </c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74</v>
      </c>
      <c r="F22" s="14"/>
      <c r="G22" s="14" t="s">
        <v>74</v>
      </c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/>
      <c r="G23" s="14" t="s">
        <v>74</v>
      </c>
      <c r="H23" s="14" t="s">
        <v>69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10</v>
      </c>
      <c r="F24" s="14"/>
      <c r="G24" s="14">
        <v>22</v>
      </c>
      <c r="H24" s="14">
        <v>25</v>
      </c>
      <c r="J24" s="11">
        <f t="shared" si="0"/>
        <v>57</v>
      </c>
      <c r="K24" s="2">
        <f>J24*2.2</f>
        <v>125.4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/>
      <c r="H26" s="15"/>
      <c r="J26" s="11">
        <f t="shared" si="0"/>
        <v>0</v>
      </c>
      <c r="K26" s="2">
        <f>J26*1</f>
        <v>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>
        <v>2</v>
      </c>
      <c r="J29" s="11">
        <f t="shared" si="0"/>
        <v>2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10</v>
      </c>
      <c r="F30" s="14"/>
      <c r="G30" s="14">
        <v>10</v>
      </c>
      <c r="H30" s="14"/>
      <c r="I30" s="2" t="s">
        <v>51</v>
      </c>
      <c r="J30" s="11">
        <f t="shared" si="0"/>
        <v>20</v>
      </c>
      <c r="K30" s="2">
        <f>J30*3.8</f>
        <v>76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8</v>
      </c>
      <c r="G31" s="14">
        <v>4</v>
      </c>
      <c r="H31" s="14"/>
      <c r="J31" s="11">
        <f t="shared" si="0"/>
        <v>12</v>
      </c>
      <c r="K31" s="18">
        <f>J31*5</f>
        <v>60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69</v>
      </c>
      <c r="G33" s="14" t="s">
        <v>74</v>
      </c>
      <c r="H33" s="14" t="s">
        <v>71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6</v>
      </c>
      <c r="F34" s="14"/>
      <c r="G34" s="14"/>
      <c r="H34" s="14">
        <v>3</v>
      </c>
      <c r="J34" s="11">
        <f t="shared" si="0"/>
        <v>9</v>
      </c>
      <c r="K34" s="2">
        <f>J34*5</f>
        <v>45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>
        <v>4</v>
      </c>
      <c r="G35" s="14"/>
      <c r="H35" s="14"/>
      <c r="J35" s="11">
        <f t="shared" si="0"/>
        <v>4</v>
      </c>
      <c r="K35" s="2">
        <f>J35*3.3</f>
        <v>13.2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 t="s">
        <v>71</v>
      </c>
      <c r="F36" s="14" t="s">
        <v>74</v>
      </c>
      <c r="G36" s="14" t="s">
        <v>71</v>
      </c>
      <c r="H36" s="14"/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>
        <v>20</v>
      </c>
      <c r="F37" s="14">
        <v>22</v>
      </c>
      <c r="G37" s="14">
        <v>22</v>
      </c>
      <c r="H37" s="14">
        <v>25</v>
      </c>
      <c r="J37" s="11">
        <f t="shared" si="0"/>
        <v>89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45</v>
      </c>
      <c r="F38" s="14">
        <v>30</v>
      </c>
      <c r="G38" s="14">
        <v>15</v>
      </c>
      <c r="H38" s="14">
        <v>30</v>
      </c>
      <c r="J38" s="11">
        <f t="shared" si="0"/>
        <v>120</v>
      </c>
      <c r="K38" s="2">
        <f>J38*0.17</f>
        <v>20.400000000000002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25</v>
      </c>
      <c r="F39" s="14">
        <v>20</v>
      </c>
      <c r="G39" s="14">
        <v>30</v>
      </c>
      <c r="H39" s="14"/>
      <c r="J39" s="11">
        <f t="shared" si="0"/>
        <v>75</v>
      </c>
      <c r="K39" s="2">
        <f>J39*1</f>
        <v>75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184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185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/>
      <c r="G15" s="14"/>
      <c r="H15" s="15"/>
      <c r="J15" s="11">
        <f t="shared" si="0"/>
        <v>2</v>
      </c>
      <c r="K15" s="2">
        <f>J15*1</f>
        <v>2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/>
      <c r="G16" s="14">
        <v>1</v>
      </c>
      <c r="H16" s="15"/>
      <c r="J16" s="11">
        <f t="shared" si="0"/>
        <v>3</v>
      </c>
      <c r="K16" s="2">
        <f>J16*2</f>
        <v>6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/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20</v>
      </c>
      <c r="F19" s="14">
        <v>22</v>
      </c>
      <c r="G19" s="14"/>
      <c r="H19" s="15"/>
      <c r="J19" s="11">
        <f t="shared" si="0"/>
        <v>42</v>
      </c>
      <c r="K19" s="2">
        <f>J19*2.4</f>
        <v>100.8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60</v>
      </c>
      <c r="G20" s="14"/>
      <c r="H20" s="15"/>
      <c r="J20" s="11">
        <f t="shared" si="0"/>
        <v>100</v>
      </c>
      <c r="K20" s="2">
        <f>J20*0.8</f>
        <v>80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/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/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69</v>
      </c>
      <c r="F23" s="14"/>
      <c r="G23" s="14" t="s">
        <v>25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30</v>
      </c>
      <c r="F24" s="14">
        <v>22</v>
      </c>
      <c r="G24" s="14">
        <v>11</v>
      </c>
      <c r="H24" s="14"/>
      <c r="J24" s="11">
        <f t="shared" si="0"/>
        <v>63</v>
      </c>
      <c r="K24" s="2">
        <f>J24*2.2</f>
        <v>138.60000000000002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>
        <v>10</v>
      </c>
      <c r="H26" s="15"/>
      <c r="J26" s="11">
        <f t="shared" si="0"/>
        <v>10</v>
      </c>
      <c r="K26" s="2">
        <f>J26*1</f>
        <v>10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4</v>
      </c>
      <c r="F29" s="14"/>
      <c r="G29" s="14"/>
      <c r="H29" s="14"/>
      <c r="J29" s="11">
        <f t="shared" si="0"/>
        <v>4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30</v>
      </c>
      <c r="F30" s="14">
        <v>30</v>
      </c>
      <c r="G30" s="14">
        <v>10</v>
      </c>
      <c r="H30" s="14"/>
      <c r="I30" s="2" t="s">
        <v>51</v>
      </c>
      <c r="J30" s="11">
        <f t="shared" si="0"/>
        <v>70</v>
      </c>
      <c r="K30" s="2">
        <f>J30*3.8</f>
        <v>266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10</v>
      </c>
      <c r="F31" s="14"/>
      <c r="G31" s="14">
        <v>8</v>
      </c>
      <c r="H31" s="14"/>
      <c r="J31" s="11">
        <f t="shared" si="0"/>
        <v>18</v>
      </c>
      <c r="K31" s="18">
        <f>J31*5</f>
        <v>90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75</v>
      </c>
      <c r="F33" s="14" t="s">
        <v>69</v>
      </c>
      <c r="G33" s="14" t="s">
        <v>69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8</v>
      </c>
      <c r="F34" s="14"/>
      <c r="G34" s="14"/>
      <c r="H34" s="14"/>
      <c r="J34" s="11">
        <f t="shared" si="0"/>
        <v>8</v>
      </c>
      <c r="K34" s="2">
        <f>J34*5</f>
        <v>40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1</v>
      </c>
      <c r="F35" s="14">
        <v>4</v>
      </c>
      <c r="G35" s="14"/>
      <c r="H35" s="14"/>
      <c r="J35" s="11">
        <f t="shared" si="0"/>
        <v>5</v>
      </c>
      <c r="K35" s="2">
        <f>J35*3.3</f>
        <v>16.5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 t="s">
        <v>75</v>
      </c>
      <c r="F36" s="14" t="s">
        <v>68</v>
      </c>
      <c r="G36" s="14" t="s">
        <v>69</v>
      </c>
      <c r="H36" s="14"/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>
        <v>20</v>
      </c>
      <c r="F37" s="14">
        <v>20</v>
      </c>
      <c r="G37" s="14"/>
      <c r="H37" s="14"/>
      <c r="J37" s="11">
        <f t="shared" si="0"/>
        <v>40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30</v>
      </c>
      <c r="F38" s="14">
        <v>40</v>
      </c>
      <c r="G38" s="14">
        <v>20</v>
      </c>
      <c r="H38" s="14"/>
      <c r="J38" s="11">
        <f t="shared" si="0"/>
        <v>90</v>
      </c>
      <c r="K38" s="2">
        <f>J38*0.17</f>
        <v>15.3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20</v>
      </c>
      <c r="F39" s="14">
        <v>20</v>
      </c>
      <c r="G39" s="14">
        <v>15</v>
      </c>
      <c r="H39" s="14"/>
      <c r="J39" s="11">
        <f t="shared" si="0"/>
        <v>55</v>
      </c>
      <c r="K39" s="2">
        <f>J39*1</f>
        <v>55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186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187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/>
      <c r="G15" s="14"/>
      <c r="H15" s="15"/>
      <c r="J15" s="11">
        <f t="shared" si="0"/>
        <v>0</v>
      </c>
      <c r="K15" s="2">
        <f>J15*1</f>
        <v>0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>
        <v>1</v>
      </c>
      <c r="H16" s="15"/>
      <c r="J16" s="11">
        <f t="shared" si="0"/>
        <v>1</v>
      </c>
      <c r="K16" s="2">
        <f>J16*2</f>
        <v>2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15</v>
      </c>
      <c r="F19" s="14"/>
      <c r="G19" s="14"/>
      <c r="H19" s="15"/>
      <c r="J19" s="11">
        <f t="shared" si="0"/>
        <v>15</v>
      </c>
      <c r="K19" s="2">
        <f>J19*2.4</f>
        <v>36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35</v>
      </c>
      <c r="F20" s="14">
        <v>20</v>
      </c>
      <c r="G20" s="14"/>
      <c r="H20" s="15"/>
      <c r="J20" s="11">
        <f t="shared" si="0"/>
        <v>55</v>
      </c>
      <c r="K20" s="2">
        <f>J20*0.8</f>
        <v>44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74</v>
      </c>
      <c r="F21" s="14" t="s">
        <v>69</v>
      </c>
      <c r="G21" s="14"/>
      <c r="H21" s="14" t="s">
        <v>25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69</v>
      </c>
      <c r="F22" s="14" t="s">
        <v>69</v>
      </c>
      <c r="G22" s="14" t="s">
        <v>74</v>
      </c>
      <c r="H22" s="14" t="s">
        <v>74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25</v>
      </c>
      <c r="F23" s="14"/>
      <c r="G23" s="14"/>
      <c r="H23" s="14" t="s">
        <v>25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/>
      <c r="F24" s="14"/>
      <c r="G24" s="14"/>
      <c r="H24" s="14"/>
      <c r="J24" s="11">
        <f t="shared" si="0"/>
        <v>0</v>
      </c>
      <c r="K24" s="2">
        <f>J24*2.2</f>
        <v>0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8</v>
      </c>
      <c r="F26" s="14"/>
      <c r="G26" s="14">
        <v>60</v>
      </c>
      <c r="H26" s="15"/>
      <c r="J26" s="11">
        <f t="shared" si="0"/>
        <v>68</v>
      </c>
      <c r="K26" s="2">
        <f>J26*1</f>
        <v>68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4</v>
      </c>
      <c r="F29" s="14"/>
      <c r="G29" s="14"/>
      <c r="H29" s="14"/>
      <c r="J29" s="11">
        <f t="shared" si="0"/>
        <v>4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/>
      <c r="F30" s="14">
        <v>20</v>
      </c>
      <c r="G30" s="14">
        <v>10</v>
      </c>
      <c r="H30" s="14">
        <v>5</v>
      </c>
      <c r="I30" s="2" t="s">
        <v>51</v>
      </c>
      <c r="J30" s="11">
        <f t="shared" si="0"/>
        <v>35</v>
      </c>
      <c r="K30" s="2">
        <f>J30*3.8</f>
        <v>133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/>
      <c r="G31" s="14"/>
      <c r="H31" s="14">
        <v>2</v>
      </c>
      <c r="J31" s="11">
        <f t="shared" si="0"/>
        <v>2</v>
      </c>
      <c r="K31" s="18">
        <f>J31*5</f>
        <v>10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74</v>
      </c>
      <c r="G33" s="14" t="s">
        <v>74</v>
      </c>
      <c r="H33" s="14" t="s">
        <v>25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12</v>
      </c>
      <c r="G34" s="14"/>
      <c r="H34" s="14">
        <v>2</v>
      </c>
      <c r="J34" s="11">
        <f t="shared" si="0"/>
        <v>14</v>
      </c>
      <c r="K34" s="2">
        <f>J34*5</f>
        <v>70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>
        <v>2</v>
      </c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/>
      <c r="F36" s="14" t="s">
        <v>69</v>
      </c>
      <c r="G36" s="14" t="s">
        <v>69</v>
      </c>
      <c r="H36" s="14"/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/>
      <c r="F37" s="14"/>
      <c r="G37" s="14">
        <v>10</v>
      </c>
      <c r="H37" s="14">
        <v>12</v>
      </c>
      <c r="J37" s="11">
        <f t="shared" si="0"/>
        <v>22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40</v>
      </c>
      <c r="F38" s="14">
        <v>30</v>
      </c>
      <c r="G38" s="14">
        <v>20</v>
      </c>
      <c r="H38" s="14">
        <v>20</v>
      </c>
      <c r="J38" s="11">
        <f t="shared" si="0"/>
        <v>110</v>
      </c>
      <c r="K38" s="2">
        <f>J38*0.17</f>
        <v>18.700000000000003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40</v>
      </c>
      <c r="F39" s="14">
        <v>10</v>
      </c>
      <c r="G39" s="14">
        <v>25</v>
      </c>
      <c r="H39" s="14"/>
      <c r="J39" s="11">
        <f t="shared" si="0"/>
        <v>75</v>
      </c>
      <c r="K39" s="2">
        <f>J39*1</f>
        <v>75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188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189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/>
      <c r="G15" s="14"/>
      <c r="H15" s="15"/>
      <c r="J15" s="11">
        <f t="shared" si="0"/>
        <v>0</v>
      </c>
      <c r="K15" s="2">
        <f>J15*1</f>
        <v>0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3</v>
      </c>
      <c r="F16" s="14">
        <v>4</v>
      </c>
      <c r="G16" s="14">
        <v>1</v>
      </c>
      <c r="H16" s="15"/>
      <c r="J16" s="11">
        <f t="shared" si="0"/>
        <v>8</v>
      </c>
      <c r="K16" s="2">
        <f>J16*2</f>
        <v>16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/>
      <c r="G19" s="14"/>
      <c r="H19" s="15"/>
      <c r="J19" s="11">
        <f t="shared" si="0"/>
        <v>0</v>
      </c>
      <c r="K19" s="2">
        <f>J19*2.4</f>
        <v>0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20</v>
      </c>
      <c r="G20" s="14">
        <v>28</v>
      </c>
      <c r="H20" s="15"/>
      <c r="J20" s="11">
        <f t="shared" si="0"/>
        <v>88</v>
      </c>
      <c r="K20" s="2">
        <f>J20*0.8</f>
        <v>70.400000000000006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 t="s">
        <v>74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74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 t="s">
        <v>74</v>
      </c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/>
      <c r="F24" s="14"/>
      <c r="G24" s="14"/>
      <c r="H24" s="14"/>
      <c r="J24" s="11">
        <f t="shared" si="0"/>
        <v>0</v>
      </c>
      <c r="K24" s="2">
        <f>J24*2.2</f>
        <v>0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5</v>
      </c>
      <c r="F26" s="14"/>
      <c r="G26" s="14">
        <v>20</v>
      </c>
      <c r="H26" s="15"/>
      <c r="J26" s="11">
        <f t="shared" si="0"/>
        <v>25</v>
      </c>
      <c r="K26" s="2">
        <f>J26*1</f>
        <v>25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10</v>
      </c>
      <c r="F30" s="14">
        <v>20</v>
      </c>
      <c r="G30" s="14">
        <v>25</v>
      </c>
      <c r="H30" s="14"/>
      <c r="I30" s="2" t="s">
        <v>51</v>
      </c>
      <c r="J30" s="11">
        <f t="shared" si="0"/>
        <v>55</v>
      </c>
      <c r="K30" s="2">
        <f>J30*3.8</f>
        <v>209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10</v>
      </c>
      <c r="F31" s="14">
        <v>4</v>
      </c>
      <c r="G31" s="14">
        <v>4</v>
      </c>
      <c r="H31" s="14"/>
      <c r="J31" s="11">
        <f t="shared" si="0"/>
        <v>18</v>
      </c>
      <c r="K31" s="18">
        <f>J31*5</f>
        <v>90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68</v>
      </c>
      <c r="G33" s="14" t="s">
        <v>190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22</v>
      </c>
      <c r="G34" s="14">
        <v>4</v>
      </c>
      <c r="H34" s="14"/>
      <c r="J34" s="11">
        <f t="shared" si="0"/>
        <v>26</v>
      </c>
      <c r="K34" s="2">
        <f>J34*5</f>
        <v>130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2</v>
      </c>
      <c r="F35" s="14"/>
      <c r="G35" s="14"/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 t="s">
        <v>69</v>
      </c>
      <c r="F36" s="14" t="s">
        <v>69</v>
      </c>
      <c r="G36" s="14" t="s">
        <v>191</v>
      </c>
      <c r="H36" s="14"/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/>
      <c r="F37" s="14">
        <v>22</v>
      </c>
      <c r="G37" s="14">
        <v>20</v>
      </c>
      <c r="H37" s="14"/>
      <c r="J37" s="11">
        <f t="shared" si="0"/>
        <v>42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30</v>
      </c>
      <c r="F38" s="14">
        <v>20</v>
      </c>
      <c r="G38" s="14">
        <v>20</v>
      </c>
      <c r="H38" s="14"/>
      <c r="J38" s="11">
        <f t="shared" si="0"/>
        <v>70</v>
      </c>
      <c r="K38" s="2">
        <f>J38*0.17</f>
        <v>11.9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40</v>
      </c>
      <c r="F39" s="14">
        <v>20</v>
      </c>
      <c r="G39" s="14">
        <v>20</v>
      </c>
      <c r="H39" s="14"/>
      <c r="J39" s="11">
        <f t="shared" si="0"/>
        <v>80</v>
      </c>
      <c r="K39" s="2">
        <f>J39*1</f>
        <v>80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193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194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>
        <v>4</v>
      </c>
      <c r="G15" s="14"/>
      <c r="H15" s="15"/>
      <c r="J15" s="11">
        <f t="shared" si="0"/>
        <v>6</v>
      </c>
      <c r="K15" s="2">
        <f>J15*1</f>
        <v>6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3</v>
      </c>
      <c r="F16" s="14"/>
      <c r="G16" s="14"/>
      <c r="H16" s="15"/>
      <c r="J16" s="11">
        <f t="shared" si="0"/>
        <v>3</v>
      </c>
      <c r="K16" s="2">
        <f>J16*2</f>
        <v>6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/>
      <c r="G18" s="14"/>
      <c r="H18" s="14">
        <v>3</v>
      </c>
      <c r="J18" s="11">
        <f t="shared" si="0"/>
        <v>3</v>
      </c>
      <c r="K18" s="2">
        <f>J18*5.1</f>
        <v>15.299999999999999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15</v>
      </c>
      <c r="F19" s="14">
        <v>11</v>
      </c>
      <c r="G19" s="14"/>
      <c r="H19" s="15"/>
      <c r="J19" s="11">
        <f t="shared" si="0"/>
        <v>26</v>
      </c>
      <c r="K19" s="2">
        <f>J19*2.4</f>
        <v>62.4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/>
      <c r="G20" s="14"/>
      <c r="H20" s="15"/>
      <c r="J20" s="11">
        <f t="shared" si="0"/>
        <v>40</v>
      </c>
      <c r="K20" s="2">
        <f>J20*0.8</f>
        <v>32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71</v>
      </c>
      <c r="F21" s="14"/>
      <c r="G21" s="14"/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74</v>
      </c>
      <c r="F22" s="14"/>
      <c r="G22" s="14"/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/>
      <c r="G23" s="14"/>
      <c r="H23" s="14" t="s">
        <v>69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/>
      <c r="F24" s="14">
        <v>22</v>
      </c>
      <c r="G24" s="14"/>
      <c r="H24" s="14"/>
      <c r="J24" s="11">
        <f t="shared" si="0"/>
        <v>22</v>
      </c>
      <c r="K24" s="2">
        <f>J24*2.2</f>
        <v>48.400000000000006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/>
      <c r="H26" s="15"/>
      <c r="J26" s="11">
        <f t="shared" si="0"/>
        <v>0</v>
      </c>
      <c r="K26" s="2">
        <f>J26*1</f>
        <v>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4</v>
      </c>
      <c r="F29" s="14"/>
      <c r="G29" s="14"/>
      <c r="H29" s="14"/>
      <c r="J29" s="11">
        <f t="shared" si="0"/>
        <v>4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10</v>
      </c>
      <c r="F30" s="14">
        <v>20</v>
      </c>
      <c r="G30" s="14"/>
      <c r="H30" s="14">
        <v>3</v>
      </c>
      <c r="I30" s="2" t="s">
        <v>51</v>
      </c>
      <c r="J30" s="11">
        <f t="shared" si="0"/>
        <v>33</v>
      </c>
      <c r="K30" s="2">
        <f>J30*3.8</f>
        <v>125.39999999999999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10</v>
      </c>
      <c r="F31" s="14">
        <v>8</v>
      </c>
      <c r="G31" s="14"/>
      <c r="H31" s="14"/>
      <c r="J31" s="11">
        <f t="shared" si="0"/>
        <v>18</v>
      </c>
      <c r="K31" s="18">
        <f>J31*5</f>
        <v>90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25</v>
      </c>
      <c r="G33" s="14"/>
      <c r="H33" s="14">
        <v>50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10</v>
      </c>
      <c r="F34" s="14"/>
      <c r="G34" s="14"/>
      <c r="H34" s="14">
        <v>2</v>
      </c>
      <c r="J34" s="11">
        <f t="shared" si="0"/>
        <v>12</v>
      </c>
      <c r="K34" s="2">
        <f>J34*5</f>
        <v>60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2</v>
      </c>
      <c r="F35" s="14"/>
      <c r="G35" s="14"/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 t="s">
        <v>192</v>
      </c>
      <c r="F36" s="14" t="s">
        <v>74</v>
      </c>
      <c r="G36" s="14"/>
      <c r="H36" s="14"/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>
        <v>20</v>
      </c>
      <c r="F37" s="14"/>
      <c r="G37" s="14"/>
      <c r="H37" s="14">
        <v>12</v>
      </c>
      <c r="J37" s="11">
        <f t="shared" si="0"/>
        <v>32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30</v>
      </c>
      <c r="F38" s="14"/>
      <c r="G38" s="14"/>
      <c r="H38" s="14">
        <v>30</v>
      </c>
      <c r="J38" s="11">
        <f t="shared" si="0"/>
        <v>60</v>
      </c>
      <c r="K38" s="2">
        <f>J38*0.17</f>
        <v>10.200000000000001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25</v>
      </c>
      <c r="F39" s="14"/>
      <c r="G39" s="14"/>
      <c r="H39" s="14"/>
      <c r="J39" s="11">
        <f t="shared" si="0"/>
        <v>25</v>
      </c>
      <c r="K39" s="2">
        <f>J39*1</f>
        <v>25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195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196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>
        <v>2</v>
      </c>
      <c r="F13" s="14"/>
      <c r="G13" s="14"/>
      <c r="H13" s="15"/>
      <c r="J13" s="11">
        <f>E13+F13+G13+H13</f>
        <v>2</v>
      </c>
      <c r="K13" s="2">
        <f>J13*2.4</f>
        <v>4.8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>
        <v>4</v>
      </c>
      <c r="G15" s="14">
        <v>2</v>
      </c>
      <c r="H15" s="15"/>
      <c r="J15" s="11">
        <f t="shared" si="0"/>
        <v>6</v>
      </c>
      <c r="K15" s="2">
        <f>J15*1</f>
        <v>6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/>
      <c r="H16" s="15"/>
      <c r="J16" s="11">
        <f t="shared" si="0"/>
        <v>0</v>
      </c>
      <c r="K16" s="2">
        <f>J16*2</f>
        <v>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156</v>
      </c>
      <c r="G18" s="14"/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/>
      <c r="G19" s="14"/>
      <c r="H19" s="15"/>
      <c r="J19" s="11">
        <f t="shared" si="0"/>
        <v>0</v>
      </c>
      <c r="K19" s="2">
        <f>J19*2.4</f>
        <v>0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60</v>
      </c>
      <c r="G20" s="14">
        <v>28</v>
      </c>
      <c r="H20" s="15">
        <v>30</v>
      </c>
      <c r="J20" s="11">
        <f t="shared" si="0"/>
        <v>158</v>
      </c>
      <c r="K20" s="2">
        <f>J20*0.8</f>
        <v>126.4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/>
      <c r="G21" s="14" t="s">
        <v>25</v>
      </c>
      <c r="H21" s="14" t="s">
        <v>71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74</v>
      </c>
      <c r="G22" s="14" t="s">
        <v>74</v>
      </c>
      <c r="H22" s="14" t="s">
        <v>197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/>
      <c r="G23" s="14" t="s">
        <v>74</v>
      </c>
      <c r="H23" s="14" t="s">
        <v>69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20</v>
      </c>
      <c r="F24" s="14">
        <v>11</v>
      </c>
      <c r="G24" s="14">
        <v>30</v>
      </c>
      <c r="H24" s="14">
        <v>8</v>
      </c>
      <c r="J24" s="11">
        <f t="shared" si="0"/>
        <v>69</v>
      </c>
      <c r="K24" s="2">
        <f>J24*2.2</f>
        <v>151.80000000000001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>
        <v>10</v>
      </c>
      <c r="G26" s="14">
        <v>25</v>
      </c>
      <c r="H26" s="15"/>
      <c r="J26" s="11">
        <f t="shared" si="0"/>
        <v>45</v>
      </c>
      <c r="K26" s="2">
        <f>J26*1</f>
        <v>45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4</v>
      </c>
      <c r="F29" s="14"/>
      <c r="G29" s="14"/>
      <c r="H29" s="14">
        <v>2</v>
      </c>
      <c r="J29" s="11">
        <f t="shared" si="0"/>
        <v>6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20</v>
      </c>
      <c r="F30" s="14">
        <v>10</v>
      </c>
      <c r="G30" s="14">
        <v>25</v>
      </c>
      <c r="H30" s="14"/>
      <c r="I30" s="2" t="s">
        <v>51</v>
      </c>
      <c r="J30" s="11">
        <f t="shared" si="0"/>
        <v>55</v>
      </c>
      <c r="K30" s="2">
        <f>J30*3.8</f>
        <v>209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10</v>
      </c>
      <c r="F31" s="14"/>
      <c r="G31" s="14">
        <v>8</v>
      </c>
      <c r="H31" s="14">
        <v>2</v>
      </c>
      <c r="J31" s="11">
        <f t="shared" si="0"/>
        <v>20</v>
      </c>
      <c r="K31" s="18">
        <f>J31*5</f>
        <v>100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75</v>
      </c>
      <c r="F33" s="14" t="s">
        <v>74</v>
      </c>
      <c r="G33" s="14" t="s">
        <v>71</v>
      </c>
      <c r="H33" s="14" t="s">
        <v>69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/>
      <c r="G34" s="14">
        <v>4</v>
      </c>
      <c r="H34" s="14">
        <v>2</v>
      </c>
      <c r="J34" s="11">
        <f t="shared" si="0"/>
        <v>6</v>
      </c>
      <c r="K34" s="2">
        <f>J34*5</f>
        <v>30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>
        <v>2</v>
      </c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 t="s">
        <v>71</v>
      </c>
      <c r="F36" s="14" t="s">
        <v>68</v>
      </c>
      <c r="G36" s="14" t="s">
        <v>131</v>
      </c>
      <c r="H36" s="14"/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/>
      <c r="F37" s="14">
        <v>22</v>
      </c>
      <c r="G37" s="14">
        <v>20</v>
      </c>
      <c r="H37" s="14">
        <v>15</v>
      </c>
      <c r="J37" s="11">
        <f t="shared" si="0"/>
        <v>57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60</v>
      </c>
      <c r="F38" s="14">
        <v>30</v>
      </c>
      <c r="G38" s="14">
        <v>15</v>
      </c>
      <c r="H38" s="14">
        <v>30</v>
      </c>
      <c r="J38" s="11">
        <f t="shared" si="0"/>
        <v>135</v>
      </c>
      <c r="K38" s="2">
        <f>J38*0.17</f>
        <v>22.950000000000003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30</v>
      </c>
      <c r="F39" s="14">
        <v>20</v>
      </c>
      <c r="G39" s="14">
        <v>15</v>
      </c>
      <c r="H39" s="14">
        <v>5</v>
      </c>
      <c r="J39" s="11">
        <f t="shared" si="0"/>
        <v>70</v>
      </c>
      <c r="K39" s="2">
        <f>J39*1</f>
        <v>70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topLeftCell="A10" workbookViewId="0">
      <selection activeCell="A10"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198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199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3</v>
      </c>
      <c r="F15" s="14">
        <v>4</v>
      </c>
      <c r="G15" s="14">
        <v>2</v>
      </c>
      <c r="H15" s="15"/>
      <c r="J15" s="11">
        <f t="shared" si="0"/>
        <v>9</v>
      </c>
      <c r="K15" s="2">
        <f>J15*1</f>
        <v>9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3</v>
      </c>
      <c r="F16" s="14">
        <v>4</v>
      </c>
      <c r="G16" s="14">
        <v>1</v>
      </c>
      <c r="H16" s="15"/>
      <c r="J16" s="11">
        <f t="shared" si="0"/>
        <v>8</v>
      </c>
      <c r="K16" s="2">
        <f>J16*2</f>
        <v>16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 t="s">
        <v>25</v>
      </c>
      <c r="H18" s="14" t="s">
        <v>25</v>
      </c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10</v>
      </c>
      <c r="F19" s="14"/>
      <c r="G19" s="14"/>
      <c r="H19" s="15"/>
      <c r="J19" s="11">
        <f t="shared" si="0"/>
        <v>10</v>
      </c>
      <c r="K19" s="2">
        <f>J19*2.4</f>
        <v>24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35</v>
      </c>
      <c r="F20" s="14">
        <v>30</v>
      </c>
      <c r="G20" s="14">
        <v>14</v>
      </c>
      <c r="H20" s="15"/>
      <c r="J20" s="11">
        <f t="shared" si="0"/>
        <v>79</v>
      </c>
      <c r="K20" s="2">
        <f>J20*0.8</f>
        <v>63.2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/>
      <c r="G21" s="14" t="s">
        <v>25</v>
      </c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/>
      <c r="G22" s="14" t="s">
        <v>74</v>
      </c>
      <c r="H22" s="14" t="s">
        <v>71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/>
      <c r="F23" s="14"/>
      <c r="G23" s="14" t="s">
        <v>74</v>
      </c>
      <c r="H23" s="14" t="s">
        <v>69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25</v>
      </c>
      <c r="F24" s="14"/>
      <c r="G24" s="14"/>
      <c r="H24" s="14"/>
      <c r="J24" s="11">
        <f t="shared" si="0"/>
        <v>25</v>
      </c>
      <c r="K24" s="2">
        <f>J24*2.2</f>
        <v>55.000000000000007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/>
      <c r="H26" s="15">
        <v>15</v>
      </c>
      <c r="J26" s="11">
        <f t="shared" si="0"/>
        <v>15</v>
      </c>
      <c r="K26" s="2">
        <f>J26*1</f>
        <v>15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>
        <v>6</v>
      </c>
      <c r="J29" s="11">
        <f t="shared" si="0"/>
        <v>6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20</v>
      </c>
      <c r="F30" s="14">
        <v>10</v>
      </c>
      <c r="G30" s="14"/>
      <c r="H30" s="14">
        <v>4</v>
      </c>
      <c r="I30" s="2" t="s">
        <v>51</v>
      </c>
      <c r="J30" s="11">
        <f t="shared" si="0"/>
        <v>34</v>
      </c>
      <c r="K30" s="2">
        <f>J30*3.8</f>
        <v>129.19999999999999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8</v>
      </c>
      <c r="G31" s="14"/>
      <c r="H31" s="14"/>
      <c r="J31" s="11">
        <f t="shared" si="0"/>
        <v>8</v>
      </c>
      <c r="K31" s="18">
        <f>J31*5</f>
        <v>40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74</v>
      </c>
      <c r="G33" s="14" t="s">
        <v>69</v>
      </c>
      <c r="H33" s="14" t="s">
        <v>69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8</v>
      </c>
      <c r="G34" s="14">
        <v>4</v>
      </c>
      <c r="H34" s="14">
        <v>2</v>
      </c>
      <c r="J34" s="11">
        <f t="shared" si="0"/>
        <v>14</v>
      </c>
      <c r="K34" s="2">
        <f>J34*5</f>
        <v>70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 t="s">
        <v>71</v>
      </c>
      <c r="F36" s="14" t="s">
        <v>74</v>
      </c>
      <c r="G36" s="14"/>
      <c r="H36" s="14" t="s">
        <v>25</v>
      </c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>
        <v>20</v>
      </c>
      <c r="F37" s="14"/>
      <c r="G37" s="14">
        <v>10</v>
      </c>
      <c r="H37" s="14"/>
      <c r="J37" s="11">
        <f t="shared" si="0"/>
        <v>30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/>
      <c r="F38" s="14">
        <v>20</v>
      </c>
      <c r="G38" s="14">
        <v>15</v>
      </c>
      <c r="H38" s="14"/>
      <c r="J38" s="11">
        <f t="shared" si="0"/>
        <v>35</v>
      </c>
      <c r="K38" s="2">
        <f>J38*0.17</f>
        <v>5.95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/>
      <c r="F39" s="14"/>
      <c r="G39" s="14"/>
      <c r="H39" s="14">
        <v>5</v>
      </c>
      <c r="J39" s="11">
        <f t="shared" si="0"/>
        <v>5</v>
      </c>
      <c r="K39" s="2">
        <f>J39*1</f>
        <v>5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2" orientation="landscape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5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198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199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/>
      <c r="G15" s="14"/>
      <c r="H15" s="15"/>
      <c r="J15" s="11">
        <f t="shared" si="0"/>
        <v>0</v>
      </c>
      <c r="K15" s="2">
        <f>J15*1</f>
        <v>0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/>
      <c r="G16" s="14">
        <v>2</v>
      </c>
      <c r="H16" s="15"/>
      <c r="J16" s="11">
        <f t="shared" si="0"/>
        <v>4</v>
      </c>
      <c r="K16" s="2">
        <f>J16*2</f>
        <v>8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/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10</v>
      </c>
      <c r="F19" s="14"/>
      <c r="G19" s="14"/>
      <c r="H19" s="15"/>
      <c r="J19" s="11">
        <f t="shared" si="0"/>
        <v>10</v>
      </c>
      <c r="K19" s="2">
        <f>J19*2.4</f>
        <v>24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/>
      <c r="G20" s="14">
        <v>28</v>
      </c>
      <c r="H20" s="15"/>
      <c r="J20" s="11">
        <f t="shared" si="0"/>
        <v>68</v>
      </c>
      <c r="K20" s="2">
        <f>J20*0.8</f>
        <v>54.400000000000006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/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69</v>
      </c>
      <c r="F23" s="14"/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10</v>
      </c>
      <c r="F24" s="14">
        <v>22</v>
      </c>
      <c r="G24" s="14">
        <v>11</v>
      </c>
      <c r="H24" s="14"/>
      <c r="J24" s="11">
        <f t="shared" si="0"/>
        <v>43</v>
      </c>
      <c r="K24" s="2">
        <f>J24*2.2</f>
        <v>94.600000000000009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/>
      <c r="H26" s="15"/>
      <c r="J26" s="11">
        <f t="shared" si="0"/>
        <v>0</v>
      </c>
      <c r="K26" s="2">
        <f>J26*1</f>
        <v>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10</v>
      </c>
      <c r="F30" s="14">
        <v>20</v>
      </c>
      <c r="G30" s="14">
        <v>15</v>
      </c>
      <c r="H30" s="14"/>
      <c r="I30" s="2" t="s">
        <v>51</v>
      </c>
      <c r="J30" s="11">
        <f t="shared" si="0"/>
        <v>45</v>
      </c>
      <c r="K30" s="2">
        <f>J30*3.8</f>
        <v>171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10</v>
      </c>
      <c r="F31" s="14"/>
      <c r="G31" s="14"/>
      <c r="H31" s="14"/>
      <c r="J31" s="11">
        <f t="shared" si="0"/>
        <v>10</v>
      </c>
      <c r="K31" s="18">
        <f>J31*5</f>
        <v>50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69</v>
      </c>
      <c r="G33" s="14" t="s">
        <v>71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10</v>
      </c>
      <c r="F34" s="14">
        <v>8</v>
      </c>
      <c r="G34" s="14">
        <v>4</v>
      </c>
      <c r="H34" s="14"/>
      <c r="J34" s="11">
        <f t="shared" si="0"/>
        <v>22</v>
      </c>
      <c r="K34" s="2">
        <f>J34*5</f>
        <v>110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>
        <v>4</v>
      </c>
      <c r="G35" s="14">
        <v>2</v>
      </c>
      <c r="H35" s="14"/>
      <c r="J35" s="11">
        <f t="shared" si="0"/>
        <v>6</v>
      </c>
      <c r="K35" s="2">
        <f>J35*3.3</f>
        <v>19.799999999999997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 t="s">
        <v>71</v>
      </c>
      <c r="F36" s="14" t="s">
        <v>75</v>
      </c>
      <c r="G36" s="14" t="s">
        <v>68</v>
      </c>
      <c r="H36" s="14"/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/>
      <c r="F37" s="14"/>
      <c r="G37" s="14"/>
      <c r="H37" s="14"/>
      <c r="J37" s="11">
        <f t="shared" si="0"/>
        <v>0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/>
      <c r="F38" s="14"/>
      <c r="G38" s="14">
        <v>10</v>
      </c>
      <c r="H38" s="14"/>
      <c r="J38" s="11">
        <f t="shared" si="0"/>
        <v>10</v>
      </c>
      <c r="K38" s="2">
        <f>J38*0.17</f>
        <v>1.7000000000000002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40</v>
      </c>
      <c r="F39" s="14">
        <v>10</v>
      </c>
      <c r="G39" s="14">
        <v>20</v>
      </c>
      <c r="H39" s="14"/>
      <c r="J39" s="11">
        <f t="shared" si="0"/>
        <v>70</v>
      </c>
      <c r="K39" s="2">
        <f>J39*1</f>
        <v>70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customWidth="1"/>
    <col min="10" max="10" width="11.42578125" style="2" customWidth="1"/>
    <col min="11" max="11" width="14.5703125" style="2" customWidth="1"/>
    <col min="12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200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201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/>
      <c r="G15" s="14"/>
      <c r="H15" s="15"/>
      <c r="J15" s="11">
        <f t="shared" si="0"/>
        <v>0</v>
      </c>
      <c r="K15" s="2">
        <f>J15*1</f>
        <v>0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/>
      <c r="G16" s="14">
        <v>1</v>
      </c>
      <c r="H16" s="15"/>
      <c r="J16" s="11">
        <f t="shared" si="0"/>
        <v>3</v>
      </c>
      <c r="K16" s="2">
        <f>J16*2</f>
        <v>6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202</v>
      </c>
      <c r="G18" s="14"/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>
        <v>11</v>
      </c>
      <c r="G19" s="14"/>
      <c r="H19" s="15"/>
      <c r="J19" s="11">
        <f t="shared" si="0"/>
        <v>11</v>
      </c>
      <c r="K19" s="2">
        <f>J19*2.4</f>
        <v>26.4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30</v>
      </c>
      <c r="F20" s="14">
        <v>60</v>
      </c>
      <c r="G20" s="14"/>
      <c r="H20" s="15"/>
      <c r="J20" s="11">
        <f t="shared" si="0"/>
        <v>90</v>
      </c>
      <c r="K20" s="2">
        <f>J20*0.8</f>
        <v>72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74</v>
      </c>
      <c r="F21" s="14" t="s">
        <v>69</v>
      </c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74</v>
      </c>
      <c r="F22" s="14" t="s">
        <v>69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74</v>
      </c>
      <c r="F23" s="14" t="s">
        <v>69</v>
      </c>
      <c r="G23" s="14"/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20</v>
      </c>
      <c r="F24" s="14">
        <v>22</v>
      </c>
      <c r="G24" s="14"/>
      <c r="H24" s="14"/>
      <c r="J24" s="11">
        <f t="shared" si="0"/>
        <v>42</v>
      </c>
      <c r="K24" s="2">
        <f>J24*2.2</f>
        <v>92.4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/>
      <c r="G26" s="14"/>
      <c r="H26" s="15"/>
      <c r="J26" s="11">
        <f t="shared" si="0"/>
        <v>10</v>
      </c>
      <c r="K26" s="2">
        <f>J26*1</f>
        <v>10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2</v>
      </c>
      <c r="F29" s="14"/>
      <c r="G29" s="14"/>
      <c r="H29" s="14"/>
      <c r="J29" s="11">
        <f t="shared" si="0"/>
        <v>2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10</v>
      </c>
      <c r="F30" s="14">
        <v>20</v>
      </c>
      <c r="G30" s="14">
        <v>15</v>
      </c>
      <c r="H30" s="14"/>
      <c r="I30" s="2" t="s">
        <v>51</v>
      </c>
      <c r="J30" s="11">
        <f t="shared" si="0"/>
        <v>45</v>
      </c>
      <c r="K30" s="2">
        <f>J30*3.8</f>
        <v>171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/>
      <c r="G31" s="14"/>
      <c r="H31" s="14"/>
      <c r="J31" s="11">
        <f t="shared" si="0"/>
        <v>0</v>
      </c>
      <c r="K31" s="18">
        <f>J31*5</f>
        <v>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71</v>
      </c>
      <c r="G33" s="14"/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/>
      <c r="G34" s="14"/>
      <c r="H34" s="14"/>
      <c r="J34" s="11">
        <f t="shared" si="0"/>
        <v>0</v>
      </c>
      <c r="K34" s="2">
        <f>J34*5</f>
        <v>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2</v>
      </c>
      <c r="F35" s="14"/>
      <c r="G35" s="14"/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 t="s">
        <v>69</v>
      </c>
      <c r="F36" s="14" t="s">
        <v>69</v>
      </c>
      <c r="G36" s="14"/>
      <c r="H36" s="14"/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>
        <v>20</v>
      </c>
      <c r="F37" s="14">
        <v>22</v>
      </c>
      <c r="G37" s="14">
        <v>10</v>
      </c>
      <c r="H37" s="14"/>
      <c r="J37" s="11">
        <f t="shared" si="0"/>
        <v>52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40</v>
      </c>
      <c r="F38" s="14">
        <v>20</v>
      </c>
      <c r="G38" s="14">
        <v>30</v>
      </c>
      <c r="H38" s="14"/>
      <c r="J38" s="11">
        <f t="shared" si="0"/>
        <v>90</v>
      </c>
      <c r="K38" s="2">
        <f>J38*0.17</f>
        <v>15.3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/>
      <c r="F39" s="14">
        <v>20</v>
      </c>
      <c r="G39" s="14">
        <v>30</v>
      </c>
      <c r="H39" s="14"/>
      <c r="J39" s="11">
        <f t="shared" si="0"/>
        <v>50</v>
      </c>
      <c r="K39" s="2">
        <f>J39*1</f>
        <v>50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203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204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3</v>
      </c>
      <c r="F15" s="14"/>
      <c r="G15" s="14"/>
      <c r="H15" s="15"/>
      <c r="J15" s="11">
        <f t="shared" si="0"/>
        <v>3</v>
      </c>
      <c r="K15" s="2">
        <f>J15*1</f>
        <v>3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/>
      <c r="G16" s="14"/>
      <c r="H16" s="15"/>
      <c r="J16" s="11">
        <f t="shared" si="0"/>
        <v>0</v>
      </c>
      <c r="K16" s="2">
        <f>J16*2</f>
        <v>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205</v>
      </c>
      <c r="F18" s="14" t="s">
        <v>205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/>
      <c r="G19" s="14"/>
      <c r="H19" s="15"/>
      <c r="J19" s="11">
        <f t="shared" si="0"/>
        <v>0</v>
      </c>
      <c r="K19" s="2">
        <f>J19*2.4</f>
        <v>0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40</v>
      </c>
      <c r="G20" s="14">
        <v>28</v>
      </c>
      <c r="H20" s="15">
        <v>25</v>
      </c>
      <c r="J20" s="11">
        <f t="shared" si="0"/>
        <v>133</v>
      </c>
      <c r="K20" s="2">
        <f>J20*0.8</f>
        <v>106.4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/>
      <c r="G21" s="14" t="s">
        <v>25</v>
      </c>
      <c r="H21" s="14" t="s">
        <v>71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69</v>
      </c>
      <c r="G22" s="14" t="s">
        <v>74</v>
      </c>
      <c r="H22" s="14" t="s">
        <v>75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69</v>
      </c>
      <c r="F23" s="14"/>
      <c r="G23" s="14" t="s">
        <v>74</v>
      </c>
      <c r="H23" s="14" t="s">
        <v>75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20</v>
      </c>
      <c r="F24" s="14">
        <v>22</v>
      </c>
      <c r="G24" s="14">
        <v>22</v>
      </c>
      <c r="H24" s="14">
        <v>15</v>
      </c>
      <c r="J24" s="11">
        <f t="shared" si="0"/>
        <v>79</v>
      </c>
      <c r="K24" s="2">
        <f>J24*2.2</f>
        <v>173.8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/>
      <c r="G26" s="14">
        <v>20</v>
      </c>
      <c r="H26" s="15">
        <v>25</v>
      </c>
      <c r="J26" s="11">
        <f t="shared" si="0"/>
        <v>55</v>
      </c>
      <c r="K26" s="2">
        <f>J26*1</f>
        <v>55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3</v>
      </c>
      <c r="F29" s="14"/>
      <c r="G29" s="14"/>
      <c r="H29" s="14"/>
      <c r="J29" s="11">
        <f t="shared" si="0"/>
        <v>3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15</v>
      </c>
      <c r="F30" s="14">
        <v>20</v>
      </c>
      <c r="G30" s="14">
        <v>20</v>
      </c>
      <c r="H30" s="14">
        <v>2</v>
      </c>
      <c r="I30" s="2" t="s">
        <v>51</v>
      </c>
      <c r="J30" s="11">
        <f t="shared" si="0"/>
        <v>57</v>
      </c>
      <c r="K30" s="2">
        <f>J30*3.8</f>
        <v>216.6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>
        <v>12</v>
      </c>
      <c r="G31" s="14"/>
      <c r="H31" s="14">
        <v>2</v>
      </c>
      <c r="J31" s="11">
        <f t="shared" si="0"/>
        <v>14</v>
      </c>
      <c r="K31" s="18">
        <f>J31*5</f>
        <v>70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75</v>
      </c>
      <c r="F33" s="14" t="s">
        <v>69</v>
      </c>
      <c r="G33" s="14" t="s">
        <v>69</v>
      </c>
      <c r="H33" s="14" t="s">
        <v>69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10</v>
      </c>
      <c r="G34" s="14">
        <v>4</v>
      </c>
      <c r="H34" s="14">
        <v>3</v>
      </c>
      <c r="J34" s="11">
        <f t="shared" si="0"/>
        <v>17</v>
      </c>
      <c r="K34" s="2">
        <f>J34*5</f>
        <v>85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>
        <v>2</v>
      </c>
      <c r="H35" s="14"/>
      <c r="J35" s="11">
        <f t="shared" si="0"/>
        <v>2</v>
      </c>
      <c r="K35" s="2">
        <f>J35*3.3</f>
        <v>6.6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 t="s">
        <v>69</v>
      </c>
      <c r="F36" s="14" t="s">
        <v>74</v>
      </c>
      <c r="G36" s="14" t="s">
        <v>68</v>
      </c>
      <c r="H36" s="14" t="s">
        <v>74</v>
      </c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>
        <v>10</v>
      </c>
      <c r="F37" s="14">
        <v>22</v>
      </c>
      <c r="G37" s="14">
        <v>20</v>
      </c>
      <c r="H37" s="14">
        <v>15</v>
      </c>
      <c r="J37" s="11">
        <f t="shared" si="0"/>
        <v>67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40</v>
      </c>
      <c r="F38" s="14">
        <v>20</v>
      </c>
      <c r="G38" s="14">
        <v>30</v>
      </c>
      <c r="H38" s="14">
        <v>20</v>
      </c>
      <c r="J38" s="11">
        <f t="shared" si="0"/>
        <v>110</v>
      </c>
      <c r="K38" s="2">
        <f>J38*0.17</f>
        <v>18.700000000000003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40</v>
      </c>
      <c r="F39" s="14">
        <v>10</v>
      </c>
      <c r="G39" s="14">
        <v>15</v>
      </c>
      <c r="H39" s="14">
        <v>10</v>
      </c>
      <c r="J39" s="11">
        <f t="shared" si="0"/>
        <v>75</v>
      </c>
      <c r="K39" s="2">
        <f>J39*1</f>
        <v>75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206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207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/>
      <c r="F15" s="14"/>
      <c r="G15" s="14">
        <v>1</v>
      </c>
      <c r="H15" s="15"/>
      <c r="J15" s="11">
        <f t="shared" si="0"/>
        <v>1</v>
      </c>
      <c r="K15" s="2">
        <f>J15*1</f>
        <v>1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/>
      <c r="F16" s="14">
        <v>4</v>
      </c>
      <c r="G16" s="14">
        <v>2</v>
      </c>
      <c r="H16" s="15"/>
      <c r="J16" s="11">
        <f t="shared" si="0"/>
        <v>6</v>
      </c>
      <c r="K16" s="2">
        <f>J16*2</f>
        <v>12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/>
      <c r="G18" s="14"/>
      <c r="H18" s="14"/>
      <c r="J18" s="11">
        <f t="shared" si="0"/>
        <v>0</v>
      </c>
      <c r="K18" s="2">
        <f>J18*5.1</f>
        <v>0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/>
      <c r="G19" s="14"/>
      <c r="H19" s="15"/>
      <c r="J19" s="11">
        <f t="shared" si="0"/>
        <v>0</v>
      </c>
      <c r="K19" s="2">
        <f>J19*2.4</f>
        <v>0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30</v>
      </c>
      <c r="F20" s="14">
        <v>30</v>
      </c>
      <c r="G20" s="14"/>
      <c r="H20" s="15"/>
      <c r="J20" s="11">
        <f t="shared" si="0"/>
        <v>60</v>
      </c>
      <c r="K20" s="2">
        <f>J20*0.8</f>
        <v>48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/>
      <c r="G21" s="14"/>
      <c r="H21" s="14"/>
      <c r="J21" s="11">
        <f t="shared" si="0"/>
        <v>0</v>
      </c>
      <c r="K21" s="2">
        <f>J21*0.35</f>
        <v>0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69</v>
      </c>
      <c r="F22" s="14"/>
      <c r="G22" s="14"/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/>
      <c r="F23" s="14"/>
      <c r="G23" s="14"/>
      <c r="H23" s="14"/>
      <c r="J23" s="11">
        <f t="shared" si="0"/>
        <v>0</v>
      </c>
      <c r="K23" s="2">
        <f>J23*0.35</f>
        <v>0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/>
      <c r="F24" s="14">
        <v>22</v>
      </c>
      <c r="G24" s="14"/>
      <c r="H24" s="14"/>
      <c r="J24" s="11">
        <f t="shared" si="0"/>
        <v>22</v>
      </c>
      <c r="K24" s="2">
        <f>J24*2.2</f>
        <v>48.400000000000006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/>
      <c r="H26" s="15"/>
      <c r="J26" s="11">
        <f t="shared" si="0"/>
        <v>0</v>
      </c>
      <c r="K26" s="2">
        <f>J26*1</f>
        <v>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/>
      <c r="F30" s="14">
        <v>20</v>
      </c>
      <c r="G30" s="14">
        <v>10</v>
      </c>
      <c r="H30" s="14"/>
      <c r="I30" s="2" t="s">
        <v>51</v>
      </c>
      <c r="J30" s="11">
        <f t="shared" si="0"/>
        <v>30</v>
      </c>
      <c r="K30" s="2">
        <f>J30*3.8</f>
        <v>114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/>
      <c r="G31" s="14"/>
      <c r="H31" s="14"/>
      <c r="J31" s="11">
        <f t="shared" si="0"/>
        <v>0</v>
      </c>
      <c r="K31" s="18">
        <f>J31*5</f>
        <v>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69</v>
      </c>
      <c r="F33" s="14" t="s">
        <v>74</v>
      </c>
      <c r="G33" s="14" t="s">
        <v>69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8</v>
      </c>
      <c r="F34" s="14">
        <v>4</v>
      </c>
      <c r="G34" s="14"/>
      <c r="H34" s="14"/>
      <c r="J34" s="11">
        <f t="shared" si="0"/>
        <v>12</v>
      </c>
      <c r="K34" s="2">
        <f>J34*5</f>
        <v>60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 t="s">
        <v>69</v>
      </c>
      <c r="F36" s="14" t="s">
        <v>69</v>
      </c>
      <c r="G36" s="14"/>
      <c r="H36" s="14"/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/>
      <c r="F37" s="14"/>
      <c r="G37" s="14"/>
      <c r="H37" s="14"/>
      <c r="J37" s="11">
        <f t="shared" si="0"/>
        <v>0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40</v>
      </c>
      <c r="F38" s="14">
        <v>30</v>
      </c>
      <c r="G38" s="14">
        <v>30</v>
      </c>
      <c r="H38" s="14"/>
      <c r="J38" s="11">
        <f t="shared" si="0"/>
        <v>100</v>
      </c>
      <c r="K38" s="2">
        <f>J38*0.17</f>
        <v>17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/>
      <c r="F39" s="14">
        <v>10</v>
      </c>
      <c r="G39" s="14">
        <v>30</v>
      </c>
      <c r="H39" s="14"/>
      <c r="J39" s="11">
        <f t="shared" si="0"/>
        <v>40</v>
      </c>
      <c r="K39" s="2">
        <f>J39*1</f>
        <v>40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208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209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3</v>
      </c>
      <c r="F15" s="14"/>
      <c r="G15" s="14"/>
      <c r="H15" s="15"/>
      <c r="J15" s="11">
        <f t="shared" si="0"/>
        <v>3</v>
      </c>
      <c r="K15" s="2">
        <f>J15*1</f>
        <v>3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/>
      <c r="G16" s="14"/>
      <c r="H16" s="15"/>
      <c r="J16" s="11">
        <f t="shared" si="0"/>
        <v>2</v>
      </c>
      <c r="K16" s="2">
        <f>J16*2</f>
        <v>4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15</v>
      </c>
      <c r="F19" s="14"/>
      <c r="G19" s="14"/>
      <c r="H19" s="15"/>
      <c r="J19" s="11">
        <f t="shared" si="0"/>
        <v>15</v>
      </c>
      <c r="K19" s="2">
        <f>J19*2.4</f>
        <v>36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40</v>
      </c>
      <c r="F20" s="14">
        <v>60</v>
      </c>
      <c r="G20" s="14">
        <v>28</v>
      </c>
      <c r="H20" s="15"/>
      <c r="J20" s="11">
        <f t="shared" si="0"/>
        <v>128</v>
      </c>
      <c r="K20" s="2">
        <f>J20*0.8</f>
        <v>102.4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 t="s">
        <v>74</v>
      </c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71</v>
      </c>
      <c r="F22" s="14" t="s">
        <v>74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 t="s">
        <v>69</v>
      </c>
      <c r="F23" s="14" t="s">
        <v>74</v>
      </c>
      <c r="G23" s="14" t="s">
        <v>74</v>
      </c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/>
      <c r="F24" s="14">
        <v>11</v>
      </c>
      <c r="G24" s="14">
        <v>22</v>
      </c>
      <c r="H24" s="14"/>
      <c r="J24" s="11">
        <f t="shared" si="0"/>
        <v>33</v>
      </c>
      <c r="K24" s="2">
        <f>J24*2.2</f>
        <v>72.600000000000009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/>
      <c r="F26" s="14"/>
      <c r="G26" s="14">
        <v>30</v>
      </c>
      <c r="H26" s="15"/>
      <c r="J26" s="11">
        <f t="shared" si="0"/>
        <v>30</v>
      </c>
      <c r="K26" s="2">
        <f>J26*1</f>
        <v>30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8</v>
      </c>
      <c r="F30" s="14">
        <v>20</v>
      </c>
      <c r="G30" s="14">
        <v>10</v>
      </c>
      <c r="H30" s="14"/>
      <c r="I30" s="2" t="s">
        <v>51</v>
      </c>
      <c r="J30" s="11">
        <f t="shared" si="0"/>
        <v>38</v>
      </c>
      <c r="K30" s="2">
        <f>J30*3.8</f>
        <v>144.4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/>
      <c r="F31" s="14"/>
      <c r="G31" s="14">
        <v>4</v>
      </c>
      <c r="H31" s="14"/>
      <c r="J31" s="11">
        <f t="shared" si="0"/>
        <v>4</v>
      </c>
      <c r="K31" s="18">
        <f>J31*5</f>
        <v>20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71</v>
      </c>
      <c r="G33" s="14" t="s">
        <v>74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8</v>
      </c>
      <c r="G34" s="14"/>
      <c r="H34" s="14"/>
      <c r="J34" s="11">
        <f t="shared" si="0"/>
        <v>8</v>
      </c>
      <c r="K34" s="2">
        <f>J34*5</f>
        <v>40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>
        <v>2</v>
      </c>
      <c r="F35" s="14"/>
      <c r="G35" s="14">
        <v>2</v>
      </c>
      <c r="H35" s="14"/>
      <c r="J35" s="11">
        <f t="shared" si="0"/>
        <v>4</v>
      </c>
      <c r="K35" s="2">
        <f>J35*3.3</f>
        <v>13.2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 t="s">
        <v>71</v>
      </c>
      <c r="F36" s="14" t="s">
        <v>71</v>
      </c>
      <c r="G36" s="14" t="s">
        <v>75</v>
      </c>
      <c r="H36" s="14"/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>
        <v>25</v>
      </c>
      <c r="F37" s="14"/>
      <c r="G37" s="14">
        <v>12</v>
      </c>
      <c r="H37" s="14"/>
      <c r="J37" s="11">
        <f t="shared" si="0"/>
        <v>37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45</v>
      </c>
      <c r="F38" s="14">
        <v>40</v>
      </c>
      <c r="G38" s="14">
        <v>30</v>
      </c>
      <c r="H38" s="14"/>
      <c r="J38" s="11">
        <f t="shared" si="0"/>
        <v>115</v>
      </c>
      <c r="K38" s="2">
        <f>J38*0.17</f>
        <v>19.55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/>
      <c r="F39" s="14">
        <v>10</v>
      </c>
      <c r="G39" s="14">
        <v>30</v>
      </c>
      <c r="H39" s="14"/>
      <c r="J39" s="11">
        <f t="shared" si="0"/>
        <v>40</v>
      </c>
      <c r="K39" s="2">
        <f>J39*1</f>
        <v>40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210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211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>
        <v>4</v>
      </c>
      <c r="G15" s="14">
        <v>1</v>
      </c>
      <c r="H15" s="15"/>
      <c r="J15" s="11">
        <f t="shared" si="0"/>
        <v>7</v>
      </c>
      <c r="K15" s="2">
        <f>J15*1</f>
        <v>7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2</v>
      </c>
      <c r="F16" s="14"/>
      <c r="G16" s="14">
        <v>1</v>
      </c>
      <c r="H16" s="15">
        <v>1</v>
      </c>
      <c r="J16" s="11">
        <f t="shared" si="0"/>
        <v>4</v>
      </c>
      <c r="K16" s="2">
        <f>J16*2</f>
        <v>8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/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/>
      <c r="F19" s="14">
        <v>11</v>
      </c>
      <c r="G19" s="14"/>
      <c r="H19" s="15"/>
      <c r="J19" s="11">
        <f t="shared" si="0"/>
        <v>11</v>
      </c>
      <c r="K19" s="2">
        <f>J19*2.4</f>
        <v>26.4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20</v>
      </c>
      <c r="F20" s="14">
        <v>40</v>
      </c>
      <c r="G20" s="14">
        <v>20</v>
      </c>
      <c r="H20" s="15">
        <v>20</v>
      </c>
      <c r="J20" s="11">
        <f t="shared" si="0"/>
        <v>100</v>
      </c>
      <c r="K20" s="2">
        <f>J20*0.8</f>
        <v>80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/>
      <c r="F21" s="14"/>
      <c r="G21" s="14" t="s">
        <v>25</v>
      </c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74</v>
      </c>
      <c r="F22" s="14" t="s">
        <v>74</v>
      </c>
      <c r="G22" s="14" t="s">
        <v>74</v>
      </c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/>
      <c r="F23" s="14"/>
      <c r="G23" s="14" t="s">
        <v>25</v>
      </c>
      <c r="H23" s="14" t="s">
        <v>69</v>
      </c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/>
      <c r="F24" s="14"/>
      <c r="G24" s="14">
        <v>10</v>
      </c>
      <c r="H24" s="14">
        <v>20</v>
      </c>
      <c r="J24" s="11">
        <f t="shared" si="0"/>
        <v>30</v>
      </c>
      <c r="K24" s="2">
        <f>J24*2.2</f>
        <v>66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10</v>
      </c>
      <c r="F26" s="14"/>
      <c r="G26" s="14"/>
      <c r="H26" s="15">
        <v>30</v>
      </c>
      <c r="J26" s="11">
        <f t="shared" si="0"/>
        <v>40</v>
      </c>
      <c r="K26" s="2">
        <f>J26*1</f>
        <v>40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/>
      <c r="F29" s="14"/>
      <c r="G29" s="14"/>
      <c r="H29" s="14"/>
      <c r="J29" s="11">
        <f t="shared" si="0"/>
        <v>0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10</v>
      </c>
      <c r="F30" s="14">
        <v>10</v>
      </c>
      <c r="G30" s="14">
        <v>15</v>
      </c>
      <c r="H30" s="14">
        <v>1</v>
      </c>
      <c r="I30" s="2" t="s">
        <v>51</v>
      </c>
      <c r="J30" s="11">
        <f t="shared" si="0"/>
        <v>36</v>
      </c>
      <c r="K30" s="2">
        <f>J30*3.8</f>
        <v>136.79999999999998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6</v>
      </c>
      <c r="F31" s="14">
        <v>8</v>
      </c>
      <c r="G31" s="14">
        <v>4</v>
      </c>
      <c r="H31" s="14"/>
      <c r="J31" s="11">
        <f t="shared" si="0"/>
        <v>18</v>
      </c>
      <c r="K31" s="18">
        <f>J31*5</f>
        <v>90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71</v>
      </c>
      <c r="G33" s="14" t="s">
        <v>74</v>
      </c>
      <c r="H33" s="14" t="s">
        <v>69</v>
      </c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>
        <v>6</v>
      </c>
      <c r="F34" s="14">
        <v>8</v>
      </c>
      <c r="G34" s="14">
        <v>2</v>
      </c>
      <c r="H34" s="14">
        <v>3</v>
      </c>
      <c r="J34" s="11">
        <f t="shared" si="0"/>
        <v>19</v>
      </c>
      <c r="K34" s="2">
        <f>J34*5</f>
        <v>95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>
        <v>1</v>
      </c>
      <c r="J35" s="11">
        <f t="shared" si="0"/>
        <v>1</v>
      </c>
      <c r="K35" s="2">
        <f>J35*3.3</f>
        <v>3.3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 t="s">
        <v>69</v>
      </c>
      <c r="F36" s="14" t="s">
        <v>74</v>
      </c>
      <c r="G36" s="14" t="s">
        <v>74</v>
      </c>
      <c r="H36" s="14" t="s">
        <v>25</v>
      </c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/>
      <c r="F37" s="14">
        <v>10</v>
      </c>
      <c r="G37" s="14">
        <v>10</v>
      </c>
      <c r="H37" s="14">
        <v>15</v>
      </c>
      <c r="J37" s="11">
        <f t="shared" si="0"/>
        <v>35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25</v>
      </c>
      <c r="F38" s="14">
        <v>20</v>
      </c>
      <c r="G38" s="14">
        <v>20</v>
      </c>
      <c r="H38" s="14">
        <v>30</v>
      </c>
      <c r="J38" s="11">
        <f t="shared" si="0"/>
        <v>95</v>
      </c>
      <c r="K38" s="2">
        <f>J38*0.17</f>
        <v>16.150000000000002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40</v>
      </c>
      <c r="F39" s="14">
        <v>20</v>
      </c>
      <c r="G39" s="14">
        <v>20</v>
      </c>
      <c r="H39" s="14"/>
      <c r="J39" s="11">
        <f t="shared" si="0"/>
        <v>80</v>
      </c>
      <c r="K39" s="2">
        <f>J39*1</f>
        <v>80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</row>
    <row r="2" spans="1:14" x14ac:dyDescent="0.2">
      <c r="A2" s="1"/>
      <c r="B2" s="1"/>
      <c r="C2" s="1"/>
      <c r="D2" s="1"/>
      <c r="E2" s="1"/>
      <c r="F2" s="1"/>
      <c r="G2" s="1"/>
      <c r="H2" s="1"/>
    </row>
    <row r="3" spans="1:14" x14ac:dyDescent="0.2">
      <c r="A3" s="1"/>
      <c r="B3" s="1"/>
      <c r="C3" s="1"/>
      <c r="D3" s="1"/>
      <c r="E3" s="1"/>
      <c r="F3" s="1"/>
      <c r="G3" s="1"/>
      <c r="H3" s="1"/>
    </row>
    <row r="4" spans="1:14" x14ac:dyDescent="0.2">
      <c r="A4" s="1"/>
      <c r="B4" s="1"/>
      <c r="C4" s="1"/>
      <c r="D4" s="1"/>
      <c r="E4" s="1"/>
      <c r="F4" s="1"/>
      <c r="G4" s="1"/>
      <c r="H4" s="1"/>
    </row>
    <row r="5" spans="1:14" x14ac:dyDescent="0.2">
      <c r="A5" s="1"/>
      <c r="B5" s="1"/>
      <c r="C5" s="1"/>
      <c r="D5" s="1"/>
      <c r="E5" s="1"/>
      <c r="F5" s="1"/>
      <c r="G5" s="1"/>
      <c r="H5" s="1"/>
    </row>
    <row r="6" spans="1:14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4" ht="20.25" x14ac:dyDescent="0.3">
      <c r="A7" s="3" t="s">
        <v>212</v>
      </c>
      <c r="B7" s="3"/>
      <c r="C7" s="4"/>
      <c r="D7" s="4"/>
      <c r="E7" s="4"/>
      <c r="F7" s="4"/>
      <c r="G7" s="4"/>
      <c r="H7" s="4"/>
    </row>
    <row r="8" spans="1:14" ht="20.25" x14ac:dyDescent="0.3">
      <c r="A8" s="3" t="s">
        <v>213</v>
      </c>
      <c r="B8" s="3"/>
      <c r="C8" s="4"/>
      <c r="D8" s="4"/>
      <c r="E8" s="4"/>
      <c r="F8" s="4"/>
      <c r="G8" s="4"/>
      <c r="H8" s="4"/>
    </row>
    <row r="9" spans="1:14" ht="20.25" x14ac:dyDescent="0.3">
      <c r="A9" s="5"/>
      <c r="B9" s="5"/>
      <c r="C9" s="4"/>
      <c r="D9" s="4"/>
      <c r="E9" s="4"/>
      <c r="F9" s="4"/>
      <c r="G9" s="4"/>
      <c r="H9" s="4"/>
    </row>
    <row r="10" spans="1:14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4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4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4" ht="20.25" x14ac:dyDescent="0.3">
      <c r="A13" s="12" t="s">
        <v>12</v>
      </c>
      <c r="B13" s="13" t="s">
        <v>13</v>
      </c>
      <c r="C13" s="13" t="s">
        <v>14</v>
      </c>
      <c r="D13" s="13">
        <v>19327</v>
      </c>
      <c r="E13" s="14"/>
      <c r="F13" s="14"/>
      <c r="G13" s="14"/>
      <c r="H13" s="15"/>
      <c r="J13" s="11">
        <f>E13+F13+G13+H13</f>
        <v>0</v>
      </c>
      <c r="K13" s="2">
        <f>J13*2.4</f>
        <v>0</v>
      </c>
      <c r="N13" s="2" t="s">
        <v>168</v>
      </c>
    </row>
    <row r="14" spans="1:14" ht="20.25" x14ac:dyDescent="0.3">
      <c r="A14" s="12" t="s">
        <v>15</v>
      </c>
      <c r="B14" s="13" t="s">
        <v>16</v>
      </c>
      <c r="C14" s="13" t="s">
        <v>14</v>
      </c>
      <c r="D14" s="13">
        <v>19347</v>
      </c>
      <c r="E14" s="14"/>
      <c r="F14" s="14"/>
      <c r="G14" s="14"/>
      <c r="H14" s="15"/>
      <c r="J14" s="11">
        <f t="shared" ref="J14:J39" si="0">E14+F14+G14+H14</f>
        <v>0</v>
      </c>
    </row>
    <row r="15" spans="1:14" ht="20.25" x14ac:dyDescent="0.3">
      <c r="A15" s="12" t="s">
        <v>17</v>
      </c>
      <c r="B15" s="13" t="s">
        <v>18</v>
      </c>
      <c r="C15" s="13" t="s">
        <v>14</v>
      </c>
      <c r="D15" s="13">
        <v>19342</v>
      </c>
      <c r="E15" s="14">
        <v>2</v>
      </c>
      <c r="F15" s="14"/>
      <c r="G15" s="14"/>
      <c r="H15" s="15"/>
      <c r="J15" s="11">
        <f t="shared" si="0"/>
        <v>2</v>
      </c>
      <c r="K15" s="2">
        <f>J15*1</f>
        <v>2</v>
      </c>
    </row>
    <row r="16" spans="1:14" ht="20.25" x14ac:dyDescent="0.3">
      <c r="A16" s="12" t="s">
        <v>19</v>
      </c>
      <c r="B16" s="13" t="s">
        <v>20</v>
      </c>
      <c r="C16" s="13" t="s">
        <v>14</v>
      </c>
      <c r="D16" s="13">
        <v>19344</v>
      </c>
      <c r="E16" s="14">
        <v>3</v>
      </c>
      <c r="F16" s="14"/>
      <c r="G16" s="14">
        <v>2</v>
      </c>
      <c r="H16" s="15"/>
      <c r="J16" s="11">
        <f t="shared" si="0"/>
        <v>5</v>
      </c>
      <c r="K16" s="2">
        <f>J16*2</f>
        <v>10</v>
      </c>
    </row>
    <row r="17" spans="1:14" ht="20.25" x14ac:dyDescent="0.3">
      <c r="A17" s="12" t="s">
        <v>21</v>
      </c>
      <c r="B17" s="13" t="s">
        <v>22</v>
      </c>
      <c r="C17" s="13" t="s">
        <v>14</v>
      </c>
      <c r="D17" s="13">
        <v>19339</v>
      </c>
      <c r="E17" s="14"/>
      <c r="F17" s="14"/>
      <c r="G17" s="14"/>
      <c r="H17" s="15"/>
      <c r="J17" s="11">
        <f t="shared" si="0"/>
        <v>0</v>
      </c>
    </row>
    <row r="18" spans="1:14" ht="20.25" x14ac:dyDescent="0.3">
      <c r="A18" s="12" t="s">
        <v>23</v>
      </c>
      <c r="B18" s="13" t="s">
        <v>24</v>
      </c>
      <c r="C18" s="9" t="s">
        <v>14</v>
      </c>
      <c r="D18" s="9">
        <v>19320</v>
      </c>
      <c r="E18" s="14" t="s">
        <v>25</v>
      </c>
      <c r="F18" s="14" t="s">
        <v>25</v>
      </c>
      <c r="G18" s="14" t="s">
        <v>25</v>
      </c>
      <c r="H18" s="14"/>
      <c r="J18" s="11" t="e">
        <f t="shared" si="0"/>
        <v>#VALUE!</v>
      </c>
      <c r="K18" s="2" t="e">
        <f>J18*5.1</f>
        <v>#VALUE!</v>
      </c>
      <c r="N18" s="2" t="s">
        <v>25</v>
      </c>
    </row>
    <row r="19" spans="1:14" ht="20.25" x14ac:dyDescent="0.3">
      <c r="A19" s="12" t="s">
        <v>26</v>
      </c>
      <c r="B19" s="13" t="s">
        <v>27</v>
      </c>
      <c r="C19" s="13" t="s">
        <v>28</v>
      </c>
      <c r="D19" s="13">
        <v>19315</v>
      </c>
      <c r="E19" s="14">
        <v>20</v>
      </c>
      <c r="F19" s="14"/>
      <c r="G19" s="14"/>
      <c r="H19" s="15"/>
      <c r="J19" s="11">
        <f t="shared" si="0"/>
        <v>20</v>
      </c>
      <c r="K19" s="2">
        <f>J19*2.4</f>
        <v>48</v>
      </c>
    </row>
    <row r="20" spans="1:14" ht="20.25" x14ac:dyDescent="0.3">
      <c r="A20" s="12" t="s">
        <v>29</v>
      </c>
      <c r="B20" s="13" t="s">
        <v>30</v>
      </c>
      <c r="C20" s="13" t="s">
        <v>28</v>
      </c>
      <c r="D20" s="13">
        <v>19309</v>
      </c>
      <c r="E20" s="14">
        <v>35</v>
      </c>
      <c r="F20" s="14">
        <v>60</v>
      </c>
      <c r="G20" s="14">
        <v>14</v>
      </c>
      <c r="H20" s="15"/>
      <c r="J20" s="11">
        <f t="shared" si="0"/>
        <v>109</v>
      </c>
      <c r="K20" s="2">
        <f>J20*0.8</f>
        <v>87.2</v>
      </c>
    </row>
    <row r="21" spans="1:14" ht="20.25" x14ac:dyDescent="0.3">
      <c r="A21" s="12" t="s">
        <v>31</v>
      </c>
      <c r="B21" s="13" t="s">
        <v>32</v>
      </c>
      <c r="C21" s="9" t="s">
        <v>28</v>
      </c>
      <c r="D21" s="9">
        <v>19336</v>
      </c>
      <c r="E21" s="14" t="s">
        <v>69</v>
      </c>
      <c r="F21" s="14"/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33</v>
      </c>
      <c r="B22" s="13" t="s">
        <v>34</v>
      </c>
      <c r="C22" s="9" t="s">
        <v>28</v>
      </c>
      <c r="D22" s="9">
        <v>19337</v>
      </c>
      <c r="E22" s="14" t="s">
        <v>69</v>
      </c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35</v>
      </c>
      <c r="B23" s="13" t="s">
        <v>36</v>
      </c>
      <c r="C23" s="9" t="s">
        <v>28</v>
      </c>
      <c r="D23" s="9">
        <v>19338</v>
      </c>
      <c r="E23" s="14"/>
      <c r="F23" s="14" t="s">
        <v>25</v>
      </c>
      <c r="G23" s="14"/>
      <c r="H23" s="14"/>
      <c r="J23" s="11" t="e">
        <f t="shared" si="0"/>
        <v>#VALUE!</v>
      </c>
      <c r="K23" s="2" t="e">
        <f>J23*0.35</f>
        <v>#VALUE!</v>
      </c>
      <c r="N23" s="2" t="s">
        <v>25</v>
      </c>
    </row>
    <row r="24" spans="1:14" ht="20.25" x14ac:dyDescent="0.3">
      <c r="A24" s="12" t="s">
        <v>37</v>
      </c>
      <c r="B24" s="13" t="s">
        <v>38</v>
      </c>
      <c r="C24" s="13" t="s">
        <v>28</v>
      </c>
      <c r="D24" s="13">
        <v>19314</v>
      </c>
      <c r="E24" s="14">
        <v>25</v>
      </c>
      <c r="F24" s="14">
        <v>11</v>
      </c>
      <c r="G24" s="14"/>
      <c r="H24" s="14"/>
      <c r="J24" s="11">
        <f t="shared" si="0"/>
        <v>36</v>
      </c>
      <c r="K24" s="2">
        <f>J24*2.2</f>
        <v>79.2</v>
      </c>
    </row>
    <row r="25" spans="1:14" ht="20.25" x14ac:dyDescent="0.3">
      <c r="A25" s="12" t="s">
        <v>39</v>
      </c>
      <c r="B25" s="13" t="s">
        <v>40</v>
      </c>
      <c r="C25" s="13" t="s">
        <v>28</v>
      </c>
      <c r="D25" s="13">
        <v>19343</v>
      </c>
      <c r="E25" s="14"/>
      <c r="F25" s="14"/>
      <c r="G25" s="14"/>
      <c r="H25" s="15"/>
      <c r="J25" s="11">
        <f t="shared" si="0"/>
        <v>0</v>
      </c>
      <c r="K25" s="2">
        <f>J25*4.5</f>
        <v>0</v>
      </c>
    </row>
    <row r="26" spans="1:14" ht="20.25" x14ac:dyDescent="0.3">
      <c r="A26" s="12" t="s">
        <v>41</v>
      </c>
      <c r="B26" s="13" t="s">
        <v>42</v>
      </c>
      <c r="C26" s="13" t="s">
        <v>28</v>
      </c>
      <c r="D26" s="13">
        <v>17420</v>
      </c>
      <c r="E26" s="14">
        <v>8</v>
      </c>
      <c r="F26" s="14"/>
      <c r="G26" s="14"/>
      <c r="H26" s="15"/>
      <c r="J26" s="11">
        <f t="shared" si="0"/>
        <v>8</v>
      </c>
      <c r="K26" s="2">
        <f>J26*1</f>
        <v>8</v>
      </c>
    </row>
    <row r="27" spans="1:14" ht="20.25" x14ac:dyDescent="0.3">
      <c r="A27" s="12" t="s">
        <v>43</v>
      </c>
      <c r="B27" s="13" t="s">
        <v>44</v>
      </c>
      <c r="C27" s="13" t="s">
        <v>28</v>
      </c>
      <c r="D27" s="13">
        <v>19308</v>
      </c>
      <c r="E27" s="14"/>
      <c r="F27" s="14"/>
      <c r="G27" s="14"/>
      <c r="H27" s="15"/>
      <c r="J27" s="11">
        <f t="shared" si="0"/>
        <v>0</v>
      </c>
    </row>
    <row r="28" spans="1:14" s="18" customFormat="1" ht="20.25" x14ac:dyDescent="0.3">
      <c r="A28" s="12" t="s">
        <v>45</v>
      </c>
      <c r="B28" s="13" t="s">
        <v>46</v>
      </c>
      <c r="C28" s="16" t="s">
        <v>28</v>
      </c>
      <c r="D28" s="16">
        <v>19319</v>
      </c>
      <c r="E28" s="14"/>
      <c r="F28" s="14"/>
      <c r="G28" s="14"/>
      <c r="H28" s="17"/>
      <c r="J28" s="11">
        <f t="shared" si="0"/>
        <v>0</v>
      </c>
    </row>
    <row r="29" spans="1:14" s="19" customFormat="1" ht="20.25" x14ac:dyDescent="0.3">
      <c r="A29" s="12" t="s">
        <v>47</v>
      </c>
      <c r="B29" s="13" t="s">
        <v>48</v>
      </c>
      <c r="C29" s="13" t="s">
        <v>28</v>
      </c>
      <c r="D29" s="13">
        <v>1371</v>
      </c>
      <c r="E29" s="14">
        <v>6</v>
      </c>
      <c r="F29" s="14"/>
      <c r="G29" s="14"/>
      <c r="H29" s="14"/>
      <c r="J29" s="11">
        <f t="shared" si="0"/>
        <v>6</v>
      </c>
    </row>
    <row r="30" spans="1:14" ht="20.25" x14ac:dyDescent="0.3">
      <c r="A30" s="12" t="s">
        <v>49</v>
      </c>
      <c r="B30" s="13" t="s">
        <v>50</v>
      </c>
      <c r="C30" s="13" t="s">
        <v>28</v>
      </c>
      <c r="D30" s="13">
        <v>19318</v>
      </c>
      <c r="E30" s="14">
        <v>15</v>
      </c>
      <c r="F30" s="14">
        <v>10</v>
      </c>
      <c r="G30" s="14">
        <v>10</v>
      </c>
      <c r="H30" s="14"/>
      <c r="I30" s="2" t="s">
        <v>51</v>
      </c>
      <c r="J30" s="11">
        <f t="shared" si="0"/>
        <v>35</v>
      </c>
      <c r="K30" s="2">
        <f>J30*3.8</f>
        <v>133</v>
      </c>
      <c r="L30" s="20">
        <v>36.5</v>
      </c>
    </row>
    <row r="31" spans="1:14" s="18" customFormat="1" ht="20.25" x14ac:dyDescent="0.3">
      <c r="A31" s="12" t="s">
        <v>52</v>
      </c>
      <c r="B31" s="13" t="s">
        <v>53</v>
      </c>
      <c r="C31" s="13" t="s">
        <v>28</v>
      </c>
      <c r="D31" s="13">
        <v>19301</v>
      </c>
      <c r="E31" s="14">
        <v>20</v>
      </c>
      <c r="F31" s="14"/>
      <c r="G31" s="14">
        <v>4</v>
      </c>
      <c r="H31" s="14"/>
      <c r="J31" s="11">
        <f t="shared" si="0"/>
        <v>24</v>
      </c>
      <c r="K31" s="18">
        <f>J31*5</f>
        <v>120</v>
      </c>
    </row>
    <row r="32" spans="1:14" ht="20.25" x14ac:dyDescent="0.3">
      <c r="A32" s="12" t="s">
        <v>54</v>
      </c>
      <c r="B32" s="13" t="s">
        <v>55</v>
      </c>
      <c r="C32" s="13" t="s">
        <v>28</v>
      </c>
      <c r="D32" s="13">
        <v>19349</v>
      </c>
      <c r="E32" s="14"/>
      <c r="F32" s="14"/>
      <c r="G32" s="14"/>
      <c r="H32" s="14"/>
      <c r="J32" s="11">
        <f t="shared" si="0"/>
        <v>0</v>
      </c>
    </row>
    <row r="33" spans="1:14" ht="20.25" x14ac:dyDescent="0.3">
      <c r="A33" s="12" t="s">
        <v>56</v>
      </c>
      <c r="B33" s="13" t="s">
        <v>57</v>
      </c>
      <c r="C33" s="9" t="s">
        <v>58</v>
      </c>
      <c r="D33" s="9">
        <v>19335</v>
      </c>
      <c r="E33" s="14" t="s">
        <v>71</v>
      </c>
      <c r="F33" s="14" t="s">
        <v>71</v>
      </c>
      <c r="G33" s="14" t="s">
        <v>69</v>
      </c>
      <c r="H33" s="14"/>
      <c r="J33" s="11" t="e">
        <f t="shared" si="0"/>
        <v>#VALUE!</v>
      </c>
      <c r="K33" s="2" t="e">
        <f>J33*4.9</f>
        <v>#VALUE!</v>
      </c>
      <c r="N33" s="2" t="s">
        <v>59</v>
      </c>
    </row>
    <row r="34" spans="1:14" ht="20.25" x14ac:dyDescent="0.3">
      <c r="A34" s="21" t="s">
        <v>60</v>
      </c>
      <c r="B34" s="13" t="s">
        <v>61</v>
      </c>
      <c r="C34" s="13" t="s">
        <v>28</v>
      </c>
      <c r="D34" s="13">
        <v>19333</v>
      </c>
      <c r="E34" s="14"/>
      <c r="F34" s="14">
        <v>8</v>
      </c>
      <c r="G34" s="14"/>
      <c r="H34" s="14"/>
      <c r="J34" s="11">
        <f t="shared" si="0"/>
        <v>8</v>
      </c>
      <c r="K34" s="2">
        <f>J34*5</f>
        <v>40</v>
      </c>
    </row>
    <row r="35" spans="1:14" ht="20.25" x14ac:dyDescent="0.3">
      <c r="A35" s="22">
        <v>994266</v>
      </c>
      <c r="B35" s="13" t="s">
        <v>62</v>
      </c>
      <c r="C35" s="13" t="s">
        <v>28</v>
      </c>
      <c r="D35" s="13">
        <v>19280</v>
      </c>
      <c r="E35" s="14"/>
      <c r="F35" s="14"/>
      <c r="G35" s="14"/>
      <c r="H35" s="14"/>
      <c r="J35" s="11">
        <f t="shared" si="0"/>
        <v>0</v>
      </c>
      <c r="K35" s="2">
        <f>J35*3.3</f>
        <v>0</v>
      </c>
    </row>
    <row r="36" spans="1:14" ht="20.25" x14ac:dyDescent="0.3">
      <c r="A36" s="26" t="s">
        <v>163</v>
      </c>
      <c r="B36" s="13" t="s">
        <v>165</v>
      </c>
      <c r="C36" s="9" t="s">
        <v>58</v>
      </c>
      <c r="D36" s="9">
        <v>19332</v>
      </c>
      <c r="E36" s="14" t="s">
        <v>69</v>
      </c>
      <c r="F36" s="14" t="s">
        <v>69</v>
      </c>
      <c r="G36" s="14" t="s">
        <v>71</v>
      </c>
      <c r="H36" s="14"/>
      <c r="J36" s="11" t="e">
        <f t="shared" si="0"/>
        <v>#VALUE!</v>
      </c>
      <c r="N36" s="2" t="s">
        <v>167</v>
      </c>
    </row>
    <row r="37" spans="1:14" ht="20.25" x14ac:dyDescent="0.3">
      <c r="A37" s="26" t="s">
        <v>164</v>
      </c>
      <c r="B37" s="13" t="s">
        <v>166</v>
      </c>
      <c r="C37" s="13" t="s">
        <v>28</v>
      </c>
      <c r="D37" s="13">
        <v>19348</v>
      </c>
      <c r="E37" s="14">
        <v>25</v>
      </c>
      <c r="F37" s="14">
        <v>11</v>
      </c>
      <c r="G37" s="14">
        <v>20</v>
      </c>
      <c r="H37" s="14"/>
      <c r="J37" s="11">
        <f t="shared" si="0"/>
        <v>56</v>
      </c>
    </row>
    <row r="38" spans="1:14" ht="20.25" x14ac:dyDescent="0.3">
      <c r="A38" s="22">
        <v>7502223916272</v>
      </c>
      <c r="B38" s="13" t="s">
        <v>63</v>
      </c>
      <c r="C38" s="13" t="s">
        <v>64</v>
      </c>
      <c r="D38" s="13">
        <v>17407</v>
      </c>
      <c r="E38" s="14">
        <v>40</v>
      </c>
      <c r="F38" s="14">
        <v>30</v>
      </c>
      <c r="G38" s="14">
        <v>30</v>
      </c>
      <c r="H38" s="14"/>
      <c r="J38" s="11">
        <f t="shared" si="0"/>
        <v>100</v>
      </c>
      <c r="K38" s="2">
        <f>J38*0.17</f>
        <v>17</v>
      </c>
    </row>
    <row r="39" spans="1:14" ht="20.25" x14ac:dyDescent="0.3">
      <c r="A39" s="22">
        <v>990088</v>
      </c>
      <c r="B39" s="13" t="s">
        <v>65</v>
      </c>
      <c r="C39" s="13" t="s">
        <v>64</v>
      </c>
      <c r="D39" s="13">
        <v>17349</v>
      </c>
      <c r="E39" s="14">
        <v>40</v>
      </c>
      <c r="F39" s="14"/>
      <c r="G39" s="14">
        <v>10</v>
      </c>
      <c r="H39" s="14"/>
      <c r="J39" s="11">
        <f t="shared" si="0"/>
        <v>50</v>
      </c>
      <c r="K39" s="2">
        <f>J39*1</f>
        <v>50</v>
      </c>
    </row>
    <row r="40" spans="1:14" ht="15.75" x14ac:dyDescent="0.25">
      <c r="E40" s="19"/>
      <c r="F40" s="23"/>
      <c r="G40" s="23"/>
      <c r="K40" s="24" t="e">
        <f>SUM(K13:K39)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214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215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5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5">
        <v>1</v>
      </c>
      <c r="J14" s="11">
        <f t="shared" si="0"/>
        <v>1</v>
      </c>
      <c r="K14" s="2">
        <f>J14*1</f>
        <v>1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3</v>
      </c>
      <c r="F15" s="14"/>
      <c r="G15" s="14"/>
      <c r="H15" s="15"/>
      <c r="J15" s="11">
        <f t="shared" si="0"/>
        <v>3</v>
      </c>
      <c r="K15" s="2">
        <f>J15*2</f>
        <v>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5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5"/>
      <c r="J18" s="11">
        <f t="shared" si="0"/>
        <v>0</v>
      </c>
      <c r="K18" s="2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25</v>
      </c>
      <c r="F19" s="14">
        <v>30</v>
      </c>
      <c r="G19" s="14">
        <v>14</v>
      </c>
      <c r="H19" s="15">
        <v>30</v>
      </c>
      <c r="J19" s="11">
        <f t="shared" si="0"/>
        <v>99</v>
      </c>
      <c r="K19" s="2">
        <f>J19*0.8</f>
        <v>79.2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 t="s">
        <v>25</v>
      </c>
      <c r="G20" s="14"/>
      <c r="H20" s="14" t="s">
        <v>74</v>
      </c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 t="s">
        <v>25</v>
      </c>
      <c r="G21" s="14"/>
      <c r="H21" s="14" t="s">
        <v>71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 t="s">
        <v>25</v>
      </c>
      <c r="G22" s="14"/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22</v>
      </c>
      <c r="G23" s="14">
        <v>22</v>
      </c>
      <c r="H23" s="14">
        <v>15</v>
      </c>
      <c r="J23" s="11">
        <f t="shared" si="0"/>
        <v>74</v>
      </c>
      <c r="K23" s="2">
        <f>J23*2.2</f>
        <v>162.80000000000001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5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17420</v>
      </c>
      <c r="E25" s="14">
        <v>4</v>
      </c>
      <c r="F25" s="14"/>
      <c r="G25" s="14">
        <v>20</v>
      </c>
      <c r="H25" s="15">
        <v>25</v>
      </c>
      <c r="J25" s="11">
        <f t="shared" si="0"/>
        <v>49</v>
      </c>
      <c r="K25" s="2">
        <f>J25*1</f>
        <v>49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5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7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/>
      <c r="J28" s="11">
        <f t="shared" si="0"/>
        <v>4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30</v>
      </c>
      <c r="G29" s="14">
        <v>10</v>
      </c>
      <c r="H29" s="14">
        <v>2</v>
      </c>
      <c r="I29" s="2" t="s">
        <v>51</v>
      </c>
      <c r="J29" s="11">
        <f t="shared" si="0"/>
        <v>62</v>
      </c>
      <c r="K29" s="2">
        <f>J29*3.8</f>
        <v>235.6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>
        <v>4</v>
      </c>
      <c r="H30" s="14"/>
      <c r="J30" s="11">
        <f t="shared" si="0"/>
        <v>12</v>
      </c>
      <c r="K30" s="18">
        <f>J30*5</f>
        <v>60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74</v>
      </c>
      <c r="H32" s="14" t="s">
        <v>71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14">
        <v>20</v>
      </c>
      <c r="G33" s="14">
        <v>3</v>
      </c>
      <c r="H33" s="14"/>
      <c r="J33" s="11">
        <f t="shared" si="0"/>
        <v>23</v>
      </c>
      <c r="K33" s="2">
        <f>J33*5</f>
        <v>115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3</v>
      </c>
      <c r="F34" s="14"/>
      <c r="G34" s="14">
        <v>3</v>
      </c>
      <c r="H34" s="14">
        <v>1</v>
      </c>
      <c r="J34" s="11">
        <f t="shared" si="0"/>
        <v>7</v>
      </c>
      <c r="K34" s="2">
        <f>J34*3.3</f>
        <v>23.099999999999998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69</v>
      </c>
      <c r="G35" s="14" t="s">
        <v>71</v>
      </c>
      <c r="H35" s="14" t="s">
        <v>25</v>
      </c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/>
      <c r="G36" s="14">
        <v>11</v>
      </c>
      <c r="H36" s="14">
        <v>10</v>
      </c>
      <c r="J36" s="11">
        <f t="shared" si="0"/>
        <v>36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35</v>
      </c>
      <c r="F37" s="14">
        <v>30</v>
      </c>
      <c r="G37" s="14">
        <v>15</v>
      </c>
      <c r="H37" s="14">
        <v>40</v>
      </c>
      <c r="J37" s="11">
        <f t="shared" si="0"/>
        <v>120</v>
      </c>
      <c r="K37" s="2">
        <f>J37*0.17</f>
        <v>20.400000000000002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/>
      <c r="G38" s="14">
        <v>20</v>
      </c>
      <c r="H38" s="14"/>
      <c r="J38" s="11">
        <f t="shared" si="0"/>
        <v>60</v>
      </c>
      <c r="K38" s="2">
        <f>J38*1</f>
        <v>60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57" orientation="landscape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216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217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5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8</v>
      </c>
      <c r="G14" s="14"/>
      <c r="H14" s="15"/>
      <c r="J14" s="11">
        <f t="shared" si="0"/>
        <v>8</v>
      </c>
      <c r="K14" s="2">
        <f>J14*1</f>
        <v>8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>
        <v>2</v>
      </c>
      <c r="H15" s="15">
        <v>4</v>
      </c>
      <c r="J15" s="11">
        <f t="shared" si="0"/>
        <v>10</v>
      </c>
      <c r="K15" s="2">
        <f>J15*2</f>
        <v>20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5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25</v>
      </c>
      <c r="F18" s="14">
        <v>22</v>
      </c>
      <c r="G18" s="14"/>
      <c r="H18" s="15"/>
      <c r="J18" s="11">
        <f t="shared" si="0"/>
        <v>47</v>
      </c>
      <c r="K18" s="2">
        <f>J18*2.4</f>
        <v>112.8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60</v>
      </c>
      <c r="G19" s="14">
        <v>14</v>
      </c>
      <c r="H19" s="15">
        <v>35</v>
      </c>
      <c r="J19" s="11">
        <f t="shared" si="0"/>
        <v>149</v>
      </c>
      <c r="K19" s="2">
        <f>J19*0.8</f>
        <v>119.2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 t="s">
        <v>69</v>
      </c>
      <c r="G20" s="14"/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74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 t="s">
        <v>74</v>
      </c>
      <c r="G22" s="14"/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22</v>
      </c>
      <c r="G23" s="14">
        <v>22</v>
      </c>
      <c r="H23" s="14"/>
      <c r="J23" s="11">
        <f t="shared" si="0"/>
        <v>59</v>
      </c>
      <c r="K23" s="2">
        <f>J23*2.2</f>
        <v>129.80000000000001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5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17420</v>
      </c>
      <c r="E25" s="14">
        <v>10</v>
      </c>
      <c r="F25" s="14">
        <v>7</v>
      </c>
      <c r="G25" s="14">
        <v>35</v>
      </c>
      <c r="H25" s="15">
        <v>25</v>
      </c>
      <c r="J25" s="11">
        <f t="shared" si="0"/>
        <v>77</v>
      </c>
      <c r="K25" s="2">
        <f>J25*1</f>
        <v>77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5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7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3</v>
      </c>
      <c r="F28" s="14"/>
      <c r="G28" s="14"/>
      <c r="H28" s="14"/>
      <c r="J28" s="11">
        <f t="shared" si="0"/>
        <v>3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25</v>
      </c>
      <c r="F29" s="14">
        <v>20</v>
      </c>
      <c r="G29" s="14">
        <v>15</v>
      </c>
      <c r="H29" s="14">
        <v>4</v>
      </c>
      <c r="I29" s="2" t="s">
        <v>51</v>
      </c>
      <c r="J29" s="11">
        <f t="shared" si="0"/>
        <v>64</v>
      </c>
      <c r="K29" s="2">
        <f>J29*3.8</f>
        <v>243.2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12</v>
      </c>
      <c r="G30" s="14">
        <v>4</v>
      </c>
      <c r="H30" s="14"/>
      <c r="J30" s="11">
        <f t="shared" si="0"/>
        <v>16</v>
      </c>
      <c r="K30" s="18">
        <f>J30*5</f>
        <v>80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69</v>
      </c>
      <c r="G32" s="14" t="s">
        <v>69</v>
      </c>
      <c r="H32" s="14" t="s">
        <v>71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14">
        <v>12</v>
      </c>
      <c r="G33" s="14">
        <v>4</v>
      </c>
      <c r="H33" s="14">
        <v>2</v>
      </c>
      <c r="J33" s="11">
        <f t="shared" si="0"/>
        <v>18</v>
      </c>
      <c r="K33" s="2">
        <f>J33*5</f>
        <v>90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>
        <v>2</v>
      </c>
      <c r="G34" s="14"/>
      <c r="H34" s="14"/>
      <c r="J34" s="11">
        <f t="shared" si="0"/>
        <v>4</v>
      </c>
      <c r="K34" s="2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75</v>
      </c>
      <c r="G35" s="14" t="s">
        <v>69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33</v>
      </c>
      <c r="G36" s="14">
        <v>11</v>
      </c>
      <c r="H36" s="14"/>
      <c r="J36" s="11">
        <f t="shared" si="0"/>
        <v>44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35</v>
      </c>
      <c r="F37" s="14">
        <v>20</v>
      </c>
      <c r="G37" s="14">
        <v>10</v>
      </c>
      <c r="H37" s="14">
        <v>40</v>
      </c>
      <c r="J37" s="11">
        <f t="shared" si="0"/>
        <v>105</v>
      </c>
      <c r="K37" s="2">
        <f>J37*0.17</f>
        <v>17.850000000000001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70</v>
      </c>
      <c r="F38" s="14">
        <v>10</v>
      </c>
      <c r="G38" s="14">
        <v>20</v>
      </c>
      <c r="H38" s="14"/>
      <c r="J38" s="11">
        <f t="shared" si="0"/>
        <v>100</v>
      </c>
      <c r="K38" s="2">
        <f>J38*1</f>
        <v>100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218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219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5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80</v>
      </c>
      <c r="G14" s="14">
        <v>1</v>
      </c>
      <c r="H14" s="15"/>
      <c r="J14" s="11">
        <f t="shared" si="0"/>
        <v>81</v>
      </c>
      <c r="K14" s="2">
        <f>J14*1</f>
        <v>81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2</v>
      </c>
      <c r="F15" s="14"/>
      <c r="G15" s="14"/>
      <c r="H15" s="15"/>
      <c r="J15" s="11">
        <f t="shared" si="0"/>
        <v>2</v>
      </c>
      <c r="K15" s="2">
        <f>J15*2</f>
        <v>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5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>
        <v>33</v>
      </c>
      <c r="G18" s="14"/>
      <c r="H18" s="15"/>
      <c r="J18" s="11">
        <f t="shared" si="0"/>
        <v>33</v>
      </c>
      <c r="K18" s="2">
        <f>J18*2.4</f>
        <v>79.2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>
        <v>30</v>
      </c>
      <c r="G19" s="14">
        <v>14</v>
      </c>
      <c r="H19" s="15"/>
      <c r="J19" s="11">
        <f t="shared" si="0"/>
        <v>74</v>
      </c>
      <c r="K19" s="2">
        <f>J19*0.8</f>
        <v>59.2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25</v>
      </c>
      <c r="F20" s="14"/>
      <c r="G20" s="14" t="s">
        <v>25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 t="s">
        <v>25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/>
      <c r="G23" s="14"/>
      <c r="H23" s="14"/>
      <c r="J23" s="11">
        <f t="shared" si="0"/>
        <v>10</v>
      </c>
      <c r="K23" s="2">
        <f>J23*2.2</f>
        <v>22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5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17420</v>
      </c>
      <c r="E25" s="14"/>
      <c r="F25" s="14"/>
      <c r="G25" s="14"/>
      <c r="H25" s="15"/>
      <c r="J25" s="11">
        <f t="shared" si="0"/>
        <v>0</v>
      </c>
      <c r="K25" s="2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5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7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11">
        <f t="shared" si="0"/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30</v>
      </c>
      <c r="F29" s="14">
        <v>40</v>
      </c>
      <c r="G29" s="14">
        <v>15</v>
      </c>
      <c r="H29" s="14"/>
      <c r="I29" s="2" t="s">
        <v>51</v>
      </c>
      <c r="J29" s="11">
        <f t="shared" si="0"/>
        <v>85</v>
      </c>
      <c r="K29" s="2">
        <f>J29*3.8</f>
        <v>323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16</v>
      </c>
      <c r="G30" s="14">
        <v>4</v>
      </c>
      <c r="H30" s="14"/>
      <c r="J30" s="11">
        <f t="shared" si="0"/>
        <v>20</v>
      </c>
      <c r="K30" s="18">
        <f>J30*5</f>
        <v>100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74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7</v>
      </c>
      <c r="F33" s="14">
        <v>20</v>
      </c>
      <c r="G33" s="14">
        <v>4</v>
      </c>
      <c r="H33" s="14"/>
      <c r="J33" s="11">
        <f t="shared" si="0"/>
        <v>31</v>
      </c>
      <c r="K33" s="2">
        <f>J33*5</f>
        <v>155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11">
        <f t="shared" si="0"/>
        <v>0</v>
      </c>
      <c r="K34" s="2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71</v>
      </c>
      <c r="G35" s="14" t="s">
        <v>69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/>
      <c r="G36" s="14"/>
      <c r="H36" s="14"/>
      <c r="J36" s="11">
        <f t="shared" si="0"/>
        <v>10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/>
      <c r="G37" s="14"/>
      <c r="H37" s="14"/>
      <c r="J37" s="11">
        <f t="shared" si="0"/>
        <v>30</v>
      </c>
      <c r="K37" s="2">
        <f>J37*0.17</f>
        <v>5.1000000000000005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60</v>
      </c>
      <c r="F38" s="14">
        <v>20</v>
      </c>
      <c r="G38" s="14"/>
      <c r="H38" s="14"/>
      <c r="J38" s="11">
        <f t="shared" si="0"/>
        <v>80</v>
      </c>
      <c r="K38" s="2">
        <f>J38*1</f>
        <v>80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9" orientation="landscape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220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221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5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/>
      <c r="H14" s="15">
        <v>2</v>
      </c>
      <c r="J14" s="11">
        <f t="shared" si="0"/>
        <v>4</v>
      </c>
      <c r="K14" s="2">
        <f>J14*1</f>
        <v>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2</v>
      </c>
      <c r="F15" s="14"/>
      <c r="G15" s="14">
        <v>1</v>
      </c>
      <c r="H15" s="15"/>
      <c r="J15" s="11">
        <f t="shared" si="0"/>
        <v>3</v>
      </c>
      <c r="K15" s="2">
        <f>J15*2</f>
        <v>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5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/>
      <c r="H17" s="14" t="s">
        <v>25</v>
      </c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/>
      <c r="G18" s="14"/>
      <c r="H18" s="15"/>
      <c r="J18" s="11">
        <f t="shared" si="0"/>
        <v>10</v>
      </c>
      <c r="K18" s="2">
        <f>J18*2.4</f>
        <v>24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/>
      <c r="G19" s="14">
        <v>28</v>
      </c>
      <c r="H19" s="15">
        <v>30</v>
      </c>
      <c r="J19" s="11">
        <f t="shared" si="0"/>
        <v>88</v>
      </c>
      <c r="K19" s="2">
        <f>J19*0.8</f>
        <v>70.400000000000006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/>
      <c r="G20" s="14" t="s">
        <v>74</v>
      </c>
      <c r="H20" s="14" t="s">
        <v>69</v>
      </c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/>
      <c r="G21" s="14" t="s">
        <v>74</v>
      </c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74</v>
      </c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22</v>
      </c>
      <c r="G23" s="14"/>
      <c r="H23" s="14">
        <v>20</v>
      </c>
      <c r="J23" s="11">
        <f t="shared" si="0"/>
        <v>57</v>
      </c>
      <c r="K23" s="2">
        <f>J23*2.2</f>
        <v>125.4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5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17420</v>
      </c>
      <c r="E25" s="14"/>
      <c r="F25" s="14"/>
      <c r="G25" s="14"/>
      <c r="H25" s="15">
        <v>30</v>
      </c>
      <c r="J25" s="11">
        <f t="shared" si="0"/>
        <v>30</v>
      </c>
      <c r="K25" s="2">
        <f>J25*1</f>
        <v>30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5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7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3</v>
      </c>
      <c r="F28" s="14"/>
      <c r="G28" s="14"/>
      <c r="H28" s="14">
        <v>4</v>
      </c>
      <c r="J28" s="11">
        <f t="shared" si="0"/>
        <v>7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20</v>
      </c>
      <c r="G29" s="14">
        <v>20</v>
      </c>
      <c r="H29" s="14">
        <v>5</v>
      </c>
      <c r="I29" s="2" t="s">
        <v>51</v>
      </c>
      <c r="J29" s="11">
        <f t="shared" si="0"/>
        <v>65</v>
      </c>
      <c r="K29" s="2">
        <f>J29*3.8</f>
        <v>247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>
        <v>8</v>
      </c>
      <c r="G30" s="14">
        <v>4</v>
      </c>
      <c r="H30" s="14">
        <v>2</v>
      </c>
      <c r="J30" s="11">
        <f t="shared" si="0"/>
        <v>24</v>
      </c>
      <c r="K30" s="18">
        <f>J30*5</f>
        <v>120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25</v>
      </c>
      <c r="G32" s="14" t="s">
        <v>74</v>
      </c>
      <c r="H32" s="14" t="s">
        <v>71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14">
        <v>8</v>
      </c>
      <c r="G33" s="14"/>
      <c r="H33" s="14">
        <v>5</v>
      </c>
      <c r="J33" s="11">
        <f t="shared" si="0"/>
        <v>13</v>
      </c>
      <c r="K33" s="2">
        <f>J33*5</f>
        <v>65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/>
      <c r="G34" s="14">
        <v>2</v>
      </c>
      <c r="H34" s="14">
        <v>4</v>
      </c>
      <c r="J34" s="11">
        <f t="shared" si="0"/>
        <v>8</v>
      </c>
      <c r="K34" s="2">
        <f>J34*3.3</f>
        <v>26.4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74</v>
      </c>
      <c r="G35" s="14" t="s">
        <v>71</v>
      </c>
      <c r="H35" s="14" t="s">
        <v>69</v>
      </c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>
        <v>22</v>
      </c>
      <c r="G36" s="14">
        <v>22</v>
      </c>
      <c r="H36" s="14"/>
      <c r="J36" s="11">
        <f t="shared" si="0"/>
        <v>54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/>
      <c r="G37" s="14"/>
      <c r="H37" s="14">
        <v>35</v>
      </c>
      <c r="J37" s="11">
        <f t="shared" si="0"/>
        <v>35</v>
      </c>
      <c r="K37" s="2">
        <f>J37*0.17</f>
        <v>5.95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60</v>
      </c>
      <c r="F38" s="14">
        <v>20</v>
      </c>
      <c r="G38" s="14">
        <v>25</v>
      </c>
      <c r="H38" s="14"/>
      <c r="J38" s="11">
        <f t="shared" si="0"/>
        <v>105</v>
      </c>
      <c r="K38" s="2">
        <f>J38*1</f>
        <v>105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activeCell="C17" sqref="C17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222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223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>
        <v>1</v>
      </c>
      <c r="H14" s="14"/>
      <c r="J14" s="11">
        <f t="shared" si="0"/>
        <v>1</v>
      </c>
      <c r="K14" s="2">
        <f>J14*1</f>
        <v>1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/>
      <c r="J15" s="11">
        <f t="shared" si="0"/>
        <v>0</v>
      </c>
      <c r="K15" s="2">
        <f>J15*2</f>
        <v>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/>
      <c r="G18" s="14"/>
      <c r="H18" s="14"/>
      <c r="J18" s="11">
        <f t="shared" si="0"/>
        <v>10</v>
      </c>
      <c r="K18" s="2">
        <f>J18*2.4</f>
        <v>24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60</v>
      </c>
      <c r="G19" s="14"/>
      <c r="H19" s="14"/>
      <c r="J19" s="11">
        <f t="shared" si="0"/>
        <v>95</v>
      </c>
      <c r="K19" s="2">
        <f>J19*0.8</f>
        <v>76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/>
      <c r="H20" s="14"/>
      <c r="J20" s="11">
        <f t="shared" si="0"/>
        <v>0</v>
      </c>
      <c r="K20" s="2">
        <f>J20*0.35</f>
        <v>0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 t="s">
        <v>74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 t="s">
        <v>74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/>
      <c r="G23" s="14">
        <v>22</v>
      </c>
      <c r="H23" s="14"/>
      <c r="J23" s="11">
        <f t="shared" si="0"/>
        <v>22</v>
      </c>
      <c r="K23" s="2">
        <f>J23*2.2</f>
        <v>48.400000000000006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17420</v>
      </c>
      <c r="E25" s="14"/>
      <c r="F25" s="14"/>
      <c r="G25" s="14"/>
      <c r="H25" s="14"/>
      <c r="J25" s="11">
        <f t="shared" si="0"/>
        <v>0</v>
      </c>
      <c r="K25" s="2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3</v>
      </c>
      <c r="F28" s="14"/>
      <c r="G28" s="14"/>
      <c r="H28" s="14"/>
      <c r="J28" s="11">
        <f t="shared" si="0"/>
        <v>3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20</v>
      </c>
      <c r="G29" s="14">
        <v>10</v>
      </c>
      <c r="H29" s="14"/>
      <c r="I29" s="2" t="s">
        <v>51</v>
      </c>
      <c r="J29" s="11">
        <f t="shared" si="0"/>
        <v>45</v>
      </c>
      <c r="K29" s="2">
        <f>J29*3.8</f>
        <v>171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>
        <v>4</v>
      </c>
      <c r="H30" s="14"/>
      <c r="J30" s="11">
        <f t="shared" si="0"/>
        <v>12</v>
      </c>
      <c r="K30" s="18">
        <f>J30*5</f>
        <v>60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69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14">
        <v>10</v>
      </c>
      <c r="G33" s="14"/>
      <c r="H33" s="14"/>
      <c r="J33" s="11">
        <f t="shared" si="0"/>
        <v>10</v>
      </c>
      <c r="K33" s="2">
        <f>J33*5</f>
        <v>50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2</v>
      </c>
      <c r="H34" s="14"/>
      <c r="J34" s="11">
        <f t="shared" si="0"/>
        <v>2</v>
      </c>
      <c r="K34" s="2">
        <f>J34*3.3</f>
        <v>6.6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69</v>
      </c>
      <c r="G35" s="14" t="s">
        <v>71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>
        <v>11</v>
      </c>
      <c r="H36" s="14"/>
      <c r="J36" s="11">
        <f t="shared" si="0"/>
        <v>11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>
        <v>30</v>
      </c>
      <c r="G37" s="14">
        <v>15</v>
      </c>
      <c r="H37" s="14"/>
      <c r="J37" s="11">
        <f t="shared" si="0"/>
        <v>45</v>
      </c>
      <c r="K37" s="2">
        <f>J37*0.17</f>
        <v>7.65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15</v>
      </c>
      <c r="F38" s="14">
        <v>20</v>
      </c>
      <c r="G38" s="14">
        <v>20</v>
      </c>
      <c r="H38" s="14"/>
      <c r="J38" s="11">
        <f t="shared" si="0"/>
        <v>55</v>
      </c>
      <c r="K38" s="2">
        <f>J38*1</f>
        <v>55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224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225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/>
      <c r="J14" s="11">
        <f t="shared" si="0"/>
        <v>0</v>
      </c>
      <c r="K14" s="2">
        <f>J14*1</f>
        <v>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/>
      <c r="J15" s="11">
        <f t="shared" si="0"/>
        <v>0</v>
      </c>
      <c r="K15" s="2">
        <f>J15*2</f>
        <v>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/>
      <c r="G18" s="14"/>
      <c r="H18" s="14"/>
      <c r="J18" s="11">
        <f t="shared" si="0"/>
        <v>10</v>
      </c>
      <c r="K18" s="2">
        <f>J18*2.4</f>
        <v>24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25</v>
      </c>
      <c r="F19" s="14">
        <v>30</v>
      </c>
      <c r="G19" s="14"/>
      <c r="H19" s="14"/>
      <c r="J19" s="11">
        <f t="shared" si="0"/>
        <v>55</v>
      </c>
      <c r="K19" s="2">
        <f>J19*0.8</f>
        <v>44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25</v>
      </c>
      <c r="F20" s="14"/>
      <c r="G20" s="14"/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/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/>
      <c r="G23" s="14"/>
      <c r="H23" s="14"/>
      <c r="J23" s="11">
        <f t="shared" si="0"/>
        <v>10</v>
      </c>
      <c r="K23" s="2">
        <f>J23*2.2</f>
        <v>22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17420</v>
      </c>
      <c r="E25" s="14"/>
      <c r="F25" s="14"/>
      <c r="G25" s="14">
        <v>30</v>
      </c>
      <c r="H25" s="14"/>
      <c r="J25" s="11">
        <f t="shared" si="0"/>
        <v>30</v>
      </c>
      <c r="K25" s="2">
        <f>J25*1</f>
        <v>30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11">
        <f t="shared" si="0"/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/>
      <c r="G29" s="14">
        <v>15</v>
      </c>
      <c r="H29" s="14"/>
      <c r="I29" s="2" t="s">
        <v>51</v>
      </c>
      <c r="J29" s="11">
        <f t="shared" si="0"/>
        <v>15</v>
      </c>
      <c r="K29" s="2">
        <f>J29*3.8</f>
        <v>57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4</v>
      </c>
      <c r="H30" s="14"/>
      <c r="J30" s="11">
        <f t="shared" si="0"/>
        <v>4</v>
      </c>
      <c r="K30" s="18">
        <f>J30*5</f>
        <v>20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69</v>
      </c>
      <c r="G32" s="14"/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14"/>
      <c r="G33" s="14"/>
      <c r="H33" s="14"/>
      <c r="J33" s="11">
        <f t="shared" si="0"/>
        <v>0</v>
      </c>
      <c r="K33" s="2">
        <f>J33*5</f>
        <v>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11">
        <f t="shared" si="0"/>
        <v>0</v>
      </c>
      <c r="K34" s="2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74</v>
      </c>
      <c r="G35" s="14" t="s">
        <v>69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20</v>
      </c>
      <c r="F36" s="14"/>
      <c r="G36" s="14">
        <v>10</v>
      </c>
      <c r="H36" s="14"/>
      <c r="J36" s="11">
        <f t="shared" si="0"/>
        <v>30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20</v>
      </c>
      <c r="G37" s="14">
        <v>30</v>
      </c>
      <c r="H37" s="14"/>
      <c r="J37" s="11">
        <f t="shared" si="0"/>
        <v>80</v>
      </c>
      <c r="K37" s="2">
        <f>J37*0.17</f>
        <v>13.600000000000001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/>
      <c r="G38" s="14">
        <v>15</v>
      </c>
      <c r="H38" s="14"/>
      <c r="J38" s="11">
        <f t="shared" si="0"/>
        <v>45</v>
      </c>
      <c r="K38" s="2">
        <f>J38*1</f>
        <v>45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226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227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>
        <v>10</v>
      </c>
      <c r="J13" s="11">
        <f t="shared" ref="J13:J38" si="0">E13+F13+G13+H13</f>
        <v>10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>
        <v>1</v>
      </c>
      <c r="H14" s="14">
        <v>3</v>
      </c>
      <c r="J14" s="11">
        <f t="shared" si="0"/>
        <v>6</v>
      </c>
      <c r="K14" s="2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2</v>
      </c>
      <c r="F15" s="14">
        <v>4</v>
      </c>
      <c r="G15" s="14"/>
      <c r="H15" s="14">
        <v>5</v>
      </c>
      <c r="J15" s="11">
        <f t="shared" si="0"/>
        <v>11</v>
      </c>
      <c r="K15" s="2">
        <f>J15*2</f>
        <v>22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/>
      <c r="H17" s="14"/>
      <c r="J17" s="11">
        <f t="shared" si="0"/>
        <v>0</v>
      </c>
      <c r="K17" s="2">
        <f>J17*5.1</f>
        <v>0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/>
      <c r="G18" s="14"/>
      <c r="H18" s="14"/>
      <c r="J18" s="11">
        <f t="shared" si="0"/>
        <v>10</v>
      </c>
      <c r="K18" s="2">
        <f>J18*2.4</f>
        <v>24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>
        <v>50</v>
      </c>
      <c r="G19" s="14">
        <v>14</v>
      </c>
      <c r="H19" s="14"/>
      <c r="J19" s="11">
        <f t="shared" si="0"/>
        <v>94</v>
      </c>
      <c r="K19" s="2">
        <f>J19*0.8</f>
        <v>75.2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 t="s">
        <v>25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/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22</v>
      </c>
      <c r="G23" s="14">
        <v>22</v>
      </c>
      <c r="H23" s="14"/>
      <c r="J23" s="11">
        <f t="shared" si="0"/>
        <v>59</v>
      </c>
      <c r="K23" s="2">
        <f>J23*2.2</f>
        <v>129.80000000000001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17420</v>
      </c>
      <c r="E25" s="14"/>
      <c r="F25" s="14"/>
      <c r="G25" s="14">
        <v>20</v>
      </c>
      <c r="H25" s="14"/>
      <c r="J25" s="11">
        <f t="shared" si="0"/>
        <v>20</v>
      </c>
      <c r="K25" s="2">
        <f>J25*1</f>
        <v>20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>
        <v>3</v>
      </c>
      <c r="J27" s="11">
        <f t="shared" si="0"/>
        <v>3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>
        <v>8</v>
      </c>
      <c r="J28" s="11">
        <f t="shared" si="0"/>
        <v>12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30</v>
      </c>
      <c r="G29" s="14">
        <v>15</v>
      </c>
      <c r="H29" s="14">
        <v>5</v>
      </c>
      <c r="I29" s="2" t="s">
        <v>51</v>
      </c>
      <c r="J29" s="11">
        <f t="shared" si="0"/>
        <v>70</v>
      </c>
      <c r="K29" s="2">
        <f>J29*3.8</f>
        <v>266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>
        <v>8</v>
      </c>
      <c r="G30" s="14">
        <v>4</v>
      </c>
      <c r="H30" s="14"/>
      <c r="J30" s="11">
        <f t="shared" si="0"/>
        <v>22</v>
      </c>
      <c r="K30" s="18">
        <f>J30*5</f>
        <v>110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 t="s">
        <v>69</v>
      </c>
      <c r="H32" s="14" t="s">
        <v>68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10</v>
      </c>
      <c r="F33" s="14">
        <v>12</v>
      </c>
      <c r="G33" s="14">
        <v>4</v>
      </c>
      <c r="H33" s="14"/>
      <c r="J33" s="11">
        <f t="shared" si="0"/>
        <v>26</v>
      </c>
      <c r="K33" s="2">
        <f>J33*5</f>
        <v>130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2</v>
      </c>
      <c r="H34" s="14">
        <v>3</v>
      </c>
      <c r="J34" s="11">
        <f t="shared" si="0"/>
        <v>5</v>
      </c>
      <c r="K34" s="2">
        <f>J34*3.3</f>
        <v>16.5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69</v>
      </c>
      <c r="G35" s="14" t="s">
        <v>71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20</v>
      </c>
      <c r="F36" s="14">
        <v>22</v>
      </c>
      <c r="G36" s="14"/>
      <c r="H36" s="14"/>
      <c r="J36" s="11">
        <f t="shared" si="0"/>
        <v>42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20</v>
      </c>
      <c r="G37" s="14">
        <v>30</v>
      </c>
      <c r="H37" s="14">
        <v>40</v>
      </c>
      <c r="J37" s="11">
        <f t="shared" si="0"/>
        <v>120</v>
      </c>
      <c r="K37" s="2">
        <f>J37*0.17</f>
        <v>20.400000000000002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>
        <v>20</v>
      </c>
      <c r="G38" s="14">
        <v>25</v>
      </c>
      <c r="H38" s="14">
        <v>30</v>
      </c>
      <c r="J38" s="11">
        <f t="shared" si="0"/>
        <v>115</v>
      </c>
      <c r="K38" s="2">
        <f>J38*1</f>
        <v>115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3" orientation="landscape" horizontalDpi="0" verticalDpi="0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228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229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8</v>
      </c>
      <c r="G14" s="14">
        <v>1</v>
      </c>
      <c r="H14" s="14"/>
      <c r="J14" s="11">
        <f t="shared" si="0"/>
        <v>11</v>
      </c>
      <c r="K14" s="2">
        <f>J14*1</f>
        <v>11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>
        <v>1</v>
      </c>
      <c r="H15" s="14"/>
      <c r="J15" s="11">
        <f t="shared" si="0"/>
        <v>1</v>
      </c>
      <c r="K15" s="2">
        <f>J15*2</f>
        <v>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11">
        <f t="shared" si="0"/>
        <v>0</v>
      </c>
      <c r="K18" s="2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50</v>
      </c>
      <c r="G19" s="14">
        <v>14</v>
      </c>
      <c r="H19" s="14"/>
      <c r="J19" s="11">
        <f t="shared" si="0"/>
        <v>99</v>
      </c>
      <c r="K19" s="2">
        <f>J19*0.8</f>
        <v>79.2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 t="s">
        <v>69</v>
      </c>
      <c r="G20" s="14" t="s">
        <v>74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69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 t="s">
        <v>69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12</v>
      </c>
      <c r="F23" s="14">
        <v>22</v>
      </c>
      <c r="G23" s="14">
        <v>11</v>
      </c>
      <c r="H23" s="14"/>
      <c r="J23" s="11">
        <f t="shared" si="0"/>
        <v>45</v>
      </c>
      <c r="K23" s="2">
        <f>J23*2.2</f>
        <v>99.000000000000014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17420</v>
      </c>
      <c r="E25" s="14">
        <v>8</v>
      </c>
      <c r="F25" s="14"/>
      <c r="G25" s="14"/>
      <c r="H25" s="14"/>
      <c r="J25" s="11">
        <f t="shared" si="0"/>
        <v>8</v>
      </c>
      <c r="K25" s="2">
        <f>J25*1</f>
        <v>8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11">
        <f t="shared" si="0"/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30</v>
      </c>
      <c r="G29" s="14">
        <v>15</v>
      </c>
      <c r="H29" s="14"/>
      <c r="I29" s="2" t="s">
        <v>51</v>
      </c>
      <c r="J29" s="11">
        <f t="shared" si="0"/>
        <v>65</v>
      </c>
      <c r="K29" s="2">
        <f>J29*3.8</f>
        <v>247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4</v>
      </c>
      <c r="H30" s="14"/>
      <c r="J30" s="11">
        <f t="shared" si="0"/>
        <v>4</v>
      </c>
      <c r="K30" s="18">
        <f>J30*5</f>
        <v>20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71</v>
      </c>
      <c r="G32" s="14" t="s">
        <v>69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7" t="s">
        <v>230</v>
      </c>
      <c r="G33" s="14"/>
      <c r="H33" s="14"/>
      <c r="J33" s="11" t="e">
        <f t="shared" si="0"/>
        <v>#VALUE!</v>
      </c>
      <c r="K33" s="2" t="e">
        <f>J33*5</f>
        <v>#VALUE!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/>
      <c r="G34" s="14">
        <v>2</v>
      </c>
      <c r="H34" s="14"/>
      <c r="J34" s="11">
        <f t="shared" si="0"/>
        <v>4</v>
      </c>
      <c r="K34" s="2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69</v>
      </c>
      <c r="G35" s="14" t="s">
        <v>68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11</v>
      </c>
      <c r="G36" s="14">
        <v>11</v>
      </c>
      <c r="H36" s="14"/>
      <c r="J36" s="11">
        <f t="shared" si="0"/>
        <v>22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/>
      <c r="G37" s="14">
        <v>30</v>
      </c>
      <c r="H37" s="14"/>
      <c r="J37" s="11">
        <f t="shared" si="0"/>
        <v>70</v>
      </c>
      <c r="K37" s="2">
        <f>J37*0.17</f>
        <v>11.9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>
        <v>10</v>
      </c>
      <c r="G38" s="14"/>
      <c r="H38" s="14"/>
      <c r="J38" s="11">
        <f t="shared" si="0"/>
        <v>40</v>
      </c>
      <c r="K38" s="2">
        <f>J38*1</f>
        <v>40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topLeftCell="A4" workbookViewId="0">
      <selection activeCell="A4"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231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232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/>
      <c r="J14" s="11">
        <f t="shared" si="0"/>
        <v>0</v>
      </c>
      <c r="K14" s="2">
        <f>J14*1</f>
        <v>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2</v>
      </c>
      <c r="F15" s="14"/>
      <c r="G15" s="14"/>
      <c r="H15" s="14"/>
      <c r="J15" s="11">
        <f t="shared" si="0"/>
        <v>2</v>
      </c>
      <c r="K15" s="2">
        <f>J15*2</f>
        <v>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11">
        <f t="shared" si="0"/>
        <v>0</v>
      </c>
      <c r="K18" s="2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>
        <v>60</v>
      </c>
      <c r="G19" s="14">
        <v>14</v>
      </c>
      <c r="H19" s="14"/>
      <c r="J19" s="11">
        <f t="shared" si="0"/>
        <v>104</v>
      </c>
      <c r="K19" s="2">
        <f>J19*0.8</f>
        <v>83.2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 t="s">
        <v>25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12</v>
      </c>
      <c r="F23" s="14"/>
      <c r="G23" s="14">
        <v>11</v>
      </c>
      <c r="H23" s="14"/>
      <c r="J23" s="11">
        <f t="shared" si="0"/>
        <v>23</v>
      </c>
      <c r="K23" s="2">
        <f>J23*2.2</f>
        <v>50.6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11">
        <f t="shared" si="0"/>
        <v>0</v>
      </c>
      <c r="K25" s="2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/>
      <c r="J28" s="11">
        <f t="shared" si="0"/>
        <v>4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20</v>
      </c>
      <c r="G29" s="14">
        <v>15</v>
      </c>
      <c r="H29" s="14"/>
      <c r="I29" s="2" t="s">
        <v>51</v>
      </c>
      <c r="J29" s="11">
        <f t="shared" si="0"/>
        <v>50</v>
      </c>
      <c r="K29" s="2">
        <f>J29*3.8</f>
        <v>190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11">
        <f t="shared" si="0"/>
        <v>0</v>
      </c>
      <c r="K30" s="18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 t="s">
        <v>69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14">
        <v>4</v>
      </c>
      <c r="H33" s="14"/>
      <c r="J33" s="11">
        <f t="shared" si="0"/>
        <v>4</v>
      </c>
      <c r="K33" s="2">
        <f>J33*5</f>
        <v>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>
        <v>4</v>
      </c>
      <c r="G34" s="14"/>
      <c r="H34" s="14"/>
      <c r="J34" s="11">
        <f t="shared" si="0"/>
        <v>4</v>
      </c>
      <c r="K34" s="2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75</v>
      </c>
      <c r="G35" s="14" t="s">
        <v>71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20</v>
      </c>
      <c r="F36" s="14">
        <v>22</v>
      </c>
      <c r="G36" s="14">
        <v>11</v>
      </c>
      <c r="H36" s="14"/>
      <c r="J36" s="11">
        <f t="shared" si="0"/>
        <v>53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30</v>
      </c>
      <c r="G37" s="14">
        <v>30</v>
      </c>
      <c r="H37" s="14"/>
      <c r="J37" s="11">
        <f t="shared" si="0"/>
        <v>100</v>
      </c>
      <c r="K37" s="2">
        <f>J37*0.17</f>
        <v>17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>
        <v>20</v>
      </c>
      <c r="G38" s="14">
        <v>25</v>
      </c>
      <c r="H38" s="14"/>
      <c r="J38" s="11">
        <f t="shared" si="0"/>
        <v>75</v>
      </c>
      <c r="K38" s="2">
        <f>J38*1</f>
        <v>75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234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233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/>
      <c r="H14" s="14"/>
      <c r="J14" s="11">
        <f t="shared" si="0"/>
        <v>2</v>
      </c>
      <c r="K14" s="2">
        <f>J14*1</f>
        <v>2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/>
      <c r="G15" s="14">
        <v>1</v>
      </c>
      <c r="H15" s="14"/>
      <c r="J15" s="11">
        <f t="shared" si="0"/>
        <v>7</v>
      </c>
      <c r="K15" s="2">
        <f>J15*2</f>
        <v>14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/>
      <c r="G18" s="14"/>
      <c r="H18" s="14"/>
      <c r="J18" s="11">
        <f t="shared" si="0"/>
        <v>10</v>
      </c>
      <c r="K18" s="2">
        <f>J18*2.4</f>
        <v>24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20</v>
      </c>
      <c r="G19" s="14">
        <v>14</v>
      </c>
      <c r="H19" s="14"/>
      <c r="J19" s="11">
        <f t="shared" si="0"/>
        <v>74</v>
      </c>
      <c r="K19" s="2">
        <f>J19*0.8</f>
        <v>59.2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 t="s">
        <v>25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22</v>
      </c>
      <c r="G23" s="14"/>
      <c r="H23" s="14"/>
      <c r="J23" s="11">
        <f t="shared" si="0"/>
        <v>22</v>
      </c>
      <c r="K23" s="2">
        <f>J23*2.2</f>
        <v>48.400000000000006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11">
        <f t="shared" si="0"/>
        <v>0</v>
      </c>
      <c r="K25" s="2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/>
      <c r="J28" s="11">
        <f t="shared" si="0"/>
        <v>4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20</v>
      </c>
      <c r="G29" s="14">
        <v>15</v>
      </c>
      <c r="H29" s="14"/>
      <c r="I29" s="2" t="s">
        <v>51</v>
      </c>
      <c r="J29" s="11">
        <f t="shared" si="0"/>
        <v>35</v>
      </c>
      <c r="K29" s="2">
        <f>J29*3.8</f>
        <v>133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/>
      <c r="G30" s="14">
        <v>4</v>
      </c>
      <c r="H30" s="14"/>
      <c r="J30" s="11">
        <f t="shared" si="0"/>
        <v>14</v>
      </c>
      <c r="K30" s="18">
        <f>J30*5</f>
        <v>70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74</v>
      </c>
      <c r="G32" s="14" t="s">
        <v>74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8</v>
      </c>
      <c r="F33" s="28">
        <v>8</v>
      </c>
      <c r="G33" s="14"/>
      <c r="H33" s="14"/>
      <c r="J33" s="11">
        <f t="shared" si="0"/>
        <v>16</v>
      </c>
      <c r="K33" s="2">
        <f>J33*5</f>
        <v>80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11">
        <f t="shared" si="0"/>
        <v>0</v>
      </c>
      <c r="K34" s="2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69</v>
      </c>
      <c r="G35" s="14"/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12</v>
      </c>
      <c r="F36" s="14">
        <v>11</v>
      </c>
      <c r="G36" s="14">
        <v>11</v>
      </c>
      <c r="H36" s="14"/>
      <c r="J36" s="11">
        <f t="shared" si="0"/>
        <v>34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>
        <v>20</v>
      </c>
      <c r="G37" s="14">
        <v>30</v>
      </c>
      <c r="H37" s="14"/>
      <c r="J37" s="11">
        <f t="shared" si="0"/>
        <v>70</v>
      </c>
      <c r="K37" s="2">
        <f>J37*0.17</f>
        <v>11.9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/>
      <c r="G38" s="14">
        <v>15</v>
      </c>
      <c r="H38" s="14"/>
      <c r="J38" s="11">
        <f t="shared" si="0"/>
        <v>15</v>
      </c>
      <c r="K38" s="2">
        <f>J38*1</f>
        <v>15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235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236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4</v>
      </c>
      <c r="G14" s="14">
        <v>1</v>
      </c>
      <c r="H14" s="14"/>
      <c r="J14" s="11">
        <f t="shared" si="0"/>
        <v>7</v>
      </c>
      <c r="K14" s="2">
        <f>J14*1</f>
        <v>7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>
        <v>1</v>
      </c>
      <c r="H15" s="14"/>
      <c r="J15" s="11">
        <f t="shared" si="0"/>
        <v>5</v>
      </c>
      <c r="K15" s="2">
        <f>J15*2</f>
        <v>10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/>
      <c r="H17" s="14"/>
      <c r="J17" s="11">
        <f t="shared" si="0"/>
        <v>0</v>
      </c>
      <c r="K17" s="2">
        <f>J17*5.1</f>
        <v>0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11">
        <f t="shared" si="0"/>
        <v>0</v>
      </c>
      <c r="K18" s="2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60</v>
      </c>
      <c r="G19" s="14">
        <v>14</v>
      </c>
      <c r="H19" s="14"/>
      <c r="J19" s="11">
        <f t="shared" si="0"/>
        <v>109</v>
      </c>
      <c r="K19" s="2">
        <f>J19*0.8</f>
        <v>87.2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25</v>
      </c>
      <c r="F20" s="14" t="s">
        <v>69</v>
      </c>
      <c r="G20" s="14" t="s">
        <v>25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 t="s">
        <v>69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 t="s">
        <v>74</v>
      </c>
      <c r="G22" s="14"/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>
        <v>22</v>
      </c>
      <c r="G23" s="14">
        <v>11</v>
      </c>
      <c r="H23" s="14"/>
      <c r="J23" s="11">
        <f t="shared" si="0"/>
        <v>43</v>
      </c>
      <c r="K23" s="2">
        <f>J23*2.2</f>
        <v>94.600000000000009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5</v>
      </c>
      <c r="F25" s="14"/>
      <c r="G25" s="14"/>
      <c r="H25" s="14"/>
      <c r="J25" s="11">
        <f t="shared" si="0"/>
        <v>5</v>
      </c>
      <c r="K25" s="2">
        <f>J25*1</f>
        <v>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/>
      <c r="J28" s="11">
        <f t="shared" si="0"/>
        <v>4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25</v>
      </c>
      <c r="F29" s="14"/>
      <c r="G29" s="14"/>
      <c r="H29" s="14"/>
      <c r="I29" s="2" t="s">
        <v>51</v>
      </c>
      <c r="J29" s="11">
        <f t="shared" si="0"/>
        <v>25</v>
      </c>
      <c r="K29" s="2">
        <f>J29*3.8</f>
        <v>95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11">
        <f t="shared" si="0"/>
        <v>0</v>
      </c>
      <c r="K30" s="18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71</v>
      </c>
      <c r="G32" s="14" t="s">
        <v>74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14">
        <v>4</v>
      </c>
      <c r="H33" s="14"/>
      <c r="J33" s="11">
        <f t="shared" si="0"/>
        <v>4</v>
      </c>
      <c r="K33" s="2">
        <f>J33*5</f>
        <v>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2</v>
      </c>
      <c r="H34" s="14"/>
      <c r="J34" s="11">
        <f t="shared" si="0"/>
        <v>2</v>
      </c>
      <c r="K34" s="2">
        <f>J34*3.3</f>
        <v>6.6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69</v>
      </c>
      <c r="G35" s="14" t="s">
        <v>71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/>
      <c r="G36" s="14">
        <v>11</v>
      </c>
      <c r="H36" s="14"/>
      <c r="J36" s="11">
        <f t="shared" si="0"/>
        <v>21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>
        <v>60</v>
      </c>
      <c r="G37" s="14">
        <v>30</v>
      </c>
      <c r="H37" s="14"/>
      <c r="J37" s="11">
        <f t="shared" si="0"/>
        <v>110</v>
      </c>
      <c r="K37" s="2">
        <f>J37*0.17</f>
        <v>18.700000000000003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20</v>
      </c>
      <c r="G38" s="14">
        <v>30</v>
      </c>
      <c r="H38" s="14"/>
      <c r="J38" s="11">
        <f t="shared" si="0"/>
        <v>50</v>
      </c>
      <c r="K38" s="2">
        <f>J38*1</f>
        <v>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237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238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>
        <v>2</v>
      </c>
      <c r="H14" s="14"/>
      <c r="J14" s="11">
        <f t="shared" si="0"/>
        <v>4</v>
      </c>
      <c r="K14" s="2">
        <f>J14*1</f>
        <v>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15</v>
      </c>
      <c r="F15" s="14"/>
      <c r="G15" s="14"/>
      <c r="H15" s="14"/>
      <c r="J15" s="11">
        <f t="shared" si="0"/>
        <v>15</v>
      </c>
      <c r="K15" s="2">
        <f>J15*2</f>
        <v>30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15</v>
      </c>
      <c r="F18" s="14">
        <v>11</v>
      </c>
      <c r="G18" s="14"/>
      <c r="H18" s="14"/>
      <c r="J18" s="11">
        <f t="shared" si="0"/>
        <v>26</v>
      </c>
      <c r="K18" s="2">
        <f>J18*2.4</f>
        <v>62.4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20</v>
      </c>
      <c r="G19" s="14"/>
      <c r="H19" s="14"/>
      <c r="J19" s="11">
        <f t="shared" si="0"/>
        <v>60</v>
      </c>
      <c r="K19" s="2">
        <f>J19*0.8</f>
        <v>48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 t="s">
        <v>25</v>
      </c>
      <c r="G20" s="14"/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25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 t="s">
        <v>25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/>
      <c r="G23" s="14"/>
      <c r="H23" s="14"/>
      <c r="J23" s="11">
        <f t="shared" si="0"/>
        <v>10</v>
      </c>
      <c r="K23" s="2">
        <f>J23*2.2</f>
        <v>22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20</v>
      </c>
      <c r="F25" s="14"/>
      <c r="G25" s="14"/>
      <c r="H25" s="14"/>
      <c r="J25" s="11">
        <f t="shared" si="0"/>
        <v>20</v>
      </c>
      <c r="K25" s="2">
        <f>J25*1</f>
        <v>20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2</v>
      </c>
      <c r="F28" s="14"/>
      <c r="G28" s="14"/>
      <c r="H28" s="14"/>
      <c r="J28" s="11">
        <f t="shared" si="0"/>
        <v>2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20</v>
      </c>
      <c r="G29" s="14">
        <v>10</v>
      </c>
      <c r="H29" s="14"/>
      <c r="I29" s="2" t="s">
        <v>51</v>
      </c>
      <c r="J29" s="11">
        <f t="shared" si="0"/>
        <v>45</v>
      </c>
      <c r="K29" s="2">
        <f>J29*3.8</f>
        <v>171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12</v>
      </c>
      <c r="G30" s="14"/>
      <c r="H30" s="14"/>
      <c r="J30" s="11">
        <f t="shared" si="0"/>
        <v>12</v>
      </c>
      <c r="K30" s="18">
        <f>J30*5</f>
        <v>60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75</v>
      </c>
      <c r="G32" s="14" t="s">
        <v>74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6</v>
      </c>
      <c r="F33" s="28"/>
      <c r="G33" s="14"/>
      <c r="H33" s="14"/>
      <c r="J33" s="11">
        <f t="shared" si="0"/>
        <v>6</v>
      </c>
      <c r="K33" s="2">
        <f>J33*5</f>
        <v>30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2</v>
      </c>
      <c r="H34" s="14"/>
      <c r="J34" s="11">
        <f t="shared" si="0"/>
        <v>2</v>
      </c>
      <c r="K34" s="2">
        <f>J34*3.3</f>
        <v>6.6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74</v>
      </c>
      <c r="G35" s="14" t="s">
        <v>71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20</v>
      </c>
      <c r="F36" s="14"/>
      <c r="G36" s="14"/>
      <c r="H36" s="14"/>
      <c r="J36" s="11">
        <f t="shared" si="0"/>
        <v>20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60</v>
      </c>
      <c r="G37" s="14">
        <v>30</v>
      </c>
      <c r="H37" s="14"/>
      <c r="J37" s="11">
        <f t="shared" si="0"/>
        <v>130</v>
      </c>
      <c r="K37" s="2">
        <f>J37*0.17</f>
        <v>22.1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35</v>
      </c>
      <c r="F38" s="14"/>
      <c r="G38" s="14">
        <v>15</v>
      </c>
      <c r="H38" s="14"/>
      <c r="J38" s="11">
        <f t="shared" si="0"/>
        <v>50</v>
      </c>
      <c r="K38" s="2">
        <f>J38*1</f>
        <v>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239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240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/>
      <c r="H14" s="14">
        <v>2</v>
      </c>
      <c r="J14" s="11">
        <f t="shared" si="0"/>
        <v>6</v>
      </c>
      <c r="K14" s="2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>
        <v>1</v>
      </c>
      <c r="H15" s="14">
        <v>2</v>
      </c>
      <c r="J15" s="11">
        <f t="shared" si="0"/>
        <v>3</v>
      </c>
      <c r="K15" s="2">
        <f>J15*2</f>
        <v>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/>
      <c r="H17" s="14"/>
      <c r="J17" s="11">
        <f t="shared" si="0"/>
        <v>0</v>
      </c>
      <c r="K17" s="2">
        <f>J17*5.1</f>
        <v>0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22</v>
      </c>
      <c r="G18" s="14"/>
      <c r="H18" s="14"/>
      <c r="J18" s="11">
        <f t="shared" si="0"/>
        <v>42</v>
      </c>
      <c r="K18" s="2">
        <f>J18*2.4</f>
        <v>100.8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60</v>
      </c>
      <c r="G19" s="14">
        <v>28</v>
      </c>
      <c r="H19" s="14">
        <v>30</v>
      </c>
      <c r="J19" s="11">
        <f t="shared" si="0"/>
        <v>158</v>
      </c>
      <c r="K19" s="2">
        <f>J19*0.8</f>
        <v>126.4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/>
      <c r="H20" s="14" t="s">
        <v>69</v>
      </c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74</v>
      </c>
      <c r="G21" s="14" t="s">
        <v>25</v>
      </c>
      <c r="H21" s="14" t="s">
        <v>71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/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/>
      <c r="G23" s="14">
        <v>11</v>
      </c>
      <c r="H23" s="14">
        <v>15</v>
      </c>
      <c r="J23" s="11">
        <f t="shared" si="0"/>
        <v>26</v>
      </c>
      <c r="K23" s="2">
        <f>J23*2.2</f>
        <v>57.2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/>
      <c r="H25" s="14">
        <v>15</v>
      </c>
      <c r="J25" s="11">
        <f t="shared" si="0"/>
        <v>25</v>
      </c>
      <c r="K25" s="2">
        <f>J25*1</f>
        <v>25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5</v>
      </c>
      <c r="J28" s="11">
        <f t="shared" si="0"/>
        <v>5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20</v>
      </c>
      <c r="G29" s="14">
        <v>15</v>
      </c>
      <c r="H29" s="14"/>
      <c r="I29" s="2" t="s">
        <v>51</v>
      </c>
      <c r="J29" s="11">
        <f t="shared" si="0"/>
        <v>35</v>
      </c>
      <c r="K29" s="2">
        <f>J29*3.8</f>
        <v>133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/>
      <c r="H30" s="14"/>
      <c r="J30" s="11">
        <f t="shared" si="0"/>
        <v>8</v>
      </c>
      <c r="K30" s="18">
        <f>J30*5</f>
        <v>40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75</v>
      </c>
      <c r="G32" s="14" t="s">
        <v>74</v>
      </c>
      <c r="H32" s="14" t="s">
        <v>75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12</v>
      </c>
      <c r="G33" s="14"/>
      <c r="H33" s="14"/>
      <c r="J33" s="11">
        <f t="shared" si="0"/>
        <v>12</v>
      </c>
      <c r="K33" s="2">
        <f>J33*5</f>
        <v>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>
        <v>4</v>
      </c>
      <c r="G34" s="14"/>
      <c r="H34" s="14">
        <v>3</v>
      </c>
      <c r="J34" s="11">
        <f t="shared" si="0"/>
        <v>7</v>
      </c>
      <c r="K34" s="2">
        <f>J34*3.3</f>
        <v>23.099999999999998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75</v>
      </c>
      <c r="G35" s="14" t="s">
        <v>74</v>
      </c>
      <c r="H35" s="14" t="s">
        <v>74</v>
      </c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>
        <v>22</v>
      </c>
      <c r="G36" s="14">
        <v>11</v>
      </c>
      <c r="H36" s="14">
        <v>20</v>
      </c>
      <c r="J36" s="11">
        <f t="shared" si="0"/>
        <v>63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25</v>
      </c>
      <c r="F37" s="14">
        <v>50</v>
      </c>
      <c r="G37" s="14">
        <v>30</v>
      </c>
      <c r="H37" s="14">
        <v>30</v>
      </c>
      <c r="J37" s="11">
        <f t="shared" si="0"/>
        <v>135</v>
      </c>
      <c r="K37" s="2">
        <f>J37*0.17</f>
        <v>22.950000000000003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>
        <v>20</v>
      </c>
      <c r="G38" s="14"/>
      <c r="H38" s="14">
        <v>5</v>
      </c>
      <c r="J38" s="11">
        <f t="shared" si="0"/>
        <v>55</v>
      </c>
      <c r="K38" s="2">
        <f>J38*1</f>
        <v>55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241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242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1</v>
      </c>
      <c r="F14" s="14"/>
      <c r="G14" s="14"/>
      <c r="H14" s="14"/>
      <c r="J14" s="11">
        <f t="shared" si="0"/>
        <v>1</v>
      </c>
      <c r="K14" s="2">
        <f>J14*1</f>
        <v>1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/>
      <c r="G15" s="14">
        <v>1</v>
      </c>
      <c r="H15" s="14"/>
      <c r="J15" s="11">
        <f t="shared" si="0"/>
        <v>7</v>
      </c>
      <c r="K15" s="2">
        <f>J15*2</f>
        <v>14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22</v>
      </c>
      <c r="G18" s="14"/>
      <c r="H18" s="14"/>
      <c r="J18" s="11">
        <f t="shared" si="0"/>
        <v>42</v>
      </c>
      <c r="K18" s="2">
        <f>J18*2.4</f>
        <v>100.8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>
        <v>40</v>
      </c>
      <c r="G19" s="14">
        <v>14</v>
      </c>
      <c r="H19" s="14"/>
      <c r="J19" s="11">
        <f t="shared" si="0"/>
        <v>84</v>
      </c>
      <c r="K19" s="2">
        <f>J19*0.8</f>
        <v>67.2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/>
      <c r="G20" s="14"/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134</v>
      </c>
      <c r="F22" s="14"/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/>
      <c r="G23" s="14">
        <v>22</v>
      </c>
      <c r="H23" s="14"/>
      <c r="J23" s="11">
        <f t="shared" si="0"/>
        <v>32</v>
      </c>
      <c r="K23" s="2">
        <f>J23*2.2</f>
        <v>70.400000000000006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20</v>
      </c>
      <c r="F25" s="14"/>
      <c r="G25" s="14"/>
      <c r="H25" s="14"/>
      <c r="J25" s="11">
        <f t="shared" si="0"/>
        <v>20</v>
      </c>
      <c r="K25" s="2">
        <f>J25*1</f>
        <v>20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11">
        <f t="shared" si="0"/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/>
      <c r="G29" s="14">
        <v>20</v>
      </c>
      <c r="H29" s="14"/>
      <c r="I29" s="2" t="s">
        <v>51</v>
      </c>
      <c r="J29" s="11">
        <f t="shared" si="0"/>
        <v>35</v>
      </c>
      <c r="K29" s="2">
        <f>J29*3.8</f>
        <v>133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/>
      <c r="G30" s="14">
        <v>4</v>
      </c>
      <c r="H30" s="14"/>
      <c r="J30" s="11">
        <f t="shared" si="0"/>
        <v>14</v>
      </c>
      <c r="K30" s="18">
        <f>J30*5</f>
        <v>70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74</v>
      </c>
      <c r="G32" s="14" t="s">
        <v>69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14"/>
      <c r="H33" s="14"/>
      <c r="J33" s="11">
        <f t="shared" si="0"/>
        <v>0</v>
      </c>
      <c r="K33" s="2">
        <f>J33*5</f>
        <v>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1</v>
      </c>
      <c r="F34" s="14"/>
      <c r="G34" s="14"/>
      <c r="H34" s="14"/>
      <c r="J34" s="11">
        <f t="shared" si="0"/>
        <v>1</v>
      </c>
      <c r="K34" s="2">
        <f>J34*3.3</f>
        <v>3.3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25</v>
      </c>
      <c r="F35" s="14" t="s">
        <v>69</v>
      </c>
      <c r="G35" s="14"/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/>
      <c r="H36" s="14"/>
      <c r="J36" s="11">
        <f t="shared" si="0"/>
        <v>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60</v>
      </c>
      <c r="G37" s="14"/>
      <c r="H37" s="14"/>
      <c r="J37" s="11">
        <f t="shared" si="0"/>
        <v>100</v>
      </c>
      <c r="K37" s="2">
        <f>J37*0.17</f>
        <v>17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/>
      <c r="G38" s="14"/>
      <c r="H38" s="14"/>
      <c r="J38" s="11">
        <f t="shared" si="0"/>
        <v>0</v>
      </c>
      <c r="K38" s="2">
        <f>J38*1</f>
        <v>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243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244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4</v>
      </c>
      <c r="F14" s="14"/>
      <c r="G14" s="14"/>
      <c r="H14" s="14"/>
      <c r="J14" s="11">
        <f t="shared" si="0"/>
        <v>4</v>
      </c>
      <c r="K14" s="2">
        <f>J14*1</f>
        <v>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>
        <v>2</v>
      </c>
      <c r="H15" s="14"/>
      <c r="J15" s="11">
        <f t="shared" si="0"/>
        <v>6</v>
      </c>
      <c r="K15" s="2">
        <f>J15*2</f>
        <v>12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25</v>
      </c>
      <c r="F18" s="14">
        <v>22</v>
      </c>
      <c r="G18" s="14"/>
      <c r="H18" s="14"/>
      <c r="J18" s="11">
        <f t="shared" si="0"/>
        <v>47</v>
      </c>
      <c r="K18" s="2">
        <f>J18*2.4</f>
        <v>112.8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50</v>
      </c>
      <c r="G19" s="14">
        <v>14</v>
      </c>
      <c r="H19" s="14"/>
      <c r="J19" s="11">
        <f t="shared" si="0"/>
        <v>99</v>
      </c>
      <c r="K19" s="2">
        <f>J19*0.8</f>
        <v>79.2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 t="s">
        <v>74</v>
      </c>
      <c r="G20" s="14"/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69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 t="s">
        <v>74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12</v>
      </c>
      <c r="F23" s="14">
        <v>22</v>
      </c>
      <c r="G23" s="14"/>
      <c r="H23" s="14"/>
      <c r="J23" s="11">
        <f t="shared" si="0"/>
        <v>34</v>
      </c>
      <c r="K23" s="2">
        <f>J23*2.2</f>
        <v>74.800000000000011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6</v>
      </c>
      <c r="F25" s="14"/>
      <c r="G25" s="14"/>
      <c r="H25" s="14"/>
      <c r="J25" s="11">
        <f t="shared" si="0"/>
        <v>6</v>
      </c>
      <c r="K25" s="2">
        <f>J25*1</f>
        <v>6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2</v>
      </c>
      <c r="F28" s="14"/>
      <c r="G28" s="14"/>
      <c r="H28" s="14"/>
      <c r="J28" s="11">
        <f t="shared" si="0"/>
        <v>2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20</v>
      </c>
      <c r="G29" s="14">
        <v>20</v>
      </c>
      <c r="H29" s="14"/>
      <c r="I29" s="2" t="s">
        <v>51</v>
      </c>
      <c r="J29" s="11">
        <f t="shared" si="0"/>
        <v>60</v>
      </c>
      <c r="K29" s="2">
        <f>J29*3.8</f>
        <v>228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11">
        <f t="shared" si="0"/>
        <v>0</v>
      </c>
      <c r="K30" s="18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 t="s">
        <v>69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14">
        <v>4</v>
      </c>
      <c r="H33" s="14"/>
      <c r="J33" s="11">
        <f t="shared" si="0"/>
        <v>12</v>
      </c>
      <c r="K33" s="2">
        <f>J33*5</f>
        <v>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2</v>
      </c>
      <c r="H34" s="14"/>
      <c r="J34" s="11">
        <f t="shared" si="0"/>
        <v>2</v>
      </c>
      <c r="K34" s="2">
        <f>J34*3.3</f>
        <v>6.6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71</v>
      </c>
      <c r="G35" s="14" t="s">
        <v>71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>
        <v>20</v>
      </c>
      <c r="H36" s="14"/>
      <c r="J36" s="11">
        <f t="shared" si="0"/>
        <v>20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/>
      <c r="G37" s="14">
        <v>30</v>
      </c>
      <c r="H37" s="14"/>
      <c r="J37" s="11">
        <f t="shared" si="0"/>
        <v>50</v>
      </c>
      <c r="K37" s="2">
        <f>J37*0.17</f>
        <v>8.5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25</v>
      </c>
      <c r="F38" s="14">
        <v>10</v>
      </c>
      <c r="G38" s="14">
        <v>25</v>
      </c>
      <c r="H38" s="14"/>
      <c r="J38" s="11">
        <f t="shared" si="0"/>
        <v>60</v>
      </c>
      <c r="K38" s="2">
        <f>J38*1</f>
        <v>60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245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246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8</v>
      </c>
      <c r="G14" s="14"/>
      <c r="H14" s="14"/>
      <c r="J14" s="11">
        <f t="shared" si="0"/>
        <v>10</v>
      </c>
      <c r="K14" s="2">
        <f>J14*1</f>
        <v>10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18</v>
      </c>
      <c r="F15" s="14"/>
      <c r="G15" s="14"/>
      <c r="H15" s="14"/>
      <c r="J15" s="11">
        <f t="shared" si="0"/>
        <v>18</v>
      </c>
      <c r="K15" s="2">
        <f>J15*2</f>
        <v>36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15</v>
      </c>
      <c r="F18" s="14"/>
      <c r="G18" s="14"/>
      <c r="H18" s="14"/>
      <c r="J18" s="11">
        <f t="shared" si="0"/>
        <v>15</v>
      </c>
      <c r="K18" s="2">
        <f>J18*2.4</f>
        <v>36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25</v>
      </c>
      <c r="G19" s="14"/>
      <c r="H19" s="14"/>
      <c r="J19" s="11">
        <f t="shared" si="0"/>
        <v>65</v>
      </c>
      <c r="K19" s="2">
        <f>J19*0.8</f>
        <v>52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/>
      <c r="H20" s="14"/>
      <c r="J20" s="11">
        <f t="shared" si="0"/>
        <v>0</v>
      </c>
      <c r="K20" s="2">
        <f>J20*0.35</f>
        <v>0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/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/>
      <c r="G23" s="14">
        <v>11</v>
      </c>
      <c r="H23" s="14"/>
      <c r="J23" s="11">
        <f t="shared" si="0"/>
        <v>26</v>
      </c>
      <c r="K23" s="2">
        <f>J23*2.2</f>
        <v>57.2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>
        <v>5</v>
      </c>
      <c r="G25" s="14"/>
      <c r="H25" s="14"/>
      <c r="J25" s="11">
        <f t="shared" si="0"/>
        <v>5</v>
      </c>
      <c r="K25" s="2">
        <f>J25*1</f>
        <v>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/>
      <c r="J28" s="11">
        <f t="shared" si="0"/>
        <v>4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50</v>
      </c>
      <c r="G29" s="14">
        <v>15</v>
      </c>
      <c r="H29" s="14"/>
      <c r="I29" s="2" t="s">
        <v>51</v>
      </c>
      <c r="J29" s="11">
        <f t="shared" si="0"/>
        <v>85</v>
      </c>
      <c r="K29" s="2">
        <f>J29*3.8</f>
        <v>323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>
        <v>8</v>
      </c>
      <c r="G30" s="14">
        <v>4</v>
      </c>
      <c r="H30" s="14"/>
      <c r="J30" s="11">
        <f t="shared" si="0"/>
        <v>22</v>
      </c>
      <c r="K30" s="18">
        <f>J30*5</f>
        <v>110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71</v>
      </c>
      <c r="G32" s="14" t="s">
        <v>74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14">
        <v>4</v>
      </c>
      <c r="H33" s="14"/>
      <c r="J33" s="11">
        <f t="shared" si="0"/>
        <v>4</v>
      </c>
      <c r="K33" s="2">
        <f>J33*5</f>
        <v>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3</v>
      </c>
      <c r="F34" s="14"/>
      <c r="G34" s="14"/>
      <c r="H34" s="14"/>
      <c r="J34" s="11">
        <f t="shared" si="0"/>
        <v>3</v>
      </c>
      <c r="K34" s="2">
        <f>J34*3.3</f>
        <v>9.8999999999999986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71</v>
      </c>
      <c r="G35" s="14" t="s">
        <v>69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25</v>
      </c>
      <c r="F36" s="14"/>
      <c r="G36" s="14">
        <v>11</v>
      </c>
      <c r="H36" s="14"/>
      <c r="J36" s="11">
        <f t="shared" si="0"/>
        <v>36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/>
      <c r="G37" s="14">
        <v>30</v>
      </c>
      <c r="H37" s="14"/>
      <c r="J37" s="11">
        <f t="shared" si="0"/>
        <v>70</v>
      </c>
      <c r="K37" s="2">
        <f>J37*0.17</f>
        <v>11.9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/>
      <c r="G38" s="14"/>
      <c r="H38" s="14"/>
      <c r="J38" s="11">
        <f t="shared" si="0"/>
        <v>0</v>
      </c>
      <c r="K38" s="2">
        <f>J38*1</f>
        <v>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247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248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4</v>
      </c>
      <c r="G14" s="14"/>
      <c r="H14" s="14"/>
      <c r="J14" s="11">
        <f t="shared" si="0"/>
        <v>6</v>
      </c>
      <c r="K14" s="2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/>
      <c r="J15" s="11">
        <f t="shared" si="0"/>
        <v>0</v>
      </c>
      <c r="K15" s="2">
        <f>J15*2</f>
        <v>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11">
        <f t="shared" si="0"/>
        <v>0</v>
      </c>
      <c r="K18" s="2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50</v>
      </c>
      <c r="G19" s="14">
        <v>14</v>
      </c>
      <c r="H19" s="14"/>
      <c r="J19" s="11">
        <f t="shared" si="0"/>
        <v>99</v>
      </c>
      <c r="K19" s="2">
        <f>J19*0.8</f>
        <v>79.2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25</v>
      </c>
      <c r="F20" s="14" t="s">
        <v>74</v>
      </c>
      <c r="G20" s="14" t="s">
        <v>25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69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 t="s">
        <v>74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22</v>
      </c>
      <c r="G23" s="14">
        <v>22</v>
      </c>
      <c r="H23" s="14"/>
      <c r="J23" s="11">
        <f t="shared" si="0"/>
        <v>44</v>
      </c>
      <c r="K23" s="2">
        <f>J23*2.2</f>
        <v>96.800000000000011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>
        <v>10</v>
      </c>
      <c r="H25" s="14"/>
      <c r="J25" s="11">
        <f t="shared" si="0"/>
        <v>10</v>
      </c>
      <c r="K25" s="2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/>
      <c r="J28" s="11">
        <f t="shared" si="0"/>
        <v>4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/>
      <c r="G29" s="14">
        <v>20</v>
      </c>
      <c r="H29" s="14"/>
      <c r="I29" s="2" t="s">
        <v>51</v>
      </c>
      <c r="J29" s="11">
        <f t="shared" si="0"/>
        <v>20</v>
      </c>
      <c r="K29" s="2">
        <f>J29*3.8</f>
        <v>76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4</v>
      </c>
      <c r="H30" s="14"/>
      <c r="J30" s="11">
        <f t="shared" si="0"/>
        <v>4</v>
      </c>
      <c r="K30" s="18">
        <f>J30*5</f>
        <v>20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74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12</v>
      </c>
      <c r="F33" s="28">
        <v>8</v>
      </c>
      <c r="G33" s="14">
        <v>2</v>
      </c>
      <c r="H33" s="14"/>
      <c r="J33" s="11">
        <f t="shared" si="0"/>
        <v>22</v>
      </c>
      <c r="K33" s="2">
        <f>J33*5</f>
        <v>110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11">
        <f t="shared" si="0"/>
        <v>0</v>
      </c>
      <c r="K34" s="2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74</v>
      </c>
      <c r="G35" s="14" t="s">
        <v>71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22</v>
      </c>
      <c r="G36" s="14"/>
      <c r="H36" s="14"/>
      <c r="J36" s="11">
        <f t="shared" si="0"/>
        <v>22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50</v>
      </c>
      <c r="G37" s="14">
        <v>30</v>
      </c>
      <c r="H37" s="14"/>
      <c r="J37" s="11">
        <f t="shared" si="0"/>
        <v>120</v>
      </c>
      <c r="K37" s="2">
        <f>J37*0.17</f>
        <v>20.400000000000002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>
        <v>20</v>
      </c>
      <c r="G38" s="14">
        <v>30</v>
      </c>
      <c r="H38" s="14"/>
      <c r="J38" s="11">
        <f t="shared" si="0"/>
        <v>80</v>
      </c>
      <c r="K38" s="2">
        <f>J38*1</f>
        <v>80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249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250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>
        <v>1</v>
      </c>
      <c r="H14" s="14"/>
      <c r="J14" s="11">
        <f t="shared" si="0"/>
        <v>1</v>
      </c>
      <c r="K14" s="2">
        <f>J14*1</f>
        <v>1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10</v>
      </c>
      <c r="F15" s="14"/>
      <c r="G15" s="14"/>
      <c r="H15" s="14"/>
      <c r="J15" s="11">
        <f t="shared" si="0"/>
        <v>10</v>
      </c>
      <c r="K15" s="2">
        <f>J15*2</f>
        <v>20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>
        <v>11</v>
      </c>
      <c r="G18" s="14"/>
      <c r="H18" s="14"/>
      <c r="J18" s="11">
        <f t="shared" si="0"/>
        <v>21</v>
      </c>
      <c r="K18" s="2">
        <f>J18*2.4</f>
        <v>50.4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50</v>
      </c>
      <c r="G19" s="14">
        <v>14</v>
      </c>
      <c r="H19" s="14"/>
      <c r="J19" s="11">
        <f t="shared" si="0"/>
        <v>104</v>
      </c>
      <c r="K19" s="2">
        <f>J19*0.8</f>
        <v>83.2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/>
      <c r="G20" s="14"/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/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12</v>
      </c>
      <c r="F23" s="14"/>
      <c r="G23" s="14">
        <v>11</v>
      </c>
      <c r="H23" s="14"/>
      <c r="J23" s="11">
        <f t="shared" si="0"/>
        <v>23</v>
      </c>
      <c r="K23" s="2">
        <f>J23*2.2</f>
        <v>50.6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/>
      <c r="H25" s="14"/>
      <c r="J25" s="11">
        <f t="shared" si="0"/>
        <v>10</v>
      </c>
      <c r="K25" s="2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3</v>
      </c>
      <c r="F28" s="14"/>
      <c r="G28" s="14"/>
      <c r="H28" s="14"/>
      <c r="J28" s="11">
        <f t="shared" si="0"/>
        <v>3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20</v>
      </c>
      <c r="G29" s="14">
        <v>25</v>
      </c>
      <c r="H29" s="14"/>
      <c r="I29" s="2" t="s">
        <v>51</v>
      </c>
      <c r="J29" s="11">
        <f t="shared" si="0"/>
        <v>60</v>
      </c>
      <c r="K29" s="2">
        <f>J29*3.8</f>
        <v>228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/>
      <c r="G30" s="14"/>
      <c r="H30" s="14"/>
      <c r="J30" s="11">
        <f t="shared" si="0"/>
        <v>10</v>
      </c>
      <c r="K30" s="18">
        <f>J30*5</f>
        <v>50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251</v>
      </c>
      <c r="F32" s="14" t="s">
        <v>69</v>
      </c>
      <c r="G32" s="14" t="s">
        <v>74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14">
        <v>4</v>
      </c>
      <c r="H33" s="14"/>
      <c r="J33" s="11">
        <f t="shared" si="0"/>
        <v>12</v>
      </c>
      <c r="K33" s="2">
        <f>J33*5</f>
        <v>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2</v>
      </c>
      <c r="H34" s="14"/>
      <c r="J34" s="11">
        <f t="shared" si="0"/>
        <v>2</v>
      </c>
      <c r="K34" s="2">
        <f>J34*3.3</f>
        <v>6.6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25</v>
      </c>
      <c r="G35" s="14"/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25</v>
      </c>
      <c r="F36" s="14">
        <v>11</v>
      </c>
      <c r="G36" s="14">
        <v>11</v>
      </c>
      <c r="H36" s="14"/>
      <c r="J36" s="11">
        <f t="shared" si="0"/>
        <v>47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50</v>
      </c>
      <c r="G37" s="14">
        <v>30</v>
      </c>
      <c r="H37" s="14"/>
      <c r="J37" s="11">
        <f t="shared" si="0"/>
        <v>120</v>
      </c>
      <c r="K37" s="2">
        <f>J37*0.17</f>
        <v>20.400000000000002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>
        <v>20</v>
      </c>
      <c r="G38" s="14">
        <v>15</v>
      </c>
      <c r="H38" s="14"/>
      <c r="J38" s="11">
        <f t="shared" si="0"/>
        <v>75</v>
      </c>
      <c r="K38" s="2">
        <f>J38*1</f>
        <v>75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252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253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>
        <v>2</v>
      </c>
      <c r="H14" s="14"/>
      <c r="J14" s="11">
        <f t="shared" si="0"/>
        <v>2</v>
      </c>
      <c r="K14" s="2">
        <f>J14*1</f>
        <v>2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>
        <v>1</v>
      </c>
      <c r="H15" s="14"/>
      <c r="J15" s="11">
        <f t="shared" si="0"/>
        <v>1</v>
      </c>
      <c r="K15" s="2">
        <f>J15*2</f>
        <v>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11">
        <f t="shared" si="0"/>
        <v>0</v>
      </c>
      <c r="K18" s="2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20</v>
      </c>
      <c r="F19" s="14">
        <v>60</v>
      </c>
      <c r="G19" s="14">
        <v>14</v>
      </c>
      <c r="H19" s="14"/>
      <c r="J19" s="11">
        <f t="shared" si="0"/>
        <v>94</v>
      </c>
      <c r="K19" s="2">
        <f>J19*0.8</f>
        <v>75.2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25</v>
      </c>
      <c r="F20" s="14" t="s">
        <v>25</v>
      </c>
      <c r="G20" s="14"/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25</v>
      </c>
      <c r="F21" s="14" t="s">
        <v>74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25</v>
      </c>
      <c r="F22" s="14" t="s">
        <v>25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>
        <v>11</v>
      </c>
      <c r="G23" s="14"/>
      <c r="H23" s="14"/>
      <c r="J23" s="11">
        <f t="shared" si="0"/>
        <v>21</v>
      </c>
      <c r="K23" s="2">
        <f>J23*2.2</f>
        <v>46.2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12</v>
      </c>
      <c r="F25" s="14"/>
      <c r="G25" s="14"/>
      <c r="H25" s="14"/>
      <c r="J25" s="11">
        <f t="shared" si="0"/>
        <v>12</v>
      </c>
      <c r="K25" s="2">
        <f>J25*1</f>
        <v>12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3</v>
      </c>
      <c r="F28" s="14"/>
      <c r="G28" s="14"/>
      <c r="H28" s="14"/>
      <c r="J28" s="11">
        <f t="shared" si="0"/>
        <v>3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10</v>
      </c>
      <c r="G29" s="14">
        <v>20</v>
      </c>
      <c r="H29" s="14"/>
      <c r="I29" s="2" t="s">
        <v>51</v>
      </c>
      <c r="J29" s="11">
        <f t="shared" si="0"/>
        <v>45</v>
      </c>
      <c r="K29" s="2">
        <f>J29*3.8</f>
        <v>171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/>
      <c r="H30" s="14"/>
      <c r="J30" s="11">
        <f t="shared" si="0"/>
        <v>8</v>
      </c>
      <c r="K30" s="18">
        <f>J30*5</f>
        <v>40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 t="s">
        <v>69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14"/>
      <c r="H33" s="14"/>
      <c r="J33" s="11">
        <f t="shared" si="0"/>
        <v>0</v>
      </c>
      <c r="K33" s="2">
        <f>J33*5</f>
        <v>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2</v>
      </c>
      <c r="H34" s="14"/>
      <c r="J34" s="11">
        <f t="shared" si="0"/>
        <v>2</v>
      </c>
      <c r="K34" s="2">
        <f>J34*3.3</f>
        <v>6.6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69</v>
      </c>
      <c r="G35" s="14" t="s">
        <v>68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/>
      <c r="G36" s="14">
        <v>22</v>
      </c>
      <c r="H36" s="14"/>
      <c r="J36" s="11">
        <f t="shared" si="0"/>
        <v>32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60</v>
      </c>
      <c r="G37" s="14">
        <v>30</v>
      </c>
      <c r="H37" s="14"/>
      <c r="J37" s="11">
        <f t="shared" si="0"/>
        <v>120</v>
      </c>
      <c r="K37" s="2">
        <f>J37*0.17</f>
        <v>20.400000000000002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35</v>
      </c>
      <c r="F38" s="14">
        <v>20</v>
      </c>
      <c r="G38" s="14">
        <v>30</v>
      </c>
      <c r="H38" s="14"/>
      <c r="J38" s="11">
        <f t="shared" si="0"/>
        <v>85</v>
      </c>
      <c r="K38" s="2">
        <f>J38*1</f>
        <v>85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254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255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/>
      <c r="H14" s="14"/>
      <c r="J14" s="11">
        <f t="shared" si="0"/>
        <v>2</v>
      </c>
      <c r="K14" s="2">
        <f>J14*1</f>
        <v>2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>
        <v>2</v>
      </c>
      <c r="H15" s="14"/>
      <c r="J15" s="11">
        <f t="shared" si="0"/>
        <v>6</v>
      </c>
      <c r="K15" s="2">
        <f>J15*2</f>
        <v>12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>
        <v>11</v>
      </c>
      <c r="G18" s="14"/>
      <c r="H18" s="14"/>
      <c r="J18" s="11">
        <f t="shared" si="0"/>
        <v>11</v>
      </c>
      <c r="K18" s="2">
        <f>J18*2.4</f>
        <v>26.4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45</v>
      </c>
      <c r="F19" s="14">
        <v>40</v>
      </c>
      <c r="G19" s="14">
        <v>14</v>
      </c>
      <c r="H19" s="14"/>
      <c r="J19" s="11">
        <f t="shared" si="0"/>
        <v>99</v>
      </c>
      <c r="K19" s="2">
        <f>J19*0.8</f>
        <v>79.2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 t="s">
        <v>25</v>
      </c>
      <c r="G20" s="14"/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25</v>
      </c>
      <c r="G21" s="14" t="s">
        <v>78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>
        <v>22</v>
      </c>
      <c r="G23" s="14">
        <v>11</v>
      </c>
      <c r="H23" s="14"/>
      <c r="J23" s="11">
        <f t="shared" si="0"/>
        <v>43</v>
      </c>
      <c r="K23" s="2">
        <f>J23*2.2</f>
        <v>94.600000000000009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12</v>
      </c>
      <c r="F25" s="14"/>
      <c r="G25" s="14"/>
      <c r="H25" s="14"/>
      <c r="J25" s="11">
        <f t="shared" si="0"/>
        <v>12</v>
      </c>
      <c r="K25" s="2">
        <f>J25*1</f>
        <v>12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2</v>
      </c>
      <c r="F28" s="14"/>
      <c r="G28" s="14"/>
      <c r="H28" s="14"/>
      <c r="J28" s="11">
        <f t="shared" si="0"/>
        <v>2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10</v>
      </c>
      <c r="F29" s="14">
        <v>20</v>
      </c>
      <c r="G29" s="14">
        <v>20</v>
      </c>
      <c r="H29" s="14"/>
      <c r="I29" s="2" t="s">
        <v>51</v>
      </c>
      <c r="J29" s="11">
        <f t="shared" si="0"/>
        <v>50</v>
      </c>
      <c r="K29" s="2">
        <f>J29*3.8</f>
        <v>190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8</v>
      </c>
      <c r="F30" s="14"/>
      <c r="G30" s="14"/>
      <c r="H30" s="14"/>
      <c r="J30" s="11">
        <f t="shared" si="0"/>
        <v>8</v>
      </c>
      <c r="K30" s="18">
        <f>J30*5</f>
        <v>40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74</v>
      </c>
      <c r="G32" s="14" t="s">
        <v>74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14">
        <v>4</v>
      </c>
      <c r="H33" s="14"/>
      <c r="J33" s="11">
        <f t="shared" si="0"/>
        <v>4</v>
      </c>
      <c r="K33" s="2">
        <f>J33*5</f>
        <v>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11">
        <f t="shared" si="0"/>
        <v>0</v>
      </c>
      <c r="K34" s="2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25</v>
      </c>
      <c r="G35" s="14" t="s">
        <v>69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>
        <v>20</v>
      </c>
      <c r="H36" s="14"/>
      <c r="J36" s="11">
        <f t="shared" si="0"/>
        <v>20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60</v>
      </c>
      <c r="G37" s="14">
        <v>30</v>
      </c>
      <c r="H37" s="14"/>
      <c r="J37" s="11">
        <f t="shared" si="0"/>
        <v>130</v>
      </c>
      <c r="K37" s="2">
        <f>J37*0.17</f>
        <v>22.1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10</v>
      </c>
      <c r="G38" s="14">
        <v>20</v>
      </c>
      <c r="H38" s="14"/>
      <c r="J38" s="11">
        <f t="shared" si="0"/>
        <v>30</v>
      </c>
      <c r="K38" s="2">
        <f>J38*1</f>
        <v>30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256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257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8</v>
      </c>
      <c r="G14" s="14">
        <v>2</v>
      </c>
      <c r="H14" s="14"/>
      <c r="J14" s="11">
        <f t="shared" si="0"/>
        <v>10</v>
      </c>
      <c r="K14" s="2">
        <f>J14*1</f>
        <v>10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8</v>
      </c>
      <c r="F15" s="14"/>
      <c r="G15" s="14"/>
      <c r="H15" s="14"/>
      <c r="J15" s="11">
        <f t="shared" si="0"/>
        <v>8</v>
      </c>
      <c r="K15" s="2">
        <f>J15*2</f>
        <v>16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>
        <v>11</v>
      </c>
      <c r="G18" s="14"/>
      <c r="H18" s="14"/>
      <c r="J18" s="11">
        <f t="shared" si="0"/>
        <v>11</v>
      </c>
      <c r="K18" s="2">
        <f>J18*2.4</f>
        <v>26.4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/>
      <c r="F19" s="14">
        <v>60</v>
      </c>
      <c r="G19" s="14">
        <v>28</v>
      </c>
      <c r="H19" s="14"/>
      <c r="J19" s="11">
        <f t="shared" si="0"/>
        <v>88</v>
      </c>
      <c r="K19" s="2">
        <f>J19*0.8</f>
        <v>70.400000000000006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/>
      <c r="H20" s="14"/>
      <c r="J20" s="11">
        <f t="shared" si="0"/>
        <v>0</v>
      </c>
      <c r="K20" s="2">
        <f>J20*0.35</f>
        <v>0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/>
      <c r="F21" s="14" t="s">
        <v>25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11</v>
      </c>
      <c r="G23" s="14">
        <v>11</v>
      </c>
      <c r="H23" s="14"/>
      <c r="J23" s="11">
        <f t="shared" si="0"/>
        <v>37</v>
      </c>
      <c r="K23" s="2">
        <f>J23*2.2</f>
        <v>81.400000000000006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1</v>
      </c>
      <c r="F24" s="14"/>
      <c r="G24" s="14"/>
      <c r="H24" s="14"/>
      <c r="J24" s="11">
        <f t="shared" si="0"/>
        <v>1</v>
      </c>
      <c r="K24" s="2">
        <f>J24*4.5</f>
        <v>4.5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8</v>
      </c>
      <c r="F25" s="14"/>
      <c r="G25" s="14"/>
      <c r="H25" s="14"/>
      <c r="J25" s="11">
        <f t="shared" si="0"/>
        <v>8</v>
      </c>
      <c r="K25" s="2">
        <f>J25*1</f>
        <v>8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11">
        <f t="shared" si="0"/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40</v>
      </c>
      <c r="G29" s="14">
        <v>10</v>
      </c>
      <c r="H29" s="14"/>
      <c r="I29" s="2" t="s">
        <v>51</v>
      </c>
      <c r="J29" s="11">
        <f t="shared" si="0"/>
        <v>70</v>
      </c>
      <c r="K29" s="2">
        <f>J29*3.8</f>
        <v>266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10</v>
      </c>
      <c r="G30" s="14"/>
      <c r="H30" s="14"/>
      <c r="J30" s="11">
        <f t="shared" si="0"/>
        <v>10</v>
      </c>
      <c r="K30" s="18">
        <f>J30*5</f>
        <v>50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71</v>
      </c>
      <c r="G32" s="14" t="s">
        <v>74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10</v>
      </c>
      <c r="F33" s="28">
        <v>10</v>
      </c>
      <c r="G33" s="14"/>
      <c r="H33" s="14"/>
      <c r="J33" s="11">
        <f t="shared" si="0"/>
        <v>20</v>
      </c>
      <c r="K33" s="2">
        <f>J33*5</f>
        <v>100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/>
      <c r="G34" s="14"/>
      <c r="H34" s="14"/>
      <c r="J34" s="11">
        <f t="shared" si="0"/>
        <v>2</v>
      </c>
      <c r="K34" s="2">
        <f>J34*3.3</f>
        <v>6.6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71</v>
      </c>
      <c r="G35" s="14" t="s">
        <v>71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>
        <v>11</v>
      </c>
      <c r="G36" s="14">
        <v>11</v>
      </c>
      <c r="H36" s="14"/>
      <c r="J36" s="11">
        <f t="shared" si="0"/>
        <v>32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>
        <v>60</v>
      </c>
      <c r="G37" s="14">
        <v>30</v>
      </c>
      <c r="H37" s="14"/>
      <c r="J37" s="11">
        <f t="shared" si="0"/>
        <v>110</v>
      </c>
      <c r="K37" s="2">
        <f>J37*0.17</f>
        <v>18.700000000000003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20</v>
      </c>
      <c r="G38" s="14"/>
      <c r="H38" s="14"/>
      <c r="J38" s="11">
        <f t="shared" si="0"/>
        <v>20</v>
      </c>
      <c r="K38" s="2">
        <f>J38*1</f>
        <v>20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2" width="11.42578125" style="2" hidden="1" customWidth="1"/>
    <col min="13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258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259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/>
      <c r="J14" s="11">
        <f t="shared" si="0"/>
        <v>0</v>
      </c>
      <c r="K14" s="2">
        <f>J14*1</f>
        <v>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10</v>
      </c>
      <c r="F15" s="14"/>
      <c r="G15" s="14"/>
      <c r="H15" s="14"/>
      <c r="J15" s="11">
        <f t="shared" si="0"/>
        <v>10</v>
      </c>
      <c r="K15" s="2">
        <f>J15*2</f>
        <v>20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/>
      <c r="H17" s="14"/>
      <c r="J17" s="11">
        <f t="shared" si="0"/>
        <v>0</v>
      </c>
      <c r="K17" s="2">
        <f>J17*5.1</f>
        <v>0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15</v>
      </c>
      <c r="F18" s="14">
        <v>22</v>
      </c>
      <c r="G18" s="14"/>
      <c r="H18" s="14"/>
      <c r="J18" s="11">
        <f t="shared" si="0"/>
        <v>37</v>
      </c>
      <c r="K18" s="2">
        <f>J18*2.4</f>
        <v>88.8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>
        <v>40</v>
      </c>
      <c r="G19" s="14">
        <v>14</v>
      </c>
      <c r="H19" s="14"/>
      <c r="J19" s="11">
        <f t="shared" si="0"/>
        <v>84</v>
      </c>
      <c r="K19" s="2">
        <f>J19*0.8</f>
        <v>67.2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261</v>
      </c>
      <c r="F20" s="14" t="s">
        <v>263</v>
      </c>
      <c r="G20" s="14" t="s">
        <v>25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262</v>
      </c>
      <c r="F21" s="14" t="s">
        <v>263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260</v>
      </c>
      <c r="F22" s="14" t="s">
        <v>263</v>
      </c>
      <c r="G22" s="14"/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/>
      <c r="G23" s="14"/>
      <c r="H23" s="14"/>
      <c r="J23" s="11">
        <f t="shared" si="0"/>
        <v>15</v>
      </c>
      <c r="K23" s="2">
        <f>J23*2.2</f>
        <v>33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20</v>
      </c>
      <c r="F25" s="14"/>
      <c r="G25" s="14"/>
      <c r="H25" s="14"/>
      <c r="J25" s="11">
        <f t="shared" si="0"/>
        <v>20</v>
      </c>
      <c r="K25" s="2">
        <f>J25*1</f>
        <v>20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3</v>
      </c>
      <c r="F28" s="14"/>
      <c r="G28" s="14"/>
      <c r="H28" s="14"/>
      <c r="J28" s="11">
        <f t="shared" si="0"/>
        <v>3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10</v>
      </c>
      <c r="F29" s="14">
        <v>20</v>
      </c>
      <c r="G29" s="14">
        <v>25</v>
      </c>
      <c r="H29" s="14"/>
      <c r="I29" s="2" t="s">
        <v>51</v>
      </c>
      <c r="J29" s="11">
        <f t="shared" si="0"/>
        <v>55</v>
      </c>
      <c r="K29" s="2">
        <f>J29*3.8</f>
        <v>209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/>
      <c r="G30" s="14"/>
      <c r="H30" s="14"/>
      <c r="J30" s="11">
        <f t="shared" si="0"/>
        <v>10</v>
      </c>
      <c r="K30" s="18">
        <f>J30*5</f>
        <v>50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262</v>
      </c>
      <c r="F32" s="14" t="s">
        <v>261</v>
      </c>
      <c r="G32" s="14" t="s">
        <v>74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14">
        <v>4</v>
      </c>
      <c r="H33" s="14"/>
      <c r="J33" s="11">
        <f t="shared" si="0"/>
        <v>12</v>
      </c>
      <c r="K33" s="2">
        <f>J33*5</f>
        <v>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1</v>
      </c>
      <c r="F34" s="14"/>
      <c r="G34" s="14">
        <v>2</v>
      </c>
      <c r="H34" s="14"/>
      <c r="J34" s="11">
        <f t="shared" si="0"/>
        <v>3</v>
      </c>
      <c r="K34" s="2">
        <f>J34*3.3</f>
        <v>9.8999999999999986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260</v>
      </c>
      <c r="F35" s="14" t="s">
        <v>260</v>
      </c>
      <c r="G35" s="14" t="s">
        <v>69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/>
      <c r="G36" s="14">
        <v>11</v>
      </c>
      <c r="H36" s="14"/>
      <c r="J36" s="11">
        <f t="shared" si="0"/>
        <v>21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60</v>
      </c>
      <c r="G37" s="14">
        <v>30</v>
      </c>
      <c r="H37" s="14"/>
      <c r="J37" s="11">
        <f t="shared" si="0"/>
        <v>130</v>
      </c>
      <c r="K37" s="2">
        <f>J37*0.17</f>
        <v>22.1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/>
      <c r="G38" s="14"/>
      <c r="H38" s="14"/>
      <c r="J38" s="11">
        <f t="shared" si="0"/>
        <v>40</v>
      </c>
      <c r="K38" s="2">
        <f>J38*1</f>
        <v>40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customWidth="1"/>
    <col min="10" max="10" width="11.42578125" style="2" customWidth="1"/>
    <col min="11" max="11" width="14.5703125" style="2" customWidth="1"/>
    <col min="12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264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265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>
        <v>10</v>
      </c>
      <c r="J13" s="11">
        <f t="shared" ref="J13:J38" si="0">E13+F13+G13+H13</f>
        <v>10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4</v>
      </c>
      <c r="G14" s="14">
        <v>1</v>
      </c>
      <c r="H14" s="14">
        <v>3</v>
      </c>
      <c r="J14" s="11">
        <f t="shared" si="0"/>
        <v>10</v>
      </c>
      <c r="K14" s="2">
        <f>J14*1</f>
        <v>10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>
        <v>5</v>
      </c>
      <c r="J15" s="11">
        <f t="shared" si="0"/>
        <v>5</v>
      </c>
      <c r="K15" s="2">
        <f>J15*2</f>
        <v>10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 t="s">
        <v>25</v>
      </c>
      <c r="H17" s="14" t="s">
        <v>74</v>
      </c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25</v>
      </c>
      <c r="F18" s="14">
        <v>11</v>
      </c>
      <c r="G18" s="14"/>
      <c r="H18" s="14"/>
      <c r="J18" s="11">
        <f t="shared" si="0"/>
        <v>36</v>
      </c>
      <c r="K18" s="2">
        <f>J18*2.4</f>
        <v>86.399999999999991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60</v>
      </c>
      <c r="G19" s="14">
        <v>14</v>
      </c>
      <c r="H19" s="14">
        <v>10</v>
      </c>
      <c r="J19" s="11">
        <f t="shared" si="0"/>
        <v>124</v>
      </c>
      <c r="K19" s="2">
        <f>J19*0.8</f>
        <v>99.2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/>
      <c r="H20" s="14" t="s">
        <v>69</v>
      </c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 t="s">
        <v>25</v>
      </c>
      <c r="H21" s="14" t="s">
        <v>71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25</v>
      </c>
      <c r="H22" s="14" t="s">
        <v>25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11</v>
      </c>
      <c r="G23" s="14">
        <v>11</v>
      </c>
      <c r="H23" s="14">
        <v>10</v>
      </c>
      <c r="J23" s="11">
        <f t="shared" si="0"/>
        <v>32</v>
      </c>
      <c r="K23" s="2">
        <f>J23*2.2</f>
        <v>70.400000000000006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11">
        <f t="shared" si="0"/>
        <v>2</v>
      </c>
      <c r="K24" s="2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15</v>
      </c>
      <c r="F25" s="14"/>
      <c r="G25" s="14">
        <v>5</v>
      </c>
      <c r="H25" s="14">
        <v>10</v>
      </c>
      <c r="J25" s="11">
        <f t="shared" si="0"/>
        <v>30</v>
      </c>
      <c r="K25" s="2">
        <f>J25*1</f>
        <v>30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>
        <v>7</v>
      </c>
      <c r="J27" s="11">
        <f t="shared" si="0"/>
        <v>7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2</v>
      </c>
      <c r="F28" s="14"/>
      <c r="G28" s="14"/>
      <c r="H28" s="14">
        <v>10</v>
      </c>
      <c r="J28" s="11">
        <f t="shared" si="0"/>
        <v>12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20</v>
      </c>
      <c r="G29" s="14">
        <v>20</v>
      </c>
      <c r="H29" s="14">
        <v>10</v>
      </c>
      <c r="I29" s="2" t="s">
        <v>51</v>
      </c>
      <c r="J29" s="11">
        <f t="shared" si="0"/>
        <v>70</v>
      </c>
      <c r="K29" s="2">
        <f>J29*3.8</f>
        <v>266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>
        <v>7</v>
      </c>
      <c r="J30" s="11">
        <f t="shared" si="0"/>
        <v>7</v>
      </c>
      <c r="K30" s="18">
        <f>J30*5</f>
        <v>35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>
        <v>1</v>
      </c>
      <c r="F31" s="14"/>
      <c r="G31" s="14"/>
      <c r="H31" s="14"/>
      <c r="J31" s="11">
        <f t="shared" si="0"/>
        <v>1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 t="s">
        <v>74</v>
      </c>
      <c r="H32" s="14" t="s">
        <v>111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14">
        <v>4</v>
      </c>
      <c r="H33" s="14">
        <v>7</v>
      </c>
      <c r="J33" s="11">
        <f t="shared" si="0"/>
        <v>11</v>
      </c>
      <c r="K33" s="2">
        <f>J33*5</f>
        <v>55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/>
      <c r="G34" s="14">
        <v>2</v>
      </c>
      <c r="H34" s="14">
        <v>5</v>
      </c>
      <c r="J34" s="11">
        <f t="shared" si="0"/>
        <v>9</v>
      </c>
      <c r="K34" s="2">
        <f>J34*3.3</f>
        <v>29.7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69</v>
      </c>
      <c r="G35" s="14" t="s">
        <v>71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/>
      <c r="G36" s="14">
        <v>22</v>
      </c>
      <c r="H36" s="14">
        <v>25</v>
      </c>
      <c r="J36" s="11">
        <f t="shared" si="0"/>
        <v>57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60</v>
      </c>
      <c r="G37" s="14">
        <v>30</v>
      </c>
      <c r="H37" s="14">
        <v>30</v>
      </c>
      <c r="J37" s="11">
        <f t="shared" si="0"/>
        <v>160</v>
      </c>
      <c r="K37" s="2">
        <f>J37*0.17</f>
        <v>27.200000000000003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/>
      <c r="G38" s="14">
        <v>30</v>
      </c>
      <c r="H38" s="14"/>
      <c r="J38" s="11">
        <f t="shared" si="0"/>
        <v>60</v>
      </c>
      <c r="K38" s="2">
        <f>J38*1</f>
        <v>60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48" orientation="landscape" horizontalDpi="0" verticalDpi="0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topLeftCell="A4"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266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267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/>
      <c r="H14" s="14"/>
      <c r="J14" s="11">
        <f t="shared" si="0"/>
        <v>4</v>
      </c>
      <c r="K14" s="2">
        <f>J14*1</f>
        <v>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/>
      <c r="J15" s="11">
        <f t="shared" si="0"/>
        <v>4</v>
      </c>
      <c r="K15" s="2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/>
      <c r="H17" s="14"/>
      <c r="J17" s="11">
        <f t="shared" si="0"/>
        <v>0</v>
      </c>
      <c r="K17" s="2">
        <f>J17*5.1</f>
        <v>0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15</v>
      </c>
      <c r="F18" s="14">
        <v>11</v>
      </c>
      <c r="G18" s="14"/>
      <c r="H18" s="14"/>
      <c r="J18" s="11">
        <f t="shared" si="0"/>
        <v>26</v>
      </c>
      <c r="K18" s="2">
        <f>J18*2.4</f>
        <v>62.4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40</v>
      </c>
      <c r="G19" s="14">
        <v>14</v>
      </c>
      <c r="H19" s="14"/>
      <c r="J19" s="11">
        <f t="shared" si="0"/>
        <v>94</v>
      </c>
      <c r="K19" s="2">
        <f>J19*0.8</f>
        <v>75.2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 t="s">
        <v>69</v>
      </c>
      <c r="G20" s="14" t="s">
        <v>25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 t="s">
        <v>69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 t="s">
        <v>69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22</v>
      </c>
      <c r="G23" s="14"/>
      <c r="H23" s="14"/>
      <c r="J23" s="11">
        <f t="shared" si="0"/>
        <v>22</v>
      </c>
      <c r="K23" s="2">
        <f>J23*2.2</f>
        <v>48.400000000000006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11">
        <f t="shared" si="0"/>
        <v>0</v>
      </c>
      <c r="K25" s="2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11">
        <f t="shared" si="0"/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10</v>
      </c>
      <c r="F29" s="14">
        <v>20</v>
      </c>
      <c r="G29" s="14">
        <v>15</v>
      </c>
      <c r="H29" s="14"/>
      <c r="I29" s="2" t="s">
        <v>51</v>
      </c>
      <c r="J29" s="11">
        <f t="shared" si="0"/>
        <v>45</v>
      </c>
      <c r="K29" s="2">
        <f>J29*3.8</f>
        <v>171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>
        <v>4</v>
      </c>
      <c r="H30" s="14"/>
      <c r="J30" s="11">
        <f t="shared" si="0"/>
        <v>12</v>
      </c>
      <c r="K30" s="18">
        <f>J30*5</f>
        <v>60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74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14">
        <v>4</v>
      </c>
      <c r="H33" s="14"/>
      <c r="J33" s="11">
        <f t="shared" si="0"/>
        <v>12</v>
      </c>
      <c r="K33" s="2">
        <f>J33*5</f>
        <v>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3</v>
      </c>
      <c r="F34" s="14"/>
      <c r="G34" s="14">
        <v>3</v>
      </c>
      <c r="H34" s="14"/>
      <c r="J34" s="11">
        <f t="shared" si="0"/>
        <v>6</v>
      </c>
      <c r="K34" s="2">
        <f>J34*3.3</f>
        <v>19.799999999999997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25</v>
      </c>
      <c r="G35" s="14" t="s">
        <v>69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>
        <v>11</v>
      </c>
      <c r="G36" s="14">
        <v>20</v>
      </c>
      <c r="H36" s="14"/>
      <c r="J36" s="11">
        <f t="shared" si="0"/>
        <v>41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60</v>
      </c>
      <c r="G37" s="14">
        <v>30</v>
      </c>
      <c r="H37" s="14"/>
      <c r="J37" s="11">
        <f t="shared" si="0"/>
        <v>130</v>
      </c>
      <c r="K37" s="2">
        <f>J37*0.17</f>
        <v>22.1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20</v>
      </c>
      <c r="G38" s="14">
        <v>20</v>
      </c>
      <c r="H38" s="14"/>
      <c r="J38" s="11">
        <f t="shared" si="0"/>
        <v>40</v>
      </c>
      <c r="K38" s="2">
        <f>J38*1</f>
        <v>40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268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269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>
        <v>1</v>
      </c>
      <c r="H14" s="14">
        <v>3</v>
      </c>
      <c r="J14" s="11">
        <f t="shared" si="0"/>
        <v>4</v>
      </c>
      <c r="K14" s="2">
        <f>J14*1</f>
        <v>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>
        <v>2</v>
      </c>
      <c r="H15" s="14">
        <v>2</v>
      </c>
      <c r="J15" s="11">
        <f t="shared" si="0"/>
        <v>8</v>
      </c>
      <c r="K15" s="2">
        <f>J15*2</f>
        <v>16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15</v>
      </c>
      <c r="F18" s="14">
        <v>11</v>
      </c>
      <c r="G18" s="14"/>
      <c r="H18" s="14">
        <v>10</v>
      </c>
      <c r="J18" s="11">
        <f t="shared" si="0"/>
        <v>36</v>
      </c>
      <c r="K18" s="2">
        <f>J18*2.4</f>
        <v>86.399999999999991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>
        <v>50</v>
      </c>
      <c r="G19" s="14">
        <v>14</v>
      </c>
      <c r="H19" s="14">
        <v>15</v>
      </c>
      <c r="J19" s="11">
        <f t="shared" si="0"/>
        <v>109</v>
      </c>
      <c r="K19" s="2">
        <f>J19*0.8</f>
        <v>87.2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 t="s">
        <v>25</v>
      </c>
      <c r="G20" s="14"/>
      <c r="H20" s="14" t="s">
        <v>69</v>
      </c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74</v>
      </c>
      <c r="G21" s="14"/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 t="s">
        <v>25</v>
      </c>
      <c r="G22" s="14"/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>
        <v>11</v>
      </c>
      <c r="G23" s="14">
        <v>11</v>
      </c>
      <c r="H23" s="14"/>
      <c r="J23" s="11">
        <f t="shared" si="0"/>
        <v>32</v>
      </c>
      <c r="K23" s="2">
        <f>J23*2.2</f>
        <v>70.400000000000006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20</v>
      </c>
      <c r="F25" s="14"/>
      <c r="G25" s="14"/>
      <c r="H25" s="14"/>
      <c r="J25" s="11">
        <f t="shared" si="0"/>
        <v>20</v>
      </c>
      <c r="K25" s="2">
        <f>J25*1</f>
        <v>20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2</v>
      </c>
      <c r="F28" s="14"/>
      <c r="G28" s="14"/>
      <c r="H28" s="14">
        <v>6</v>
      </c>
      <c r="J28" s="11">
        <f t="shared" si="0"/>
        <v>8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10</v>
      </c>
      <c r="F29" s="14">
        <v>20</v>
      </c>
      <c r="G29" s="14">
        <v>15</v>
      </c>
      <c r="H29" s="14">
        <v>4</v>
      </c>
      <c r="I29" s="2" t="s">
        <v>51</v>
      </c>
      <c r="J29" s="11">
        <f t="shared" si="0"/>
        <v>49</v>
      </c>
      <c r="K29" s="2">
        <f>J29*3.8</f>
        <v>186.2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>
        <v>5</v>
      </c>
      <c r="J30" s="11">
        <f t="shared" si="0"/>
        <v>5</v>
      </c>
      <c r="K30" s="18">
        <f>J30*5</f>
        <v>25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 t="s">
        <v>69</v>
      </c>
      <c r="H32" s="14" t="s">
        <v>75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10</v>
      </c>
      <c r="F33" s="28"/>
      <c r="G33" s="14">
        <v>4</v>
      </c>
      <c r="H33" s="14">
        <v>5</v>
      </c>
      <c r="J33" s="11">
        <f t="shared" si="0"/>
        <v>19</v>
      </c>
      <c r="K33" s="2">
        <f>J33*5</f>
        <v>95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1</v>
      </c>
      <c r="F34" s="14"/>
      <c r="G34" s="14">
        <v>2</v>
      </c>
      <c r="H34" s="14">
        <v>3</v>
      </c>
      <c r="J34" s="11">
        <f t="shared" si="0"/>
        <v>6</v>
      </c>
      <c r="K34" s="2">
        <f>J34*3.3</f>
        <v>19.799999999999997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68</v>
      </c>
      <c r="G35" s="14" t="s">
        <v>71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/>
      <c r="G36" s="14">
        <v>20</v>
      </c>
      <c r="H36" s="14">
        <v>10</v>
      </c>
      <c r="J36" s="11">
        <f t="shared" si="0"/>
        <v>40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40</v>
      </c>
      <c r="G37" s="14"/>
      <c r="H37" s="14">
        <v>50</v>
      </c>
      <c r="J37" s="11">
        <f t="shared" si="0"/>
        <v>120</v>
      </c>
      <c r="K37" s="2">
        <f>J37*0.17</f>
        <v>20.400000000000002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20</v>
      </c>
      <c r="F38" s="14">
        <v>20</v>
      </c>
      <c r="G38" s="14">
        <v>20</v>
      </c>
      <c r="H38" s="14">
        <v>20</v>
      </c>
      <c r="J38" s="11">
        <f t="shared" si="0"/>
        <v>80</v>
      </c>
      <c r="K38" s="2">
        <f>J38*1</f>
        <v>80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270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271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>
        <v>4</v>
      </c>
      <c r="G14" s="14"/>
      <c r="H14" s="14"/>
      <c r="J14" s="11">
        <f t="shared" si="0"/>
        <v>7</v>
      </c>
      <c r="K14" s="2">
        <f>J14*1</f>
        <v>7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/>
      <c r="G15" s="14"/>
      <c r="H15" s="14"/>
      <c r="J15" s="11">
        <f t="shared" si="0"/>
        <v>6</v>
      </c>
      <c r="K15" s="2">
        <f>J15*2</f>
        <v>12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11">
        <f t="shared" si="0"/>
        <v>31</v>
      </c>
      <c r="K18" s="2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50</v>
      </c>
      <c r="G19" s="14">
        <v>14</v>
      </c>
      <c r="H19" s="14"/>
      <c r="J19" s="11">
        <f t="shared" si="0"/>
        <v>104</v>
      </c>
      <c r="K19" s="2">
        <f>J19*0.8</f>
        <v>83.2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/>
      <c r="G20" s="14" t="s">
        <v>74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/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22</v>
      </c>
      <c r="G23" s="14"/>
      <c r="H23" s="14"/>
      <c r="J23" s="11">
        <f t="shared" si="0"/>
        <v>42</v>
      </c>
      <c r="K23" s="2">
        <f>J23*2.2</f>
        <v>92.4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15</v>
      </c>
      <c r="F25" s="14"/>
      <c r="G25" s="14"/>
      <c r="H25" s="14"/>
      <c r="J25" s="11">
        <f t="shared" si="0"/>
        <v>15</v>
      </c>
      <c r="K25" s="2">
        <f>J25*1</f>
        <v>15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2</v>
      </c>
      <c r="F28" s="14"/>
      <c r="G28" s="14"/>
      <c r="H28" s="14"/>
      <c r="J28" s="11">
        <f t="shared" si="0"/>
        <v>2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10</v>
      </c>
      <c r="F29" s="14">
        <v>20</v>
      </c>
      <c r="G29" s="14">
        <v>15</v>
      </c>
      <c r="H29" s="14"/>
      <c r="I29" s="2" t="s">
        <v>51</v>
      </c>
      <c r="J29" s="11">
        <f t="shared" si="0"/>
        <v>45</v>
      </c>
      <c r="K29" s="2">
        <f>J29*3.8</f>
        <v>171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>
        <v>4</v>
      </c>
      <c r="H30" s="14"/>
      <c r="J30" s="11">
        <f t="shared" si="0"/>
        <v>12</v>
      </c>
      <c r="K30" s="18">
        <f>J30*5</f>
        <v>60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75</v>
      </c>
      <c r="G32" s="14" t="s">
        <v>74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14"/>
      <c r="H33" s="14"/>
      <c r="J33" s="11">
        <f t="shared" si="0"/>
        <v>8</v>
      </c>
      <c r="K33" s="2">
        <f>J33*5</f>
        <v>40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>
        <v>3</v>
      </c>
      <c r="G34" s="14"/>
      <c r="H34" s="14"/>
      <c r="J34" s="11">
        <f t="shared" si="0"/>
        <v>3</v>
      </c>
      <c r="K34" s="2">
        <f>J34*3.3</f>
        <v>9.8999999999999986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74</v>
      </c>
      <c r="G35" s="14" t="s">
        <v>69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20</v>
      </c>
      <c r="F36" s="14">
        <v>11</v>
      </c>
      <c r="G36" s="14">
        <v>11</v>
      </c>
      <c r="H36" s="14"/>
      <c r="J36" s="11">
        <f t="shared" si="0"/>
        <v>42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25</v>
      </c>
      <c r="F37" s="14">
        <v>10</v>
      </c>
      <c r="G37" s="14"/>
      <c r="H37" s="14"/>
      <c r="J37" s="11">
        <f t="shared" si="0"/>
        <v>35</v>
      </c>
      <c r="K37" s="2">
        <f>J37*0.17</f>
        <v>5.95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30</v>
      </c>
      <c r="G38" s="14">
        <v>20</v>
      </c>
      <c r="H38" s="14"/>
      <c r="J38" s="11">
        <f t="shared" si="0"/>
        <v>50</v>
      </c>
      <c r="K38" s="2">
        <f>J38*1</f>
        <v>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272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273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8</v>
      </c>
      <c r="G14" s="14">
        <v>2</v>
      </c>
      <c r="H14" s="14">
        <v>2</v>
      </c>
      <c r="J14" s="11">
        <f t="shared" si="0"/>
        <v>14</v>
      </c>
      <c r="K14" s="2">
        <f>J14*1</f>
        <v>14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>
        <v>2</v>
      </c>
      <c r="J15" s="11">
        <f t="shared" si="0"/>
        <v>2</v>
      </c>
      <c r="K15" s="2">
        <f>J15*2</f>
        <v>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 t="s">
        <v>25</v>
      </c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>
        <v>10</v>
      </c>
      <c r="J18" s="11">
        <f t="shared" si="0"/>
        <v>41</v>
      </c>
      <c r="K18" s="2">
        <f>J18*2.4</f>
        <v>98.399999999999991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30</v>
      </c>
      <c r="G19" s="14">
        <v>14</v>
      </c>
      <c r="H19" s="14"/>
      <c r="J19" s="11">
        <f t="shared" si="0"/>
        <v>79</v>
      </c>
      <c r="K19" s="2">
        <f>J19*0.8</f>
        <v>63.2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 t="s">
        <v>25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25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11</v>
      </c>
      <c r="G23" s="14">
        <v>11</v>
      </c>
      <c r="H23" s="14"/>
      <c r="J23" s="11">
        <f t="shared" si="0"/>
        <v>22</v>
      </c>
      <c r="K23" s="2">
        <f>J23*2.2</f>
        <v>48.400000000000006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/>
      <c r="H25" s="14"/>
      <c r="J25" s="11">
        <f t="shared" si="0"/>
        <v>10</v>
      </c>
      <c r="K25" s="2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3</v>
      </c>
      <c r="J28" s="11">
        <f t="shared" si="0"/>
        <v>3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/>
      <c r="G29" s="14">
        <v>10</v>
      </c>
      <c r="H29" s="14">
        <v>5</v>
      </c>
      <c r="I29" s="2" t="s">
        <v>51</v>
      </c>
      <c r="J29" s="11">
        <f t="shared" si="0"/>
        <v>35</v>
      </c>
      <c r="K29" s="2">
        <f>J29*3.8</f>
        <v>133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>
        <v>8</v>
      </c>
      <c r="G30" s="14"/>
      <c r="H30" s="14">
        <v>3</v>
      </c>
      <c r="J30" s="11">
        <f t="shared" si="0"/>
        <v>21</v>
      </c>
      <c r="K30" s="18">
        <f>J30*5</f>
        <v>105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69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14">
        <v>4</v>
      </c>
      <c r="H33" s="14"/>
      <c r="J33" s="11">
        <f t="shared" si="0"/>
        <v>12</v>
      </c>
      <c r="K33" s="2">
        <f>J33*5</f>
        <v>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>
        <v>3</v>
      </c>
      <c r="G34" s="14"/>
      <c r="H34" s="14">
        <v>2</v>
      </c>
      <c r="J34" s="11">
        <f t="shared" si="0"/>
        <v>7</v>
      </c>
      <c r="K34" s="2">
        <f>J34*3.3</f>
        <v>23.099999999999998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74</v>
      </c>
      <c r="G35" s="14" t="s">
        <v>69</v>
      </c>
      <c r="H35" s="14" t="s">
        <v>75</v>
      </c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11</v>
      </c>
      <c r="G36" s="14">
        <v>20</v>
      </c>
      <c r="H36" s="14">
        <v>10</v>
      </c>
      <c r="J36" s="11">
        <f t="shared" si="0"/>
        <v>41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/>
      <c r="G37" s="14">
        <v>20</v>
      </c>
      <c r="H37" s="14"/>
      <c r="J37" s="11">
        <f t="shared" si="0"/>
        <v>40</v>
      </c>
      <c r="K37" s="2">
        <f>J37*0.17</f>
        <v>6.8000000000000007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25</v>
      </c>
      <c r="F38" s="14"/>
      <c r="G38" s="14">
        <v>25</v>
      </c>
      <c r="H38" s="14"/>
      <c r="J38" s="11">
        <f t="shared" si="0"/>
        <v>50</v>
      </c>
      <c r="K38" s="2">
        <f>J38*1</f>
        <v>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274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275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>
        <v>1</v>
      </c>
      <c r="H14" s="14"/>
      <c r="J14" s="11">
        <f t="shared" si="0"/>
        <v>3</v>
      </c>
      <c r="K14" s="2">
        <f>J14*1</f>
        <v>3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>
        <v>1</v>
      </c>
      <c r="H15" s="14"/>
      <c r="J15" s="11">
        <f t="shared" si="0"/>
        <v>1</v>
      </c>
      <c r="K15" s="2">
        <f>J15*2</f>
        <v>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/>
      <c r="H17" s="14"/>
      <c r="J17" s="11">
        <f t="shared" si="0"/>
        <v>0</v>
      </c>
      <c r="K17" s="2">
        <f>J17*5.1</f>
        <v>0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11">
        <f t="shared" si="0"/>
        <v>31</v>
      </c>
      <c r="K18" s="2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40</v>
      </c>
      <c r="G19" s="14">
        <v>14</v>
      </c>
      <c r="H19" s="14"/>
      <c r="J19" s="11">
        <f t="shared" si="0"/>
        <v>94</v>
      </c>
      <c r="K19" s="2">
        <f>J19*0.8</f>
        <v>75.2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25</v>
      </c>
      <c r="F20" s="14" t="s">
        <v>74</v>
      </c>
      <c r="G20" s="14"/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 t="s">
        <v>74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 t="s">
        <v>74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/>
      <c r="G23" s="14">
        <v>30</v>
      </c>
      <c r="H23" s="14"/>
      <c r="J23" s="11">
        <f t="shared" si="0"/>
        <v>40</v>
      </c>
      <c r="K23" s="2">
        <f>J23*2.2</f>
        <v>88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20</v>
      </c>
      <c r="F25" s="14"/>
      <c r="G25" s="14"/>
      <c r="H25" s="14"/>
      <c r="J25" s="11">
        <f t="shared" si="0"/>
        <v>20</v>
      </c>
      <c r="K25" s="2">
        <f>J25*1</f>
        <v>20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2</v>
      </c>
      <c r="F28" s="14"/>
      <c r="G28" s="14"/>
      <c r="H28" s="14"/>
      <c r="J28" s="11">
        <f t="shared" si="0"/>
        <v>2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20</v>
      </c>
      <c r="G29" s="14">
        <v>15</v>
      </c>
      <c r="H29" s="14"/>
      <c r="I29" s="2" t="s">
        <v>51</v>
      </c>
      <c r="J29" s="11">
        <f t="shared" si="0"/>
        <v>50</v>
      </c>
      <c r="K29" s="2">
        <f>J29*3.8</f>
        <v>190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11">
        <f t="shared" si="0"/>
        <v>0</v>
      </c>
      <c r="K30" s="18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74</v>
      </c>
      <c r="G32" s="14" t="s">
        <v>74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6</v>
      </c>
      <c r="F33" s="28">
        <v>8</v>
      </c>
      <c r="G33" s="14">
        <v>4</v>
      </c>
      <c r="H33" s="14"/>
      <c r="J33" s="11">
        <f t="shared" si="0"/>
        <v>18</v>
      </c>
      <c r="K33" s="2">
        <f>J33*5</f>
        <v>90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1</v>
      </c>
      <c r="F34" s="14"/>
      <c r="G34" s="14">
        <v>2</v>
      </c>
      <c r="H34" s="14"/>
      <c r="J34" s="11">
        <f t="shared" si="0"/>
        <v>3</v>
      </c>
      <c r="K34" s="2">
        <f>J34*3.3</f>
        <v>9.8999999999999986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69</v>
      </c>
      <c r="G35" s="14" t="s">
        <v>69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/>
      <c r="G36" s="14">
        <v>20</v>
      </c>
      <c r="H36" s="14"/>
      <c r="J36" s="11">
        <f t="shared" si="0"/>
        <v>35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40</v>
      </c>
      <c r="G37" s="14">
        <v>30</v>
      </c>
      <c r="H37" s="14"/>
      <c r="J37" s="11">
        <f t="shared" si="0"/>
        <v>100</v>
      </c>
      <c r="K37" s="2">
        <f>J37*0.17</f>
        <v>17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/>
      <c r="G38" s="14">
        <v>15</v>
      </c>
      <c r="H38" s="14"/>
      <c r="J38" s="11">
        <f t="shared" si="0"/>
        <v>15</v>
      </c>
      <c r="K38" s="2">
        <f>J38*1</f>
        <v>15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276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277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>
        <v>3</v>
      </c>
      <c r="J14" s="11">
        <f t="shared" si="0"/>
        <v>3</v>
      </c>
      <c r="K14" s="2">
        <f>J14*1</f>
        <v>3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10</v>
      </c>
      <c r="F15" s="14"/>
      <c r="G15" s="14"/>
      <c r="H15" s="14">
        <v>3</v>
      </c>
      <c r="J15" s="11">
        <f t="shared" si="0"/>
        <v>13</v>
      </c>
      <c r="K15" s="2">
        <f>J15*2</f>
        <v>26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>
        <v>7</v>
      </c>
      <c r="J16" s="11">
        <f t="shared" si="0"/>
        <v>7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>
        <v>20</v>
      </c>
      <c r="J18" s="11">
        <f t="shared" si="0"/>
        <v>51</v>
      </c>
      <c r="K18" s="2">
        <f>J18*2.4</f>
        <v>122.39999999999999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60</v>
      </c>
      <c r="G19" s="14">
        <v>14</v>
      </c>
      <c r="H19" s="14">
        <v>20</v>
      </c>
      <c r="J19" s="11">
        <f t="shared" si="0"/>
        <v>134</v>
      </c>
      <c r="K19" s="2">
        <f>J19*0.8</f>
        <v>107.2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 t="s">
        <v>25</v>
      </c>
      <c r="H20" s="14" t="s">
        <v>74</v>
      </c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 t="s">
        <v>74</v>
      </c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74</v>
      </c>
      <c r="H22" s="14" t="s">
        <v>74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/>
      <c r="G23" s="14">
        <v>11</v>
      </c>
      <c r="H23" s="14"/>
      <c r="J23" s="11">
        <f t="shared" si="0"/>
        <v>11</v>
      </c>
      <c r="K23" s="2">
        <f>J23*2.2</f>
        <v>24.200000000000003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30</v>
      </c>
      <c r="F25" s="14"/>
      <c r="G25" s="14"/>
      <c r="H25" s="14">
        <v>10</v>
      </c>
      <c r="J25" s="11">
        <f t="shared" si="0"/>
        <v>40</v>
      </c>
      <c r="K25" s="2">
        <f>J25*1</f>
        <v>40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>
        <v>5</v>
      </c>
      <c r="J28" s="11">
        <f t="shared" si="0"/>
        <v>9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10</v>
      </c>
      <c r="G29" s="14">
        <v>20</v>
      </c>
      <c r="H29" s="14">
        <v>6</v>
      </c>
      <c r="I29" s="2" t="s">
        <v>51</v>
      </c>
      <c r="J29" s="11">
        <f t="shared" si="0"/>
        <v>56</v>
      </c>
      <c r="K29" s="2">
        <f>J29*3.8</f>
        <v>212.79999999999998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8</v>
      </c>
      <c r="F30" s="14"/>
      <c r="G30" s="14">
        <v>4</v>
      </c>
      <c r="H30" s="14">
        <v>5</v>
      </c>
      <c r="J30" s="11">
        <f t="shared" si="0"/>
        <v>17</v>
      </c>
      <c r="K30" s="18">
        <f>J30*5</f>
        <v>85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75</v>
      </c>
      <c r="G32" s="14" t="s">
        <v>69</v>
      </c>
      <c r="H32" s="14" t="s">
        <v>278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6</v>
      </c>
      <c r="F33" s="28"/>
      <c r="G33" s="14">
        <v>4</v>
      </c>
      <c r="H33" s="14">
        <v>6</v>
      </c>
      <c r="J33" s="11">
        <f t="shared" si="0"/>
        <v>16</v>
      </c>
      <c r="K33" s="2">
        <f>J33*5</f>
        <v>80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4</v>
      </c>
      <c r="F34" s="14"/>
      <c r="G34" s="14">
        <v>2</v>
      </c>
      <c r="H34" s="14">
        <v>4</v>
      </c>
      <c r="J34" s="11">
        <f t="shared" si="0"/>
        <v>10</v>
      </c>
      <c r="K34" s="2">
        <f>J34*3.3</f>
        <v>33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69</v>
      </c>
      <c r="G35" s="14" t="s">
        <v>75</v>
      </c>
      <c r="H35" s="14" t="s">
        <v>131</v>
      </c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/>
      <c r="G36" s="14">
        <v>11</v>
      </c>
      <c r="H36" s="14">
        <v>20</v>
      </c>
      <c r="J36" s="11">
        <f t="shared" si="0"/>
        <v>41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60</v>
      </c>
      <c r="G37" s="14">
        <v>30</v>
      </c>
      <c r="H37" s="14">
        <v>10</v>
      </c>
      <c r="J37" s="11">
        <f t="shared" si="0"/>
        <v>140</v>
      </c>
      <c r="K37" s="2">
        <f>J37*0.17</f>
        <v>23.8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/>
      <c r="G38" s="14">
        <v>20</v>
      </c>
      <c r="H38" s="14"/>
      <c r="J38" s="11">
        <f t="shared" si="0"/>
        <v>50</v>
      </c>
      <c r="K38" s="2">
        <f>J38*1</f>
        <v>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279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280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4</v>
      </c>
      <c r="G14" s="14"/>
      <c r="H14" s="14"/>
      <c r="J14" s="11">
        <f t="shared" si="0"/>
        <v>6</v>
      </c>
      <c r="K14" s="2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>
        <v>1</v>
      </c>
      <c r="H15" s="14">
        <v>3</v>
      </c>
      <c r="J15" s="11">
        <f t="shared" si="0"/>
        <v>4</v>
      </c>
      <c r="K15" s="2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22</v>
      </c>
      <c r="G18" s="14"/>
      <c r="H18" s="14">
        <v>30</v>
      </c>
      <c r="J18" s="11">
        <f t="shared" si="0"/>
        <v>72</v>
      </c>
      <c r="K18" s="2">
        <f>J18*2.4</f>
        <v>172.79999999999998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60</v>
      </c>
      <c r="G19" s="14">
        <v>14</v>
      </c>
      <c r="H19" s="14">
        <v>20</v>
      </c>
      <c r="J19" s="11">
        <f t="shared" si="0"/>
        <v>129</v>
      </c>
      <c r="K19" s="2">
        <f>J19*0.8</f>
        <v>103.2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 t="s">
        <v>75</v>
      </c>
      <c r="G20" s="14" t="s">
        <v>25</v>
      </c>
      <c r="H20" s="14" t="s">
        <v>75</v>
      </c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75</v>
      </c>
      <c r="G21" s="14" t="s">
        <v>74</v>
      </c>
      <c r="H21" s="14" t="s">
        <v>75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71</v>
      </c>
      <c r="F22" s="14" t="s">
        <v>75</v>
      </c>
      <c r="G22" s="14" t="s">
        <v>74</v>
      </c>
      <c r="H22" s="14" t="s">
        <v>75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25</v>
      </c>
      <c r="F23" s="14">
        <v>11</v>
      </c>
      <c r="G23" s="14">
        <v>22</v>
      </c>
      <c r="H23" s="14"/>
      <c r="J23" s="11">
        <f t="shared" si="0"/>
        <v>58</v>
      </c>
      <c r="K23" s="2">
        <f>J23*2.2</f>
        <v>127.60000000000001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30</v>
      </c>
      <c r="F25" s="14"/>
      <c r="G25" s="14"/>
      <c r="H25" s="14"/>
      <c r="J25" s="11">
        <f t="shared" si="0"/>
        <v>30</v>
      </c>
      <c r="K25" s="2">
        <f>J25*1</f>
        <v>30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11">
        <f t="shared" si="0"/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20</v>
      </c>
      <c r="G29" s="14">
        <v>15</v>
      </c>
      <c r="H29" s="14"/>
      <c r="I29" s="2" t="s">
        <v>51</v>
      </c>
      <c r="J29" s="11">
        <f t="shared" si="0"/>
        <v>55</v>
      </c>
      <c r="K29" s="2">
        <f>J29*3.8</f>
        <v>209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/>
      <c r="G30" s="14"/>
      <c r="H30" s="14"/>
      <c r="J30" s="11">
        <f t="shared" si="0"/>
        <v>10</v>
      </c>
      <c r="K30" s="18">
        <f>J30*5</f>
        <v>50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69</v>
      </c>
      <c r="G32" s="14" t="s">
        <v>74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8</v>
      </c>
      <c r="F33" s="28"/>
      <c r="G33" s="14"/>
      <c r="H33" s="14"/>
      <c r="J33" s="11">
        <f t="shared" si="0"/>
        <v>8</v>
      </c>
      <c r="K33" s="2">
        <f>J33*5</f>
        <v>40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/>
      <c r="G34" s="14"/>
      <c r="H34" s="14">
        <v>3</v>
      </c>
      <c r="J34" s="11">
        <f t="shared" si="0"/>
        <v>5</v>
      </c>
      <c r="K34" s="2">
        <f>J34*3.3</f>
        <v>16.5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71</v>
      </c>
      <c r="G35" s="14" t="s">
        <v>69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20</v>
      </c>
      <c r="F36" s="14">
        <v>11</v>
      </c>
      <c r="G36" s="14"/>
      <c r="H36" s="14">
        <v>20</v>
      </c>
      <c r="J36" s="11">
        <f t="shared" si="0"/>
        <v>51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60</v>
      </c>
      <c r="G37" s="14">
        <v>30</v>
      </c>
      <c r="H37" s="14"/>
      <c r="J37" s="11">
        <f t="shared" si="0"/>
        <v>130</v>
      </c>
      <c r="K37" s="2">
        <f>J37*0.17</f>
        <v>22.1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10</v>
      </c>
      <c r="G38" s="14"/>
      <c r="H38" s="14">
        <v>5</v>
      </c>
      <c r="J38" s="11">
        <f t="shared" si="0"/>
        <v>15</v>
      </c>
      <c r="K38" s="2">
        <f>J38*1</f>
        <v>15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activeCell="D23" sqref="D23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281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282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/>
      <c r="H14" s="14"/>
      <c r="J14" s="11">
        <f t="shared" si="0"/>
        <v>4</v>
      </c>
      <c r="K14" s="2">
        <f>J14*1</f>
        <v>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>
        <v>6</v>
      </c>
      <c r="J15" s="11">
        <f t="shared" si="0"/>
        <v>10</v>
      </c>
      <c r="K15" s="2">
        <f>J15*2</f>
        <v>20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/>
      <c r="H17" s="14"/>
      <c r="J17" s="11">
        <f t="shared" si="0"/>
        <v>0</v>
      </c>
      <c r="K17" s="2">
        <f>J17*5.1</f>
        <v>0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>
        <v>20</v>
      </c>
      <c r="J18" s="11">
        <f t="shared" si="0"/>
        <v>51</v>
      </c>
      <c r="K18" s="2">
        <f>J18*2.4</f>
        <v>122.39999999999999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60</v>
      </c>
      <c r="G19" s="14">
        <v>14</v>
      </c>
      <c r="H19" s="14">
        <v>15</v>
      </c>
      <c r="J19" s="11">
        <f t="shared" si="0"/>
        <v>129</v>
      </c>
      <c r="K19" s="2">
        <f>J19*0.8</f>
        <v>103.2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/>
      <c r="H20" s="14" t="s">
        <v>69</v>
      </c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 t="s">
        <v>25</v>
      </c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25</v>
      </c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11</v>
      </c>
      <c r="G23" s="14">
        <v>11</v>
      </c>
      <c r="H23" s="14"/>
      <c r="J23" s="11">
        <f t="shared" si="0"/>
        <v>22</v>
      </c>
      <c r="K23" s="2">
        <f>J23*2.2</f>
        <v>48.400000000000006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25</v>
      </c>
      <c r="F25" s="14"/>
      <c r="G25" s="14"/>
      <c r="H25" s="14">
        <v>20</v>
      </c>
      <c r="J25" s="11">
        <f t="shared" si="0"/>
        <v>45</v>
      </c>
      <c r="K25" s="2">
        <f>J25*1</f>
        <v>45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11">
        <f t="shared" si="0"/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20</v>
      </c>
      <c r="G29" s="14">
        <v>15</v>
      </c>
      <c r="H29" s="14"/>
      <c r="I29" s="2" t="s">
        <v>51</v>
      </c>
      <c r="J29" s="11">
        <f t="shared" si="0"/>
        <v>50</v>
      </c>
      <c r="K29" s="2">
        <f>J29*3.8</f>
        <v>190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4</v>
      </c>
      <c r="H30" s="14"/>
      <c r="J30" s="11">
        <f t="shared" si="0"/>
        <v>4</v>
      </c>
      <c r="K30" s="18">
        <f>J30*5</f>
        <v>20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69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14">
        <v>4</v>
      </c>
      <c r="H33" s="14"/>
      <c r="J33" s="11">
        <f t="shared" si="0"/>
        <v>12</v>
      </c>
      <c r="K33" s="2">
        <f>J33*5</f>
        <v>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/>
      <c r="G34" s="14"/>
      <c r="H34" s="14">
        <v>2</v>
      </c>
      <c r="J34" s="11">
        <f t="shared" si="0"/>
        <v>4</v>
      </c>
      <c r="K34" s="2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71</v>
      </c>
      <c r="G35" s="14" t="s">
        <v>69</v>
      </c>
      <c r="H35" s="14" t="s">
        <v>75</v>
      </c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/>
      <c r="G36" s="14">
        <v>40</v>
      </c>
      <c r="H36" s="14">
        <v>20</v>
      </c>
      <c r="J36" s="11">
        <f t="shared" si="0"/>
        <v>70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30</v>
      </c>
      <c r="G37" s="14">
        <v>30</v>
      </c>
      <c r="H37" s="14"/>
      <c r="J37" s="11">
        <f t="shared" si="0"/>
        <v>100</v>
      </c>
      <c r="K37" s="2">
        <f>J37*0.17</f>
        <v>17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>
        <v>10</v>
      </c>
      <c r="G38" s="14">
        <v>25</v>
      </c>
      <c r="H38" s="14">
        <v>3</v>
      </c>
      <c r="J38" s="11">
        <f t="shared" si="0"/>
        <v>78</v>
      </c>
      <c r="K38" s="2">
        <f>J38*1</f>
        <v>78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283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284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/>
      <c r="H14" s="14"/>
      <c r="J14" s="11">
        <f t="shared" si="0"/>
        <v>2</v>
      </c>
      <c r="K14" s="2">
        <f>J14*1</f>
        <v>2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20</v>
      </c>
      <c r="F15" s="14"/>
      <c r="G15" s="14">
        <v>1</v>
      </c>
      <c r="H15" s="14"/>
      <c r="J15" s="11">
        <f t="shared" si="0"/>
        <v>21</v>
      </c>
      <c r="K15" s="2">
        <f>J15*2</f>
        <v>42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11">
        <f t="shared" si="0"/>
        <v>31</v>
      </c>
      <c r="K18" s="2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>
        <v>40</v>
      </c>
      <c r="G19" s="14">
        <v>28</v>
      </c>
      <c r="H19" s="14"/>
      <c r="J19" s="11">
        <f t="shared" si="0"/>
        <v>98</v>
      </c>
      <c r="K19" s="2">
        <f>J19*0.8</f>
        <v>78.400000000000006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 t="s">
        <v>25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71</v>
      </c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>
        <v>11</v>
      </c>
      <c r="G23" s="14">
        <v>11</v>
      </c>
      <c r="H23" s="14"/>
      <c r="J23" s="11">
        <f t="shared" si="0"/>
        <v>32</v>
      </c>
      <c r="K23" s="2">
        <f>J23*2.2</f>
        <v>70.400000000000006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30</v>
      </c>
      <c r="F25" s="14"/>
      <c r="G25" s="14"/>
      <c r="H25" s="14"/>
      <c r="J25" s="11">
        <f t="shared" si="0"/>
        <v>30</v>
      </c>
      <c r="K25" s="2">
        <f>J25*1</f>
        <v>30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11">
        <f t="shared" si="0"/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10</v>
      </c>
      <c r="G29" s="14">
        <v>15</v>
      </c>
      <c r="H29" s="14"/>
      <c r="I29" s="2" t="s">
        <v>51</v>
      </c>
      <c r="J29" s="11">
        <f t="shared" si="0"/>
        <v>25</v>
      </c>
      <c r="K29" s="2">
        <f>J29*3.8</f>
        <v>95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>
        <v>4</v>
      </c>
      <c r="H30" s="14"/>
      <c r="J30" s="11">
        <f t="shared" si="0"/>
        <v>12</v>
      </c>
      <c r="K30" s="18">
        <f>J30*5</f>
        <v>60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71</v>
      </c>
      <c r="G32" s="14" t="s">
        <v>69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14"/>
      <c r="H33" s="14"/>
      <c r="J33" s="11">
        <f t="shared" si="0"/>
        <v>8</v>
      </c>
      <c r="K33" s="2">
        <f>J33*5</f>
        <v>40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/>
      <c r="G34" s="14">
        <v>2</v>
      </c>
      <c r="H34" s="14"/>
      <c r="J34" s="11">
        <f t="shared" si="0"/>
        <v>4</v>
      </c>
      <c r="K34" s="2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25</v>
      </c>
      <c r="G35" s="14" t="s">
        <v>69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11</v>
      </c>
      <c r="G36" s="14">
        <v>20</v>
      </c>
      <c r="H36" s="14"/>
      <c r="J36" s="11">
        <f t="shared" si="0"/>
        <v>31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50</v>
      </c>
      <c r="G37" s="14"/>
      <c r="H37" s="14"/>
      <c r="J37" s="11">
        <f t="shared" si="0"/>
        <v>80</v>
      </c>
      <c r="K37" s="2">
        <f>J37*0.17</f>
        <v>13.600000000000001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/>
      <c r="G38" s="14">
        <v>30</v>
      </c>
      <c r="H38" s="14"/>
      <c r="J38" s="11">
        <f t="shared" si="0"/>
        <v>30</v>
      </c>
      <c r="K38" s="2">
        <f>J38*1</f>
        <v>30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285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286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>
        <v>1</v>
      </c>
      <c r="H14" s="14">
        <v>2</v>
      </c>
      <c r="J14" s="11">
        <f t="shared" si="0"/>
        <v>7</v>
      </c>
      <c r="K14" s="2">
        <f>J14*1</f>
        <v>7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>
        <v>1</v>
      </c>
      <c r="H15" s="14"/>
      <c r="J15" s="11">
        <f t="shared" si="0"/>
        <v>5</v>
      </c>
      <c r="K15" s="2">
        <f>J15*2</f>
        <v>10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/>
      <c r="G18" s="14"/>
      <c r="H18" s="14">
        <v>20</v>
      </c>
      <c r="J18" s="11">
        <f t="shared" si="0"/>
        <v>40</v>
      </c>
      <c r="K18" s="2">
        <f>J18*2.4</f>
        <v>96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50</v>
      </c>
      <c r="G19" s="14">
        <v>28</v>
      </c>
      <c r="H19" s="14">
        <v>10</v>
      </c>
      <c r="J19" s="11">
        <f t="shared" si="0"/>
        <v>128</v>
      </c>
      <c r="K19" s="2">
        <f>J19*0.8</f>
        <v>102.4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 t="s">
        <v>74</v>
      </c>
      <c r="H20" s="14" t="s">
        <v>25</v>
      </c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/>
      <c r="G21" s="14" t="s">
        <v>74</v>
      </c>
      <c r="H21" s="14" t="s">
        <v>74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71</v>
      </c>
      <c r="F22" s="14"/>
      <c r="G22" s="14" t="s">
        <v>74</v>
      </c>
      <c r="H22" s="14" t="s">
        <v>74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>
        <v>11</v>
      </c>
      <c r="G23" s="14">
        <v>11</v>
      </c>
      <c r="H23" s="14"/>
      <c r="J23" s="11">
        <f t="shared" si="0"/>
        <v>32</v>
      </c>
      <c r="K23" s="2">
        <f>J23*2.2</f>
        <v>70.400000000000006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60</v>
      </c>
      <c r="F25" s="14"/>
      <c r="G25" s="14"/>
      <c r="H25" s="14">
        <v>10</v>
      </c>
      <c r="J25" s="11">
        <f t="shared" si="0"/>
        <v>70</v>
      </c>
      <c r="K25" s="2">
        <f>J25*1</f>
        <v>70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>
        <v>7</v>
      </c>
      <c r="J28" s="11">
        <f t="shared" si="0"/>
        <v>11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15</v>
      </c>
      <c r="G29" s="14">
        <v>20</v>
      </c>
      <c r="H29" s="14"/>
      <c r="I29" s="2" t="s">
        <v>51</v>
      </c>
      <c r="J29" s="11">
        <f t="shared" si="0"/>
        <v>50</v>
      </c>
      <c r="K29" s="2">
        <f>J29*3.8</f>
        <v>190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>
        <v>8</v>
      </c>
      <c r="G30" s="14"/>
      <c r="H30" s="14"/>
      <c r="J30" s="11">
        <f t="shared" si="0"/>
        <v>18</v>
      </c>
      <c r="K30" s="18">
        <f>J30*5</f>
        <v>90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74</v>
      </c>
      <c r="H32" s="14" t="s">
        <v>75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8</v>
      </c>
      <c r="F33" s="28">
        <v>12</v>
      </c>
      <c r="G33" s="14">
        <v>12</v>
      </c>
      <c r="H33" s="14"/>
      <c r="J33" s="11">
        <f t="shared" si="0"/>
        <v>32</v>
      </c>
      <c r="K33" s="2">
        <f>J33*5</f>
        <v>160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10</v>
      </c>
      <c r="F34" s="14">
        <v>1</v>
      </c>
      <c r="G34" s="14"/>
      <c r="H34" s="14"/>
      <c r="J34" s="11">
        <f t="shared" si="0"/>
        <v>11</v>
      </c>
      <c r="K34" s="2">
        <f>J34*3.3</f>
        <v>36.299999999999997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68</v>
      </c>
      <c r="G35" s="14" t="s">
        <v>71</v>
      </c>
      <c r="H35" s="14" t="s">
        <v>75</v>
      </c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20</v>
      </c>
      <c r="F36" s="14">
        <v>30</v>
      </c>
      <c r="G36" s="14">
        <v>20</v>
      </c>
      <c r="H36" s="14">
        <v>20</v>
      </c>
      <c r="J36" s="11">
        <f t="shared" si="0"/>
        <v>90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/>
      <c r="G37" s="14">
        <v>20</v>
      </c>
      <c r="H37" s="14"/>
      <c r="J37" s="11">
        <f t="shared" si="0"/>
        <v>60</v>
      </c>
      <c r="K37" s="2">
        <f>J37*0.17</f>
        <v>10.200000000000001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80</v>
      </c>
      <c r="F38" s="14">
        <v>30</v>
      </c>
      <c r="G38" s="14">
        <v>30</v>
      </c>
      <c r="H38" s="14">
        <v>5</v>
      </c>
      <c r="J38" s="11">
        <f t="shared" si="0"/>
        <v>145</v>
      </c>
      <c r="K38" s="2">
        <f>J38*1</f>
        <v>145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287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288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>
        <v>2</v>
      </c>
      <c r="H14" s="14"/>
      <c r="J14" s="11">
        <f t="shared" si="0"/>
        <v>6</v>
      </c>
      <c r="K14" s="2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15</v>
      </c>
      <c r="F15" s="14">
        <v>4</v>
      </c>
      <c r="G15" s="14">
        <v>1</v>
      </c>
      <c r="H15" s="14"/>
      <c r="J15" s="11">
        <f t="shared" si="0"/>
        <v>20</v>
      </c>
      <c r="K15" s="2">
        <f>J15*2</f>
        <v>40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11">
        <f t="shared" si="0"/>
        <v>31</v>
      </c>
      <c r="K18" s="2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40</v>
      </c>
      <c r="G19" s="14">
        <v>28</v>
      </c>
      <c r="H19" s="14"/>
      <c r="J19" s="11">
        <f t="shared" si="0"/>
        <v>103</v>
      </c>
      <c r="K19" s="2">
        <f>J19*0.8</f>
        <v>82.4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 t="s">
        <v>74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/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/>
      <c r="G23" s="14"/>
      <c r="H23" s="14"/>
      <c r="J23" s="11">
        <f t="shared" si="0"/>
        <v>15</v>
      </c>
      <c r="K23" s="2">
        <f>J23*2.2</f>
        <v>33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11">
        <f t="shared" si="0"/>
        <v>2</v>
      </c>
      <c r="K24" s="2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>
        <v>4</v>
      </c>
      <c r="H25" s="14"/>
      <c r="J25" s="11">
        <f t="shared" si="0"/>
        <v>4</v>
      </c>
      <c r="K25" s="2">
        <f>J25*1</f>
        <v>4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11">
        <f t="shared" si="0"/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20</v>
      </c>
      <c r="G29" s="14">
        <v>20</v>
      </c>
      <c r="H29" s="14"/>
      <c r="I29" s="2" t="s">
        <v>51</v>
      </c>
      <c r="J29" s="11">
        <f t="shared" si="0"/>
        <v>55</v>
      </c>
      <c r="K29" s="2">
        <f>J29*3.8</f>
        <v>209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8</v>
      </c>
      <c r="H30" s="14"/>
      <c r="J30" s="11">
        <f t="shared" si="0"/>
        <v>8</v>
      </c>
      <c r="K30" s="18">
        <f>J30*5</f>
        <v>40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131</v>
      </c>
      <c r="F32" s="14" t="s">
        <v>69</v>
      </c>
      <c r="G32" s="14" t="s">
        <v>69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14">
        <v>15</v>
      </c>
      <c r="H33" s="14"/>
      <c r="J33" s="11">
        <f t="shared" si="0"/>
        <v>15</v>
      </c>
      <c r="K33" s="2">
        <f>J33*5</f>
        <v>75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>
        <v>4</v>
      </c>
      <c r="G34" s="14"/>
      <c r="H34" s="14"/>
      <c r="J34" s="11">
        <f t="shared" si="0"/>
        <v>4</v>
      </c>
      <c r="K34" s="2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25</v>
      </c>
      <c r="G35" s="14" t="s">
        <v>69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/>
      <c r="G36" s="14">
        <v>50</v>
      </c>
      <c r="H36" s="14"/>
      <c r="J36" s="11">
        <f t="shared" si="0"/>
        <v>60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>
        <v>30</v>
      </c>
      <c r="G37" s="14">
        <v>30</v>
      </c>
      <c r="H37" s="14"/>
      <c r="J37" s="11">
        <f t="shared" si="0"/>
        <v>60</v>
      </c>
      <c r="K37" s="2">
        <f>J37*0.17</f>
        <v>10.200000000000001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10</v>
      </c>
      <c r="G38" s="14">
        <v>100</v>
      </c>
      <c r="H38" s="14"/>
      <c r="J38" s="11">
        <f t="shared" si="0"/>
        <v>110</v>
      </c>
      <c r="K38" s="2">
        <f>J38*1</f>
        <v>110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topLeftCell="A2" zoomScaleNormal="100" workbookViewId="0">
      <selection activeCell="C21" sqref="C20:C21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289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290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4</v>
      </c>
      <c r="G14" s="14">
        <v>1</v>
      </c>
      <c r="H14" s="14"/>
      <c r="J14" s="11">
        <f t="shared" si="0"/>
        <v>7</v>
      </c>
      <c r="K14" s="2">
        <f>J14*1</f>
        <v>7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>
        <v>2</v>
      </c>
      <c r="H15" s="14"/>
      <c r="J15" s="11">
        <f t="shared" si="0"/>
        <v>2</v>
      </c>
      <c r="K15" s="2">
        <f>J15*2</f>
        <v>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/>
      <c r="H17" s="14"/>
      <c r="J17" s="11">
        <f t="shared" si="0"/>
        <v>0</v>
      </c>
      <c r="K17" s="2">
        <f>J17*5.1</f>
        <v>0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22</v>
      </c>
      <c r="G18" s="14"/>
      <c r="H18" s="14"/>
      <c r="J18" s="11">
        <f t="shared" si="0"/>
        <v>42</v>
      </c>
      <c r="K18" s="2">
        <f>J18*2.4</f>
        <v>100.8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50</v>
      </c>
      <c r="G19" s="14">
        <v>28</v>
      </c>
      <c r="H19" s="14"/>
      <c r="J19" s="11">
        <f t="shared" si="0"/>
        <v>118</v>
      </c>
      <c r="K19" s="2">
        <f>J19*0.8</f>
        <v>94.4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 t="s">
        <v>69</v>
      </c>
      <c r="G20" s="14"/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69</v>
      </c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 t="s">
        <v>69</v>
      </c>
      <c r="G22" s="14"/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11</v>
      </c>
      <c r="G23" s="14"/>
      <c r="H23" s="14"/>
      <c r="J23" s="11">
        <f t="shared" si="0"/>
        <v>31</v>
      </c>
      <c r="K23" s="2">
        <f>J23*2.2</f>
        <v>68.2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11">
        <f t="shared" si="0"/>
        <v>0</v>
      </c>
      <c r="K25" s="2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/>
      <c r="J28" s="11">
        <f t="shared" si="0"/>
        <v>4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20</v>
      </c>
      <c r="G29" s="14">
        <v>10</v>
      </c>
      <c r="H29" s="14"/>
      <c r="I29" s="2" t="s">
        <v>51</v>
      </c>
      <c r="J29" s="11">
        <f t="shared" si="0"/>
        <v>50</v>
      </c>
      <c r="K29" s="2">
        <f>J29*3.8</f>
        <v>190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/>
      <c r="G30" s="14"/>
      <c r="H30" s="14"/>
      <c r="J30" s="11">
        <f t="shared" si="0"/>
        <v>10</v>
      </c>
      <c r="K30" s="18">
        <f>J30*5</f>
        <v>50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71</v>
      </c>
      <c r="G32" s="14" t="s">
        <v>69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12</v>
      </c>
      <c r="G33" s="14"/>
      <c r="H33" s="14"/>
      <c r="J33" s="11">
        <f t="shared" si="0"/>
        <v>12</v>
      </c>
      <c r="K33" s="2">
        <f>J33*5</f>
        <v>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6</v>
      </c>
      <c r="F34" s="14"/>
      <c r="G34" s="14"/>
      <c r="H34" s="14"/>
      <c r="J34" s="11">
        <f t="shared" si="0"/>
        <v>6</v>
      </c>
      <c r="K34" s="2">
        <f>J34*3.3</f>
        <v>19.799999999999997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71</v>
      </c>
      <c r="G35" s="14" t="s">
        <v>74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25</v>
      </c>
      <c r="F36" s="14">
        <v>11</v>
      </c>
      <c r="G36" s="14"/>
      <c r="H36" s="14"/>
      <c r="J36" s="11">
        <f t="shared" si="0"/>
        <v>36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25</v>
      </c>
      <c r="F37" s="14">
        <v>30</v>
      </c>
      <c r="G37" s="14"/>
      <c r="H37" s="14"/>
      <c r="J37" s="11">
        <f t="shared" si="0"/>
        <v>55</v>
      </c>
      <c r="K37" s="2">
        <f>J37*0.17</f>
        <v>9.3500000000000014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>
        <v>20</v>
      </c>
      <c r="G38" s="14">
        <v>150</v>
      </c>
      <c r="H38" s="14"/>
      <c r="J38" s="11">
        <f t="shared" si="0"/>
        <v>200</v>
      </c>
      <c r="K38" s="2">
        <f>J38*1</f>
        <v>200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291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292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/>
      <c r="J14" s="11">
        <f t="shared" si="0"/>
        <v>0</v>
      </c>
      <c r="K14" s="2">
        <f>J14*1</f>
        <v>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/>
      <c r="J15" s="11">
        <f t="shared" si="0"/>
        <v>4</v>
      </c>
      <c r="K15" s="2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 t="s">
        <v>25</v>
      </c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22</v>
      </c>
      <c r="G18" s="14"/>
      <c r="H18" s="14">
        <v>20</v>
      </c>
      <c r="J18" s="11">
        <f t="shared" si="0"/>
        <v>62</v>
      </c>
      <c r="K18" s="2">
        <f>J18*2.4</f>
        <v>148.79999999999998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45</v>
      </c>
      <c r="F19" s="14">
        <v>100</v>
      </c>
      <c r="G19" s="14"/>
      <c r="H19" s="14"/>
      <c r="J19" s="11">
        <f t="shared" si="0"/>
        <v>145</v>
      </c>
      <c r="K19" s="2">
        <f>J19*0.8</f>
        <v>116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 t="s">
        <v>69</v>
      </c>
      <c r="G20" s="14"/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74</v>
      </c>
      <c r="G21" s="14" t="s">
        <v>69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 t="s">
        <v>74</v>
      </c>
      <c r="G22" s="14" t="s">
        <v>69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22</v>
      </c>
      <c r="G23" s="14">
        <v>10</v>
      </c>
      <c r="H23" s="14"/>
      <c r="J23" s="11">
        <f t="shared" si="0"/>
        <v>32</v>
      </c>
      <c r="K23" s="2">
        <f>J23*2.2</f>
        <v>70.400000000000006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>
        <v>15</v>
      </c>
      <c r="H25" s="14">
        <v>10</v>
      </c>
      <c r="J25" s="11">
        <f t="shared" si="0"/>
        <v>25</v>
      </c>
      <c r="K25" s="2">
        <f>J25*1</f>
        <v>25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10</v>
      </c>
      <c r="J28" s="11">
        <f t="shared" si="0"/>
        <v>10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10</v>
      </c>
      <c r="G29" s="14">
        <v>15</v>
      </c>
      <c r="H29" s="14">
        <v>4</v>
      </c>
      <c r="I29" s="2" t="s">
        <v>51</v>
      </c>
      <c r="J29" s="11">
        <f t="shared" si="0"/>
        <v>29</v>
      </c>
      <c r="K29" s="2">
        <f>J29*3.8</f>
        <v>110.19999999999999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/>
      <c r="H30" s="14">
        <v>5</v>
      </c>
      <c r="J30" s="11">
        <f t="shared" si="0"/>
        <v>13</v>
      </c>
      <c r="K30" s="18">
        <f>J30*5</f>
        <v>65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71</v>
      </c>
      <c r="G32" s="14" t="s">
        <v>69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14"/>
      <c r="H33" s="14">
        <v>4</v>
      </c>
      <c r="J33" s="11">
        <f t="shared" si="0"/>
        <v>4</v>
      </c>
      <c r="K33" s="2">
        <f>J33*5</f>
        <v>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4</v>
      </c>
      <c r="F34" s="14"/>
      <c r="G34" s="14">
        <v>4</v>
      </c>
      <c r="H34" s="14">
        <v>3</v>
      </c>
      <c r="J34" s="11">
        <f t="shared" si="0"/>
        <v>11</v>
      </c>
      <c r="K34" s="2">
        <f>J34*3.3</f>
        <v>36.299999999999997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74</v>
      </c>
      <c r="G35" s="14"/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25</v>
      </c>
      <c r="F36" s="14"/>
      <c r="G36" s="14"/>
      <c r="H36" s="14">
        <v>25</v>
      </c>
      <c r="J36" s="11">
        <f t="shared" si="0"/>
        <v>50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60</v>
      </c>
      <c r="G37" s="14">
        <v>40</v>
      </c>
      <c r="H37" s="14">
        <v>10</v>
      </c>
      <c r="J37" s="11">
        <f t="shared" si="0"/>
        <v>140</v>
      </c>
      <c r="K37" s="2">
        <f>J37*0.17</f>
        <v>23.8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>
        <v>30</v>
      </c>
      <c r="G38" s="14">
        <v>200</v>
      </c>
      <c r="H38" s="14">
        <v>5</v>
      </c>
      <c r="J38" s="11">
        <f t="shared" si="0"/>
        <v>265</v>
      </c>
      <c r="K38" s="2">
        <f>J38*1</f>
        <v>265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293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294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4</v>
      </c>
      <c r="G14" s="14">
        <v>1</v>
      </c>
      <c r="H14" s="14"/>
      <c r="J14" s="11">
        <f t="shared" si="0"/>
        <v>7</v>
      </c>
      <c r="K14" s="2">
        <f>J14*1</f>
        <v>7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>
        <v>3</v>
      </c>
      <c r="J15" s="11">
        <f t="shared" si="0"/>
        <v>3</v>
      </c>
      <c r="K15" s="2">
        <f>J15*2</f>
        <v>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22</v>
      </c>
      <c r="G18" s="14"/>
      <c r="H18" s="14">
        <v>15</v>
      </c>
      <c r="J18" s="11">
        <f t="shared" si="0"/>
        <v>57</v>
      </c>
      <c r="K18" s="2">
        <f>J18*2.4</f>
        <v>136.79999999999998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70</v>
      </c>
      <c r="F19" s="14">
        <v>100</v>
      </c>
      <c r="G19" s="14">
        <v>28</v>
      </c>
      <c r="H19" s="14"/>
      <c r="J19" s="11">
        <f t="shared" si="0"/>
        <v>198</v>
      </c>
      <c r="K19" s="2">
        <f>J19*0.8</f>
        <v>158.4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68</v>
      </c>
      <c r="F20" s="14" t="s">
        <v>69</v>
      </c>
      <c r="G20" s="14"/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68</v>
      </c>
      <c r="F21" s="14" t="s">
        <v>69</v>
      </c>
      <c r="G21" s="14" t="s">
        <v>74</v>
      </c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68</v>
      </c>
      <c r="F22" s="14"/>
      <c r="G22" s="14"/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22</v>
      </c>
      <c r="G23" s="14"/>
      <c r="H23" s="14"/>
      <c r="J23" s="11">
        <f t="shared" si="0"/>
        <v>42</v>
      </c>
      <c r="K23" s="2">
        <f>J23*2.2</f>
        <v>92.4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11">
        <f t="shared" si="0"/>
        <v>2</v>
      </c>
      <c r="K24" s="2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30</v>
      </c>
      <c r="F25" s="14"/>
      <c r="G25" s="14">
        <v>50</v>
      </c>
      <c r="H25" s="14">
        <v>30</v>
      </c>
      <c r="J25" s="11">
        <f t="shared" si="0"/>
        <v>110</v>
      </c>
      <c r="K25" s="2">
        <f>J25*1</f>
        <v>110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6</v>
      </c>
      <c r="F28" s="14"/>
      <c r="G28" s="14"/>
      <c r="H28" s="14"/>
      <c r="J28" s="11">
        <f t="shared" si="0"/>
        <v>6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25</v>
      </c>
      <c r="F29" s="14">
        <v>40</v>
      </c>
      <c r="G29" s="14">
        <v>10</v>
      </c>
      <c r="H29" s="14">
        <v>5</v>
      </c>
      <c r="I29" s="2" t="s">
        <v>51</v>
      </c>
      <c r="J29" s="11">
        <f t="shared" si="0"/>
        <v>80</v>
      </c>
      <c r="K29" s="2">
        <f>J29*3.8</f>
        <v>304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15</v>
      </c>
      <c r="F30" s="14"/>
      <c r="G30" s="14"/>
      <c r="H30" s="14"/>
      <c r="J30" s="11">
        <f t="shared" si="0"/>
        <v>15</v>
      </c>
      <c r="K30" s="18">
        <f>J30*5</f>
        <v>75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>
        <v>2</v>
      </c>
      <c r="F31" s="14"/>
      <c r="G31" s="14"/>
      <c r="H31" s="14"/>
      <c r="J31" s="11">
        <f t="shared" si="0"/>
        <v>2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70</v>
      </c>
      <c r="F32" s="14" t="s">
        <v>75</v>
      </c>
      <c r="G32" s="14" t="s">
        <v>74</v>
      </c>
      <c r="H32" s="14" t="s">
        <v>111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6</v>
      </c>
      <c r="F33" s="28"/>
      <c r="G33" s="14"/>
      <c r="H33" s="14"/>
      <c r="J33" s="11">
        <f t="shared" si="0"/>
        <v>6</v>
      </c>
      <c r="K33" s="2">
        <f>J33*5</f>
        <v>30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8</v>
      </c>
      <c r="F34" s="14"/>
      <c r="G34" s="14"/>
      <c r="H34" s="14">
        <v>2</v>
      </c>
      <c r="J34" s="11">
        <f t="shared" si="0"/>
        <v>10</v>
      </c>
      <c r="K34" s="2">
        <f>J34*3.3</f>
        <v>33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68</v>
      </c>
      <c r="G35" s="14" t="s">
        <v>71</v>
      </c>
      <c r="H35" s="14" t="s">
        <v>75</v>
      </c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25</v>
      </c>
      <c r="F36" s="14">
        <v>11</v>
      </c>
      <c r="G36" s="14">
        <v>25</v>
      </c>
      <c r="H36" s="14">
        <v>30</v>
      </c>
      <c r="J36" s="11">
        <f t="shared" si="0"/>
        <v>91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60</v>
      </c>
      <c r="F37" s="14">
        <v>60</v>
      </c>
      <c r="G37" s="14">
        <v>50</v>
      </c>
      <c r="H37" s="14">
        <v>25</v>
      </c>
      <c r="J37" s="11">
        <f t="shared" si="0"/>
        <v>195</v>
      </c>
      <c r="K37" s="2">
        <f>J37*0.17</f>
        <v>33.150000000000006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>
        <v>20</v>
      </c>
      <c r="G38" s="14">
        <v>200</v>
      </c>
      <c r="H38" s="14"/>
      <c r="J38" s="11">
        <f t="shared" si="0"/>
        <v>260</v>
      </c>
      <c r="K38" s="2">
        <f>J38*1</f>
        <v>260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295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296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>
        <v>1</v>
      </c>
      <c r="H14" s="14"/>
      <c r="J14" s="11">
        <f t="shared" si="0"/>
        <v>1</v>
      </c>
      <c r="K14" s="2">
        <f>J14*1</f>
        <v>1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/>
      <c r="J15" s="11">
        <f t="shared" si="0"/>
        <v>4</v>
      </c>
      <c r="K15" s="2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/>
      <c r="H17" s="14"/>
      <c r="J17" s="11">
        <f t="shared" si="0"/>
        <v>0</v>
      </c>
      <c r="K17" s="2">
        <f>J17*5.1</f>
        <v>0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22</v>
      </c>
      <c r="G18" s="14"/>
      <c r="H18" s="14"/>
      <c r="J18" s="11">
        <f t="shared" si="0"/>
        <v>42</v>
      </c>
      <c r="K18" s="2">
        <f>J18*2.4</f>
        <v>100.8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/>
      <c r="F19" s="14">
        <v>20</v>
      </c>
      <c r="G19" s="14">
        <v>56</v>
      </c>
      <c r="H19" s="14"/>
      <c r="J19" s="11">
        <f t="shared" si="0"/>
        <v>76</v>
      </c>
      <c r="K19" s="2">
        <f>J19*0.8</f>
        <v>60.800000000000004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 t="s">
        <v>25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/>
      <c r="F21" s="14"/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/>
      <c r="G23" s="14">
        <v>11</v>
      </c>
      <c r="H23" s="14"/>
      <c r="J23" s="11">
        <f t="shared" si="0"/>
        <v>11</v>
      </c>
      <c r="K23" s="2">
        <f>J23*2.2</f>
        <v>24.200000000000003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>
        <v>30</v>
      </c>
      <c r="H25" s="14"/>
      <c r="J25" s="11">
        <f t="shared" si="0"/>
        <v>30</v>
      </c>
      <c r="K25" s="2">
        <f>J25*1</f>
        <v>30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11">
        <f t="shared" si="0"/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10</v>
      </c>
      <c r="F29" s="14">
        <v>10</v>
      </c>
      <c r="G29" s="14">
        <v>20</v>
      </c>
      <c r="H29" s="14"/>
      <c r="I29" s="2" t="s">
        <v>51</v>
      </c>
      <c r="J29" s="11">
        <f t="shared" si="0"/>
        <v>40</v>
      </c>
      <c r="K29" s="2">
        <f>J29*3.8</f>
        <v>152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/>
      <c r="H30" s="14"/>
      <c r="J30" s="11">
        <f t="shared" si="0"/>
        <v>8</v>
      </c>
      <c r="K30" s="18">
        <f>J30*5</f>
        <v>40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74</v>
      </c>
      <c r="G32" s="14" t="s">
        <v>71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10</v>
      </c>
      <c r="G33" s="14"/>
      <c r="H33" s="14"/>
      <c r="J33" s="11">
        <f t="shared" si="0"/>
        <v>10</v>
      </c>
      <c r="K33" s="2">
        <f>J33*5</f>
        <v>50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2</v>
      </c>
      <c r="H34" s="14"/>
      <c r="J34" s="11">
        <f t="shared" si="0"/>
        <v>2</v>
      </c>
      <c r="K34" s="2">
        <f>J34*3.3</f>
        <v>6.6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25</v>
      </c>
      <c r="G35" s="14" t="s">
        <v>71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11</v>
      </c>
      <c r="G36" s="14"/>
      <c r="H36" s="14"/>
      <c r="J36" s="11">
        <f t="shared" si="0"/>
        <v>11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60</v>
      </c>
      <c r="F37" s="14">
        <v>60</v>
      </c>
      <c r="G37" s="14">
        <v>30</v>
      </c>
      <c r="H37" s="14"/>
      <c r="J37" s="11">
        <f t="shared" si="0"/>
        <v>150</v>
      </c>
      <c r="K37" s="2">
        <f>J37*0.17</f>
        <v>25.500000000000004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10</v>
      </c>
      <c r="G38" s="14">
        <v>100</v>
      </c>
      <c r="H38" s="14"/>
      <c r="J38" s="11">
        <f t="shared" si="0"/>
        <v>110</v>
      </c>
      <c r="K38" s="2">
        <f>J38*1</f>
        <v>110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297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298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/>
      <c r="J14" s="11">
        <f t="shared" si="0"/>
        <v>0</v>
      </c>
      <c r="K14" s="2">
        <f>J14*1</f>
        <v>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10</v>
      </c>
      <c r="F15" s="14">
        <v>4</v>
      </c>
      <c r="G15" s="14">
        <v>1</v>
      </c>
      <c r="H15" s="14">
        <v>3</v>
      </c>
      <c r="J15" s="11">
        <f t="shared" si="0"/>
        <v>18</v>
      </c>
      <c r="K15" s="2">
        <f>J15*2</f>
        <v>36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156</v>
      </c>
      <c r="F17" s="14" t="s">
        <v>156</v>
      </c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22</v>
      </c>
      <c r="G18" s="14"/>
      <c r="H18" s="14"/>
      <c r="J18" s="11">
        <f t="shared" si="0"/>
        <v>42</v>
      </c>
      <c r="K18" s="2">
        <f>J18*2.4</f>
        <v>100.8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80</v>
      </c>
      <c r="F19" s="14">
        <v>60</v>
      </c>
      <c r="G19" s="14">
        <v>56</v>
      </c>
      <c r="H19" s="14"/>
      <c r="J19" s="11">
        <f t="shared" si="0"/>
        <v>196</v>
      </c>
      <c r="K19" s="2">
        <f>J19*0.8</f>
        <v>156.80000000000001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68</v>
      </c>
      <c r="F20" s="14" t="s">
        <v>69</v>
      </c>
      <c r="G20" s="14" t="s">
        <v>74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70</v>
      </c>
      <c r="F21" s="14" t="s">
        <v>69</v>
      </c>
      <c r="G21" s="14" t="s">
        <v>74</v>
      </c>
      <c r="H21" s="14" t="s">
        <v>75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70</v>
      </c>
      <c r="F22" s="14" t="s">
        <v>69</v>
      </c>
      <c r="G22" s="14" t="s">
        <v>74</v>
      </c>
      <c r="H22" s="14" t="s">
        <v>75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11</v>
      </c>
      <c r="G23" s="14">
        <v>10</v>
      </c>
      <c r="H23" s="14"/>
      <c r="J23" s="11">
        <f t="shared" si="0"/>
        <v>41</v>
      </c>
      <c r="K23" s="2">
        <f>J23*2.2</f>
        <v>90.2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30</v>
      </c>
      <c r="F25" s="14"/>
      <c r="G25" s="14">
        <v>30</v>
      </c>
      <c r="H25" s="14">
        <v>80</v>
      </c>
      <c r="J25" s="11">
        <f t="shared" si="0"/>
        <v>140</v>
      </c>
      <c r="K25" s="2">
        <f>J25*1</f>
        <v>140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>
        <v>8</v>
      </c>
      <c r="H27" s="14"/>
      <c r="J27" s="11">
        <f t="shared" si="0"/>
        <v>8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>
        <v>6</v>
      </c>
      <c r="J28" s="11">
        <f t="shared" si="0"/>
        <v>10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25</v>
      </c>
      <c r="F29" s="14">
        <v>20</v>
      </c>
      <c r="G29" s="14"/>
      <c r="H29" s="14"/>
      <c r="I29" s="2" t="s">
        <v>51</v>
      </c>
      <c r="J29" s="11">
        <f t="shared" si="0"/>
        <v>45</v>
      </c>
      <c r="K29" s="2">
        <f>J29*3.8</f>
        <v>171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11">
        <f t="shared" si="0"/>
        <v>0</v>
      </c>
      <c r="K30" s="18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70</v>
      </c>
      <c r="F32" s="14" t="s">
        <v>75</v>
      </c>
      <c r="G32" s="14" t="s">
        <v>71</v>
      </c>
      <c r="H32" s="14" t="s">
        <v>111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10</v>
      </c>
      <c r="F33" s="28">
        <v>10</v>
      </c>
      <c r="G33" s="14"/>
      <c r="H33" s="14"/>
      <c r="J33" s="11">
        <f t="shared" si="0"/>
        <v>20</v>
      </c>
      <c r="K33" s="2">
        <f>J33*5</f>
        <v>100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8</v>
      </c>
      <c r="F34" s="14"/>
      <c r="G34" s="14"/>
      <c r="H34" s="14">
        <v>4</v>
      </c>
      <c r="J34" s="11">
        <f t="shared" si="0"/>
        <v>12</v>
      </c>
      <c r="K34" s="2">
        <f>J34*3.3</f>
        <v>39.599999999999994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71</v>
      </c>
      <c r="G35" s="14"/>
      <c r="H35" s="14" t="s">
        <v>131</v>
      </c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25</v>
      </c>
      <c r="F36" s="14">
        <v>11</v>
      </c>
      <c r="G36" s="14">
        <v>10</v>
      </c>
      <c r="H36" s="14">
        <v>25</v>
      </c>
      <c r="J36" s="11">
        <f t="shared" si="0"/>
        <v>71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60</v>
      </c>
      <c r="F37" s="14">
        <v>60</v>
      </c>
      <c r="G37" s="14">
        <v>50</v>
      </c>
      <c r="H37" s="14">
        <v>50</v>
      </c>
      <c r="J37" s="11">
        <f t="shared" si="0"/>
        <v>220</v>
      </c>
      <c r="K37" s="2">
        <f>J37*0.17</f>
        <v>37.400000000000006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70</v>
      </c>
      <c r="F38" s="14">
        <v>40</v>
      </c>
      <c r="G38" s="14">
        <v>50</v>
      </c>
      <c r="H38" s="14">
        <v>20</v>
      </c>
      <c r="J38" s="11">
        <f t="shared" si="0"/>
        <v>180</v>
      </c>
      <c r="K38" s="2">
        <f>J38*1</f>
        <v>180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299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300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>
        <v>1</v>
      </c>
      <c r="H14" s="14"/>
      <c r="J14" s="11">
        <f t="shared" si="0"/>
        <v>3</v>
      </c>
      <c r="K14" s="2">
        <f>J14*1</f>
        <v>3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15</v>
      </c>
      <c r="F15" s="14"/>
      <c r="G15" s="14">
        <v>1</v>
      </c>
      <c r="H15" s="14"/>
      <c r="J15" s="11">
        <f t="shared" si="0"/>
        <v>16</v>
      </c>
      <c r="K15" s="2">
        <f>J15*2</f>
        <v>32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22</v>
      </c>
      <c r="G18" s="14"/>
      <c r="H18" s="14"/>
      <c r="J18" s="11">
        <f t="shared" si="0"/>
        <v>42</v>
      </c>
      <c r="K18" s="2">
        <f>J18*2.4</f>
        <v>100.8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80</v>
      </c>
      <c r="F19" s="14">
        <v>100</v>
      </c>
      <c r="G19" s="14">
        <v>56</v>
      </c>
      <c r="H19" s="14"/>
      <c r="J19" s="11">
        <f t="shared" si="0"/>
        <v>236</v>
      </c>
      <c r="K19" s="2">
        <f>J19*0.8</f>
        <v>188.8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70</v>
      </c>
      <c r="F20" s="14" t="s">
        <v>75</v>
      </c>
      <c r="G20" s="14" t="s">
        <v>74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131</v>
      </c>
      <c r="F21" s="14" t="s">
        <v>69</v>
      </c>
      <c r="G21" s="14" t="s">
        <v>71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75</v>
      </c>
      <c r="F22" s="14" t="s">
        <v>69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11</v>
      </c>
      <c r="G23" s="14"/>
      <c r="H23" s="14"/>
      <c r="J23" s="11">
        <f t="shared" si="0"/>
        <v>31</v>
      </c>
      <c r="K23" s="2">
        <f>J23*2.2</f>
        <v>68.2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35</v>
      </c>
      <c r="F25" s="14">
        <v>10</v>
      </c>
      <c r="G25" s="14"/>
      <c r="H25" s="14"/>
      <c r="J25" s="11">
        <f t="shared" si="0"/>
        <v>45</v>
      </c>
      <c r="K25" s="2">
        <f>J25*1</f>
        <v>45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/>
      <c r="J28" s="11">
        <f t="shared" si="0"/>
        <v>4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25</v>
      </c>
      <c r="F29" s="14">
        <v>10</v>
      </c>
      <c r="G29" s="14">
        <v>15</v>
      </c>
      <c r="H29" s="14"/>
      <c r="I29" s="2" t="s">
        <v>51</v>
      </c>
      <c r="J29" s="11">
        <f t="shared" si="0"/>
        <v>50</v>
      </c>
      <c r="K29" s="2">
        <f>J29*3.8</f>
        <v>190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8</v>
      </c>
      <c r="H30" s="14"/>
      <c r="J30" s="11">
        <f t="shared" si="0"/>
        <v>8</v>
      </c>
      <c r="K30" s="18">
        <f>J30*5</f>
        <v>40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68</v>
      </c>
      <c r="F32" s="14" t="s">
        <v>25</v>
      </c>
      <c r="G32" s="14" t="s">
        <v>71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14">
        <v>4</v>
      </c>
      <c r="H33" s="14"/>
      <c r="J33" s="11">
        <f t="shared" si="0"/>
        <v>4</v>
      </c>
      <c r="K33" s="2">
        <f>J33*5</f>
        <v>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8</v>
      </c>
      <c r="F34" s="14"/>
      <c r="G34" s="14"/>
      <c r="H34" s="14"/>
      <c r="J34" s="11">
        <f t="shared" si="0"/>
        <v>8</v>
      </c>
      <c r="K34" s="2">
        <f>J34*3.3</f>
        <v>26.4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74</v>
      </c>
      <c r="G35" s="14"/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25</v>
      </c>
      <c r="F36" s="14">
        <v>22</v>
      </c>
      <c r="G36" s="14">
        <v>12</v>
      </c>
      <c r="H36" s="14"/>
      <c r="J36" s="11">
        <f t="shared" si="0"/>
        <v>59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100</v>
      </c>
      <c r="G37" s="14">
        <v>50</v>
      </c>
      <c r="H37" s="14"/>
      <c r="J37" s="11">
        <f t="shared" si="0"/>
        <v>180</v>
      </c>
      <c r="K37" s="2">
        <f>J37*0.17</f>
        <v>30.6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100</v>
      </c>
      <c r="F38" s="14">
        <v>50</v>
      </c>
      <c r="G38" s="14">
        <v>50</v>
      </c>
      <c r="H38" s="14"/>
      <c r="J38" s="11">
        <f t="shared" si="0"/>
        <v>200</v>
      </c>
      <c r="K38" s="2">
        <f>J38*1</f>
        <v>200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301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302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/>
      <c r="H14" s="14"/>
      <c r="J14" s="11">
        <f t="shared" si="0"/>
        <v>4</v>
      </c>
      <c r="K14" s="2">
        <f>J14*1</f>
        <v>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/>
      <c r="J15" s="11">
        <f t="shared" si="0"/>
        <v>4</v>
      </c>
      <c r="K15" s="2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11">
        <f t="shared" si="0"/>
        <v>0</v>
      </c>
      <c r="K18" s="2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100</v>
      </c>
      <c r="G19" s="14">
        <v>28</v>
      </c>
      <c r="H19" s="14">
        <v>60</v>
      </c>
      <c r="J19" s="11">
        <f t="shared" si="0"/>
        <v>228</v>
      </c>
      <c r="K19" s="2">
        <f>J19*0.8</f>
        <v>182.4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68</v>
      </c>
      <c r="F20" s="14" t="s">
        <v>75</v>
      </c>
      <c r="G20" s="14" t="s">
        <v>74</v>
      </c>
      <c r="H20" s="14" t="s">
        <v>75</v>
      </c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70</v>
      </c>
      <c r="F21" s="14" t="s">
        <v>75</v>
      </c>
      <c r="G21" s="14" t="s">
        <v>69</v>
      </c>
      <c r="H21" s="14" t="s">
        <v>68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 t="s">
        <v>74</v>
      </c>
      <c r="G22" s="14" t="s">
        <v>74</v>
      </c>
      <c r="H22" s="14" t="s">
        <v>68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11</v>
      </c>
      <c r="G23" s="14">
        <v>10</v>
      </c>
      <c r="H23" s="14"/>
      <c r="J23" s="11">
        <f t="shared" si="0"/>
        <v>41</v>
      </c>
      <c r="K23" s="2">
        <f>J23*2.2</f>
        <v>90.2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20</v>
      </c>
      <c r="F25" s="14"/>
      <c r="G25" s="14">
        <v>30</v>
      </c>
      <c r="H25" s="14"/>
      <c r="J25" s="11">
        <f t="shared" si="0"/>
        <v>50</v>
      </c>
      <c r="K25" s="2">
        <f>J25*1</f>
        <v>50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/>
      <c r="J28" s="11">
        <f t="shared" si="0"/>
        <v>4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/>
      <c r="G29" s="14">
        <v>10</v>
      </c>
      <c r="H29" s="14">
        <v>5</v>
      </c>
      <c r="I29" s="2" t="s">
        <v>51</v>
      </c>
      <c r="J29" s="11">
        <f t="shared" si="0"/>
        <v>15</v>
      </c>
      <c r="K29" s="2">
        <f>J29*3.8</f>
        <v>57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11">
        <f t="shared" si="0"/>
        <v>0</v>
      </c>
      <c r="K30" s="18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70</v>
      </c>
      <c r="G32" s="14" t="s">
        <v>71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14"/>
      <c r="H33" s="14"/>
      <c r="J33" s="11">
        <f t="shared" si="0"/>
        <v>0</v>
      </c>
      <c r="K33" s="2">
        <f>J33*5</f>
        <v>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8</v>
      </c>
      <c r="F34" s="14"/>
      <c r="G34" s="14">
        <v>2</v>
      </c>
      <c r="H34" s="14"/>
      <c r="J34" s="11">
        <f t="shared" si="0"/>
        <v>10</v>
      </c>
      <c r="K34" s="2">
        <f>J34*3.3</f>
        <v>33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71</v>
      </c>
      <c r="G35" s="14" t="s">
        <v>75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20</v>
      </c>
      <c r="F36" s="14">
        <v>22</v>
      </c>
      <c r="G36" s="14">
        <v>24</v>
      </c>
      <c r="H36" s="14"/>
      <c r="J36" s="11">
        <f t="shared" si="0"/>
        <v>66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50</v>
      </c>
      <c r="F37" s="14">
        <v>100</v>
      </c>
      <c r="G37" s="14">
        <v>50</v>
      </c>
      <c r="H37" s="14">
        <v>30</v>
      </c>
      <c r="J37" s="11">
        <f t="shared" si="0"/>
        <v>230</v>
      </c>
      <c r="K37" s="2">
        <f>J37*0.17</f>
        <v>39.1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35</v>
      </c>
      <c r="F38" s="14">
        <v>10</v>
      </c>
      <c r="G38" s="14">
        <v>50</v>
      </c>
      <c r="H38" s="14"/>
      <c r="J38" s="11">
        <f t="shared" si="0"/>
        <v>95</v>
      </c>
      <c r="K38" s="2">
        <f>J38*1</f>
        <v>95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303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304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/>
      <c r="G14" s="14">
        <v>1</v>
      </c>
      <c r="H14" s="14">
        <v>2</v>
      </c>
      <c r="J14" s="11">
        <f t="shared" si="0"/>
        <v>6</v>
      </c>
      <c r="K14" s="2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10</v>
      </c>
      <c r="F15" s="14"/>
      <c r="G15" s="14"/>
      <c r="H15" s="14">
        <v>2</v>
      </c>
      <c r="J15" s="11">
        <f t="shared" si="0"/>
        <v>12</v>
      </c>
      <c r="K15" s="2">
        <f>J15*2</f>
        <v>24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 t="s">
        <v>25</v>
      </c>
      <c r="H17" s="14" t="s">
        <v>25</v>
      </c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11">
        <f t="shared" si="0"/>
        <v>31</v>
      </c>
      <c r="K18" s="2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60</v>
      </c>
      <c r="F19" s="14">
        <v>50</v>
      </c>
      <c r="G19" s="14">
        <v>56</v>
      </c>
      <c r="H19" s="14">
        <v>60</v>
      </c>
      <c r="J19" s="11">
        <f t="shared" si="0"/>
        <v>226</v>
      </c>
      <c r="K19" s="2">
        <f>J19*0.8</f>
        <v>180.8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68</v>
      </c>
      <c r="F20" s="14"/>
      <c r="G20" s="14" t="s">
        <v>74</v>
      </c>
      <c r="H20" s="14" t="s">
        <v>69</v>
      </c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68</v>
      </c>
      <c r="F21" s="14"/>
      <c r="G21" s="14" t="s">
        <v>71</v>
      </c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68</v>
      </c>
      <c r="F22" s="14"/>
      <c r="G22" s="14" t="s">
        <v>74</v>
      </c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30</v>
      </c>
      <c r="F23" s="14">
        <v>22</v>
      </c>
      <c r="G23" s="14">
        <v>12</v>
      </c>
      <c r="H23" s="14"/>
      <c r="J23" s="11">
        <f t="shared" si="0"/>
        <v>64</v>
      </c>
      <c r="K23" s="2">
        <f>J23*2.2</f>
        <v>140.80000000000001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>
        <v>15</v>
      </c>
      <c r="G25" s="14">
        <v>30</v>
      </c>
      <c r="H25" s="14"/>
      <c r="J25" s="11">
        <f t="shared" si="0"/>
        <v>45</v>
      </c>
      <c r="K25" s="2">
        <f>J25*1</f>
        <v>45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3</v>
      </c>
      <c r="J28" s="11">
        <f t="shared" si="0"/>
        <v>3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/>
      <c r="G29" s="14">
        <v>10</v>
      </c>
      <c r="H29" s="14"/>
      <c r="I29" s="2" t="s">
        <v>51</v>
      </c>
      <c r="J29" s="11">
        <f t="shared" si="0"/>
        <v>30</v>
      </c>
      <c r="K29" s="2">
        <f>J29*3.8</f>
        <v>114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15</v>
      </c>
      <c r="F30" s="14"/>
      <c r="G30" s="14">
        <v>4</v>
      </c>
      <c r="H30" s="14">
        <v>3</v>
      </c>
      <c r="J30" s="11">
        <f t="shared" si="0"/>
        <v>22</v>
      </c>
      <c r="K30" s="18">
        <f>J30*5</f>
        <v>110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75</v>
      </c>
      <c r="G32" s="14" t="s">
        <v>111</v>
      </c>
      <c r="H32" s="14" t="s">
        <v>111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14">
        <v>4</v>
      </c>
      <c r="H33" s="14">
        <v>3</v>
      </c>
      <c r="J33" s="11">
        <f t="shared" si="0"/>
        <v>15</v>
      </c>
      <c r="K33" s="2">
        <f>J33*5</f>
        <v>75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>
        <v>4</v>
      </c>
      <c r="G34" s="14">
        <v>4</v>
      </c>
      <c r="H34" s="14">
        <v>2</v>
      </c>
      <c r="J34" s="11">
        <f t="shared" si="0"/>
        <v>10</v>
      </c>
      <c r="K34" s="2">
        <f>J34*3.3</f>
        <v>33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74</v>
      </c>
      <c r="G35" s="14" t="s">
        <v>75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25</v>
      </c>
      <c r="F36" s="14">
        <v>11</v>
      </c>
      <c r="G36" s="14">
        <v>24</v>
      </c>
      <c r="H36" s="14"/>
      <c r="J36" s="11">
        <f t="shared" si="0"/>
        <v>60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70</v>
      </c>
      <c r="F37" s="14">
        <v>100</v>
      </c>
      <c r="G37" s="14">
        <v>50</v>
      </c>
      <c r="H37" s="14">
        <v>30</v>
      </c>
      <c r="J37" s="11">
        <f t="shared" si="0"/>
        <v>250</v>
      </c>
      <c r="K37" s="2">
        <f>J37*0.17</f>
        <v>42.5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100</v>
      </c>
      <c r="F38" s="14">
        <v>50</v>
      </c>
      <c r="G38" s="14">
        <v>150</v>
      </c>
      <c r="H38" s="14">
        <v>150</v>
      </c>
      <c r="J38" s="11">
        <f t="shared" si="0"/>
        <v>450</v>
      </c>
      <c r="K38" s="2">
        <f>J38*1</f>
        <v>450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305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306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8</v>
      </c>
      <c r="G14" s="14">
        <v>1</v>
      </c>
      <c r="H14" s="14">
        <v>2</v>
      </c>
      <c r="J14" s="11">
        <f t="shared" si="0"/>
        <v>11</v>
      </c>
      <c r="K14" s="2">
        <f>J14*1</f>
        <v>11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>
        <v>4</v>
      </c>
      <c r="J15" s="11">
        <f t="shared" si="0"/>
        <v>4</v>
      </c>
      <c r="K15" s="2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>
        <v>11</v>
      </c>
      <c r="G18" s="14"/>
      <c r="H18" s="14"/>
      <c r="J18" s="11">
        <f t="shared" si="0"/>
        <v>11</v>
      </c>
      <c r="K18" s="2">
        <f>J18*2.4</f>
        <v>26.4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50</v>
      </c>
      <c r="G19" s="14">
        <v>28</v>
      </c>
      <c r="H19" s="14">
        <v>40</v>
      </c>
      <c r="J19" s="11">
        <f t="shared" si="0"/>
        <v>158</v>
      </c>
      <c r="K19" s="2">
        <f>J19*0.8</f>
        <v>126.4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 t="s">
        <v>75</v>
      </c>
      <c r="G20" s="14" t="s">
        <v>74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75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71</v>
      </c>
      <c r="F22" s="14" t="s">
        <v>75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25</v>
      </c>
      <c r="F23" s="14">
        <v>33</v>
      </c>
      <c r="G23" s="14">
        <v>12</v>
      </c>
      <c r="H23" s="14"/>
      <c r="J23" s="11">
        <f t="shared" si="0"/>
        <v>70</v>
      </c>
      <c r="K23" s="2">
        <f>J23*2.2</f>
        <v>154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>
        <v>10</v>
      </c>
      <c r="G25" s="14"/>
      <c r="H25" s="14">
        <v>30</v>
      </c>
      <c r="J25" s="11">
        <f t="shared" si="0"/>
        <v>40</v>
      </c>
      <c r="K25" s="2">
        <f>J25*1</f>
        <v>40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5</v>
      </c>
      <c r="J28" s="11">
        <f t="shared" si="0"/>
        <v>5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10</v>
      </c>
      <c r="F29" s="14">
        <v>40</v>
      </c>
      <c r="G29" s="14">
        <v>15</v>
      </c>
      <c r="H29" s="14"/>
      <c r="I29" s="2" t="s">
        <v>51</v>
      </c>
      <c r="J29" s="11">
        <f t="shared" si="0"/>
        <v>65</v>
      </c>
      <c r="K29" s="2">
        <f>J29*3.8</f>
        <v>247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20</v>
      </c>
      <c r="G30" s="14"/>
      <c r="H30" s="14"/>
      <c r="J30" s="11">
        <f t="shared" si="0"/>
        <v>20</v>
      </c>
      <c r="K30" s="18">
        <f>J30*5</f>
        <v>100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75</v>
      </c>
      <c r="G32" s="14" t="s">
        <v>71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20</v>
      </c>
      <c r="G33" s="14"/>
      <c r="H33" s="14"/>
      <c r="J33" s="11">
        <f t="shared" si="0"/>
        <v>20</v>
      </c>
      <c r="K33" s="2">
        <f>J33*5</f>
        <v>100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8</v>
      </c>
      <c r="F34" s="14">
        <v>3</v>
      </c>
      <c r="G34" s="14">
        <v>2</v>
      </c>
      <c r="H34" s="14">
        <v>2</v>
      </c>
      <c r="J34" s="11">
        <f t="shared" si="0"/>
        <v>15</v>
      </c>
      <c r="K34" s="2">
        <f>J34*3.3</f>
        <v>49.5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68</v>
      </c>
      <c r="F35" s="14" t="s">
        <v>75</v>
      </c>
      <c r="G35" s="14" t="s">
        <v>71</v>
      </c>
      <c r="H35" s="14" t="s">
        <v>75</v>
      </c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25</v>
      </c>
      <c r="F36" s="14">
        <v>33</v>
      </c>
      <c r="G36" s="14">
        <v>24</v>
      </c>
      <c r="H36" s="14"/>
      <c r="J36" s="11">
        <f t="shared" si="0"/>
        <v>82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100</v>
      </c>
      <c r="G37" s="14">
        <v>50</v>
      </c>
      <c r="H37" s="14">
        <v>50</v>
      </c>
      <c r="J37" s="11">
        <f t="shared" si="0"/>
        <v>240</v>
      </c>
      <c r="K37" s="2">
        <f>J37*0.17</f>
        <v>40.800000000000004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50</v>
      </c>
      <c r="F38" s="14">
        <v>30</v>
      </c>
      <c r="G38" s="14">
        <v>40</v>
      </c>
      <c r="H38" s="14">
        <v>50</v>
      </c>
      <c r="J38" s="11">
        <f t="shared" si="0"/>
        <v>170</v>
      </c>
      <c r="K38" s="2">
        <f>J38*1</f>
        <v>170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307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308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>
        <v>3</v>
      </c>
      <c r="H14" s="14"/>
      <c r="J14" s="11">
        <f t="shared" si="0"/>
        <v>7</v>
      </c>
      <c r="K14" s="2">
        <f>J14*1</f>
        <v>7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>
        <v>2</v>
      </c>
      <c r="H15" s="14"/>
      <c r="J15" s="11">
        <f t="shared" si="0"/>
        <v>2</v>
      </c>
      <c r="K15" s="2">
        <f>J15*2</f>
        <v>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>
        <v>11</v>
      </c>
      <c r="G18" s="14"/>
      <c r="H18" s="14"/>
      <c r="J18" s="11">
        <f t="shared" si="0"/>
        <v>11</v>
      </c>
      <c r="K18" s="2">
        <f>J18*2.4</f>
        <v>26.4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56</v>
      </c>
      <c r="F19" s="14">
        <v>80</v>
      </c>
      <c r="G19" s="14">
        <v>28</v>
      </c>
      <c r="H19" s="14"/>
      <c r="J19" s="11">
        <f t="shared" si="0"/>
        <v>164</v>
      </c>
      <c r="K19" s="2">
        <f>J19*0.8</f>
        <v>131.20000000000002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 t="s">
        <v>74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71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33</v>
      </c>
      <c r="F23" s="14">
        <v>11</v>
      </c>
      <c r="G23" s="14">
        <v>12</v>
      </c>
      <c r="H23" s="14"/>
      <c r="J23" s="11">
        <f t="shared" si="0"/>
        <v>56</v>
      </c>
      <c r="K23" s="2">
        <f>J23*2.2</f>
        <v>123.20000000000002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>
        <v>10</v>
      </c>
      <c r="G25" s="14"/>
      <c r="H25" s="14"/>
      <c r="J25" s="11">
        <f t="shared" si="0"/>
        <v>10</v>
      </c>
      <c r="K25" s="2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6</v>
      </c>
      <c r="F28" s="14"/>
      <c r="G28" s="14"/>
      <c r="H28" s="14"/>
      <c r="J28" s="11">
        <f t="shared" si="0"/>
        <v>6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20</v>
      </c>
      <c r="G29" s="14">
        <v>18</v>
      </c>
      <c r="H29" s="14"/>
      <c r="I29" s="2" t="s">
        <v>51</v>
      </c>
      <c r="J29" s="11">
        <f t="shared" si="0"/>
        <v>38</v>
      </c>
      <c r="K29" s="2">
        <f>J29*3.8</f>
        <v>144.4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11">
        <f t="shared" si="0"/>
        <v>0</v>
      </c>
      <c r="K30" s="18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71</v>
      </c>
      <c r="G32" s="14"/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8</v>
      </c>
      <c r="F33" s="28">
        <v>12</v>
      </c>
      <c r="G33" s="14">
        <v>8</v>
      </c>
      <c r="H33" s="14"/>
      <c r="J33" s="11">
        <f t="shared" si="0"/>
        <v>28</v>
      </c>
      <c r="K33" s="2">
        <f>J33*5</f>
        <v>140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4</v>
      </c>
      <c r="H34" s="14"/>
      <c r="J34" s="11">
        <f t="shared" si="0"/>
        <v>4</v>
      </c>
      <c r="K34" s="2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75</v>
      </c>
      <c r="F35" s="14" t="s">
        <v>69</v>
      </c>
      <c r="G35" s="14"/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40</v>
      </c>
      <c r="F36" s="14"/>
      <c r="G36" s="14">
        <v>36</v>
      </c>
      <c r="H36" s="14"/>
      <c r="J36" s="11">
        <f t="shared" si="0"/>
        <v>76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80</v>
      </c>
      <c r="G37" s="14">
        <v>30</v>
      </c>
      <c r="H37" s="14"/>
      <c r="J37" s="11">
        <f t="shared" si="0"/>
        <v>140</v>
      </c>
      <c r="K37" s="2">
        <f>J37*0.17</f>
        <v>23.8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>
        <v>20</v>
      </c>
      <c r="G38" s="14"/>
      <c r="H38" s="14"/>
      <c r="J38" s="11">
        <f t="shared" si="0"/>
        <v>50</v>
      </c>
      <c r="K38" s="2">
        <f>J38*1</f>
        <v>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309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310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>
        <v>2</v>
      </c>
      <c r="H14" s="14"/>
      <c r="J14" s="11">
        <f t="shared" si="0"/>
        <v>6</v>
      </c>
      <c r="K14" s="2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/>
      <c r="G15" s="14">
        <v>2</v>
      </c>
      <c r="H15" s="14"/>
      <c r="J15" s="11">
        <f t="shared" si="0"/>
        <v>8</v>
      </c>
      <c r="K15" s="2">
        <f>J15*2</f>
        <v>16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74</v>
      </c>
      <c r="F17" s="14" t="s">
        <v>25</v>
      </c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>
        <v>11</v>
      </c>
      <c r="G18" s="14"/>
      <c r="H18" s="14"/>
      <c r="J18" s="11">
        <f t="shared" si="0"/>
        <v>11</v>
      </c>
      <c r="K18" s="2">
        <f>J18*2.4</f>
        <v>26.4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60</v>
      </c>
      <c r="F19" s="14">
        <v>80</v>
      </c>
      <c r="G19" s="14">
        <v>28</v>
      </c>
      <c r="H19" s="14"/>
      <c r="J19" s="11">
        <f t="shared" si="0"/>
        <v>168</v>
      </c>
      <c r="K19" s="2">
        <f>J19*0.8</f>
        <v>134.4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 t="s">
        <v>25</v>
      </c>
      <c r="G20" s="14" t="s">
        <v>74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74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12</v>
      </c>
      <c r="F23" s="14">
        <v>22</v>
      </c>
      <c r="G23" s="14">
        <v>12</v>
      </c>
      <c r="H23" s="14"/>
      <c r="J23" s="11">
        <f t="shared" si="0"/>
        <v>46</v>
      </c>
      <c r="K23" s="2">
        <f>J23*2.2</f>
        <v>101.2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11">
        <f t="shared" si="0"/>
        <v>0</v>
      </c>
      <c r="K25" s="2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6</v>
      </c>
      <c r="F28" s="14"/>
      <c r="G28" s="14"/>
      <c r="H28" s="14"/>
      <c r="J28" s="11">
        <f t="shared" si="0"/>
        <v>6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10</v>
      </c>
      <c r="G29" s="14">
        <v>10</v>
      </c>
      <c r="H29" s="14"/>
      <c r="I29" s="2" t="s">
        <v>51</v>
      </c>
      <c r="J29" s="11">
        <f t="shared" si="0"/>
        <v>40</v>
      </c>
      <c r="K29" s="2">
        <f>J29*3.8</f>
        <v>152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11">
        <f t="shared" si="0"/>
        <v>0</v>
      </c>
      <c r="K30" s="18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/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15</v>
      </c>
      <c r="F33" s="28">
        <v>12</v>
      </c>
      <c r="G33" s="14">
        <v>5</v>
      </c>
      <c r="H33" s="14"/>
      <c r="J33" s="11">
        <f t="shared" si="0"/>
        <v>32</v>
      </c>
      <c r="K33" s="2">
        <f>J33*5</f>
        <v>160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4</v>
      </c>
      <c r="H34" s="14"/>
      <c r="J34" s="11">
        <f t="shared" si="0"/>
        <v>4</v>
      </c>
      <c r="K34" s="2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74</v>
      </c>
      <c r="G35" s="14"/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25</v>
      </c>
      <c r="F36" s="14">
        <v>33</v>
      </c>
      <c r="G36" s="14">
        <v>24</v>
      </c>
      <c r="H36" s="14"/>
      <c r="J36" s="11">
        <f t="shared" si="0"/>
        <v>82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60</v>
      </c>
      <c r="F37" s="14">
        <v>80</v>
      </c>
      <c r="G37" s="14">
        <v>30</v>
      </c>
      <c r="H37" s="14"/>
      <c r="J37" s="11">
        <f t="shared" si="0"/>
        <v>170</v>
      </c>
      <c r="K37" s="2">
        <f>J37*0.17</f>
        <v>28.900000000000002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45</v>
      </c>
      <c r="F38" s="14">
        <v>30</v>
      </c>
      <c r="G38" s="14"/>
      <c r="H38" s="14"/>
      <c r="J38" s="11">
        <f t="shared" si="0"/>
        <v>75</v>
      </c>
      <c r="K38" s="2">
        <f>J38*1</f>
        <v>75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4.85546875" style="2" customWidth="1"/>
    <col min="10" max="10" width="11.42578125" style="2" customWidth="1"/>
    <col min="11" max="11" width="14.5703125" style="2" customWidth="1"/>
    <col min="12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311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312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8</v>
      </c>
      <c r="G14" s="14">
        <v>2</v>
      </c>
      <c r="H14" s="14">
        <v>2</v>
      </c>
      <c r="J14" s="11">
        <f t="shared" si="0"/>
        <v>14</v>
      </c>
      <c r="K14" s="2">
        <f>J14*1</f>
        <v>14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>
        <v>4</v>
      </c>
      <c r="G15" s="14">
        <v>2</v>
      </c>
      <c r="H15" s="14">
        <v>3</v>
      </c>
      <c r="J15" s="11">
        <f t="shared" si="0"/>
        <v>15</v>
      </c>
      <c r="K15" s="2">
        <f>J15*2</f>
        <v>30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11">
        <f t="shared" si="0"/>
        <v>31</v>
      </c>
      <c r="K18" s="2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20</v>
      </c>
      <c r="F19" s="14">
        <v>40</v>
      </c>
      <c r="G19" s="14">
        <v>28</v>
      </c>
      <c r="H19" s="14">
        <v>20</v>
      </c>
      <c r="J19" s="11">
        <f t="shared" si="0"/>
        <v>108</v>
      </c>
      <c r="K19" s="2">
        <f>J19*0.8</f>
        <v>86.4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/>
      <c r="G20" s="14" t="s">
        <v>74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/>
      <c r="G21" s="14" t="s">
        <v>69</v>
      </c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74</v>
      </c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22</v>
      </c>
      <c r="G23" s="14">
        <v>24</v>
      </c>
      <c r="H23" s="14"/>
      <c r="J23" s="11">
        <f t="shared" si="0"/>
        <v>46</v>
      </c>
      <c r="K23" s="2">
        <f>J23*2.2</f>
        <v>101.2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>
        <v>15</v>
      </c>
      <c r="J25" s="11">
        <f t="shared" si="0"/>
        <v>15</v>
      </c>
      <c r="K25" s="2">
        <f>J25*1</f>
        <v>15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3</v>
      </c>
      <c r="F28" s="14"/>
      <c r="G28" s="14"/>
      <c r="H28" s="14"/>
      <c r="J28" s="11">
        <f t="shared" si="0"/>
        <v>3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10</v>
      </c>
      <c r="F29" s="14">
        <v>20</v>
      </c>
      <c r="G29" s="14">
        <v>20</v>
      </c>
      <c r="H29" s="14">
        <v>6</v>
      </c>
      <c r="I29" s="2" t="s">
        <v>51</v>
      </c>
      <c r="J29" s="11">
        <f t="shared" si="0"/>
        <v>56</v>
      </c>
      <c r="K29" s="2">
        <f>J29*3.8</f>
        <v>212.79999999999998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/>
      <c r="G30" s="14">
        <v>4</v>
      </c>
      <c r="H30" s="14"/>
      <c r="J30" s="11">
        <f t="shared" si="0"/>
        <v>14</v>
      </c>
      <c r="K30" s="18">
        <f>J30*5</f>
        <v>70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71</v>
      </c>
      <c r="G32" s="14" t="s">
        <v>69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20</v>
      </c>
      <c r="G33" s="14">
        <v>5</v>
      </c>
      <c r="H33" s="14"/>
      <c r="J33" s="11">
        <f t="shared" si="0"/>
        <v>25</v>
      </c>
      <c r="K33" s="2">
        <f>J33*5</f>
        <v>125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>
        <v>2</v>
      </c>
      <c r="G34" s="14">
        <v>2</v>
      </c>
      <c r="H34" s="14">
        <v>3</v>
      </c>
      <c r="J34" s="11">
        <f t="shared" si="0"/>
        <v>7</v>
      </c>
      <c r="K34" s="2">
        <f>J34*3.3</f>
        <v>23.099999999999998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75</v>
      </c>
      <c r="G35" s="14" t="s">
        <v>71</v>
      </c>
      <c r="H35" s="14" t="s">
        <v>75</v>
      </c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>
        <v>22</v>
      </c>
      <c r="G36" s="14">
        <v>24</v>
      </c>
      <c r="H36" s="14">
        <v>20</v>
      </c>
      <c r="J36" s="11">
        <f t="shared" si="0"/>
        <v>76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60</v>
      </c>
      <c r="G37" s="14">
        <v>30</v>
      </c>
      <c r="H37" s="14">
        <v>25</v>
      </c>
      <c r="J37" s="11">
        <f t="shared" si="0"/>
        <v>155</v>
      </c>
      <c r="K37" s="2">
        <f>J37*0.17</f>
        <v>26.35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>
        <v>30</v>
      </c>
      <c r="G38" s="14"/>
      <c r="H38" s="14">
        <v>15</v>
      </c>
      <c r="J38" s="11">
        <f t="shared" si="0"/>
        <v>85</v>
      </c>
      <c r="K38" s="2">
        <f>J38*1</f>
        <v>85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311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312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>
        <v>4</v>
      </c>
      <c r="G14" s="14">
        <v>2</v>
      </c>
      <c r="H14" s="14"/>
      <c r="J14" s="11">
        <f t="shared" si="0"/>
        <v>9</v>
      </c>
      <c r="K14" s="2">
        <f>J14*1</f>
        <v>9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>
        <v>4</v>
      </c>
      <c r="H15" s="14"/>
      <c r="J15" s="11">
        <f t="shared" si="0"/>
        <v>4</v>
      </c>
      <c r="K15" s="2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/>
      <c r="G18" s="14"/>
      <c r="H18" s="14"/>
      <c r="J18" s="11">
        <f t="shared" si="0"/>
        <v>20</v>
      </c>
      <c r="K18" s="2">
        <f>J18*2.4</f>
        <v>48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60</v>
      </c>
      <c r="F19" s="14">
        <v>80</v>
      </c>
      <c r="G19" s="14">
        <v>56</v>
      </c>
      <c r="H19" s="14"/>
      <c r="J19" s="11">
        <f t="shared" si="0"/>
        <v>196</v>
      </c>
      <c r="K19" s="2">
        <f>J19*0.8</f>
        <v>156.80000000000001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313</v>
      </c>
      <c r="F20" s="14"/>
      <c r="G20" s="14" t="s">
        <v>74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71</v>
      </c>
      <c r="G21" s="14" t="s">
        <v>71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 t="s">
        <v>69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/>
      <c r="G23" s="14">
        <v>24</v>
      </c>
      <c r="H23" s="14"/>
      <c r="J23" s="11">
        <f t="shared" si="0"/>
        <v>44</v>
      </c>
      <c r="K23" s="2">
        <f>J23*2.2</f>
        <v>96.800000000000011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>
        <v>10</v>
      </c>
      <c r="H25" s="14"/>
      <c r="J25" s="11">
        <f t="shared" si="0"/>
        <v>20</v>
      </c>
      <c r="K25" s="2">
        <f>J25*1</f>
        <v>20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/>
      <c r="J28" s="11">
        <f t="shared" si="0"/>
        <v>4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50</v>
      </c>
      <c r="G29" s="14">
        <v>20</v>
      </c>
      <c r="H29" s="14"/>
      <c r="I29" s="2" t="s">
        <v>51</v>
      </c>
      <c r="J29" s="11">
        <f t="shared" si="0"/>
        <v>90</v>
      </c>
      <c r="K29" s="2">
        <f>J29*3.8</f>
        <v>342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5</v>
      </c>
      <c r="H30" s="14"/>
      <c r="J30" s="11">
        <f t="shared" si="0"/>
        <v>5</v>
      </c>
      <c r="K30" s="18">
        <f>J30*5</f>
        <v>25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75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8</v>
      </c>
      <c r="F33" s="28">
        <v>12</v>
      </c>
      <c r="G33" s="14">
        <v>8</v>
      </c>
      <c r="H33" s="14"/>
      <c r="J33" s="11">
        <f t="shared" si="0"/>
        <v>28</v>
      </c>
      <c r="K33" s="2">
        <f>J33*5</f>
        <v>140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10</v>
      </c>
      <c r="F34" s="14"/>
      <c r="G34" s="14">
        <v>3</v>
      </c>
      <c r="H34" s="14"/>
      <c r="J34" s="11">
        <f t="shared" si="0"/>
        <v>13</v>
      </c>
      <c r="K34" s="2">
        <f>J34*3.3</f>
        <v>42.9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75</v>
      </c>
      <c r="G35" s="14" t="s">
        <v>314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/>
      <c r="G36" s="14">
        <v>24</v>
      </c>
      <c r="H36" s="14"/>
      <c r="J36" s="11">
        <f t="shared" si="0"/>
        <v>39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80</v>
      </c>
      <c r="G37" s="14">
        <v>30</v>
      </c>
      <c r="H37" s="14"/>
      <c r="J37" s="11">
        <f t="shared" si="0"/>
        <v>150</v>
      </c>
      <c r="K37" s="2">
        <f>J37*0.17</f>
        <v>25.500000000000004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60</v>
      </c>
      <c r="F38" s="14"/>
      <c r="G38" s="14"/>
      <c r="H38" s="14"/>
      <c r="J38" s="11">
        <f t="shared" si="0"/>
        <v>60</v>
      </c>
      <c r="K38" s="2">
        <f>J38*1</f>
        <v>60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317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318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>
        <v>4</v>
      </c>
      <c r="G14" s="14">
        <v>3</v>
      </c>
      <c r="H14" s="14">
        <v>5</v>
      </c>
      <c r="J14" s="11">
        <f t="shared" si="0"/>
        <v>15</v>
      </c>
      <c r="K14" s="2">
        <f>J14*1</f>
        <v>15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10</v>
      </c>
      <c r="F15" s="14">
        <v>4</v>
      </c>
      <c r="G15" s="14">
        <v>2</v>
      </c>
      <c r="H15" s="14">
        <v>5</v>
      </c>
      <c r="J15" s="11">
        <f t="shared" si="0"/>
        <v>21</v>
      </c>
      <c r="K15" s="2">
        <f>J15*2</f>
        <v>42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 t="s">
        <v>25</v>
      </c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>
        <v>11</v>
      </c>
      <c r="G18" s="14"/>
      <c r="H18" s="14">
        <v>20</v>
      </c>
      <c r="J18" s="11">
        <f t="shared" si="0"/>
        <v>31</v>
      </c>
      <c r="K18" s="2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20</v>
      </c>
      <c r="F19" s="14"/>
      <c r="G19" s="14">
        <v>28</v>
      </c>
      <c r="H19" s="14">
        <v>30</v>
      </c>
      <c r="J19" s="11">
        <f t="shared" si="0"/>
        <v>78</v>
      </c>
      <c r="K19" s="2">
        <f>J19*0.8</f>
        <v>62.400000000000006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 t="s">
        <v>69</v>
      </c>
      <c r="G20" s="14" t="s">
        <v>74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25</v>
      </c>
      <c r="G21" s="14" t="s">
        <v>315</v>
      </c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 t="s">
        <v>25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22</v>
      </c>
      <c r="G23" s="14">
        <v>10</v>
      </c>
      <c r="H23" s="14"/>
      <c r="J23" s="11">
        <f t="shared" si="0"/>
        <v>32</v>
      </c>
      <c r="K23" s="2">
        <f>J23*2.2</f>
        <v>70.400000000000006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>
        <v>4</v>
      </c>
      <c r="H24" s="14"/>
      <c r="J24" s="11">
        <f t="shared" si="0"/>
        <v>4</v>
      </c>
      <c r="K24" s="2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25</v>
      </c>
      <c r="F25" s="14">
        <v>10</v>
      </c>
      <c r="G25" s="14">
        <v>20</v>
      </c>
      <c r="H25" s="14">
        <v>50</v>
      </c>
      <c r="J25" s="11">
        <f t="shared" si="0"/>
        <v>105</v>
      </c>
      <c r="K25" s="2">
        <f>J25*1</f>
        <v>105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>
        <v>10</v>
      </c>
      <c r="J27" s="11">
        <f t="shared" si="0"/>
        <v>10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6</v>
      </c>
      <c r="F28" s="14"/>
      <c r="G28" s="14">
        <v>4</v>
      </c>
      <c r="H28" s="14">
        <v>10</v>
      </c>
      <c r="J28" s="11">
        <f t="shared" si="0"/>
        <v>20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35</v>
      </c>
      <c r="F29" s="14">
        <v>70</v>
      </c>
      <c r="G29" s="14">
        <v>20</v>
      </c>
      <c r="H29" s="14">
        <v>10</v>
      </c>
      <c r="I29" s="2" t="s">
        <v>51</v>
      </c>
      <c r="J29" s="11">
        <f t="shared" si="0"/>
        <v>135</v>
      </c>
      <c r="K29" s="2">
        <f>J29*3.8</f>
        <v>513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8</v>
      </c>
      <c r="F30" s="14"/>
      <c r="G30" s="14"/>
      <c r="H30" s="14"/>
      <c r="J30" s="11">
        <f t="shared" si="0"/>
        <v>8</v>
      </c>
      <c r="K30" s="18">
        <f>J30*5</f>
        <v>40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69</v>
      </c>
      <c r="G32" s="14" t="s">
        <v>25</v>
      </c>
      <c r="H32" s="14" t="s">
        <v>75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10</v>
      </c>
      <c r="G33" s="14">
        <v>10</v>
      </c>
      <c r="H33" s="14">
        <v>6</v>
      </c>
      <c r="J33" s="11">
        <f t="shared" si="0"/>
        <v>26</v>
      </c>
      <c r="K33" s="2">
        <f>J33*5</f>
        <v>130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>
        <v>33</v>
      </c>
      <c r="G34" s="14"/>
      <c r="H34" s="14">
        <v>6</v>
      </c>
      <c r="J34" s="11">
        <f t="shared" si="0"/>
        <v>39</v>
      </c>
      <c r="K34" s="2">
        <f>J34*3.3</f>
        <v>128.69999999999999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/>
      <c r="G35" s="14" t="s">
        <v>316</v>
      </c>
      <c r="H35" s="14" t="s">
        <v>75</v>
      </c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>
        <v>22</v>
      </c>
      <c r="G36" s="14">
        <v>10</v>
      </c>
      <c r="H36" s="14">
        <v>20</v>
      </c>
      <c r="J36" s="11">
        <f t="shared" si="0"/>
        <v>62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60</v>
      </c>
      <c r="G37" s="14">
        <v>30</v>
      </c>
      <c r="H37" s="14">
        <v>30</v>
      </c>
      <c r="J37" s="11">
        <f t="shared" si="0"/>
        <v>160</v>
      </c>
      <c r="K37" s="2">
        <f>J37*0.17</f>
        <v>27.200000000000003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/>
      <c r="G38" s="14">
        <v>30</v>
      </c>
      <c r="H38" s="14">
        <v>20</v>
      </c>
      <c r="J38" s="11">
        <f t="shared" si="0"/>
        <v>50</v>
      </c>
      <c r="K38" s="2">
        <f>J38*1</f>
        <v>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319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320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4</v>
      </c>
      <c r="G14" s="14"/>
      <c r="H14" s="14"/>
      <c r="J14" s="11">
        <f t="shared" si="0"/>
        <v>6</v>
      </c>
      <c r="K14" s="2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/>
      <c r="J15" s="11">
        <f t="shared" si="0"/>
        <v>0</v>
      </c>
      <c r="K15" s="2">
        <f>J15*2</f>
        <v>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>
        <v>11</v>
      </c>
      <c r="G18" s="14"/>
      <c r="H18" s="14"/>
      <c r="J18" s="11">
        <f t="shared" si="0"/>
        <v>11</v>
      </c>
      <c r="K18" s="2">
        <f>J18*2.4</f>
        <v>26.4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20</v>
      </c>
      <c r="F19" s="14">
        <v>50</v>
      </c>
      <c r="G19" s="14"/>
      <c r="H19" s="14"/>
      <c r="J19" s="11">
        <f t="shared" si="0"/>
        <v>70</v>
      </c>
      <c r="K19" s="2">
        <f>J19*0.8</f>
        <v>56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/>
      <c r="G20" s="14"/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/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/>
      <c r="G23" s="14"/>
      <c r="H23" s="14"/>
      <c r="J23" s="11">
        <f t="shared" si="0"/>
        <v>15</v>
      </c>
      <c r="K23" s="2">
        <f>J23*2.2</f>
        <v>33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25</v>
      </c>
      <c r="F25" s="14">
        <v>10</v>
      </c>
      <c r="G25" s="14"/>
      <c r="H25" s="14"/>
      <c r="J25" s="11">
        <f t="shared" si="0"/>
        <v>35</v>
      </c>
      <c r="K25" s="2">
        <f>J25*1</f>
        <v>35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6</v>
      </c>
      <c r="F28" s="14"/>
      <c r="G28" s="14"/>
      <c r="H28" s="14"/>
      <c r="J28" s="11">
        <f t="shared" si="0"/>
        <v>6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20</v>
      </c>
      <c r="G29" s="14"/>
      <c r="H29" s="14"/>
      <c r="I29" s="2" t="s">
        <v>51</v>
      </c>
      <c r="J29" s="11">
        <f t="shared" si="0"/>
        <v>40</v>
      </c>
      <c r="K29" s="2">
        <f>J29*3.8</f>
        <v>152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6</v>
      </c>
      <c r="F30" s="14">
        <v>8</v>
      </c>
      <c r="G30" s="14"/>
      <c r="H30" s="14"/>
      <c r="J30" s="11">
        <f t="shared" si="0"/>
        <v>14</v>
      </c>
      <c r="K30" s="18">
        <f>J30*5</f>
        <v>70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75</v>
      </c>
      <c r="G32" s="14"/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14"/>
      <c r="H33" s="14"/>
      <c r="J33" s="11">
        <f t="shared" si="0"/>
        <v>0</v>
      </c>
      <c r="K33" s="2">
        <f>J33*5</f>
        <v>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11">
        <f t="shared" si="0"/>
        <v>0</v>
      </c>
      <c r="K34" s="2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68</v>
      </c>
      <c r="G35" s="14"/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/>
      <c r="G36" s="14"/>
      <c r="H36" s="14"/>
      <c r="J36" s="11">
        <f t="shared" si="0"/>
        <v>15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30</v>
      </c>
      <c r="G37" s="14"/>
      <c r="H37" s="14"/>
      <c r="J37" s="11">
        <f t="shared" si="0"/>
        <v>60</v>
      </c>
      <c r="K37" s="2">
        <f>J37*0.17</f>
        <v>10.200000000000001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35</v>
      </c>
      <c r="F38" s="14">
        <v>20</v>
      </c>
      <c r="G38" s="14"/>
      <c r="H38" s="14"/>
      <c r="J38" s="11">
        <f t="shared" si="0"/>
        <v>55</v>
      </c>
      <c r="K38" s="2">
        <f>J38*1</f>
        <v>55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321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322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>
        <v>2</v>
      </c>
      <c r="H14" s="14">
        <v>3</v>
      </c>
      <c r="J14" s="11">
        <f t="shared" si="0"/>
        <v>5</v>
      </c>
      <c r="K14" s="2">
        <f>J14*1</f>
        <v>5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>
        <v>3</v>
      </c>
      <c r="J15" s="11">
        <f t="shared" si="0"/>
        <v>7</v>
      </c>
      <c r="K15" s="2">
        <f>J15*2</f>
        <v>14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 t="s">
        <v>25</v>
      </c>
      <c r="H17" s="14" t="s">
        <v>25</v>
      </c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>
        <v>20</v>
      </c>
      <c r="J18" s="11">
        <f t="shared" si="0"/>
        <v>20</v>
      </c>
      <c r="K18" s="2">
        <f>J18*2.4</f>
        <v>48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50</v>
      </c>
      <c r="G19" s="14"/>
      <c r="H19" s="14"/>
      <c r="J19" s="11">
        <f t="shared" si="0"/>
        <v>85</v>
      </c>
      <c r="K19" s="2">
        <f>J19*0.8</f>
        <v>68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/>
      <c r="H20" s="14" t="s">
        <v>69</v>
      </c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 t="s">
        <v>69</v>
      </c>
      <c r="G21" s="14"/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 t="s">
        <v>74</v>
      </c>
      <c r="H22" s="14" t="s">
        <v>69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>
        <v>11</v>
      </c>
      <c r="G23" s="14"/>
      <c r="H23" s="14"/>
      <c r="J23" s="11">
        <f t="shared" si="0"/>
        <v>21</v>
      </c>
      <c r="K23" s="2">
        <f>J23*2.2</f>
        <v>46.2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>
        <v>3</v>
      </c>
      <c r="H24" s="14"/>
      <c r="J24" s="11">
        <f t="shared" si="0"/>
        <v>3</v>
      </c>
      <c r="K24" s="2">
        <f>J24*4.5</f>
        <v>13.5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25</v>
      </c>
      <c r="F25" s="14">
        <v>10</v>
      </c>
      <c r="G25" s="14">
        <v>15</v>
      </c>
      <c r="H25" s="14">
        <v>30</v>
      </c>
      <c r="J25" s="11">
        <f t="shared" si="0"/>
        <v>80</v>
      </c>
      <c r="K25" s="2">
        <f>J25*1</f>
        <v>80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6</v>
      </c>
      <c r="F28" s="14"/>
      <c r="G28" s="14">
        <v>4</v>
      </c>
      <c r="H28" s="14">
        <v>10</v>
      </c>
      <c r="J28" s="11">
        <f t="shared" si="0"/>
        <v>20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30</v>
      </c>
      <c r="G29" s="14">
        <v>20</v>
      </c>
      <c r="H29" s="14">
        <v>5</v>
      </c>
      <c r="I29" s="2" t="s">
        <v>51</v>
      </c>
      <c r="J29" s="11">
        <f t="shared" si="0"/>
        <v>75</v>
      </c>
      <c r="K29" s="2">
        <f>J29*3.8</f>
        <v>285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8</v>
      </c>
      <c r="H30" s="14">
        <v>3</v>
      </c>
      <c r="J30" s="11">
        <f t="shared" si="0"/>
        <v>11</v>
      </c>
      <c r="K30" s="18">
        <f>J30*5</f>
        <v>55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74</v>
      </c>
      <c r="G32" s="14" t="s">
        <v>75</v>
      </c>
      <c r="H32" s="14" t="s">
        <v>111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14">
        <v>8</v>
      </c>
      <c r="H33" s="14">
        <v>5</v>
      </c>
      <c r="J33" s="11">
        <f t="shared" si="0"/>
        <v>13</v>
      </c>
      <c r="K33" s="2">
        <f>J33*5</f>
        <v>65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>
        <v>4</v>
      </c>
      <c r="G34" s="14"/>
      <c r="H34" s="14">
        <v>5</v>
      </c>
      <c r="J34" s="11">
        <f t="shared" si="0"/>
        <v>9</v>
      </c>
      <c r="K34" s="2">
        <f>J34*3.3</f>
        <v>29.7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>
        <v>33</v>
      </c>
      <c r="G35" s="14">
        <v>50</v>
      </c>
      <c r="H35" s="14">
        <v>50</v>
      </c>
      <c r="J35" s="11">
        <f t="shared" si="0"/>
        <v>133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/>
      <c r="G36" s="14">
        <v>24</v>
      </c>
      <c r="H36" s="14">
        <v>30</v>
      </c>
      <c r="J36" s="11">
        <f t="shared" si="0"/>
        <v>69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35</v>
      </c>
      <c r="F37" s="14">
        <v>50</v>
      </c>
      <c r="G37" s="14">
        <v>30</v>
      </c>
      <c r="H37" s="14">
        <v>20</v>
      </c>
      <c r="J37" s="11">
        <f t="shared" si="0"/>
        <v>135</v>
      </c>
      <c r="K37" s="2">
        <f>J37*0.17</f>
        <v>22.950000000000003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/>
      <c r="G38" s="14">
        <v>30</v>
      </c>
      <c r="H38" s="14">
        <v>20</v>
      </c>
      <c r="J38" s="11">
        <f t="shared" si="0"/>
        <v>50</v>
      </c>
      <c r="K38" s="2">
        <f>J38*1</f>
        <v>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323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324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10</v>
      </c>
      <c r="G14" s="14"/>
      <c r="H14" s="14">
        <v>2</v>
      </c>
      <c r="J14" s="11">
        <f t="shared" si="0"/>
        <v>14</v>
      </c>
      <c r="K14" s="2">
        <f>J14*1</f>
        <v>14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8</v>
      </c>
      <c r="G15" s="14"/>
      <c r="H15" s="14">
        <v>2</v>
      </c>
      <c r="J15" s="11">
        <f t="shared" si="0"/>
        <v>10</v>
      </c>
      <c r="K15" s="2">
        <f>J15*2</f>
        <v>20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>
        <v>10</v>
      </c>
      <c r="J18" s="11">
        <f t="shared" si="0"/>
        <v>41</v>
      </c>
      <c r="K18" s="2">
        <f>J18*2.4</f>
        <v>98.399999999999991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60</v>
      </c>
      <c r="F19" s="14">
        <v>30</v>
      </c>
      <c r="G19" s="14"/>
      <c r="H19" s="14"/>
      <c r="J19" s="11">
        <f t="shared" si="0"/>
        <v>90</v>
      </c>
      <c r="K19" s="2">
        <f>J19*0.8</f>
        <v>72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 t="s">
        <v>25</v>
      </c>
      <c r="G20" s="14"/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25</v>
      </c>
      <c r="G21" s="14"/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/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25</v>
      </c>
      <c r="F23" s="14">
        <v>22</v>
      </c>
      <c r="G23" s="14">
        <v>12</v>
      </c>
      <c r="H23" s="14"/>
      <c r="J23" s="11">
        <f t="shared" si="0"/>
        <v>59</v>
      </c>
      <c r="K23" s="2">
        <f>J23*2.2</f>
        <v>129.80000000000001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>
        <v>2</v>
      </c>
      <c r="H24" s="14"/>
      <c r="J24" s="11">
        <f t="shared" si="0"/>
        <v>2</v>
      </c>
      <c r="K24" s="2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15</v>
      </c>
      <c r="F25" s="14"/>
      <c r="G25" s="14">
        <v>15</v>
      </c>
      <c r="H25" s="14">
        <v>50</v>
      </c>
      <c r="J25" s="11">
        <f t="shared" si="0"/>
        <v>80</v>
      </c>
      <c r="K25" s="2">
        <f>J25*1</f>
        <v>80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6</v>
      </c>
      <c r="F28" s="14"/>
      <c r="G28" s="14"/>
      <c r="H28" s="14">
        <v>10</v>
      </c>
      <c r="J28" s="11">
        <f t="shared" si="0"/>
        <v>16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30</v>
      </c>
      <c r="F29" s="14">
        <v>30</v>
      </c>
      <c r="G29" s="14">
        <v>10</v>
      </c>
      <c r="H29" s="14">
        <v>5</v>
      </c>
      <c r="I29" s="2" t="s">
        <v>51</v>
      </c>
      <c r="J29" s="11">
        <f t="shared" si="0"/>
        <v>75</v>
      </c>
      <c r="K29" s="2">
        <f>J29*3.8</f>
        <v>285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20</v>
      </c>
      <c r="F30" s="14">
        <v>4</v>
      </c>
      <c r="G30" s="14">
        <v>8</v>
      </c>
      <c r="H30" s="14">
        <v>3</v>
      </c>
      <c r="J30" s="11">
        <f t="shared" si="0"/>
        <v>35</v>
      </c>
      <c r="K30" s="18">
        <f>J30*5</f>
        <v>175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 t="s">
        <v>69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6</v>
      </c>
      <c r="F33" s="28">
        <v>8</v>
      </c>
      <c r="G33" s="14">
        <v>10</v>
      </c>
      <c r="H33" s="14"/>
      <c r="J33" s="11">
        <f t="shared" si="0"/>
        <v>24</v>
      </c>
      <c r="K33" s="2">
        <f>J33*5</f>
        <v>120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1</v>
      </c>
      <c r="H34" s="14">
        <v>2</v>
      </c>
      <c r="J34" s="11">
        <f t="shared" si="0"/>
        <v>3</v>
      </c>
      <c r="K34" s="2">
        <f>J34*3.3</f>
        <v>9.8999999999999986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75</v>
      </c>
      <c r="G35" s="14" t="s">
        <v>25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30</v>
      </c>
      <c r="F36" s="14">
        <v>22</v>
      </c>
      <c r="G36" s="14">
        <v>24</v>
      </c>
      <c r="H36" s="14">
        <v>10</v>
      </c>
      <c r="J36" s="11">
        <f t="shared" si="0"/>
        <v>86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/>
      <c r="G37" s="14">
        <v>30</v>
      </c>
      <c r="H37" s="14"/>
      <c r="J37" s="11">
        <f t="shared" si="0"/>
        <v>60</v>
      </c>
      <c r="K37" s="2">
        <f>J37*0.17</f>
        <v>10.200000000000001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60</v>
      </c>
      <c r="F38" s="14">
        <v>30</v>
      </c>
      <c r="G38" s="14">
        <v>10</v>
      </c>
      <c r="H38" s="14">
        <v>30</v>
      </c>
      <c r="J38" s="11">
        <f t="shared" si="0"/>
        <v>130</v>
      </c>
      <c r="K38" s="2">
        <f>J38*1</f>
        <v>130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325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326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>
        <v>3</v>
      </c>
      <c r="H14" s="14"/>
      <c r="J14" s="11">
        <f t="shared" si="0"/>
        <v>5</v>
      </c>
      <c r="K14" s="2">
        <f>J14*1</f>
        <v>5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/>
      <c r="G15" s="14">
        <v>6</v>
      </c>
      <c r="H15" s="14"/>
      <c r="J15" s="11">
        <f t="shared" si="0"/>
        <v>12</v>
      </c>
      <c r="K15" s="2">
        <f>J15*2</f>
        <v>24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15</v>
      </c>
      <c r="F18" s="14"/>
      <c r="G18" s="14"/>
      <c r="H18" s="14"/>
      <c r="J18" s="11">
        <f t="shared" si="0"/>
        <v>15</v>
      </c>
      <c r="K18" s="2">
        <f>J18*2.4</f>
        <v>36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45</v>
      </c>
      <c r="F19" s="14">
        <v>30</v>
      </c>
      <c r="G19" s="14">
        <v>56</v>
      </c>
      <c r="H19" s="14"/>
      <c r="J19" s="11">
        <f t="shared" si="0"/>
        <v>131</v>
      </c>
      <c r="K19" s="2">
        <f>J19*0.8</f>
        <v>104.80000000000001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/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74</v>
      </c>
      <c r="G21" s="14" t="s">
        <v>71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71</v>
      </c>
      <c r="F22" s="14"/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13</v>
      </c>
      <c r="F23" s="14"/>
      <c r="G23" s="14">
        <v>12</v>
      </c>
      <c r="H23" s="14"/>
      <c r="J23" s="11">
        <f t="shared" si="0"/>
        <v>25</v>
      </c>
      <c r="K23" s="2">
        <f>J23*2.2</f>
        <v>55.000000000000007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>
        <v>2</v>
      </c>
      <c r="H24" s="14"/>
      <c r="J24" s="11">
        <f t="shared" si="0"/>
        <v>2</v>
      </c>
      <c r="K24" s="2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11">
        <f t="shared" si="0"/>
        <v>0</v>
      </c>
      <c r="K25" s="2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>
        <v>10</v>
      </c>
      <c r="H28" s="14"/>
      <c r="J28" s="11">
        <f t="shared" si="0"/>
        <v>14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/>
      <c r="G29" s="14">
        <v>20</v>
      </c>
      <c r="H29" s="14"/>
      <c r="I29" s="2" t="s">
        <v>51</v>
      </c>
      <c r="J29" s="11">
        <f t="shared" si="0"/>
        <v>40</v>
      </c>
      <c r="K29" s="2">
        <f>J29*3.8</f>
        <v>152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>
        <v>10</v>
      </c>
      <c r="H30" s="14"/>
      <c r="J30" s="11">
        <f t="shared" si="0"/>
        <v>18</v>
      </c>
      <c r="K30" s="18">
        <f>J30*5</f>
        <v>90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69</v>
      </c>
      <c r="G32" s="14" t="s">
        <v>75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14">
        <v>10</v>
      </c>
      <c r="H33" s="14"/>
      <c r="J33" s="11">
        <f t="shared" si="0"/>
        <v>18</v>
      </c>
      <c r="K33" s="2">
        <f>J33*5</f>
        <v>90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3</v>
      </c>
      <c r="F34" s="14"/>
      <c r="G34" s="14">
        <v>4</v>
      </c>
      <c r="H34" s="14"/>
      <c r="J34" s="11">
        <f t="shared" si="0"/>
        <v>7</v>
      </c>
      <c r="K34" s="2">
        <f>J34*3.3</f>
        <v>23.099999999999998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69</v>
      </c>
      <c r="G35" s="14" t="s">
        <v>131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>
        <v>11</v>
      </c>
      <c r="G36" s="14">
        <v>12</v>
      </c>
      <c r="H36" s="14"/>
      <c r="J36" s="11">
        <f t="shared" si="0"/>
        <v>33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40</v>
      </c>
      <c r="G37" s="14">
        <v>30</v>
      </c>
      <c r="H37" s="14"/>
      <c r="J37" s="11">
        <f t="shared" si="0"/>
        <v>100</v>
      </c>
      <c r="K37" s="2">
        <f>J37*0.17</f>
        <v>17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45</v>
      </c>
      <c r="F38" s="14">
        <v>10</v>
      </c>
      <c r="G38" s="14">
        <v>30</v>
      </c>
      <c r="H38" s="14"/>
      <c r="J38" s="11">
        <f t="shared" si="0"/>
        <v>85</v>
      </c>
      <c r="K38" s="2">
        <f>J38*1</f>
        <v>85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327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328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/>
      <c r="G14" s="14"/>
      <c r="H14" s="14"/>
      <c r="J14" s="11">
        <f t="shared" si="0"/>
        <v>3</v>
      </c>
      <c r="K14" s="2">
        <f>J14*1</f>
        <v>3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>
        <v>4</v>
      </c>
      <c r="G15" s="14"/>
      <c r="H15" s="14"/>
      <c r="J15" s="11">
        <f t="shared" si="0"/>
        <v>10</v>
      </c>
      <c r="K15" s="2">
        <f>J15*2</f>
        <v>20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15</v>
      </c>
      <c r="F18" s="14">
        <v>22</v>
      </c>
      <c r="G18" s="14"/>
      <c r="H18" s="14"/>
      <c r="J18" s="11">
        <f t="shared" si="0"/>
        <v>37</v>
      </c>
      <c r="K18" s="2">
        <f>J18*2.4</f>
        <v>88.8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60</v>
      </c>
      <c r="G19" s="14">
        <v>28</v>
      </c>
      <c r="H19" s="14"/>
      <c r="J19" s="11">
        <f t="shared" si="0"/>
        <v>128</v>
      </c>
      <c r="K19" s="2">
        <f>J19*0.8</f>
        <v>102.4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 t="s">
        <v>25</v>
      </c>
      <c r="G20" s="14" t="s">
        <v>74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/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 t="s">
        <v>69</v>
      </c>
      <c r="G22" s="14" t="s">
        <v>74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22</v>
      </c>
      <c r="G23" s="14">
        <v>12</v>
      </c>
      <c r="H23" s="14"/>
      <c r="J23" s="11">
        <f t="shared" si="0"/>
        <v>49</v>
      </c>
      <c r="K23" s="2">
        <f>J23*2.2</f>
        <v>107.80000000000001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>
        <v>2</v>
      </c>
      <c r="H24" s="14"/>
      <c r="J24" s="11">
        <f t="shared" si="0"/>
        <v>2</v>
      </c>
      <c r="K24" s="2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>
        <v>5</v>
      </c>
      <c r="H25" s="14"/>
      <c r="J25" s="11">
        <f t="shared" si="0"/>
        <v>15</v>
      </c>
      <c r="K25" s="2">
        <f>J25*1</f>
        <v>15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11">
        <f t="shared" si="0"/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30</v>
      </c>
      <c r="G29" s="14">
        <v>16</v>
      </c>
      <c r="H29" s="14"/>
      <c r="I29" s="2" t="s">
        <v>51</v>
      </c>
      <c r="J29" s="11">
        <f t="shared" si="0"/>
        <v>46</v>
      </c>
      <c r="K29" s="2">
        <f>J29*3.8</f>
        <v>174.79999999999998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/>
      <c r="G30" s="14"/>
      <c r="H30" s="14"/>
      <c r="J30" s="11">
        <f t="shared" si="0"/>
        <v>10</v>
      </c>
      <c r="K30" s="18">
        <f>J30*5</f>
        <v>50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131</v>
      </c>
      <c r="G32" s="14" t="s">
        <v>71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6</v>
      </c>
      <c r="F33" s="28"/>
      <c r="G33" s="14">
        <v>5</v>
      </c>
      <c r="H33" s="14"/>
      <c r="J33" s="11">
        <f t="shared" si="0"/>
        <v>11</v>
      </c>
      <c r="K33" s="2">
        <f>J33*5</f>
        <v>55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6</v>
      </c>
      <c r="F34" s="14">
        <v>2</v>
      </c>
      <c r="G34" s="14"/>
      <c r="H34" s="14"/>
      <c r="J34" s="11">
        <f t="shared" si="0"/>
        <v>8</v>
      </c>
      <c r="K34" s="2">
        <f>J34*3.3</f>
        <v>26.4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71</v>
      </c>
      <c r="G35" s="14" t="s">
        <v>68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25</v>
      </c>
      <c r="F36" s="14">
        <v>22</v>
      </c>
      <c r="G36" s="14">
        <v>24</v>
      </c>
      <c r="H36" s="14"/>
      <c r="J36" s="11">
        <f t="shared" si="0"/>
        <v>71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20</v>
      </c>
      <c r="G37" s="14">
        <v>50</v>
      </c>
      <c r="H37" s="14"/>
      <c r="J37" s="11">
        <f t="shared" si="0"/>
        <v>100</v>
      </c>
      <c r="K37" s="2">
        <f>J37*0.17</f>
        <v>17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>
        <v>10</v>
      </c>
      <c r="G38" s="14">
        <v>40</v>
      </c>
      <c r="H38" s="14"/>
      <c r="J38" s="11">
        <f t="shared" si="0"/>
        <v>90</v>
      </c>
      <c r="K38" s="2">
        <f>J38*1</f>
        <v>90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329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330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4</v>
      </c>
      <c r="G14" s="14"/>
      <c r="H14" s="14"/>
      <c r="J14" s="11">
        <f t="shared" si="0"/>
        <v>6</v>
      </c>
      <c r="K14" s="2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/>
      <c r="J15" s="11">
        <f t="shared" si="0"/>
        <v>0</v>
      </c>
      <c r="K15" s="2">
        <f>J15*2</f>
        <v>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11">
        <f t="shared" si="0"/>
        <v>0</v>
      </c>
      <c r="K18" s="2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50</v>
      </c>
      <c r="G19" s="14"/>
      <c r="H19" s="14"/>
      <c r="J19" s="11">
        <f t="shared" si="0"/>
        <v>85</v>
      </c>
      <c r="K19" s="2">
        <f>J19*0.8</f>
        <v>68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 t="s">
        <v>74</v>
      </c>
      <c r="G20" s="14" t="s">
        <v>25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 t="s">
        <v>69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 t="s">
        <v>74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/>
      <c r="G23" s="14">
        <v>6</v>
      </c>
      <c r="H23" s="14"/>
      <c r="J23" s="11">
        <f t="shared" si="0"/>
        <v>6</v>
      </c>
      <c r="K23" s="2">
        <f>J23*2.2</f>
        <v>13.200000000000001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>
        <v>2</v>
      </c>
      <c r="H24" s="14"/>
      <c r="J24" s="11">
        <f t="shared" si="0"/>
        <v>2</v>
      </c>
      <c r="K24" s="2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>
        <v>10</v>
      </c>
      <c r="H25" s="14"/>
      <c r="J25" s="11">
        <f t="shared" si="0"/>
        <v>10</v>
      </c>
      <c r="K25" s="2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>
        <v>15</v>
      </c>
      <c r="H28" s="14"/>
      <c r="J28" s="11">
        <f t="shared" si="0"/>
        <v>15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/>
      <c r="G29" s="14">
        <v>8</v>
      </c>
      <c r="H29" s="14"/>
      <c r="I29" s="2" t="s">
        <v>51</v>
      </c>
      <c r="J29" s="11">
        <f t="shared" si="0"/>
        <v>8</v>
      </c>
      <c r="K29" s="2">
        <f>J29*3.8</f>
        <v>30.4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4</v>
      </c>
      <c r="G30" s="14">
        <v>2</v>
      </c>
      <c r="H30" s="14"/>
      <c r="J30" s="11">
        <f t="shared" si="0"/>
        <v>6</v>
      </c>
      <c r="K30" s="18">
        <f>J30*5</f>
        <v>30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74</v>
      </c>
      <c r="G32" s="14" t="s">
        <v>74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14">
        <v>5</v>
      </c>
      <c r="H33" s="14"/>
      <c r="J33" s="11">
        <f t="shared" si="0"/>
        <v>13</v>
      </c>
      <c r="K33" s="2">
        <f>J33*5</f>
        <v>65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11">
        <f t="shared" si="0"/>
        <v>0</v>
      </c>
      <c r="K34" s="2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71</v>
      </c>
      <c r="G35" s="14" t="s">
        <v>68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/>
      <c r="H36" s="14"/>
      <c r="J36" s="11">
        <f t="shared" si="0"/>
        <v>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15</v>
      </c>
      <c r="F37" s="14">
        <v>30</v>
      </c>
      <c r="G37" s="14">
        <v>10</v>
      </c>
      <c r="H37" s="14"/>
      <c r="J37" s="11">
        <f t="shared" si="0"/>
        <v>55</v>
      </c>
      <c r="K37" s="2">
        <f>J37*0.17</f>
        <v>9.3500000000000014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>
        <v>20</v>
      </c>
      <c r="G38" s="14">
        <v>40</v>
      </c>
      <c r="H38" s="14"/>
      <c r="J38" s="11">
        <f t="shared" si="0"/>
        <v>90</v>
      </c>
      <c r="K38" s="2">
        <f>J38*1</f>
        <v>90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workbookViewId="0">
      <selection activeCell="C21" sqref="C21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hidden="1" customWidth="1"/>
    <col min="6" max="6" width="21" style="11" hidden="1" customWidth="1"/>
    <col min="7" max="7" width="15.85546875" style="11" hidden="1" customWidth="1"/>
    <col min="8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331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332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/>
      <c r="J14" s="11">
        <f t="shared" si="0"/>
        <v>0</v>
      </c>
      <c r="K14" s="2">
        <f>J14*1</f>
        <v>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>
        <v>5</v>
      </c>
      <c r="J15" s="11">
        <f t="shared" si="0"/>
        <v>5</v>
      </c>
      <c r="K15" s="2">
        <f>J15*2</f>
        <v>10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/>
      <c r="H17" s="14"/>
      <c r="J17" s="11">
        <f t="shared" si="0"/>
        <v>0</v>
      </c>
      <c r="K17" s="2">
        <f>J17*5.1</f>
        <v>0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>
        <v>20</v>
      </c>
      <c r="J18" s="11">
        <f t="shared" si="0"/>
        <v>20</v>
      </c>
      <c r="K18" s="2">
        <f>J18*2.4</f>
        <v>48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/>
      <c r="F19" s="14"/>
      <c r="G19" s="14"/>
      <c r="H19" s="14">
        <v>30</v>
      </c>
      <c r="J19" s="11">
        <f t="shared" si="0"/>
        <v>30</v>
      </c>
      <c r="K19" s="2">
        <f>J19*0.8</f>
        <v>24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/>
      <c r="H20" s="14" t="s">
        <v>75</v>
      </c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/>
      <c r="F21" s="14"/>
      <c r="G21" s="14"/>
      <c r="H21" s="14" t="s">
        <v>75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/>
      <c r="H22" s="14" t="s">
        <v>75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/>
      <c r="G23" s="14"/>
      <c r="H23" s="14"/>
      <c r="J23" s="11">
        <f t="shared" si="0"/>
        <v>0</v>
      </c>
      <c r="K23" s="2">
        <f>J23*2.2</f>
        <v>0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>
        <v>50</v>
      </c>
      <c r="J25" s="11">
        <f t="shared" si="0"/>
        <v>50</v>
      </c>
      <c r="K25" s="2">
        <f>J25*1</f>
        <v>50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11">
        <f t="shared" si="0"/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/>
      <c r="G29" s="14"/>
      <c r="H29" s="14"/>
      <c r="I29" s="2" t="s">
        <v>51</v>
      </c>
      <c r="J29" s="11">
        <f t="shared" si="0"/>
        <v>0</v>
      </c>
      <c r="K29" s="2">
        <f>J29*3.8</f>
        <v>0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11">
        <f t="shared" si="0"/>
        <v>0</v>
      </c>
      <c r="K30" s="18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/>
      <c r="F32" s="14"/>
      <c r="G32" s="14"/>
      <c r="H32" s="14" t="s">
        <v>111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14"/>
      <c r="H33" s="14"/>
      <c r="J33" s="11">
        <f t="shared" si="0"/>
        <v>0</v>
      </c>
      <c r="K33" s="2">
        <f>J33*5</f>
        <v>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>
        <v>5</v>
      </c>
      <c r="J34" s="11">
        <f t="shared" si="0"/>
        <v>5</v>
      </c>
      <c r="K34" s="2">
        <f>J34*3.3</f>
        <v>16.5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/>
      <c r="G35" s="14"/>
      <c r="H35" s="14" t="s">
        <v>75</v>
      </c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/>
      <c r="H36" s="14">
        <v>20</v>
      </c>
      <c r="J36" s="11">
        <f t="shared" si="0"/>
        <v>20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/>
      <c r="G37" s="14"/>
      <c r="H37" s="14">
        <v>50</v>
      </c>
      <c r="J37" s="11">
        <f t="shared" si="0"/>
        <v>50</v>
      </c>
      <c r="K37" s="2">
        <f>J37*0.17</f>
        <v>8.5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/>
      <c r="G38" s="14"/>
      <c r="H38" s="14">
        <v>20</v>
      </c>
      <c r="J38" s="11">
        <f t="shared" si="0"/>
        <v>20</v>
      </c>
      <c r="K38" s="2">
        <f>J38*1</f>
        <v>20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333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334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/>
      <c r="G14" s="14">
        <v>3</v>
      </c>
      <c r="H14" s="14"/>
      <c r="J14" s="11">
        <f t="shared" si="0"/>
        <v>6</v>
      </c>
      <c r="K14" s="2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>
        <v>4</v>
      </c>
      <c r="G15" s="14">
        <v>4</v>
      </c>
      <c r="H15" s="14">
        <v>7</v>
      </c>
      <c r="J15" s="11">
        <f t="shared" si="0"/>
        <v>21</v>
      </c>
      <c r="K15" s="2">
        <f>J15*2</f>
        <v>42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 t="s">
        <v>25</v>
      </c>
      <c r="H17" s="14" t="s">
        <v>25</v>
      </c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>
        <v>11</v>
      </c>
      <c r="G18" s="14"/>
      <c r="H18" s="14">
        <v>20</v>
      </c>
      <c r="J18" s="11">
        <f t="shared" si="0"/>
        <v>41</v>
      </c>
      <c r="K18" s="2">
        <f>J18*2.4</f>
        <v>98.399999999999991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50</v>
      </c>
      <c r="G19" s="14">
        <v>28</v>
      </c>
      <c r="H19" s="14">
        <v>20</v>
      </c>
      <c r="J19" s="11">
        <f t="shared" si="0"/>
        <v>138</v>
      </c>
      <c r="K19" s="2">
        <f>J19*0.8</f>
        <v>110.4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 t="s">
        <v>74</v>
      </c>
      <c r="G20" s="14" t="s">
        <v>25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74</v>
      </c>
      <c r="G21" s="14" t="s">
        <v>25</v>
      </c>
      <c r="H21" s="14" t="s">
        <v>69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 t="s">
        <v>25</v>
      </c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22</v>
      </c>
      <c r="G23" s="14"/>
      <c r="H23" s="14"/>
      <c r="J23" s="11">
        <f t="shared" si="0"/>
        <v>22</v>
      </c>
      <c r="K23" s="2">
        <f>J23*2.2</f>
        <v>48.400000000000006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11">
        <f t="shared" si="0"/>
        <v>2</v>
      </c>
      <c r="K24" s="2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>
        <v>10</v>
      </c>
      <c r="G25" s="14">
        <v>20</v>
      </c>
      <c r="H25" s="14">
        <v>20</v>
      </c>
      <c r="J25" s="11">
        <f t="shared" si="0"/>
        <v>50</v>
      </c>
      <c r="K25" s="2">
        <f>J25*1</f>
        <v>50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3</v>
      </c>
      <c r="F28" s="14"/>
      <c r="G28" s="14">
        <v>10</v>
      </c>
      <c r="H28" s="14"/>
      <c r="J28" s="11">
        <f t="shared" si="0"/>
        <v>13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20</v>
      </c>
      <c r="G29" s="14">
        <v>16</v>
      </c>
      <c r="H29" s="14">
        <v>5</v>
      </c>
      <c r="I29" s="2" t="s">
        <v>51</v>
      </c>
      <c r="J29" s="11">
        <f t="shared" si="0"/>
        <v>61</v>
      </c>
      <c r="K29" s="2">
        <f>J29*3.8</f>
        <v>231.79999999999998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4</v>
      </c>
      <c r="G30" s="14"/>
      <c r="H30" s="14">
        <v>5</v>
      </c>
      <c r="J30" s="11">
        <f t="shared" si="0"/>
        <v>9</v>
      </c>
      <c r="K30" s="18">
        <f>J30*5</f>
        <v>45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75</v>
      </c>
      <c r="G32" s="14" t="s">
        <v>74</v>
      </c>
      <c r="H32" s="14" t="s">
        <v>111</v>
      </c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10</v>
      </c>
      <c r="F33" s="28">
        <v>12</v>
      </c>
      <c r="G33" s="28"/>
      <c r="H33" s="14">
        <v>5</v>
      </c>
      <c r="J33" s="11">
        <f t="shared" si="0"/>
        <v>27</v>
      </c>
      <c r="K33" s="2">
        <f>J33*5</f>
        <v>135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3</v>
      </c>
      <c r="F34" s="14">
        <v>2</v>
      </c>
      <c r="G34" s="14">
        <v>4</v>
      </c>
      <c r="H34" s="14">
        <v>10</v>
      </c>
      <c r="J34" s="11">
        <f t="shared" si="0"/>
        <v>19</v>
      </c>
      <c r="K34" s="2">
        <f>J34*3.3</f>
        <v>62.699999999999996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71</v>
      </c>
      <c r="G35" s="14" t="s">
        <v>71</v>
      </c>
      <c r="H35" s="14" t="s">
        <v>75</v>
      </c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/>
      <c r="G36" s="14"/>
      <c r="H36" s="14">
        <v>20</v>
      </c>
      <c r="J36" s="11">
        <f t="shared" si="0"/>
        <v>30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30</v>
      </c>
      <c r="G37" s="14">
        <v>30</v>
      </c>
      <c r="H37" s="14"/>
      <c r="J37" s="11">
        <f t="shared" si="0"/>
        <v>90</v>
      </c>
      <c r="K37" s="2">
        <f>J37*0.17</f>
        <v>15.3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>
        <v>20</v>
      </c>
      <c r="G38" s="14">
        <v>50</v>
      </c>
      <c r="H38" s="14"/>
      <c r="J38" s="11">
        <f t="shared" si="0"/>
        <v>110</v>
      </c>
      <c r="K38" s="2">
        <f>J38*1</f>
        <v>110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335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336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8</v>
      </c>
      <c r="G14" s="14"/>
      <c r="H14" s="14"/>
      <c r="J14" s="11">
        <f t="shared" si="0"/>
        <v>8</v>
      </c>
      <c r="K14" s="2">
        <f>J14*1</f>
        <v>8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/>
      <c r="J15" s="11">
        <f t="shared" si="0"/>
        <v>4</v>
      </c>
      <c r="K15" s="2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/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11">
        <f t="shared" si="0"/>
        <v>0</v>
      </c>
      <c r="K18" s="2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50</v>
      </c>
      <c r="F19" s="14">
        <v>30</v>
      </c>
      <c r="G19" s="14"/>
      <c r="H19" s="14"/>
      <c r="J19" s="11">
        <f t="shared" si="0"/>
        <v>80</v>
      </c>
      <c r="K19" s="2">
        <f>J19*0.8</f>
        <v>64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/>
      <c r="G20" s="14" t="s">
        <v>25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/>
      <c r="G21" s="14" t="s">
        <v>25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25</v>
      </c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11</v>
      </c>
      <c r="G23" s="14">
        <v>12</v>
      </c>
      <c r="H23" s="14"/>
      <c r="J23" s="11">
        <f t="shared" si="0"/>
        <v>38</v>
      </c>
      <c r="K23" s="2">
        <f>J23*2.2</f>
        <v>83.600000000000009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6</v>
      </c>
      <c r="F25" s="14"/>
      <c r="G25" s="14">
        <v>10</v>
      </c>
      <c r="H25" s="14"/>
      <c r="J25" s="11">
        <f t="shared" si="0"/>
        <v>16</v>
      </c>
      <c r="K25" s="2">
        <f>J25*1</f>
        <v>16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/>
      <c r="J28" s="11">
        <f t="shared" si="0"/>
        <v>4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25</v>
      </c>
      <c r="F29" s="14">
        <v>20</v>
      </c>
      <c r="G29" s="14">
        <v>8</v>
      </c>
      <c r="H29" s="14"/>
      <c r="I29" s="2" t="s">
        <v>51</v>
      </c>
      <c r="J29" s="11">
        <f t="shared" si="0"/>
        <v>53</v>
      </c>
      <c r="K29" s="2">
        <f>J29*3.8</f>
        <v>201.39999999999998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>
        <v>2</v>
      </c>
      <c r="H30" s="14"/>
      <c r="J30" s="11">
        <f t="shared" si="0"/>
        <v>10</v>
      </c>
      <c r="K30" s="18">
        <f>J30*5</f>
        <v>50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74</v>
      </c>
      <c r="G32" s="14" t="s">
        <v>69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6</v>
      </c>
      <c r="F33" s="28">
        <v>12</v>
      </c>
      <c r="G33" s="28"/>
      <c r="H33" s="14"/>
      <c r="J33" s="11">
        <f t="shared" si="0"/>
        <v>18</v>
      </c>
      <c r="K33" s="2">
        <f>J33*5</f>
        <v>90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3</v>
      </c>
      <c r="F34" s="14">
        <v>4</v>
      </c>
      <c r="G34" s="14"/>
      <c r="H34" s="14"/>
      <c r="J34" s="11">
        <f t="shared" si="0"/>
        <v>7</v>
      </c>
      <c r="K34" s="2">
        <f>J34*3.3</f>
        <v>23.099999999999998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74</v>
      </c>
      <c r="G35" s="14"/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11</v>
      </c>
      <c r="G36" s="14">
        <v>12</v>
      </c>
      <c r="H36" s="14"/>
      <c r="J36" s="11">
        <f t="shared" si="0"/>
        <v>23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/>
      <c r="G37" s="14"/>
      <c r="H37" s="14"/>
      <c r="J37" s="11">
        <f t="shared" si="0"/>
        <v>40</v>
      </c>
      <c r="K37" s="2">
        <f>J37*0.17</f>
        <v>6.8000000000000007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35</v>
      </c>
      <c r="F38" s="14">
        <v>10</v>
      </c>
      <c r="G38" s="14">
        <v>50</v>
      </c>
      <c r="H38" s="14"/>
      <c r="J38" s="11">
        <f t="shared" si="0"/>
        <v>95</v>
      </c>
      <c r="K38" s="2">
        <f>J38*1</f>
        <v>95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337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338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>
        <v>4</v>
      </c>
      <c r="G14" s="14"/>
      <c r="H14" s="14"/>
      <c r="J14" s="11">
        <f t="shared" si="0"/>
        <v>7</v>
      </c>
      <c r="K14" s="2">
        <f>J14*1</f>
        <v>7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/>
      <c r="J15" s="11">
        <f t="shared" si="0"/>
        <v>4</v>
      </c>
      <c r="K15" s="2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11">
        <f t="shared" si="0"/>
        <v>0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/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11">
        <f t="shared" si="0"/>
        <v>0</v>
      </c>
      <c r="K18" s="2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30</v>
      </c>
      <c r="G19" s="14">
        <v>28</v>
      </c>
      <c r="H19" s="14"/>
      <c r="J19" s="11">
        <f t="shared" si="0"/>
        <v>98</v>
      </c>
      <c r="K19" s="2">
        <f>J19*0.8</f>
        <v>78.400000000000006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/>
      <c r="G20" s="14" t="s">
        <v>25</v>
      </c>
      <c r="H20" s="14"/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74</v>
      </c>
      <c r="G21" s="14" t="s">
        <v>74</v>
      </c>
      <c r="H21" s="14"/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/>
      <c r="H22" s="14"/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11</v>
      </c>
      <c r="G23" s="14"/>
      <c r="H23" s="14"/>
      <c r="J23" s="11">
        <f t="shared" si="0"/>
        <v>26</v>
      </c>
      <c r="K23" s="2">
        <f>J23*2.2</f>
        <v>57.2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>
        <v>5</v>
      </c>
      <c r="G25" s="14">
        <v>5</v>
      </c>
      <c r="H25" s="14"/>
      <c r="J25" s="11">
        <f t="shared" si="0"/>
        <v>10</v>
      </c>
      <c r="K25" s="2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11">
        <f t="shared" si="0"/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10</v>
      </c>
      <c r="G29" s="14">
        <v>20</v>
      </c>
      <c r="H29" s="14"/>
      <c r="I29" s="2" t="s">
        <v>51</v>
      </c>
      <c r="J29" s="11">
        <f t="shared" si="0"/>
        <v>30</v>
      </c>
      <c r="K29" s="2">
        <f>J29*3.8</f>
        <v>114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>
        <v>4</v>
      </c>
      <c r="H30" s="14"/>
      <c r="J30" s="11">
        <f t="shared" si="0"/>
        <v>12</v>
      </c>
      <c r="K30" s="18">
        <f>J30*5</f>
        <v>60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  <c r="K31" s="2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75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10</v>
      </c>
      <c r="F33" s="28">
        <v>12</v>
      </c>
      <c r="G33" s="28">
        <v>5</v>
      </c>
      <c r="H33" s="14"/>
      <c r="J33" s="11">
        <f t="shared" si="0"/>
        <v>27</v>
      </c>
      <c r="K33" s="2">
        <f>J33*5</f>
        <v>135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4</v>
      </c>
      <c r="H34" s="14"/>
      <c r="J34" s="11">
        <f t="shared" si="0"/>
        <v>4</v>
      </c>
      <c r="K34" s="2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69</v>
      </c>
      <c r="G35" s="14" t="s">
        <v>68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25</v>
      </c>
      <c r="F36" s="14">
        <v>11</v>
      </c>
      <c r="G36" s="14"/>
      <c r="H36" s="14"/>
      <c r="J36" s="11">
        <f t="shared" si="0"/>
        <v>36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/>
      <c r="G37" s="14">
        <v>40</v>
      </c>
      <c r="H37" s="14"/>
      <c r="J37" s="11">
        <f t="shared" si="0"/>
        <v>80</v>
      </c>
      <c r="K37" s="2">
        <f>J37*0.17</f>
        <v>13.600000000000001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35</v>
      </c>
      <c r="F38" s="14">
        <v>10</v>
      </c>
      <c r="G38" s="14">
        <v>50</v>
      </c>
      <c r="H38" s="14"/>
      <c r="J38" s="11">
        <f t="shared" si="0"/>
        <v>95</v>
      </c>
      <c r="K38" s="2">
        <f>J38*1</f>
        <v>95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topLeftCell="A19" zoomScale="90" zoomScaleNormal="90" workbookViewId="0">
      <selection activeCell="E28" sqref="B28:E29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339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340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11" t="s">
        <v>10</v>
      </c>
      <c r="K12" s="2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11">
        <f t="shared" ref="J13:J38" si="0">E13+F13+G13+H13</f>
        <v>0</v>
      </c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4</v>
      </c>
      <c r="F14" s="14">
        <v>8</v>
      </c>
      <c r="G14" s="14"/>
      <c r="H14" s="14">
        <v>3</v>
      </c>
      <c r="J14" s="11">
        <f t="shared" si="0"/>
        <v>15</v>
      </c>
      <c r="K14" s="2">
        <f>J14*1</f>
        <v>15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10</v>
      </c>
      <c r="F15" s="14">
        <v>4</v>
      </c>
      <c r="G15" s="14">
        <v>4</v>
      </c>
      <c r="H15" s="14">
        <v>5</v>
      </c>
      <c r="J15" s="11">
        <f t="shared" si="0"/>
        <v>23</v>
      </c>
      <c r="K15" s="2">
        <f>J15*2</f>
        <v>46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>
        <v>6</v>
      </c>
      <c r="J16" s="11">
        <f t="shared" si="0"/>
        <v>6</v>
      </c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 t="s">
        <v>74</v>
      </c>
      <c r="J17" s="11" t="e">
        <f t="shared" si="0"/>
        <v>#VALUE!</v>
      </c>
      <c r="K17" s="2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/>
      <c r="G18" s="14"/>
      <c r="H18" s="14">
        <v>25</v>
      </c>
      <c r="J18" s="11">
        <f t="shared" si="0"/>
        <v>35</v>
      </c>
      <c r="K18" s="2">
        <f>J18*2.4</f>
        <v>84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80</v>
      </c>
      <c r="G19" s="14"/>
      <c r="H19" s="14">
        <v>40</v>
      </c>
      <c r="J19" s="11">
        <f t="shared" si="0"/>
        <v>160</v>
      </c>
      <c r="K19" s="2">
        <f>J19*0.8</f>
        <v>128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25</v>
      </c>
      <c r="F20" s="14" t="s">
        <v>25</v>
      </c>
      <c r="G20" s="14"/>
      <c r="H20" s="14" t="s">
        <v>71</v>
      </c>
      <c r="J20" s="11" t="e">
        <f t="shared" si="0"/>
        <v>#VALUE!</v>
      </c>
      <c r="K20" s="2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25</v>
      </c>
      <c r="G21" s="14" t="s">
        <v>74</v>
      </c>
      <c r="H21" s="14" t="s">
        <v>71</v>
      </c>
      <c r="J21" s="11" t="e">
        <f t="shared" si="0"/>
        <v>#VALUE!</v>
      </c>
      <c r="K21" s="2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 t="s">
        <v>25</v>
      </c>
      <c r="G22" s="14"/>
      <c r="H22" s="14" t="s">
        <v>71</v>
      </c>
      <c r="J22" s="11" t="e">
        <f t="shared" si="0"/>
        <v>#VALUE!</v>
      </c>
      <c r="K22" s="2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12</v>
      </c>
      <c r="F23" s="14">
        <v>22</v>
      </c>
      <c r="G23" s="14">
        <v>12</v>
      </c>
      <c r="H23" s="14"/>
      <c r="J23" s="11">
        <f t="shared" si="0"/>
        <v>46</v>
      </c>
      <c r="K23" s="2">
        <f>J23*2.2</f>
        <v>101.2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11">
        <f t="shared" si="0"/>
        <v>0</v>
      </c>
      <c r="K24" s="2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>
        <v>10</v>
      </c>
      <c r="H25" s="14">
        <v>30</v>
      </c>
      <c r="J25" s="11">
        <f t="shared" si="0"/>
        <v>40</v>
      </c>
      <c r="K25" s="2">
        <f>J25*1</f>
        <v>40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11">
        <f t="shared" si="0"/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11">
        <f t="shared" si="0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10</v>
      </c>
      <c r="F28" s="14"/>
      <c r="G28" s="14">
        <v>12</v>
      </c>
      <c r="H28" s="14">
        <v>6</v>
      </c>
      <c r="J28" s="11">
        <f t="shared" si="0"/>
        <v>28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10</v>
      </c>
      <c r="F29" s="14">
        <v>10</v>
      </c>
      <c r="G29" s="14">
        <v>16</v>
      </c>
      <c r="H29" s="14">
        <v>6</v>
      </c>
      <c r="I29" s="2" t="s">
        <v>51</v>
      </c>
      <c r="J29" s="11">
        <f t="shared" si="0"/>
        <v>42</v>
      </c>
      <c r="K29" s="2">
        <f>J29*3.8</f>
        <v>159.6</v>
      </c>
      <c r="L29" s="20">
        <v>36.5</v>
      </c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6</v>
      </c>
      <c r="F30" s="14">
        <v>8</v>
      </c>
      <c r="G30" s="14">
        <v>4</v>
      </c>
      <c r="H30" s="14">
        <v>6</v>
      </c>
      <c r="J30" s="11">
        <f t="shared" si="0"/>
        <v>24</v>
      </c>
      <c r="K30" s="18">
        <f>J30*5</f>
        <v>120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11">
        <f t="shared" si="0"/>
        <v>0</v>
      </c>
      <c r="K31" s="2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75</v>
      </c>
      <c r="G32" s="14" t="s">
        <v>71</v>
      </c>
      <c r="H32" s="14"/>
      <c r="J32" s="11" t="e">
        <f t="shared" si="0"/>
        <v>#VALUE!</v>
      </c>
      <c r="K32" s="2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10</v>
      </c>
      <c r="F33" s="28">
        <v>10</v>
      </c>
      <c r="G33" s="28">
        <v>4</v>
      </c>
      <c r="H33" s="14">
        <v>6</v>
      </c>
      <c r="J33" s="11">
        <f t="shared" si="0"/>
        <v>30</v>
      </c>
      <c r="K33" s="2">
        <f>J33*5</f>
        <v>150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10</v>
      </c>
      <c r="F34" s="14"/>
      <c r="G34" s="14">
        <v>4</v>
      </c>
      <c r="H34" s="14">
        <v>3</v>
      </c>
      <c r="J34" s="11">
        <f t="shared" si="0"/>
        <v>17</v>
      </c>
      <c r="K34" s="2">
        <f>J34*3.3</f>
        <v>56.099999999999994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68</v>
      </c>
      <c r="G35" s="14" t="s">
        <v>71</v>
      </c>
      <c r="H35" s="14"/>
      <c r="J35" s="11" t="e">
        <f t="shared" si="0"/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20</v>
      </c>
      <c r="G36" s="14">
        <v>12</v>
      </c>
      <c r="H36" s="14"/>
      <c r="J36" s="11">
        <f t="shared" si="0"/>
        <v>32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50</v>
      </c>
      <c r="F37" s="14">
        <v>20</v>
      </c>
      <c r="G37" s="14">
        <v>30</v>
      </c>
      <c r="H37" s="14">
        <v>30</v>
      </c>
      <c r="J37" s="11">
        <f t="shared" si="0"/>
        <v>130</v>
      </c>
      <c r="K37" s="2">
        <f>J37*0.17</f>
        <v>22.1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35</v>
      </c>
      <c r="F38" s="14"/>
      <c r="G38" s="14">
        <v>50</v>
      </c>
      <c r="H38" s="14"/>
      <c r="J38" s="11">
        <f t="shared" si="0"/>
        <v>85</v>
      </c>
      <c r="K38" s="2">
        <f>J38*1</f>
        <v>85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341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342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/>
      <c r="H14" s="14"/>
      <c r="J14" s="29">
        <f t="shared" si="0"/>
        <v>4</v>
      </c>
      <c r="K14" s="30">
        <f>J14*1</f>
        <v>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10</v>
      </c>
      <c r="F15" s="14"/>
      <c r="G15" s="14"/>
      <c r="H15" s="14"/>
      <c r="J15" s="29">
        <f t="shared" si="0"/>
        <v>10</v>
      </c>
      <c r="K15" s="30">
        <f>J15*2</f>
        <v>20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>
        <v>15</v>
      </c>
      <c r="G18" s="14"/>
      <c r="H18" s="14">
        <v>20</v>
      </c>
      <c r="J18" s="29">
        <f t="shared" si="0"/>
        <v>35</v>
      </c>
      <c r="K18" s="30">
        <f>J18*2.4</f>
        <v>84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60</v>
      </c>
      <c r="F19" s="14">
        <v>60</v>
      </c>
      <c r="G19" s="14">
        <v>10</v>
      </c>
      <c r="H19" s="14"/>
      <c r="J19" s="29">
        <f t="shared" si="0"/>
        <v>130</v>
      </c>
      <c r="K19" s="30">
        <f>J19*0.8</f>
        <v>104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 t="s">
        <v>25</v>
      </c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 t="s">
        <v>25</v>
      </c>
      <c r="G21" s="14" t="s">
        <v>25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25</v>
      </c>
      <c r="F22" s="14" t="s">
        <v>25</v>
      </c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5</v>
      </c>
      <c r="F23" s="14"/>
      <c r="G23" s="14">
        <v>20</v>
      </c>
      <c r="H23" s="14"/>
      <c r="J23" s="29">
        <f t="shared" si="0"/>
        <v>25</v>
      </c>
      <c r="K23" s="30">
        <f>J23*2.2</f>
        <v>55.000000000000007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5</v>
      </c>
      <c r="F25" s="14">
        <v>15</v>
      </c>
      <c r="G25" s="14">
        <v>15</v>
      </c>
      <c r="H25" s="14"/>
      <c r="J25" s="29">
        <f t="shared" si="0"/>
        <v>35</v>
      </c>
      <c r="K25" s="30">
        <f>J25*1</f>
        <v>35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30</v>
      </c>
      <c r="F29" s="14"/>
      <c r="G29" s="14">
        <v>20</v>
      </c>
      <c r="H29" s="14"/>
      <c r="I29" s="2" t="s">
        <v>51</v>
      </c>
      <c r="J29" s="29">
        <f t="shared" si="0"/>
        <v>50</v>
      </c>
      <c r="K29" s="30">
        <f>J29*3.8</f>
        <v>190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5</v>
      </c>
      <c r="G30" s="14">
        <v>3</v>
      </c>
      <c r="H30" s="14"/>
      <c r="J30" s="29">
        <f t="shared" si="0"/>
        <v>8</v>
      </c>
      <c r="K30" s="16">
        <f>J30*5</f>
        <v>40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75</v>
      </c>
      <c r="G32" s="14" t="s">
        <v>74</v>
      </c>
      <c r="H32" s="14" t="s">
        <v>111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5</v>
      </c>
      <c r="F33" s="28">
        <v>3</v>
      </c>
      <c r="G33" s="28"/>
      <c r="H33" s="14"/>
      <c r="J33" s="29">
        <f t="shared" si="0"/>
        <v>8</v>
      </c>
      <c r="K33" s="30">
        <f>J33*5</f>
        <v>40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10</v>
      </c>
      <c r="F34" s="14"/>
      <c r="G34" s="14">
        <v>2</v>
      </c>
      <c r="H34" s="14"/>
      <c r="J34" s="29">
        <f t="shared" si="0"/>
        <v>12</v>
      </c>
      <c r="K34" s="30">
        <f>J34*3.3</f>
        <v>39.599999999999994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25</v>
      </c>
      <c r="F35" s="14" t="s">
        <v>71</v>
      </c>
      <c r="G35" s="14" t="s">
        <v>74</v>
      </c>
      <c r="H35" s="14" t="s">
        <v>75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/>
      <c r="G36" s="14">
        <v>15</v>
      </c>
      <c r="H36" s="14">
        <v>20</v>
      </c>
      <c r="J36" s="29">
        <f t="shared" si="0"/>
        <v>45</v>
      </c>
      <c r="K36" s="30">
        <f>J36*0.2</f>
        <v>9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/>
      <c r="G37" s="14">
        <v>30</v>
      </c>
      <c r="H37" s="14"/>
      <c r="J37" s="29">
        <f t="shared" si="0"/>
        <v>30</v>
      </c>
      <c r="K37" s="30">
        <f>J37*0.17</f>
        <v>5.1000000000000005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50</v>
      </c>
      <c r="F38" s="14">
        <v>30</v>
      </c>
      <c r="G38" s="14">
        <v>30</v>
      </c>
      <c r="H38" s="14"/>
      <c r="J38" s="29">
        <f t="shared" si="0"/>
        <v>110</v>
      </c>
      <c r="K38" s="30">
        <f>J38*1</f>
        <v>110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343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344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>
        <v>4</v>
      </c>
      <c r="G14" s="14">
        <v>2</v>
      </c>
      <c r="H14" s="14"/>
      <c r="J14" s="29">
        <f t="shared" si="0"/>
        <v>9</v>
      </c>
      <c r="K14" s="30">
        <f>J14*1</f>
        <v>9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>
        <v>2</v>
      </c>
      <c r="H15" s="14"/>
      <c r="J15" s="29">
        <f t="shared" si="0"/>
        <v>2</v>
      </c>
      <c r="K15" s="30">
        <f>J15*2</f>
        <v>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15</v>
      </c>
      <c r="F18" s="14"/>
      <c r="G18" s="14"/>
      <c r="H18" s="14"/>
      <c r="J18" s="29">
        <f t="shared" si="0"/>
        <v>15</v>
      </c>
      <c r="K18" s="30">
        <f>J18*2.4</f>
        <v>36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/>
      <c r="G19" s="14">
        <v>28</v>
      </c>
      <c r="H19" s="14"/>
      <c r="J19" s="29">
        <f t="shared" si="0"/>
        <v>68</v>
      </c>
      <c r="K19" s="30">
        <f>J19*0.8</f>
        <v>54.400000000000006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/>
      <c r="H20" s="14"/>
      <c r="J20" s="29">
        <f t="shared" si="0"/>
        <v>0</v>
      </c>
      <c r="K20" s="30">
        <f>J20*0.35</f>
        <v>0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/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/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11</v>
      </c>
      <c r="G23" s="14"/>
      <c r="H23" s="14"/>
      <c r="J23" s="29">
        <f t="shared" si="0"/>
        <v>26</v>
      </c>
      <c r="K23" s="30">
        <f>J23*2.2</f>
        <v>57.2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>
        <v>10</v>
      </c>
      <c r="H25" s="14"/>
      <c r="J25" s="29">
        <f t="shared" si="0"/>
        <v>20</v>
      </c>
      <c r="K25" s="30">
        <f>J25*1</f>
        <v>20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20</v>
      </c>
      <c r="G29" s="14">
        <v>10</v>
      </c>
      <c r="H29" s="14"/>
      <c r="I29" s="2" t="s">
        <v>51</v>
      </c>
      <c r="J29" s="29">
        <f t="shared" si="0"/>
        <v>50</v>
      </c>
      <c r="K29" s="30">
        <f>J29*3.8</f>
        <v>190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15</v>
      </c>
      <c r="F30" s="14"/>
      <c r="G30" s="14">
        <v>5</v>
      </c>
      <c r="H30" s="14"/>
      <c r="J30" s="29">
        <f t="shared" si="0"/>
        <v>20</v>
      </c>
      <c r="K30" s="16">
        <f>J30*5</f>
        <v>100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/>
      <c r="G32" s="14"/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28">
        <v>8</v>
      </c>
      <c r="H33" s="14"/>
      <c r="J33" s="29">
        <f t="shared" si="0"/>
        <v>8</v>
      </c>
      <c r="K33" s="30">
        <f>J33*5</f>
        <v>40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4</v>
      </c>
      <c r="F34" s="14"/>
      <c r="G34" s="14">
        <v>4</v>
      </c>
      <c r="H34" s="14"/>
      <c r="J34" s="29">
        <f t="shared" si="0"/>
        <v>8</v>
      </c>
      <c r="K34" s="30">
        <f>J34*3.3</f>
        <v>26.4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69</v>
      </c>
      <c r="G35" s="14" t="s">
        <v>71</v>
      </c>
      <c r="H35" s="14" t="s">
        <v>75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/>
      <c r="G36" s="14"/>
      <c r="H36" s="14"/>
      <c r="J36" s="29">
        <f t="shared" si="0"/>
        <v>10</v>
      </c>
      <c r="K36" s="30">
        <f>J36*0.2</f>
        <v>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40</v>
      </c>
      <c r="G37" s="14"/>
      <c r="H37" s="14"/>
      <c r="J37" s="29">
        <f t="shared" si="0"/>
        <v>70</v>
      </c>
      <c r="K37" s="30">
        <f>J37*0.17</f>
        <v>11.9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60</v>
      </c>
      <c r="F38" s="14">
        <v>10</v>
      </c>
      <c r="G38" s="14">
        <v>40</v>
      </c>
      <c r="H38" s="14"/>
      <c r="J38" s="29">
        <f t="shared" si="0"/>
        <v>110</v>
      </c>
      <c r="K38" s="30">
        <f>J38*1</f>
        <v>110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345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346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>
        <v>2</v>
      </c>
      <c r="H14" s="14"/>
      <c r="J14" s="29">
        <f t="shared" si="0"/>
        <v>4</v>
      </c>
      <c r="K14" s="30">
        <f>J14*1</f>
        <v>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>
        <v>4</v>
      </c>
      <c r="G15" s="14">
        <v>2</v>
      </c>
      <c r="H15" s="14">
        <v>5</v>
      </c>
      <c r="J15" s="29">
        <f t="shared" si="0"/>
        <v>17</v>
      </c>
      <c r="K15" s="30">
        <f>J15*2</f>
        <v>34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15</v>
      </c>
      <c r="F18" s="14">
        <v>11</v>
      </c>
      <c r="G18" s="14"/>
      <c r="H18" s="14"/>
      <c r="J18" s="29">
        <f t="shared" si="0"/>
        <v>26</v>
      </c>
      <c r="K18" s="30">
        <f>J18*2.4</f>
        <v>62.4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60</v>
      </c>
      <c r="G19" s="14">
        <v>28</v>
      </c>
      <c r="H19" s="14"/>
      <c r="J19" s="29">
        <f t="shared" si="0"/>
        <v>123</v>
      </c>
      <c r="K19" s="30">
        <f>J19*0.8</f>
        <v>98.4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 t="s">
        <v>25</v>
      </c>
      <c r="G20" s="14" t="s">
        <v>74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69</v>
      </c>
      <c r="G21" s="14" t="s">
        <v>69</v>
      </c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 t="s">
        <v>69</v>
      </c>
      <c r="G22" s="14" t="s">
        <v>74</v>
      </c>
      <c r="H22" s="14" t="s">
        <v>69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22</v>
      </c>
      <c r="G23" s="14"/>
      <c r="H23" s="14"/>
      <c r="J23" s="29">
        <f t="shared" si="0"/>
        <v>37</v>
      </c>
      <c r="K23" s="30">
        <f>J23*2.2</f>
        <v>81.400000000000006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20</v>
      </c>
      <c r="F25" s="14"/>
      <c r="G25" s="14"/>
      <c r="H25" s="14"/>
      <c r="J25" s="29">
        <f t="shared" si="0"/>
        <v>20</v>
      </c>
      <c r="K25" s="30">
        <f>J25*1</f>
        <v>20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10</v>
      </c>
      <c r="J28" s="29">
        <f t="shared" si="0"/>
        <v>10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40</v>
      </c>
      <c r="G29" s="14"/>
      <c r="H29" s="14">
        <v>6</v>
      </c>
      <c r="I29" s="2" t="s">
        <v>51</v>
      </c>
      <c r="J29" s="29">
        <f t="shared" si="0"/>
        <v>46</v>
      </c>
      <c r="K29" s="30">
        <f>J29*3.8</f>
        <v>174.79999999999998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/>
      <c r="G30" s="14">
        <v>4</v>
      </c>
      <c r="H30" s="14"/>
      <c r="J30" s="29">
        <f t="shared" si="0"/>
        <v>14</v>
      </c>
      <c r="K30" s="16">
        <f>J30*5</f>
        <v>70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28">
        <v>5</v>
      </c>
      <c r="H33" s="14">
        <v>3</v>
      </c>
      <c r="J33" s="29">
        <f t="shared" si="0"/>
        <v>16</v>
      </c>
      <c r="K33" s="30">
        <f>J33*5</f>
        <v>80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>
        <v>4</v>
      </c>
      <c r="G34" s="14">
        <v>4</v>
      </c>
      <c r="H34" s="14">
        <v>3</v>
      </c>
      <c r="J34" s="29">
        <f t="shared" si="0"/>
        <v>11</v>
      </c>
      <c r="K34" s="30">
        <f>J34*3.3</f>
        <v>36.299999999999997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69</v>
      </c>
      <c r="G35" s="14" t="s">
        <v>68</v>
      </c>
      <c r="H35" s="14" t="s">
        <v>70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/>
      <c r="G36" s="14">
        <v>12</v>
      </c>
      <c r="H36" s="14">
        <v>30</v>
      </c>
      <c r="J36" s="29">
        <f t="shared" si="0"/>
        <v>57</v>
      </c>
      <c r="K36" s="30">
        <f>J36*0.2</f>
        <v>11.4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>
        <v>40</v>
      </c>
      <c r="G37" s="14">
        <v>30</v>
      </c>
      <c r="H37" s="14">
        <v>30</v>
      </c>
      <c r="J37" s="29">
        <f t="shared" si="0"/>
        <v>100</v>
      </c>
      <c r="K37" s="30">
        <f>J37*0.17</f>
        <v>17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80</v>
      </c>
      <c r="F38" s="14">
        <v>10</v>
      </c>
      <c r="G38" s="14">
        <v>30</v>
      </c>
      <c r="H38" s="14"/>
      <c r="J38" s="29">
        <f t="shared" si="0"/>
        <v>120</v>
      </c>
      <c r="K38" s="30">
        <f>J38*1</f>
        <v>120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347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348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/>
      <c r="H14" s="14"/>
      <c r="J14" s="29">
        <f t="shared" si="0"/>
        <v>4</v>
      </c>
      <c r="K14" s="30">
        <f>J14*1</f>
        <v>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/>
      <c r="J15" s="29">
        <f t="shared" si="0"/>
        <v>0</v>
      </c>
      <c r="K15" s="30">
        <f>J15*2</f>
        <v>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29">
        <f t="shared" si="0"/>
        <v>0</v>
      </c>
      <c r="K18" s="30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25</v>
      </c>
      <c r="F19" s="14">
        <v>40</v>
      </c>
      <c r="G19" s="14">
        <v>28</v>
      </c>
      <c r="H19" s="14"/>
      <c r="J19" s="29">
        <f t="shared" si="0"/>
        <v>93</v>
      </c>
      <c r="K19" s="30">
        <f>J19*0.8</f>
        <v>74.400000000000006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/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/>
      <c r="F21" s="14"/>
      <c r="G21" s="14" t="s">
        <v>25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/>
      <c r="G23" s="14">
        <v>10</v>
      </c>
      <c r="H23" s="14"/>
      <c r="J23" s="29">
        <f t="shared" si="0"/>
        <v>10</v>
      </c>
      <c r="K23" s="30">
        <f>J23*2.2</f>
        <v>22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30</v>
      </c>
      <c r="F25" s="14"/>
      <c r="G25" s="14">
        <v>5</v>
      </c>
      <c r="H25" s="14"/>
      <c r="J25" s="29">
        <f t="shared" si="0"/>
        <v>35</v>
      </c>
      <c r="K25" s="30">
        <f>J25*1</f>
        <v>35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/>
      <c r="G29" s="14"/>
      <c r="H29" s="14"/>
      <c r="I29" s="2" t="s">
        <v>51</v>
      </c>
      <c r="J29" s="29">
        <f t="shared" si="0"/>
        <v>20</v>
      </c>
      <c r="K29" s="30">
        <f>J29*3.8</f>
        <v>76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>
        <v>4</v>
      </c>
      <c r="H30" s="14"/>
      <c r="J30" s="29">
        <f t="shared" si="0"/>
        <v>12</v>
      </c>
      <c r="K30" s="16">
        <f>J30*5</f>
        <v>60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>
        <v>1</v>
      </c>
      <c r="F31" s="14"/>
      <c r="G31" s="14"/>
      <c r="H31" s="14"/>
      <c r="J31" s="29">
        <f t="shared" si="0"/>
        <v>1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25</v>
      </c>
      <c r="G32" s="14" t="s">
        <v>71</v>
      </c>
      <c r="H32" s="14" t="s">
        <v>75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28">
        <v>4</v>
      </c>
      <c r="H33" s="14"/>
      <c r="J33" s="29">
        <f t="shared" si="0"/>
        <v>4</v>
      </c>
      <c r="K33" s="30">
        <f>J33*5</f>
        <v>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>
        <v>8</v>
      </c>
      <c r="G34" s="14">
        <v>2</v>
      </c>
      <c r="H34" s="14">
        <v>5</v>
      </c>
      <c r="J34" s="29">
        <f t="shared" si="0"/>
        <v>15</v>
      </c>
      <c r="K34" s="30">
        <f>J34*3.3</f>
        <v>49.5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74</v>
      </c>
      <c r="G35" s="14" t="s">
        <v>131</v>
      </c>
      <c r="H35" s="14" t="s">
        <v>70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/>
      <c r="G36" s="14">
        <v>10</v>
      </c>
      <c r="H36" s="14"/>
      <c r="J36" s="29">
        <f t="shared" si="0"/>
        <v>20</v>
      </c>
      <c r="K36" s="30">
        <f>J36*0.2</f>
        <v>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>
        <v>10</v>
      </c>
      <c r="G37" s="14">
        <v>15</v>
      </c>
      <c r="H37" s="14"/>
      <c r="J37" s="29">
        <f t="shared" si="0"/>
        <v>25</v>
      </c>
      <c r="K37" s="30">
        <f>J37*0.17</f>
        <v>4.25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70</v>
      </c>
      <c r="F38" s="14"/>
      <c r="G38" s="14">
        <v>25</v>
      </c>
      <c r="H38" s="14"/>
      <c r="J38" s="29">
        <f t="shared" si="0"/>
        <v>95</v>
      </c>
      <c r="K38" s="30">
        <f>J38*1</f>
        <v>95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349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350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8</v>
      </c>
      <c r="G14" s="14">
        <v>1</v>
      </c>
      <c r="H14" s="14"/>
      <c r="J14" s="29">
        <f t="shared" si="0"/>
        <v>9</v>
      </c>
      <c r="K14" s="30">
        <f>J14*1</f>
        <v>9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>
        <v>4</v>
      </c>
      <c r="G15" s="14">
        <v>1</v>
      </c>
      <c r="H15" s="14"/>
      <c r="J15" s="29">
        <f t="shared" si="0"/>
        <v>11</v>
      </c>
      <c r="K15" s="30">
        <f>J15*2</f>
        <v>22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29">
        <f t="shared" si="0"/>
        <v>0</v>
      </c>
      <c r="K18" s="30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60</v>
      </c>
      <c r="G19" s="14">
        <v>28</v>
      </c>
      <c r="H19" s="14"/>
      <c r="J19" s="29">
        <f t="shared" si="0"/>
        <v>123</v>
      </c>
      <c r="K19" s="30">
        <f>J19*0.8</f>
        <v>98.4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 t="s">
        <v>74</v>
      </c>
      <c r="G20" s="14" t="s">
        <v>74</v>
      </c>
      <c r="H20" s="14" t="s">
        <v>74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74</v>
      </c>
      <c r="G21" s="14" t="s">
        <v>71</v>
      </c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 t="s">
        <v>74</v>
      </c>
      <c r="G22" s="14" t="s">
        <v>74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>
        <v>22</v>
      </c>
      <c r="G23" s="14"/>
      <c r="H23" s="14"/>
      <c r="J23" s="29">
        <f t="shared" si="0"/>
        <v>32</v>
      </c>
      <c r="K23" s="30">
        <f>J23*2.2</f>
        <v>70.400000000000006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1</v>
      </c>
      <c r="F24" s="14"/>
      <c r="G24" s="14"/>
      <c r="H24" s="14"/>
      <c r="J24" s="29">
        <f t="shared" si="0"/>
        <v>1</v>
      </c>
      <c r="K24" s="30">
        <f>J24*4.5</f>
        <v>4.5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>
        <v>15</v>
      </c>
      <c r="H25" s="14"/>
      <c r="J25" s="29">
        <f t="shared" si="0"/>
        <v>15</v>
      </c>
      <c r="K25" s="30">
        <f>J25*1</f>
        <v>15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>
        <v>16</v>
      </c>
      <c r="H28" s="14"/>
      <c r="J28" s="29">
        <f t="shared" si="0"/>
        <v>16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10</v>
      </c>
      <c r="G29" s="14">
        <v>16</v>
      </c>
      <c r="H29" s="14"/>
      <c r="I29" s="2" t="s">
        <v>51</v>
      </c>
      <c r="J29" s="29">
        <f t="shared" si="0"/>
        <v>41</v>
      </c>
      <c r="K29" s="30">
        <f>J29*3.8</f>
        <v>155.79999999999998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>
        <v>4</v>
      </c>
      <c r="H30" s="14"/>
      <c r="J30" s="29">
        <f t="shared" si="0"/>
        <v>12</v>
      </c>
      <c r="K30" s="16">
        <f>J30*5</f>
        <v>60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68</v>
      </c>
      <c r="G32" s="14" t="s">
        <v>71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28">
        <v>4</v>
      </c>
      <c r="H33" s="14"/>
      <c r="J33" s="29">
        <f t="shared" si="0"/>
        <v>4</v>
      </c>
      <c r="K33" s="30">
        <f>J33*5</f>
        <v>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>
        <v>8</v>
      </c>
      <c r="G34" s="14">
        <v>3</v>
      </c>
      <c r="H34" s="14"/>
      <c r="J34" s="29">
        <f t="shared" si="0"/>
        <v>11</v>
      </c>
      <c r="K34" s="30">
        <f>J34*3.3</f>
        <v>36.299999999999997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71</v>
      </c>
      <c r="G35" s="14" t="s">
        <v>68</v>
      </c>
      <c r="H35" s="14" t="s">
        <v>70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12</v>
      </c>
      <c r="F36" s="14">
        <v>11</v>
      </c>
      <c r="G36" s="14"/>
      <c r="H36" s="14"/>
      <c r="J36" s="29">
        <f t="shared" si="0"/>
        <v>23</v>
      </c>
      <c r="K36" s="30">
        <f>J36*0.2</f>
        <v>4.6000000000000005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30</v>
      </c>
      <c r="G37" s="14">
        <v>30</v>
      </c>
      <c r="H37" s="14">
        <v>25</v>
      </c>
      <c r="J37" s="29">
        <f t="shared" si="0"/>
        <v>115</v>
      </c>
      <c r="K37" s="30">
        <f>J37*0.17</f>
        <v>19.55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60</v>
      </c>
      <c r="F38" s="14">
        <v>20</v>
      </c>
      <c r="G38" s="14">
        <v>40</v>
      </c>
      <c r="H38" s="14"/>
      <c r="J38" s="29">
        <f t="shared" si="0"/>
        <v>120</v>
      </c>
      <c r="K38" s="30">
        <f>J38*1</f>
        <v>120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351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352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>
        <v>4</v>
      </c>
      <c r="G14" s="14">
        <v>2</v>
      </c>
      <c r="H14" s="14"/>
      <c r="J14" s="29">
        <f t="shared" si="0"/>
        <v>9</v>
      </c>
      <c r="K14" s="30">
        <f>J14*1</f>
        <v>9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/>
      <c r="J15" s="29">
        <f t="shared" si="0"/>
        <v>0</v>
      </c>
      <c r="K15" s="30">
        <f>J15*2</f>
        <v>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29">
        <f t="shared" si="0"/>
        <v>0</v>
      </c>
      <c r="K18" s="30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40</v>
      </c>
      <c r="G19" s="14"/>
      <c r="H19" s="14"/>
      <c r="J19" s="29">
        <f t="shared" si="0"/>
        <v>80</v>
      </c>
      <c r="K19" s="30">
        <f>J19*0.8</f>
        <v>64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/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/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22</v>
      </c>
      <c r="G23" s="14">
        <v>12</v>
      </c>
      <c r="H23" s="14"/>
      <c r="J23" s="29">
        <f t="shared" si="0"/>
        <v>54</v>
      </c>
      <c r="K23" s="30">
        <f>J23*2.2</f>
        <v>118.80000000000001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15</v>
      </c>
      <c r="F25" s="14"/>
      <c r="G25" s="14">
        <v>10</v>
      </c>
      <c r="H25" s="14"/>
      <c r="J25" s="29">
        <f t="shared" si="0"/>
        <v>25</v>
      </c>
      <c r="K25" s="30">
        <f>J25*1</f>
        <v>25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>
        <v>8</v>
      </c>
      <c r="H28" s="14"/>
      <c r="J28" s="29">
        <f t="shared" si="0"/>
        <v>8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10</v>
      </c>
      <c r="F29" s="14">
        <v>20</v>
      </c>
      <c r="G29" s="14">
        <v>16</v>
      </c>
      <c r="H29" s="14"/>
      <c r="I29" s="2" t="s">
        <v>51</v>
      </c>
      <c r="J29" s="29">
        <f t="shared" si="0"/>
        <v>46</v>
      </c>
      <c r="K29" s="30">
        <f>J29*3.8</f>
        <v>174.79999999999998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>
        <v>8</v>
      </c>
      <c r="G30" s="14">
        <v>4</v>
      </c>
      <c r="H30" s="14"/>
      <c r="J30" s="29">
        <f t="shared" si="0"/>
        <v>22</v>
      </c>
      <c r="K30" s="16">
        <f>J30*5</f>
        <v>110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28">
        <v>4</v>
      </c>
      <c r="H33" s="14"/>
      <c r="J33" s="29">
        <f t="shared" si="0"/>
        <v>12</v>
      </c>
      <c r="K33" s="30">
        <f>J33*5</f>
        <v>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4</v>
      </c>
      <c r="H34" s="14"/>
      <c r="J34" s="29">
        <f t="shared" si="0"/>
        <v>4</v>
      </c>
      <c r="K34" s="30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74</v>
      </c>
      <c r="G35" s="14" t="s">
        <v>68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25</v>
      </c>
      <c r="F36" s="14"/>
      <c r="G36" s="14">
        <v>12</v>
      </c>
      <c r="H36" s="14"/>
      <c r="J36" s="29">
        <f t="shared" si="0"/>
        <v>37</v>
      </c>
      <c r="K36" s="30">
        <f>J36*0.2</f>
        <v>7.4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40</v>
      </c>
      <c r="G37" s="14">
        <v>30</v>
      </c>
      <c r="H37" s="14"/>
      <c r="J37" s="29">
        <f t="shared" si="0"/>
        <v>110</v>
      </c>
      <c r="K37" s="30">
        <f>J37*0.17</f>
        <v>18.700000000000003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70</v>
      </c>
      <c r="F38" s="14">
        <v>20</v>
      </c>
      <c r="G38" s="14"/>
      <c r="H38" s="14"/>
      <c r="J38" s="29">
        <f t="shared" si="0"/>
        <v>90</v>
      </c>
      <c r="K38" s="30">
        <f>J38*1</f>
        <v>90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topLeftCell="A4"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353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354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>
        <v>10</v>
      </c>
      <c r="J13" s="29">
        <f t="shared" ref="J13:J38" si="0">E13+F13+G13+H13</f>
        <v>10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>
        <v>3</v>
      </c>
      <c r="J14" s="29">
        <f t="shared" si="0"/>
        <v>3</v>
      </c>
      <c r="K14" s="30">
        <f>J14*1</f>
        <v>3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/>
      <c r="G15" s="14">
        <v>4</v>
      </c>
      <c r="H15" s="14">
        <v>5</v>
      </c>
      <c r="J15" s="29">
        <f t="shared" si="0"/>
        <v>15</v>
      </c>
      <c r="K15" s="30">
        <f>J15*2</f>
        <v>30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74</v>
      </c>
      <c r="F17" s="14" t="s">
        <v>25</v>
      </c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>
        <v>11</v>
      </c>
      <c r="G18" s="14"/>
      <c r="H18" s="14">
        <v>10</v>
      </c>
      <c r="J18" s="29">
        <f t="shared" si="0"/>
        <v>21</v>
      </c>
      <c r="K18" s="30">
        <f>J18*2.4</f>
        <v>50.4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60</v>
      </c>
      <c r="F19" s="14">
        <v>60</v>
      </c>
      <c r="G19" s="14"/>
      <c r="H19" s="14">
        <v>50</v>
      </c>
      <c r="J19" s="29">
        <f t="shared" si="0"/>
        <v>170</v>
      </c>
      <c r="K19" s="30">
        <f>J19*0.8</f>
        <v>136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 t="s">
        <v>69</v>
      </c>
      <c r="G20" s="14"/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71</v>
      </c>
      <c r="G21" s="14"/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71</v>
      </c>
      <c r="F22" s="14" t="s">
        <v>69</v>
      </c>
      <c r="G22" s="14"/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25</v>
      </c>
      <c r="F23" s="14"/>
      <c r="G23" s="14"/>
      <c r="H23" s="14"/>
      <c r="J23" s="29">
        <f t="shared" si="0"/>
        <v>25</v>
      </c>
      <c r="K23" s="30">
        <f>J23*2.2</f>
        <v>55.000000000000007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1</v>
      </c>
      <c r="F24" s="14"/>
      <c r="G24" s="14"/>
      <c r="H24" s="14"/>
      <c r="J24" s="29">
        <f t="shared" si="0"/>
        <v>1</v>
      </c>
      <c r="K24" s="30">
        <f>J24*4.5</f>
        <v>4.5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30</v>
      </c>
      <c r="F25" s="14">
        <v>10</v>
      </c>
      <c r="G25" s="14"/>
      <c r="H25" s="14">
        <v>20</v>
      </c>
      <c r="J25" s="29">
        <f t="shared" si="0"/>
        <v>60</v>
      </c>
      <c r="K25" s="30">
        <f>J25*1</f>
        <v>60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3</v>
      </c>
      <c r="F28" s="14"/>
      <c r="G28" s="14">
        <v>16</v>
      </c>
      <c r="H28" s="14"/>
      <c r="J28" s="29">
        <f t="shared" si="0"/>
        <v>19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20</v>
      </c>
      <c r="G29" s="14">
        <v>10</v>
      </c>
      <c r="H29" s="14">
        <v>5</v>
      </c>
      <c r="I29" s="2" t="s">
        <v>51</v>
      </c>
      <c r="J29" s="29">
        <f t="shared" si="0"/>
        <v>55</v>
      </c>
      <c r="K29" s="30">
        <f>J29*3.8</f>
        <v>209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>
        <v>8</v>
      </c>
      <c r="G30" s="14"/>
      <c r="H30" s="14"/>
      <c r="J30" s="29">
        <f t="shared" si="0"/>
        <v>18</v>
      </c>
      <c r="K30" s="16">
        <f>J30*5</f>
        <v>90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/>
      <c r="H32" s="14" t="s">
        <v>75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28">
        <v>4</v>
      </c>
      <c r="H33" s="14"/>
      <c r="J33" s="29">
        <f t="shared" si="0"/>
        <v>12</v>
      </c>
      <c r="K33" s="30">
        <f>J33*5</f>
        <v>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4</v>
      </c>
      <c r="F34" s="14"/>
      <c r="G34" s="14"/>
      <c r="H34" s="14"/>
      <c r="J34" s="29">
        <f t="shared" si="0"/>
        <v>4</v>
      </c>
      <c r="K34" s="30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69</v>
      </c>
      <c r="G35" s="14" t="s">
        <v>71</v>
      </c>
      <c r="H35" s="14" t="s">
        <v>75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>
        <v>11</v>
      </c>
      <c r="G36" s="14"/>
      <c r="H36" s="14">
        <v>20</v>
      </c>
      <c r="J36" s="29">
        <f t="shared" si="0"/>
        <v>46</v>
      </c>
      <c r="K36" s="30">
        <f>J36*0.2</f>
        <v>9.2000000000000011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60</v>
      </c>
      <c r="G37" s="14">
        <v>50</v>
      </c>
      <c r="H37" s="14">
        <v>50</v>
      </c>
      <c r="J37" s="29">
        <f t="shared" si="0"/>
        <v>200</v>
      </c>
      <c r="K37" s="30">
        <f>J37*0.17</f>
        <v>34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65</v>
      </c>
      <c r="F38" s="14">
        <v>10</v>
      </c>
      <c r="G38" s="14"/>
      <c r="H38" s="14"/>
      <c r="J38" s="29">
        <f t="shared" si="0"/>
        <v>75</v>
      </c>
      <c r="K38" s="30">
        <f>J38*1</f>
        <v>75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355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356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>
        <v>1</v>
      </c>
      <c r="H14" s="14"/>
      <c r="J14" s="29">
        <f t="shared" si="0"/>
        <v>5</v>
      </c>
      <c r="K14" s="30">
        <f>J14*1</f>
        <v>5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10</v>
      </c>
      <c r="F15" s="14"/>
      <c r="G15" s="14"/>
      <c r="H15" s="14"/>
      <c r="J15" s="29">
        <f t="shared" si="0"/>
        <v>10</v>
      </c>
      <c r="K15" s="30">
        <f>J15*2</f>
        <v>20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/>
      <c r="H17" s="14"/>
      <c r="J17" s="29">
        <f t="shared" si="0"/>
        <v>0</v>
      </c>
      <c r="K17" s="30">
        <f>J17*5.1</f>
        <v>0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>
        <v>11</v>
      </c>
      <c r="G18" s="14"/>
      <c r="H18" s="14">
        <v>10</v>
      </c>
      <c r="J18" s="29">
        <f t="shared" si="0"/>
        <v>21</v>
      </c>
      <c r="K18" s="30">
        <f>J18*2.4</f>
        <v>50.4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25</v>
      </c>
      <c r="F19" s="14">
        <v>28</v>
      </c>
      <c r="G19" s="14">
        <v>28</v>
      </c>
      <c r="H19" s="14"/>
      <c r="J19" s="29">
        <f t="shared" si="0"/>
        <v>81</v>
      </c>
      <c r="K19" s="30">
        <f>J19*0.8</f>
        <v>64.8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 t="s">
        <v>74</v>
      </c>
      <c r="H20" s="14" t="s">
        <v>69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/>
      <c r="G21" s="14" t="s">
        <v>71</v>
      </c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74</v>
      </c>
      <c r="H22" s="14" t="s">
        <v>69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11</v>
      </c>
      <c r="G23" s="14">
        <v>12</v>
      </c>
      <c r="H23" s="14"/>
      <c r="J23" s="29">
        <f t="shared" si="0"/>
        <v>38</v>
      </c>
      <c r="K23" s="30">
        <f>J23*2.2</f>
        <v>83.600000000000009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7</v>
      </c>
      <c r="J28" s="29">
        <f t="shared" si="0"/>
        <v>7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/>
      <c r="G29" s="14"/>
      <c r="H29" s="14"/>
      <c r="I29" s="2" t="s">
        <v>51</v>
      </c>
      <c r="J29" s="29">
        <f t="shared" si="0"/>
        <v>20</v>
      </c>
      <c r="K29" s="30">
        <f>J29*3.8</f>
        <v>76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29">
        <f t="shared" si="0"/>
        <v>0</v>
      </c>
      <c r="K30" s="16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74</v>
      </c>
      <c r="F32" s="14" t="s">
        <v>69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28"/>
      <c r="H33" s="14"/>
      <c r="J33" s="29">
        <f t="shared" si="0"/>
        <v>0</v>
      </c>
      <c r="K33" s="30">
        <f>J33*5</f>
        <v>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>
        <v>7</v>
      </c>
      <c r="J34" s="29">
        <f t="shared" si="0"/>
        <v>7</v>
      </c>
      <c r="K34" s="30">
        <f>J34*3.3</f>
        <v>23.099999999999998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74</v>
      </c>
      <c r="G35" s="14"/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>
        <v>12</v>
      </c>
      <c r="H36" s="14">
        <v>20</v>
      </c>
      <c r="J36" s="29">
        <f t="shared" si="0"/>
        <v>32</v>
      </c>
      <c r="K36" s="30">
        <f>J36*0.2</f>
        <v>6.4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60</v>
      </c>
      <c r="F37" s="14">
        <v>60</v>
      </c>
      <c r="G37" s="14">
        <v>50</v>
      </c>
      <c r="H37" s="14">
        <v>50</v>
      </c>
      <c r="J37" s="29">
        <f t="shared" si="0"/>
        <v>220</v>
      </c>
      <c r="K37" s="30">
        <f>J37*0.17</f>
        <v>37.400000000000006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/>
      <c r="G38" s="14"/>
      <c r="H38" s="14"/>
      <c r="J38" s="29">
        <f t="shared" si="0"/>
        <v>0</v>
      </c>
      <c r="K38" s="30">
        <f>J38*1</f>
        <v>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topLeftCell="A28" zoomScale="90" zoomScaleNormal="90" workbookViewId="0">
      <selection activeCell="D52" sqref="D52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357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358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>
        <v>2</v>
      </c>
      <c r="H14" s="14"/>
      <c r="J14" s="29">
        <f t="shared" si="0"/>
        <v>6</v>
      </c>
      <c r="K14" s="30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/>
      <c r="G15" s="14"/>
      <c r="H15" s="14"/>
      <c r="J15" s="29">
        <f t="shared" si="0"/>
        <v>6</v>
      </c>
      <c r="K15" s="30">
        <f>J15*2</f>
        <v>12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6</v>
      </c>
      <c r="F18" s="14"/>
      <c r="G18" s="14"/>
      <c r="H18" s="14"/>
      <c r="J18" s="29">
        <f t="shared" si="0"/>
        <v>6</v>
      </c>
      <c r="K18" s="30">
        <f>J18*2.4</f>
        <v>14.399999999999999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40</v>
      </c>
      <c r="G19" s="14">
        <v>28</v>
      </c>
      <c r="H19" s="14"/>
      <c r="J19" s="29">
        <f t="shared" si="0"/>
        <v>108</v>
      </c>
      <c r="K19" s="30">
        <f>J19*0.8</f>
        <v>86.4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 t="s">
        <v>74</v>
      </c>
      <c r="G20" s="14"/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69</v>
      </c>
      <c r="G21" s="14"/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71</v>
      </c>
      <c r="F22" s="14" t="s">
        <v>25</v>
      </c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11</v>
      </c>
      <c r="G23" s="14">
        <v>11</v>
      </c>
      <c r="H23" s="14"/>
      <c r="J23" s="29">
        <f t="shared" si="0"/>
        <v>22</v>
      </c>
      <c r="K23" s="30">
        <f>J23*2.2</f>
        <v>48.400000000000006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30</v>
      </c>
      <c r="G29" s="14">
        <v>20</v>
      </c>
      <c r="H29" s="14"/>
      <c r="I29" s="2" t="s">
        <v>51</v>
      </c>
      <c r="J29" s="29">
        <f t="shared" si="0"/>
        <v>70</v>
      </c>
      <c r="K29" s="30">
        <f>J29*3.8</f>
        <v>266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/>
      <c r="H30" s="14"/>
      <c r="J30" s="29">
        <f t="shared" si="0"/>
        <v>8</v>
      </c>
      <c r="K30" s="16">
        <f>J30*5</f>
        <v>40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68</v>
      </c>
      <c r="F32" s="14" t="s">
        <v>69</v>
      </c>
      <c r="G32" s="14"/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28"/>
      <c r="H33" s="14"/>
      <c r="J33" s="29">
        <f t="shared" si="0"/>
        <v>0</v>
      </c>
      <c r="K33" s="30">
        <f>J33*5</f>
        <v>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29">
        <f t="shared" si="0"/>
        <v>0</v>
      </c>
      <c r="K34" s="30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70</v>
      </c>
      <c r="G35" s="14" t="s">
        <v>71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>
        <v>10</v>
      </c>
      <c r="H36" s="14"/>
      <c r="J36" s="29">
        <f t="shared" si="0"/>
        <v>10</v>
      </c>
      <c r="K36" s="30">
        <f>J36*0.2</f>
        <v>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40</v>
      </c>
      <c r="G37" s="14">
        <v>15</v>
      </c>
      <c r="H37" s="14"/>
      <c r="J37" s="29">
        <f t="shared" si="0"/>
        <v>95</v>
      </c>
      <c r="K37" s="30">
        <f>J37*0.17</f>
        <v>16.150000000000002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/>
      <c r="G38" s="14">
        <v>25</v>
      </c>
      <c r="H38" s="14"/>
      <c r="J38" s="29">
        <f t="shared" si="0"/>
        <v>65</v>
      </c>
      <c r="K38" s="30">
        <f>J38*1</f>
        <v>65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359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360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4</v>
      </c>
      <c r="G14" s="14"/>
      <c r="H14" s="14"/>
      <c r="J14" s="29">
        <f t="shared" si="0"/>
        <v>6</v>
      </c>
      <c r="K14" s="30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10</v>
      </c>
      <c r="F15" s="14">
        <v>4</v>
      </c>
      <c r="G15" s="14"/>
      <c r="H15" s="14">
        <v>10</v>
      </c>
      <c r="J15" s="29">
        <f t="shared" si="0"/>
        <v>24</v>
      </c>
      <c r="K15" s="30">
        <f>J15*2</f>
        <v>48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>
        <v>12</v>
      </c>
      <c r="G17" s="14"/>
      <c r="H17" s="14" t="s">
        <v>25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/>
      <c r="G18" s="14"/>
      <c r="H18" s="14">
        <v>10</v>
      </c>
      <c r="J18" s="29">
        <f t="shared" si="0"/>
        <v>20</v>
      </c>
      <c r="K18" s="30">
        <f>J18*2.4</f>
        <v>48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25</v>
      </c>
      <c r="F19" s="14">
        <v>80</v>
      </c>
      <c r="G19" s="14">
        <v>28</v>
      </c>
      <c r="H19" s="14">
        <v>15</v>
      </c>
      <c r="J19" s="29">
        <f t="shared" si="0"/>
        <v>148</v>
      </c>
      <c r="K19" s="30">
        <f>J19*0.8</f>
        <v>118.4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 t="s">
        <v>75</v>
      </c>
      <c r="G20" s="14" t="s">
        <v>74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361</v>
      </c>
      <c r="G21" s="14" t="s">
        <v>71</v>
      </c>
      <c r="H21" s="14" t="s">
        <v>74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 t="s">
        <v>75</v>
      </c>
      <c r="G22" s="14" t="s">
        <v>74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11</v>
      </c>
      <c r="G23" s="14"/>
      <c r="H23" s="14"/>
      <c r="J23" s="29">
        <f t="shared" si="0"/>
        <v>11</v>
      </c>
      <c r="K23" s="30">
        <f>J23*2.2</f>
        <v>24.200000000000003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>
        <v>10</v>
      </c>
      <c r="G24" s="14"/>
      <c r="H24" s="14"/>
      <c r="J24" s="29">
        <f t="shared" si="0"/>
        <v>10</v>
      </c>
      <c r="K24" s="30">
        <f>J24*4.5</f>
        <v>45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>
        <v>16</v>
      </c>
      <c r="H28" s="14"/>
      <c r="J28" s="29">
        <f t="shared" si="0"/>
        <v>16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20</v>
      </c>
      <c r="G29" s="14">
        <v>15</v>
      </c>
      <c r="H29" s="14"/>
      <c r="I29" s="2" t="s">
        <v>51</v>
      </c>
      <c r="J29" s="29">
        <f t="shared" si="0"/>
        <v>50</v>
      </c>
      <c r="K29" s="30">
        <f>J29*3.8</f>
        <v>190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4</v>
      </c>
      <c r="H30" s="14">
        <v>5</v>
      </c>
      <c r="J30" s="29">
        <f t="shared" si="0"/>
        <v>9</v>
      </c>
      <c r="K30" s="16">
        <f>J30*5</f>
        <v>45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75</v>
      </c>
      <c r="G32" s="14" t="s">
        <v>131</v>
      </c>
      <c r="H32" s="14" t="s">
        <v>111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7</v>
      </c>
      <c r="F33" s="28">
        <v>8</v>
      </c>
      <c r="G33" s="28">
        <v>4</v>
      </c>
      <c r="H33" s="14">
        <v>5</v>
      </c>
      <c r="J33" s="29">
        <f t="shared" si="0"/>
        <v>24</v>
      </c>
      <c r="K33" s="30">
        <f>J33*5</f>
        <v>120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3</v>
      </c>
      <c r="F34" s="14"/>
      <c r="G34" s="14"/>
      <c r="H34" s="14">
        <v>3</v>
      </c>
      <c r="J34" s="29">
        <f t="shared" si="0"/>
        <v>6</v>
      </c>
      <c r="K34" s="30">
        <f>J34*3.3</f>
        <v>19.799999999999997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74</v>
      </c>
      <c r="G35" s="14" t="s">
        <v>68</v>
      </c>
      <c r="H35" s="14" t="s">
        <v>75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25</v>
      </c>
      <c r="F36" s="14"/>
      <c r="G36" s="14"/>
      <c r="H36" s="14">
        <v>20</v>
      </c>
      <c r="J36" s="29">
        <f t="shared" si="0"/>
        <v>45</v>
      </c>
      <c r="K36" s="30">
        <f>J36*0.2</f>
        <v>9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25</v>
      </c>
      <c r="F37" s="14"/>
      <c r="G37" s="14">
        <v>30</v>
      </c>
      <c r="H37" s="14">
        <v>20</v>
      </c>
      <c r="J37" s="29">
        <f t="shared" si="0"/>
        <v>75</v>
      </c>
      <c r="K37" s="30">
        <f>J37*0.17</f>
        <v>12.750000000000002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30</v>
      </c>
      <c r="G38" s="14">
        <v>30</v>
      </c>
      <c r="H38" s="14"/>
      <c r="J38" s="29">
        <f t="shared" si="0"/>
        <v>60</v>
      </c>
      <c r="K38" s="30">
        <f>J38*1</f>
        <v>60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363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362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/>
      <c r="J14" s="29">
        <f t="shared" si="0"/>
        <v>0</v>
      </c>
      <c r="K14" s="30">
        <f>J14*1</f>
        <v>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/>
      <c r="J15" s="29">
        <f t="shared" si="0"/>
        <v>0</v>
      </c>
      <c r="K15" s="30">
        <f>J15*2</f>
        <v>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>
        <v>11</v>
      </c>
      <c r="G18" s="14"/>
      <c r="H18" s="14"/>
      <c r="J18" s="29">
        <f t="shared" si="0"/>
        <v>21</v>
      </c>
      <c r="K18" s="30">
        <f>J18*2.4</f>
        <v>50.4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50</v>
      </c>
      <c r="G19" s="14"/>
      <c r="H19" s="14"/>
      <c r="J19" s="29">
        <f t="shared" si="0"/>
        <v>85</v>
      </c>
      <c r="K19" s="30">
        <f>J19*0.8</f>
        <v>68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/>
      <c r="H20" s="14"/>
      <c r="J20" s="29">
        <f t="shared" si="0"/>
        <v>0</v>
      </c>
      <c r="K20" s="30">
        <f>J20*0.35</f>
        <v>0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/>
      <c r="G21" s="14"/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/>
      <c r="H22" s="14"/>
      <c r="J22" s="29">
        <f t="shared" si="0"/>
        <v>0</v>
      </c>
      <c r="K22" s="30">
        <f>J22*0.35</f>
        <v>0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>
        <v>22</v>
      </c>
      <c r="G23" s="14"/>
      <c r="H23" s="14"/>
      <c r="J23" s="29">
        <f t="shared" si="0"/>
        <v>32</v>
      </c>
      <c r="K23" s="30">
        <f>J23*2.2</f>
        <v>70.400000000000006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/>
      <c r="H25" s="14"/>
      <c r="J25" s="29">
        <f t="shared" si="0"/>
        <v>10</v>
      </c>
      <c r="K25" s="30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/>
      <c r="G29" s="14"/>
      <c r="H29" s="14"/>
      <c r="I29" s="2" t="s">
        <v>51</v>
      </c>
      <c r="J29" s="29">
        <f t="shared" si="0"/>
        <v>0</v>
      </c>
      <c r="K29" s="30">
        <f>J29*3.8</f>
        <v>0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29">
        <f t="shared" si="0"/>
        <v>0</v>
      </c>
      <c r="K30" s="16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/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28"/>
      <c r="H33" s="14"/>
      <c r="J33" s="29">
        <f t="shared" si="0"/>
        <v>8</v>
      </c>
      <c r="K33" s="30">
        <f>J33*5</f>
        <v>40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29">
        <f t="shared" si="0"/>
        <v>0</v>
      </c>
      <c r="K34" s="30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69</v>
      </c>
      <c r="G35" s="14"/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11</v>
      </c>
      <c r="G36" s="14"/>
      <c r="H36" s="14"/>
      <c r="J36" s="29">
        <f t="shared" si="0"/>
        <v>11</v>
      </c>
      <c r="K36" s="30">
        <f>J36*0.2</f>
        <v>2.2000000000000002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30</v>
      </c>
      <c r="G37" s="14"/>
      <c r="H37" s="14"/>
      <c r="J37" s="29">
        <f t="shared" si="0"/>
        <v>60</v>
      </c>
      <c r="K37" s="30">
        <f>J37*0.17</f>
        <v>10.200000000000001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25</v>
      </c>
      <c r="F38" s="14"/>
      <c r="G38" s="14"/>
      <c r="H38" s="14"/>
      <c r="J38" s="29">
        <f t="shared" si="0"/>
        <v>25</v>
      </c>
      <c r="K38" s="30">
        <f>J38*1</f>
        <v>25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364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365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/>
      <c r="J14" s="29">
        <f t="shared" si="0"/>
        <v>0</v>
      </c>
      <c r="K14" s="30">
        <f>J14*1</f>
        <v>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>
        <v>2</v>
      </c>
      <c r="H15" s="14"/>
      <c r="J15" s="29">
        <f t="shared" si="0"/>
        <v>6</v>
      </c>
      <c r="K15" s="30">
        <f>J15*2</f>
        <v>12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7</v>
      </c>
      <c r="F18" s="14"/>
      <c r="G18" s="14"/>
      <c r="H18" s="14">
        <v>10</v>
      </c>
      <c r="J18" s="29">
        <f t="shared" si="0"/>
        <v>17</v>
      </c>
      <c r="K18" s="30">
        <f>J18*2.4</f>
        <v>40.799999999999997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45</v>
      </c>
      <c r="F19" s="14">
        <v>80</v>
      </c>
      <c r="G19" s="14">
        <v>28</v>
      </c>
      <c r="H19" s="14">
        <v>20</v>
      </c>
      <c r="J19" s="29">
        <f t="shared" si="0"/>
        <v>173</v>
      </c>
      <c r="K19" s="30">
        <f>J19*0.8</f>
        <v>138.4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 t="s">
        <v>69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/>
      <c r="G21" s="14" t="s">
        <v>71</v>
      </c>
      <c r="H21" s="14" t="s">
        <v>75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 t="s">
        <v>69</v>
      </c>
      <c r="H22" s="14" t="s">
        <v>75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11</v>
      </c>
      <c r="G23" s="14">
        <v>12</v>
      </c>
      <c r="H23" s="14"/>
      <c r="J23" s="29">
        <f t="shared" si="0"/>
        <v>23</v>
      </c>
      <c r="K23" s="30">
        <f>J23*2.2</f>
        <v>50.6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3</v>
      </c>
      <c r="F24" s="14"/>
      <c r="G24" s="14"/>
      <c r="H24" s="14"/>
      <c r="J24" s="29">
        <f t="shared" si="0"/>
        <v>3</v>
      </c>
      <c r="K24" s="30">
        <f>J24*4.5</f>
        <v>13.5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>
        <v>10</v>
      </c>
      <c r="J25" s="29">
        <f t="shared" si="0"/>
        <v>10</v>
      </c>
      <c r="K25" s="30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6</v>
      </c>
      <c r="F28" s="14"/>
      <c r="G28" s="14">
        <v>10</v>
      </c>
      <c r="H28" s="14"/>
      <c r="J28" s="29">
        <f t="shared" si="0"/>
        <v>16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10</v>
      </c>
      <c r="G29" s="14">
        <v>16</v>
      </c>
      <c r="H29" s="14"/>
      <c r="I29" s="2" t="s">
        <v>51</v>
      </c>
      <c r="J29" s="29">
        <f t="shared" si="0"/>
        <v>26</v>
      </c>
      <c r="K29" s="30">
        <f>J29*3.8</f>
        <v>98.8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29">
        <f t="shared" si="0"/>
        <v>0</v>
      </c>
      <c r="K30" s="16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28">
        <v>4</v>
      </c>
      <c r="H33" s="14"/>
      <c r="J33" s="29">
        <f t="shared" si="0"/>
        <v>4</v>
      </c>
      <c r="K33" s="30">
        <f>J33*5</f>
        <v>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>
        <v>5</v>
      </c>
      <c r="J34" s="29">
        <f t="shared" si="0"/>
        <v>5</v>
      </c>
      <c r="K34" s="30">
        <f>J34*3.3</f>
        <v>16.5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71</v>
      </c>
      <c r="G35" s="14" t="s">
        <v>68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11</v>
      </c>
      <c r="G36" s="14">
        <v>12</v>
      </c>
      <c r="H36" s="14"/>
      <c r="J36" s="29">
        <f t="shared" si="0"/>
        <v>23</v>
      </c>
      <c r="K36" s="30">
        <f>J36*0.2</f>
        <v>4.6000000000000005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35</v>
      </c>
      <c r="F37" s="14">
        <v>50</v>
      </c>
      <c r="G37" s="14">
        <v>20</v>
      </c>
      <c r="H37" s="14"/>
      <c r="J37" s="29">
        <f t="shared" si="0"/>
        <v>105</v>
      </c>
      <c r="K37" s="30">
        <f>J37*0.17</f>
        <v>17.850000000000001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/>
      <c r="G38" s="14">
        <v>30</v>
      </c>
      <c r="H38" s="14"/>
      <c r="J38" s="29">
        <f t="shared" si="0"/>
        <v>60</v>
      </c>
      <c r="K38" s="30">
        <f>J38*1</f>
        <v>60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366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367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>
        <v>2</v>
      </c>
      <c r="H14" s="14"/>
      <c r="J14" s="29">
        <f t="shared" si="0"/>
        <v>6</v>
      </c>
      <c r="K14" s="30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>
        <v>3</v>
      </c>
      <c r="H15" s="14"/>
      <c r="J15" s="29">
        <f t="shared" si="0"/>
        <v>3</v>
      </c>
      <c r="K15" s="30">
        <f>J15*2</f>
        <v>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202</v>
      </c>
      <c r="G17" s="14" t="s">
        <v>25</v>
      </c>
      <c r="H17" s="14" t="s">
        <v>25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6</v>
      </c>
      <c r="F18" s="14"/>
      <c r="G18" s="14"/>
      <c r="H18" s="14">
        <v>15</v>
      </c>
      <c r="J18" s="29">
        <f t="shared" si="0"/>
        <v>21</v>
      </c>
      <c r="K18" s="30">
        <f>J18*2.4</f>
        <v>50.4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45</v>
      </c>
      <c r="F19" s="14">
        <v>80</v>
      </c>
      <c r="G19" s="14">
        <v>28</v>
      </c>
      <c r="H19" s="14">
        <v>50</v>
      </c>
      <c r="J19" s="29">
        <f t="shared" si="0"/>
        <v>203</v>
      </c>
      <c r="K19" s="30">
        <f>J19*0.8</f>
        <v>162.4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/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 t="s">
        <v>69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22</v>
      </c>
      <c r="G23" s="14">
        <v>10</v>
      </c>
      <c r="H23" s="14"/>
      <c r="J23" s="29">
        <f t="shared" si="0"/>
        <v>47</v>
      </c>
      <c r="K23" s="30">
        <f>J23*2.2</f>
        <v>103.4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20</v>
      </c>
      <c r="F25" s="14"/>
      <c r="G25" s="14"/>
      <c r="H25" s="14"/>
      <c r="J25" s="29">
        <f t="shared" si="0"/>
        <v>20</v>
      </c>
      <c r="K25" s="30">
        <f>J25*1</f>
        <v>20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10</v>
      </c>
      <c r="J28" s="29">
        <f t="shared" si="0"/>
        <v>10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/>
      <c r="G29" s="14">
        <v>10</v>
      </c>
      <c r="H29" s="14">
        <v>10</v>
      </c>
      <c r="I29" s="2" t="s">
        <v>51</v>
      </c>
      <c r="J29" s="29">
        <f t="shared" si="0"/>
        <v>20</v>
      </c>
      <c r="K29" s="30">
        <f>J29*3.8</f>
        <v>76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15</v>
      </c>
      <c r="F30" s="14">
        <v>8</v>
      </c>
      <c r="G30" s="14"/>
      <c r="H30" s="14">
        <v>3</v>
      </c>
      <c r="J30" s="29">
        <f t="shared" si="0"/>
        <v>26</v>
      </c>
      <c r="K30" s="16">
        <f>J30*5</f>
        <v>130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 t="s">
        <v>71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6</v>
      </c>
      <c r="F33" s="28">
        <v>8</v>
      </c>
      <c r="G33" s="28">
        <v>4</v>
      </c>
      <c r="H33" s="14">
        <v>5</v>
      </c>
      <c r="J33" s="29">
        <f t="shared" si="0"/>
        <v>23</v>
      </c>
      <c r="K33" s="30">
        <f>J33*5</f>
        <v>115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>
        <v>6</v>
      </c>
      <c r="J34" s="29">
        <f t="shared" si="0"/>
        <v>6</v>
      </c>
      <c r="K34" s="30">
        <f>J34*3.3</f>
        <v>19.799999999999997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74</v>
      </c>
      <c r="G35" s="14" t="s">
        <v>75</v>
      </c>
      <c r="H35" s="14" t="s">
        <v>75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>
        <v>11</v>
      </c>
      <c r="G36" s="14">
        <v>12</v>
      </c>
      <c r="H36" s="14">
        <v>20</v>
      </c>
      <c r="J36" s="29">
        <f t="shared" si="0"/>
        <v>53</v>
      </c>
      <c r="K36" s="30">
        <f>J36*0.2</f>
        <v>10.600000000000001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/>
      <c r="G37" s="14">
        <v>30</v>
      </c>
      <c r="H37" s="14"/>
      <c r="J37" s="29">
        <f t="shared" si="0"/>
        <v>50</v>
      </c>
      <c r="K37" s="30">
        <f>J37*0.17</f>
        <v>8.5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10</v>
      </c>
      <c r="G38" s="14">
        <v>30</v>
      </c>
      <c r="H38" s="14"/>
      <c r="J38" s="29">
        <f t="shared" si="0"/>
        <v>40</v>
      </c>
      <c r="K38" s="30">
        <f>J38*1</f>
        <v>40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368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369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>
        <v>1</v>
      </c>
      <c r="H14" s="14"/>
      <c r="J14" s="29">
        <f t="shared" si="0"/>
        <v>1</v>
      </c>
      <c r="K14" s="30">
        <f>J14*1</f>
        <v>1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/>
      <c r="G15" s="14"/>
      <c r="H15" s="14"/>
      <c r="J15" s="29">
        <f t="shared" si="0"/>
        <v>6</v>
      </c>
      <c r="K15" s="30">
        <f>J15*2</f>
        <v>12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>
        <v>11</v>
      </c>
      <c r="G18" s="14"/>
      <c r="H18" s="14"/>
      <c r="J18" s="29">
        <f t="shared" si="0"/>
        <v>21</v>
      </c>
      <c r="K18" s="30">
        <f>J18*2.4</f>
        <v>50.4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28</v>
      </c>
      <c r="G19" s="14">
        <v>28</v>
      </c>
      <c r="H19" s="14">
        <v>50</v>
      </c>
      <c r="J19" s="29">
        <f t="shared" si="0"/>
        <v>141</v>
      </c>
      <c r="K19" s="30">
        <f>J19*0.8</f>
        <v>112.80000000000001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 t="s">
        <v>74</v>
      </c>
      <c r="H20" s="14" t="s">
        <v>74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/>
      <c r="G21" s="14" t="s">
        <v>71</v>
      </c>
      <c r="H21" s="14" t="s">
        <v>74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74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11</v>
      </c>
      <c r="G23" s="14">
        <v>12</v>
      </c>
      <c r="H23" s="14"/>
      <c r="J23" s="29">
        <f t="shared" si="0"/>
        <v>38</v>
      </c>
      <c r="K23" s="30">
        <f>J23*2.2</f>
        <v>83.600000000000009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10</v>
      </c>
      <c r="J28" s="29">
        <f t="shared" si="0"/>
        <v>10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25</v>
      </c>
      <c r="F29" s="14">
        <v>35</v>
      </c>
      <c r="G29" s="14">
        <v>10</v>
      </c>
      <c r="H29" s="14"/>
      <c r="I29" s="2" t="s">
        <v>51</v>
      </c>
      <c r="J29" s="29">
        <f t="shared" si="0"/>
        <v>70</v>
      </c>
      <c r="K29" s="30">
        <f>J29*3.8</f>
        <v>266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4</v>
      </c>
      <c r="H30" s="14"/>
      <c r="J30" s="29">
        <f t="shared" si="0"/>
        <v>4</v>
      </c>
      <c r="K30" s="16">
        <f>J30*5</f>
        <v>20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74</v>
      </c>
      <c r="G32" s="14" t="s">
        <v>71</v>
      </c>
      <c r="H32" s="14" t="s">
        <v>70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28">
        <v>5</v>
      </c>
      <c r="H33" s="14">
        <v>5</v>
      </c>
      <c r="J33" s="29">
        <f t="shared" si="0"/>
        <v>18</v>
      </c>
      <c r="K33" s="30">
        <f>J33*5</f>
        <v>90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4</v>
      </c>
      <c r="H34" s="14">
        <v>8</v>
      </c>
      <c r="J34" s="29">
        <f t="shared" si="0"/>
        <v>12</v>
      </c>
      <c r="K34" s="30">
        <f>J34*3.3</f>
        <v>39.599999999999994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74</v>
      </c>
      <c r="G35" s="14" t="s">
        <v>75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>
        <v>11</v>
      </c>
      <c r="G36" s="14">
        <v>10</v>
      </c>
      <c r="H36" s="14">
        <v>15</v>
      </c>
      <c r="J36" s="29">
        <f t="shared" si="0"/>
        <v>51</v>
      </c>
      <c r="K36" s="30">
        <f>J36*0.2</f>
        <v>10.200000000000001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>
        <v>30</v>
      </c>
      <c r="G37" s="14">
        <v>30</v>
      </c>
      <c r="H37" s="14">
        <v>20</v>
      </c>
      <c r="J37" s="29">
        <f t="shared" si="0"/>
        <v>100</v>
      </c>
      <c r="K37" s="30">
        <f>J37*0.17</f>
        <v>17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35</v>
      </c>
      <c r="F38" s="14">
        <v>20</v>
      </c>
      <c r="G38" s="14">
        <v>30</v>
      </c>
      <c r="H38" s="14"/>
      <c r="J38" s="29">
        <f t="shared" si="0"/>
        <v>85</v>
      </c>
      <c r="K38" s="30">
        <f>J38*1</f>
        <v>85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110" zoomScaleNormal="11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370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371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/>
      <c r="H14" s="14"/>
      <c r="J14" s="29">
        <f t="shared" si="0"/>
        <v>4</v>
      </c>
      <c r="K14" s="30">
        <f>J14*1</f>
        <v>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8</v>
      </c>
      <c r="F15" s="14"/>
      <c r="G15" s="14">
        <v>1</v>
      </c>
      <c r="H15" s="14"/>
      <c r="J15" s="29">
        <f t="shared" si="0"/>
        <v>9</v>
      </c>
      <c r="K15" s="30">
        <f>J15*2</f>
        <v>18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/>
      <c r="G18" s="14"/>
      <c r="H18" s="14"/>
      <c r="J18" s="29">
        <f t="shared" si="0"/>
        <v>10</v>
      </c>
      <c r="K18" s="30">
        <f>J18*2.4</f>
        <v>24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60</v>
      </c>
      <c r="G19" s="14"/>
      <c r="H19" s="14"/>
      <c r="J19" s="29">
        <f t="shared" si="0"/>
        <v>100</v>
      </c>
      <c r="K19" s="30">
        <f>J19*0.8</f>
        <v>80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 t="s">
        <v>74</v>
      </c>
      <c r="G20" s="14"/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69</v>
      </c>
      <c r="G21" s="14" t="s">
        <v>74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/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22</v>
      </c>
      <c r="G23" s="14"/>
      <c r="H23" s="14"/>
      <c r="J23" s="29">
        <f t="shared" si="0"/>
        <v>42</v>
      </c>
      <c r="K23" s="30">
        <f>J23*2.2</f>
        <v>92.4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3</v>
      </c>
      <c r="F24" s="14"/>
      <c r="G24" s="14"/>
      <c r="H24" s="14"/>
      <c r="J24" s="29">
        <f t="shared" si="0"/>
        <v>3</v>
      </c>
      <c r="K24" s="30">
        <f>J24*4.5</f>
        <v>13.5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2</v>
      </c>
      <c r="F28" s="14"/>
      <c r="G28" s="14"/>
      <c r="H28" s="14"/>
      <c r="J28" s="29">
        <f t="shared" si="0"/>
        <v>2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30</v>
      </c>
      <c r="F29" s="14">
        <v>20</v>
      </c>
      <c r="G29" s="14">
        <v>16</v>
      </c>
      <c r="H29" s="14"/>
      <c r="I29" s="2" t="s">
        <v>51</v>
      </c>
      <c r="J29" s="29">
        <f t="shared" si="0"/>
        <v>66</v>
      </c>
      <c r="K29" s="30">
        <f>J29*3.8</f>
        <v>250.79999999999998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4</v>
      </c>
      <c r="G30" s="14">
        <v>4</v>
      </c>
      <c r="H30" s="14"/>
      <c r="J30" s="29">
        <f t="shared" si="0"/>
        <v>8</v>
      </c>
      <c r="K30" s="16">
        <f>J30*5</f>
        <v>40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70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28">
        <v>8</v>
      </c>
      <c r="H33" s="14"/>
      <c r="J33" s="29">
        <f t="shared" si="0"/>
        <v>16</v>
      </c>
      <c r="K33" s="30">
        <f>J33*5</f>
        <v>80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>
        <v>4</v>
      </c>
      <c r="G34" s="14"/>
      <c r="H34" s="14"/>
      <c r="J34" s="29">
        <f t="shared" si="0"/>
        <v>6</v>
      </c>
      <c r="K34" s="30">
        <f>J34*3.3</f>
        <v>19.799999999999997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68</v>
      </c>
      <c r="G35" s="14" t="s">
        <v>69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>
        <v>20</v>
      </c>
      <c r="H36" s="14"/>
      <c r="J36" s="29">
        <f t="shared" si="0"/>
        <v>20</v>
      </c>
      <c r="K36" s="30">
        <f>J36*0.2</f>
        <v>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20</v>
      </c>
      <c r="G37" s="14">
        <v>30</v>
      </c>
      <c r="H37" s="14"/>
      <c r="J37" s="29">
        <f t="shared" si="0"/>
        <v>90</v>
      </c>
      <c r="K37" s="30">
        <f>J37*0.17</f>
        <v>15.3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>
        <v>20</v>
      </c>
      <c r="G38" s="14">
        <v>30</v>
      </c>
      <c r="H38" s="14"/>
      <c r="J38" s="29">
        <f t="shared" si="0"/>
        <v>80</v>
      </c>
      <c r="K38" s="30">
        <f>J38*1</f>
        <v>80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372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373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>
        <v>1</v>
      </c>
      <c r="H14" s="14">
        <v>3</v>
      </c>
      <c r="J14" s="29">
        <f t="shared" si="0"/>
        <v>6</v>
      </c>
      <c r="K14" s="30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>
        <v>10</v>
      </c>
      <c r="J15" s="29">
        <f t="shared" si="0"/>
        <v>14</v>
      </c>
      <c r="K15" s="30">
        <f>J15*2</f>
        <v>28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 t="s">
        <v>25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6</v>
      </c>
      <c r="F18" s="14">
        <v>11</v>
      </c>
      <c r="G18" s="14"/>
      <c r="H18" s="14">
        <v>15</v>
      </c>
      <c r="J18" s="29">
        <f t="shared" si="0"/>
        <v>32</v>
      </c>
      <c r="K18" s="30">
        <f>J18*2.4</f>
        <v>76.8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80</v>
      </c>
      <c r="G19" s="14"/>
      <c r="H19" s="14">
        <v>20</v>
      </c>
      <c r="J19" s="29">
        <f t="shared" si="0"/>
        <v>140</v>
      </c>
      <c r="K19" s="30">
        <f>J19*0.8</f>
        <v>112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 t="s">
        <v>69</v>
      </c>
      <c r="G20" s="14"/>
      <c r="H20" s="14" t="s">
        <v>69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69</v>
      </c>
      <c r="G21" s="14" t="s">
        <v>71</v>
      </c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 t="s">
        <v>25</v>
      </c>
      <c r="G22" s="14" t="s">
        <v>69</v>
      </c>
      <c r="H22" s="14" t="s">
        <v>69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22</v>
      </c>
      <c r="G23" s="14">
        <v>10</v>
      </c>
      <c r="H23" s="14"/>
      <c r="J23" s="29">
        <f t="shared" si="0"/>
        <v>52</v>
      </c>
      <c r="K23" s="30">
        <f>J23*2.2</f>
        <v>114.4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3</v>
      </c>
      <c r="F24" s="14"/>
      <c r="G24" s="14"/>
      <c r="H24" s="14"/>
      <c r="J24" s="29">
        <f t="shared" si="0"/>
        <v>3</v>
      </c>
      <c r="K24" s="30">
        <f>J24*4.5</f>
        <v>13.5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6</v>
      </c>
      <c r="F25" s="14">
        <v>10</v>
      </c>
      <c r="G25" s="14"/>
      <c r="H25" s="14"/>
      <c r="J25" s="29">
        <f t="shared" si="0"/>
        <v>16</v>
      </c>
      <c r="K25" s="30">
        <f>J25*1</f>
        <v>16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6</v>
      </c>
      <c r="F28" s="14"/>
      <c r="G28" s="14">
        <v>10</v>
      </c>
      <c r="H28" s="14">
        <v>10</v>
      </c>
      <c r="J28" s="29">
        <f t="shared" si="0"/>
        <v>26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10</v>
      </c>
      <c r="F29" s="14"/>
      <c r="G29" s="14">
        <v>16</v>
      </c>
      <c r="H29" s="14">
        <v>10</v>
      </c>
      <c r="I29" s="2" t="s">
        <v>51</v>
      </c>
      <c r="J29" s="29">
        <f t="shared" si="0"/>
        <v>36</v>
      </c>
      <c r="K29" s="30">
        <f>J29*3.8</f>
        <v>136.79999999999998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>
        <v>8</v>
      </c>
      <c r="G30" s="14">
        <v>5</v>
      </c>
      <c r="H30" s="14">
        <v>5</v>
      </c>
      <c r="J30" s="29">
        <f t="shared" si="0"/>
        <v>28</v>
      </c>
      <c r="K30" s="16">
        <f>J30*5</f>
        <v>140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68</v>
      </c>
      <c r="H32" s="14" t="s">
        <v>70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6</v>
      </c>
      <c r="F33" s="28">
        <v>4</v>
      </c>
      <c r="G33" s="28">
        <v>8</v>
      </c>
      <c r="H33" s="14"/>
      <c r="J33" s="29">
        <f t="shared" si="0"/>
        <v>18</v>
      </c>
      <c r="K33" s="30">
        <f>J33*5</f>
        <v>90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/>
      <c r="G34" s="14"/>
      <c r="H34" s="14">
        <v>10</v>
      </c>
      <c r="J34" s="29">
        <f t="shared" si="0"/>
        <v>12</v>
      </c>
      <c r="K34" s="30">
        <f>J34*3.3</f>
        <v>39.599999999999994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74</v>
      </c>
      <c r="G35" s="14" t="s">
        <v>68</v>
      </c>
      <c r="H35" s="14" t="s">
        <v>70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12</v>
      </c>
      <c r="F36" s="14"/>
      <c r="G36" s="14">
        <v>10</v>
      </c>
      <c r="H36" s="14">
        <v>20</v>
      </c>
      <c r="J36" s="29">
        <f t="shared" si="0"/>
        <v>42</v>
      </c>
      <c r="K36" s="30">
        <f>J36*0.2</f>
        <v>8.4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20</v>
      </c>
      <c r="G37" s="14">
        <v>30</v>
      </c>
      <c r="H37" s="14">
        <v>50</v>
      </c>
      <c r="J37" s="29">
        <f t="shared" si="0"/>
        <v>130</v>
      </c>
      <c r="K37" s="30">
        <f>J37*0.17</f>
        <v>22.1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>
        <v>10</v>
      </c>
      <c r="G38" s="14">
        <v>30</v>
      </c>
      <c r="H38" s="14"/>
      <c r="J38" s="29">
        <f t="shared" si="0"/>
        <v>70</v>
      </c>
      <c r="K38" s="30">
        <f>J38*1</f>
        <v>70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2" orientation="landscape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374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375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1</v>
      </c>
      <c r="F14" s="14">
        <v>4</v>
      </c>
      <c r="G14" s="14"/>
      <c r="H14" s="14"/>
      <c r="J14" s="29">
        <f t="shared" si="0"/>
        <v>5</v>
      </c>
      <c r="K14" s="30">
        <f>J14*1</f>
        <v>5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8</v>
      </c>
      <c r="F15" s="14"/>
      <c r="G15" s="14"/>
      <c r="H15" s="14">
        <v>10</v>
      </c>
      <c r="J15" s="29">
        <f t="shared" si="0"/>
        <v>18</v>
      </c>
      <c r="K15" s="30">
        <f>J15*2</f>
        <v>36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7</v>
      </c>
      <c r="F18" s="14"/>
      <c r="G18" s="14"/>
      <c r="H18" s="14"/>
      <c r="J18" s="29">
        <f t="shared" si="0"/>
        <v>7</v>
      </c>
      <c r="K18" s="30">
        <f>J18*2.4</f>
        <v>16.8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70</v>
      </c>
      <c r="G19" s="14"/>
      <c r="H19" s="14">
        <v>20</v>
      </c>
      <c r="J19" s="29">
        <f t="shared" si="0"/>
        <v>130</v>
      </c>
      <c r="K19" s="30">
        <f>J19*0.8</f>
        <v>104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/>
      <c r="G20" s="14" t="s">
        <v>74</v>
      </c>
      <c r="H20" s="14" t="s">
        <v>69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/>
      <c r="G21" s="14" t="s">
        <v>69</v>
      </c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 t="s">
        <v>69</v>
      </c>
      <c r="G22" s="14" t="s">
        <v>74</v>
      </c>
      <c r="H22" s="14" t="s">
        <v>69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>
        <v>22</v>
      </c>
      <c r="G23" s="14"/>
      <c r="H23" s="14"/>
      <c r="J23" s="29">
        <f t="shared" si="0"/>
        <v>32</v>
      </c>
      <c r="K23" s="30">
        <f>J23*2.2</f>
        <v>70.400000000000006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>
        <v>20</v>
      </c>
      <c r="J25" s="29">
        <f t="shared" si="0"/>
        <v>20</v>
      </c>
      <c r="K25" s="30">
        <f>J25*1</f>
        <v>20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6</v>
      </c>
      <c r="F28" s="14"/>
      <c r="G28" s="14"/>
      <c r="H28" s="14">
        <v>10</v>
      </c>
      <c r="J28" s="29">
        <f t="shared" si="0"/>
        <v>16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10</v>
      </c>
      <c r="F29" s="14">
        <v>20</v>
      </c>
      <c r="G29" s="14">
        <v>10</v>
      </c>
      <c r="H29" s="14"/>
      <c r="I29" s="2" t="s">
        <v>51</v>
      </c>
      <c r="J29" s="29">
        <f t="shared" si="0"/>
        <v>40</v>
      </c>
      <c r="K29" s="30">
        <f>J29*3.8</f>
        <v>152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29">
        <f t="shared" si="0"/>
        <v>0</v>
      </c>
      <c r="K30" s="16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>
        <v>1</v>
      </c>
      <c r="F31" s="14"/>
      <c r="G31" s="14"/>
      <c r="H31" s="14"/>
      <c r="J31" s="29">
        <f t="shared" si="0"/>
        <v>1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 t="s">
        <v>71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6</v>
      </c>
      <c r="F33" s="28">
        <v>4</v>
      </c>
      <c r="G33" s="28">
        <v>2</v>
      </c>
      <c r="H33" s="14"/>
      <c r="J33" s="29">
        <f t="shared" si="0"/>
        <v>12</v>
      </c>
      <c r="K33" s="30">
        <f>J33*5</f>
        <v>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>
        <v>3</v>
      </c>
      <c r="J34" s="29">
        <f t="shared" si="0"/>
        <v>3</v>
      </c>
      <c r="K34" s="30">
        <f>J34*3.3</f>
        <v>9.8999999999999986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75</v>
      </c>
      <c r="G35" s="14" t="s">
        <v>70</v>
      </c>
      <c r="H35" s="14" t="s">
        <v>75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11</v>
      </c>
      <c r="G36" s="14">
        <v>12</v>
      </c>
      <c r="H36" s="14">
        <v>20</v>
      </c>
      <c r="J36" s="29">
        <f t="shared" si="0"/>
        <v>43</v>
      </c>
      <c r="K36" s="30">
        <f>J36*0.2</f>
        <v>8.6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/>
      <c r="G37" s="14">
        <v>30</v>
      </c>
      <c r="H37" s="14"/>
      <c r="J37" s="29">
        <f t="shared" si="0"/>
        <v>50</v>
      </c>
      <c r="K37" s="30">
        <f>J37*0.17</f>
        <v>8.5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25</v>
      </c>
      <c r="F38" s="14"/>
      <c r="G38" s="14">
        <v>30</v>
      </c>
      <c r="H38" s="14">
        <v>20</v>
      </c>
      <c r="J38" s="29">
        <f t="shared" si="0"/>
        <v>75</v>
      </c>
      <c r="K38" s="30">
        <f>J38*1</f>
        <v>75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376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377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>
        <v>1</v>
      </c>
      <c r="H14" s="14"/>
      <c r="J14" s="29">
        <f t="shared" si="0"/>
        <v>3</v>
      </c>
      <c r="K14" s="30">
        <f>J14*1</f>
        <v>3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10</v>
      </c>
      <c r="F15" s="14"/>
      <c r="G15" s="14">
        <v>2</v>
      </c>
      <c r="H15" s="14"/>
      <c r="J15" s="29">
        <f t="shared" si="0"/>
        <v>12</v>
      </c>
      <c r="K15" s="30">
        <f>J15*2</f>
        <v>24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6</v>
      </c>
      <c r="F18" s="14"/>
      <c r="G18" s="14"/>
      <c r="H18" s="14"/>
      <c r="J18" s="29">
        <f t="shared" si="0"/>
        <v>6</v>
      </c>
      <c r="K18" s="30">
        <f>J18*2.4</f>
        <v>14.399999999999999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>
        <v>30</v>
      </c>
      <c r="G19" s="14"/>
      <c r="H19" s="14"/>
      <c r="J19" s="29">
        <f t="shared" si="0"/>
        <v>60</v>
      </c>
      <c r="K19" s="30">
        <f>J19*0.8</f>
        <v>48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>
        <v>30</v>
      </c>
      <c r="G20" s="14">
        <v>10</v>
      </c>
      <c r="H20" s="14"/>
      <c r="J20" s="29">
        <f t="shared" si="0"/>
        <v>40</v>
      </c>
      <c r="K20" s="30">
        <f>J20*0.35</f>
        <v>14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 t="s">
        <v>74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74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11</v>
      </c>
      <c r="G23" s="14">
        <v>12</v>
      </c>
      <c r="H23" s="14"/>
      <c r="J23" s="29">
        <f t="shared" si="0"/>
        <v>38</v>
      </c>
      <c r="K23" s="30">
        <f>J23*2.2</f>
        <v>83.600000000000009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/>
      <c r="H25" s="14">
        <v>30</v>
      </c>
      <c r="J25" s="29">
        <f t="shared" si="0"/>
        <v>40</v>
      </c>
      <c r="K25" s="30">
        <f>J25*1</f>
        <v>40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3</v>
      </c>
      <c r="F28" s="14"/>
      <c r="G28" s="14">
        <v>16</v>
      </c>
      <c r="H28" s="14"/>
      <c r="J28" s="29">
        <f t="shared" si="0"/>
        <v>19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20</v>
      </c>
      <c r="G29" s="14"/>
      <c r="H29" s="14">
        <v>6</v>
      </c>
      <c r="I29" s="2" t="s">
        <v>51</v>
      </c>
      <c r="J29" s="29">
        <f t="shared" si="0"/>
        <v>26</v>
      </c>
      <c r="K29" s="30">
        <f>J29*3.8</f>
        <v>98.8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29">
        <f t="shared" si="0"/>
        <v>0</v>
      </c>
      <c r="K30" s="16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>
        <v>1</v>
      </c>
      <c r="F31" s="14"/>
      <c r="G31" s="14"/>
      <c r="H31" s="14"/>
      <c r="J31" s="29">
        <f t="shared" si="0"/>
        <v>1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74</v>
      </c>
      <c r="G32" s="14"/>
      <c r="H32" s="14" t="s">
        <v>70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28">
        <v>4</v>
      </c>
      <c r="H33" s="14">
        <v>3</v>
      </c>
      <c r="J33" s="29">
        <f t="shared" si="0"/>
        <v>15</v>
      </c>
      <c r="K33" s="30">
        <f>J33*5</f>
        <v>75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/>
      <c r="G34" s="14"/>
      <c r="H34" s="14"/>
      <c r="J34" s="29">
        <f t="shared" si="0"/>
        <v>2</v>
      </c>
      <c r="K34" s="30">
        <f>J34*3.3</f>
        <v>6.6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25</v>
      </c>
      <c r="G35" s="14" t="s">
        <v>69</v>
      </c>
      <c r="H35" s="14" t="s">
        <v>70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/>
      <c r="H36" s="14">
        <v>20</v>
      </c>
      <c r="J36" s="29">
        <f t="shared" si="0"/>
        <v>20</v>
      </c>
      <c r="K36" s="30">
        <f>J36*0.2</f>
        <v>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25</v>
      </c>
      <c r="F37" s="14">
        <v>30</v>
      </c>
      <c r="G37" s="14"/>
      <c r="H37" s="14"/>
      <c r="J37" s="29">
        <f t="shared" si="0"/>
        <v>55</v>
      </c>
      <c r="K37" s="30">
        <f>J37*0.17</f>
        <v>9.3500000000000014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/>
      <c r="G38" s="14"/>
      <c r="H38" s="14"/>
      <c r="J38" s="29">
        <f t="shared" si="0"/>
        <v>0</v>
      </c>
      <c r="K38" s="30">
        <f>J38*1</f>
        <v>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378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379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4</v>
      </c>
      <c r="G14" s="14"/>
      <c r="H14" s="14"/>
      <c r="J14" s="29">
        <f t="shared" si="0"/>
        <v>6</v>
      </c>
      <c r="K14" s="30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/>
      <c r="G15" s="14">
        <v>1</v>
      </c>
      <c r="H15" s="14"/>
      <c r="J15" s="29">
        <f t="shared" si="0"/>
        <v>7</v>
      </c>
      <c r="K15" s="30">
        <f>J15*2</f>
        <v>14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/>
      <c r="G18" s="14">
        <v>12</v>
      </c>
      <c r="H18" s="14"/>
      <c r="J18" s="29">
        <f t="shared" si="0"/>
        <v>22</v>
      </c>
      <c r="K18" s="30">
        <f>J18*2.4</f>
        <v>52.8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>
        <v>20</v>
      </c>
      <c r="G19" s="14"/>
      <c r="H19" s="14"/>
      <c r="J19" s="29">
        <f t="shared" si="0"/>
        <v>50</v>
      </c>
      <c r="K19" s="30">
        <f>J19*0.8</f>
        <v>40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 t="s">
        <v>69</v>
      </c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25</v>
      </c>
      <c r="G21" s="14" t="s">
        <v>74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 t="s">
        <v>25</v>
      </c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22</v>
      </c>
      <c r="G23" s="14">
        <v>12</v>
      </c>
      <c r="H23" s="14"/>
      <c r="J23" s="29">
        <f t="shared" si="0"/>
        <v>49</v>
      </c>
      <c r="K23" s="30">
        <f>J23*2.2</f>
        <v>107.80000000000001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15</v>
      </c>
      <c r="F25" s="14"/>
      <c r="G25" s="14"/>
      <c r="H25" s="14"/>
      <c r="J25" s="29">
        <f t="shared" si="0"/>
        <v>15</v>
      </c>
      <c r="K25" s="30">
        <f>J25*1</f>
        <v>15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>
        <v>5</v>
      </c>
      <c r="H28" s="14"/>
      <c r="J28" s="29">
        <f t="shared" si="0"/>
        <v>9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10</v>
      </c>
      <c r="G29" s="14">
        <v>10</v>
      </c>
      <c r="H29" s="14"/>
      <c r="I29" s="2" t="s">
        <v>51</v>
      </c>
      <c r="J29" s="29">
        <f t="shared" si="0"/>
        <v>40</v>
      </c>
      <c r="K29" s="30">
        <f>J29*3.8</f>
        <v>152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/>
      <c r="G30" s="14">
        <v>3</v>
      </c>
      <c r="H30" s="14"/>
      <c r="J30" s="29">
        <f t="shared" si="0"/>
        <v>13</v>
      </c>
      <c r="K30" s="16">
        <f>J30*5</f>
        <v>65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>
        <v>2</v>
      </c>
      <c r="F31" s="14"/>
      <c r="G31" s="14"/>
      <c r="H31" s="14"/>
      <c r="J31" s="29">
        <f t="shared" si="0"/>
        <v>2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25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6</v>
      </c>
      <c r="F33" s="28">
        <v>8</v>
      </c>
      <c r="G33" s="28">
        <v>4</v>
      </c>
      <c r="H33" s="14"/>
      <c r="J33" s="29">
        <f t="shared" si="0"/>
        <v>18</v>
      </c>
      <c r="K33" s="30">
        <f>J33*5</f>
        <v>90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4</v>
      </c>
      <c r="F34" s="14"/>
      <c r="G34" s="14"/>
      <c r="H34" s="14"/>
      <c r="J34" s="29">
        <f t="shared" si="0"/>
        <v>4</v>
      </c>
      <c r="K34" s="30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74</v>
      </c>
      <c r="G35" s="14" t="s">
        <v>69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/>
      <c r="G36" s="14">
        <v>12</v>
      </c>
      <c r="H36" s="14"/>
      <c r="J36" s="29">
        <f t="shared" si="0"/>
        <v>22</v>
      </c>
      <c r="K36" s="30">
        <f>J36*0.2</f>
        <v>4.4000000000000004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/>
      <c r="G37" s="14"/>
      <c r="H37" s="14"/>
      <c r="J37" s="29">
        <f t="shared" si="0"/>
        <v>30</v>
      </c>
      <c r="K37" s="30">
        <f>J37*0.17</f>
        <v>5.1000000000000005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/>
      <c r="G38" s="14">
        <v>20</v>
      </c>
      <c r="H38" s="14"/>
      <c r="J38" s="29">
        <f t="shared" si="0"/>
        <v>50</v>
      </c>
      <c r="K38" s="30">
        <f>J38*1</f>
        <v>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380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381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/>
      <c r="J14" s="29">
        <f t="shared" si="0"/>
        <v>0</v>
      </c>
      <c r="K14" s="30">
        <f>J14*1</f>
        <v>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/>
      <c r="J15" s="29">
        <f t="shared" si="0"/>
        <v>0</v>
      </c>
      <c r="K15" s="30">
        <f>J15*2</f>
        <v>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/>
      <c r="H17" s="14"/>
      <c r="J17" s="29">
        <f t="shared" si="0"/>
        <v>0</v>
      </c>
      <c r="K17" s="30">
        <f>J17*5.1</f>
        <v>0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29">
        <f t="shared" si="0"/>
        <v>0</v>
      </c>
      <c r="K18" s="30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/>
      <c r="F19" s="14"/>
      <c r="G19" s="14"/>
      <c r="H19" s="14"/>
      <c r="J19" s="29">
        <f t="shared" si="0"/>
        <v>0</v>
      </c>
      <c r="K19" s="30">
        <f>J19*0.8</f>
        <v>0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/>
      <c r="H20" s="14"/>
      <c r="J20" s="29">
        <f t="shared" si="0"/>
        <v>0</v>
      </c>
      <c r="K20" s="30">
        <f>J20*0.35</f>
        <v>0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/>
      <c r="F21" s="14"/>
      <c r="G21" s="14"/>
      <c r="H21" s="14"/>
      <c r="J21" s="29">
        <f t="shared" si="0"/>
        <v>0</v>
      </c>
      <c r="K21" s="30">
        <f>J21*0.35</f>
        <v>0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/>
      <c r="H22" s="14"/>
      <c r="J22" s="29">
        <f t="shared" si="0"/>
        <v>0</v>
      </c>
      <c r="K22" s="30">
        <f>J22*0.35</f>
        <v>0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/>
      <c r="G23" s="14"/>
      <c r="H23" s="14"/>
      <c r="J23" s="29">
        <f t="shared" si="0"/>
        <v>0</v>
      </c>
      <c r="K23" s="30">
        <f>J23*2.2</f>
        <v>0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/>
      <c r="G29" s="14"/>
      <c r="H29" s="14"/>
      <c r="I29" s="2" t="s">
        <v>51</v>
      </c>
      <c r="J29" s="29">
        <f t="shared" si="0"/>
        <v>0</v>
      </c>
      <c r="K29" s="30">
        <f>J29*3.8</f>
        <v>0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29">
        <f t="shared" si="0"/>
        <v>0</v>
      </c>
      <c r="K30" s="16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/>
      <c r="F32" s="14"/>
      <c r="G32" s="14"/>
      <c r="H32" s="14"/>
      <c r="J32" s="29">
        <f t="shared" si="0"/>
        <v>0</v>
      </c>
      <c r="K32" s="30">
        <f>J32*4.9</f>
        <v>0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28"/>
      <c r="H33" s="14"/>
      <c r="J33" s="29">
        <f t="shared" si="0"/>
        <v>0</v>
      </c>
      <c r="K33" s="30">
        <f>J33*5</f>
        <v>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29">
        <f t="shared" si="0"/>
        <v>0</v>
      </c>
      <c r="K34" s="30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/>
      <c r="G35" s="14"/>
      <c r="H35" s="14"/>
      <c r="J35" s="29">
        <f t="shared" si="0"/>
        <v>0</v>
      </c>
      <c r="K35" s="30">
        <f>J35*2.5</f>
        <v>0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/>
      <c r="H36" s="14"/>
      <c r="J36" s="29">
        <f t="shared" si="0"/>
        <v>0</v>
      </c>
      <c r="K36" s="30">
        <f>J36*0.2</f>
        <v>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/>
      <c r="G37" s="14"/>
      <c r="H37" s="14"/>
      <c r="J37" s="29">
        <f t="shared" si="0"/>
        <v>0</v>
      </c>
      <c r="K37" s="30">
        <f>J37*0.17</f>
        <v>0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/>
      <c r="G38" s="14"/>
      <c r="H38" s="14"/>
      <c r="J38" s="29">
        <f t="shared" si="0"/>
        <v>0</v>
      </c>
      <c r="K38" s="30">
        <f>J38*1</f>
        <v>0</v>
      </c>
    </row>
    <row r="39" spans="1:14" ht="15.75" x14ac:dyDescent="0.25">
      <c r="E39" s="19"/>
      <c r="F39" s="23"/>
      <c r="G39" s="23"/>
      <c r="K39" s="24">
        <f>SUM(K13:K38)</f>
        <v>60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382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383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>
        <v>2</v>
      </c>
      <c r="H14" s="14"/>
      <c r="J14" s="29">
        <f t="shared" si="0"/>
        <v>6</v>
      </c>
      <c r="K14" s="30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>
        <v>3</v>
      </c>
      <c r="H15" s="14"/>
      <c r="J15" s="29">
        <f t="shared" si="0"/>
        <v>7</v>
      </c>
      <c r="K15" s="30">
        <f>J15*2</f>
        <v>14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12</v>
      </c>
      <c r="F18" s="14">
        <v>11</v>
      </c>
      <c r="G18" s="14">
        <v>12</v>
      </c>
      <c r="H18" s="14"/>
      <c r="J18" s="29">
        <f t="shared" si="0"/>
        <v>35</v>
      </c>
      <c r="K18" s="30">
        <f>J18*2.4</f>
        <v>84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50</v>
      </c>
      <c r="F19" s="14">
        <v>40</v>
      </c>
      <c r="G19" s="14"/>
      <c r="H19" s="14"/>
      <c r="J19" s="29">
        <f t="shared" si="0"/>
        <v>90</v>
      </c>
      <c r="K19" s="30">
        <f>J19*0.8</f>
        <v>72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74</v>
      </c>
      <c r="G21" s="14" t="s">
        <v>69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74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30</v>
      </c>
      <c r="F23" s="14"/>
      <c r="G23" s="14">
        <v>10</v>
      </c>
      <c r="H23" s="14"/>
      <c r="J23" s="29">
        <f t="shared" si="0"/>
        <v>40</v>
      </c>
      <c r="K23" s="30">
        <f>J23*2.2</f>
        <v>88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20</v>
      </c>
      <c r="G29" s="14">
        <v>20</v>
      </c>
      <c r="H29" s="14"/>
      <c r="I29" s="2" t="s">
        <v>51</v>
      </c>
      <c r="J29" s="29">
        <f t="shared" si="0"/>
        <v>60</v>
      </c>
      <c r="K29" s="30">
        <f>J29*3.8</f>
        <v>228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>
        <v>4</v>
      </c>
      <c r="G30" s="14"/>
      <c r="H30" s="14"/>
      <c r="J30" s="29">
        <f t="shared" si="0"/>
        <v>14</v>
      </c>
      <c r="K30" s="16">
        <f>J30*5</f>
        <v>70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70</v>
      </c>
      <c r="G32" s="14" t="s">
        <v>71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28">
        <v>10</v>
      </c>
      <c r="H33" s="14"/>
      <c r="J33" s="29">
        <f t="shared" si="0"/>
        <v>18</v>
      </c>
      <c r="K33" s="30">
        <f>J33*5</f>
        <v>90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2</v>
      </c>
      <c r="H34" s="14"/>
      <c r="J34" s="29">
        <f t="shared" si="0"/>
        <v>2</v>
      </c>
      <c r="K34" s="30">
        <f>J34*3.3</f>
        <v>6.6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75</v>
      </c>
      <c r="G35" s="14" t="s">
        <v>71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30</v>
      </c>
      <c r="F36" s="14">
        <v>22</v>
      </c>
      <c r="G36" s="14"/>
      <c r="H36" s="14"/>
      <c r="J36" s="29">
        <f t="shared" si="0"/>
        <v>52</v>
      </c>
      <c r="K36" s="30">
        <f>J36*0.2</f>
        <v>10.4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15</v>
      </c>
      <c r="F37" s="14">
        <v>50</v>
      </c>
      <c r="G37" s="14">
        <v>30</v>
      </c>
      <c r="H37" s="14"/>
      <c r="J37" s="29">
        <f t="shared" si="0"/>
        <v>95</v>
      </c>
      <c r="K37" s="30">
        <f>J37*0.17</f>
        <v>16.150000000000002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20</v>
      </c>
      <c r="G38" s="14">
        <v>30</v>
      </c>
      <c r="H38" s="14"/>
      <c r="J38" s="29">
        <f t="shared" si="0"/>
        <v>50</v>
      </c>
      <c r="K38" s="30">
        <f>J38*1</f>
        <v>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384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385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8</v>
      </c>
      <c r="G14" s="14"/>
      <c r="H14" s="14"/>
      <c r="J14" s="29">
        <f t="shared" si="0"/>
        <v>8</v>
      </c>
      <c r="K14" s="30">
        <f>J14*1</f>
        <v>8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7</v>
      </c>
      <c r="F15" s="14">
        <v>4</v>
      </c>
      <c r="G15" s="14"/>
      <c r="H15" s="14">
        <v>10</v>
      </c>
      <c r="J15" s="29">
        <f t="shared" si="0"/>
        <v>21</v>
      </c>
      <c r="K15" s="30">
        <f>J15*2</f>
        <v>42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 t="s">
        <v>25</v>
      </c>
      <c r="H17" s="14" t="s">
        <v>25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/>
      <c r="G18" s="14">
        <v>10</v>
      </c>
      <c r="H18" s="14">
        <v>15</v>
      </c>
      <c r="J18" s="29">
        <f t="shared" si="0"/>
        <v>35</v>
      </c>
      <c r="K18" s="30">
        <f>J18*2.4</f>
        <v>84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50</v>
      </c>
      <c r="F19" s="14">
        <v>80</v>
      </c>
      <c r="G19" s="14"/>
      <c r="H19" s="14">
        <v>50</v>
      </c>
      <c r="J19" s="29">
        <f t="shared" si="0"/>
        <v>180</v>
      </c>
      <c r="K19" s="30">
        <f>J19*0.8</f>
        <v>144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/>
      <c r="G20" s="14"/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68</v>
      </c>
      <c r="F21" s="14" t="s">
        <v>74</v>
      </c>
      <c r="G21" s="14"/>
      <c r="H21" s="14" t="s">
        <v>75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71</v>
      </c>
      <c r="F22" s="14" t="s">
        <v>74</v>
      </c>
      <c r="G22" s="14"/>
      <c r="H22" s="14" t="s">
        <v>75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22</v>
      </c>
      <c r="G23" s="14">
        <v>10</v>
      </c>
      <c r="H23" s="14"/>
      <c r="J23" s="29">
        <f t="shared" si="0"/>
        <v>52</v>
      </c>
      <c r="K23" s="30">
        <f>J23*2.2</f>
        <v>114.4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10</v>
      </c>
      <c r="J28" s="29">
        <f t="shared" si="0"/>
        <v>10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/>
      <c r="G29" s="14">
        <v>20</v>
      </c>
      <c r="H29" s="14">
        <v>10</v>
      </c>
      <c r="I29" s="2" t="s">
        <v>51</v>
      </c>
      <c r="J29" s="29">
        <f t="shared" si="0"/>
        <v>30</v>
      </c>
      <c r="K29" s="30">
        <f>J29*3.8</f>
        <v>114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>
        <v>8</v>
      </c>
      <c r="G30" s="14"/>
      <c r="H30" s="14">
        <v>5</v>
      </c>
      <c r="J30" s="29">
        <f t="shared" si="0"/>
        <v>23</v>
      </c>
      <c r="K30" s="16">
        <f>J30*5</f>
        <v>115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70</v>
      </c>
      <c r="F32" s="14" t="s">
        <v>71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12</v>
      </c>
      <c r="F33" s="28">
        <v>20</v>
      </c>
      <c r="G33" s="28">
        <v>4</v>
      </c>
      <c r="H33" s="14">
        <v>5</v>
      </c>
      <c r="J33" s="29">
        <f t="shared" si="0"/>
        <v>41</v>
      </c>
      <c r="K33" s="30">
        <f>J33*5</f>
        <v>205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>
        <v>15</v>
      </c>
      <c r="J34" s="29">
        <f t="shared" si="0"/>
        <v>15</v>
      </c>
      <c r="K34" s="30">
        <f>J34*3.3</f>
        <v>49.5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69</v>
      </c>
      <c r="G35" s="14" t="s">
        <v>71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30</v>
      </c>
      <c r="F36" s="14"/>
      <c r="G36" s="14">
        <v>12</v>
      </c>
      <c r="H36" s="14">
        <v>20</v>
      </c>
      <c r="J36" s="29">
        <f t="shared" si="0"/>
        <v>62</v>
      </c>
      <c r="K36" s="30">
        <f>J36*0.2</f>
        <v>12.4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25</v>
      </c>
      <c r="F37" s="14"/>
      <c r="G37" s="14"/>
      <c r="H37" s="14">
        <v>50</v>
      </c>
      <c r="J37" s="29">
        <f t="shared" si="0"/>
        <v>75</v>
      </c>
      <c r="K37" s="30">
        <f>J37*0.17</f>
        <v>12.750000000000002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10</v>
      </c>
      <c r="G38" s="14"/>
      <c r="H38" s="14"/>
      <c r="J38" s="29">
        <f t="shared" si="0"/>
        <v>10</v>
      </c>
      <c r="K38" s="30">
        <f>J38*1</f>
        <v>10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activeCell="D23" sqref="D23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386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387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>
        <v>1</v>
      </c>
      <c r="H14" s="14"/>
      <c r="J14" s="29">
        <f t="shared" si="0"/>
        <v>1</v>
      </c>
      <c r="K14" s="30">
        <f>J14*1</f>
        <v>1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/>
      <c r="G15" s="14">
        <v>2</v>
      </c>
      <c r="H15" s="14"/>
      <c r="J15" s="29">
        <f t="shared" si="0"/>
        <v>8</v>
      </c>
      <c r="K15" s="30">
        <f>J15*2</f>
        <v>16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29">
        <f t="shared" si="0"/>
        <v>0</v>
      </c>
      <c r="K18" s="30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60</v>
      </c>
      <c r="F19" s="14">
        <v>100</v>
      </c>
      <c r="G19" s="14"/>
      <c r="H19" s="14"/>
      <c r="J19" s="29">
        <f t="shared" si="0"/>
        <v>160</v>
      </c>
      <c r="K19" s="30">
        <f>J19*0.8</f>
        <v>128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/>
      <c r="G20" s="14"/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71</v>
      </c>
      <c r="G21" s="14"/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71</v>
      </c>
      <c r="F22" s="14" t="s">
        <v>74</v>
      </c>
      <c r="G22" s="14"/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22</v>
      </c>
      <c r="G23" s="14"/>
      <c r="H23" s="14"/>
      <c r="J23" s="29">
        <f t="shared" si="0"/>
        <v>22</v>
      </c>
      <c r="K23" s="30">
        <f>J23*2.2</f>
        <v>48.400000000000006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8</v>
      </c>
      <c r="F29" s="14">
        <v>20</v>
      </c>
      <c r="G29" s="14"/>
      <c r="H29" s="14"/>
      <c r="I29" s="2" t="s">
        <v>51</v>
      </c>
      <c r="J29" s="29">
        <f t="shared" si="0"/>
        <v>28</v>
      </c>
      <c r="K29" s="30">
        <f>J29*3.8</f>
        <v>106.39999999999999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4</v>
      </c>
      <c r="H30" s="14"/>
      <c r="J30" s="29">
        <f t="shared" si="0"/>
        <v>4</v>
      </c>
      <c r="K30" s="16">
        <f>J30*5</f>
        <v>20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75</v>
      </c>
      <c r="F32" s="14" t="s">
        <v>74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28">
        <v>4</v>
      </c>
      <c r="H33" s="14"/>
      <c r="J33" s="29">
        <f t="shared" si="0"/>
        <v>4</v>
      </c>
      <c r="K33" s="30">
        <f>J33*5</f>
        <v>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1</v>
      </c>
      <c r="F34" s="14"/>
      <c r="G34" s="14"/>
      <c r="H34" s="14"/>
      <c r="J34" s="29">
        <f t="shared" si="0"/>
        <v>1</v>
      </c>
      <c r="K34" s="30">
        <f>J34*3.3</f>
        <v>3.3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74</v>
      </c>
      <c r="G35" s="14" t="s">
        <v>74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30</v>
      </c>
      <c r="F36" s="14">
        <v>11</v>
      </c>
      <c r="G36" s="14">
        <v>12</v>
      </c>
      <c r="H36" s="14"/>
      <c r="J36" s="29">
        <f t="shared" si="0"/>
        <v>53</v>
      </c>
      <c r="K36" s="30">
        <f>J36*0.2</f>
        <v>10.600000000000001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>
        <v>20</v>
      </c>
      <c r="G37" s="14"/>
      <c r="H37" s="14"/>
      <c r="J37" s="29">
        <f t="shared" si="0"/>
        <v>40</v>
      </c>
      <c r="K37" s="30">
        <f>J37*0.17</f>
        <v>6.8000000000000007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25</v>
      </c>
      <c r="F38" s="14"/>
      <c r="G38" s="14">
        <v>20</v>
      </c>
      <c r="H38" s="14"/>
      <c r="J38" s="29">
        <f t="shared" si="0"/>
        <v>45</v>
      </c>
      <c r="K38" s="30">
        <f>J38*1</f>
        <v>45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388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389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5</v>
      </c>
      <c r="F14" s="14">
        <v>4</v>
      </c>
      <c r="G14" s="14">
        <v>1</v>
      </c>
      <c r="H14" s="14">
        <v>5</v>
      </c>
      <c r="J14" s="29">
        <f t="shared" si="0"/>
        <v>15</v>
      </c>
      <c r="K14" s="30">
        <f>J14*1</f>
        <v>15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7</v>
      </c>
      <c r="F15" s="14"/>
      <c r="G15" s="14">
        <v>2</v>
      </c>
      <c r="H15" s="14"/>
      <c r="J15" s="29">
        <f t="shared" si="0"/>
        <v>9</v>
      </c>
      <c r="K15" s="30">
        <f>J15*2</f>
        <v>18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69</v>
      </c>
      <c r="F17" s="14" t="s">
        <v>25</v>
      </c>
      <c r="G17" s="14"/>
      <c r="H17" s="14" t="s">
        <v>25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25</v>
      </c>
      <c r="F18" s="14">
        <v>11</v>
      </c>
      <c r="G18" s="14"/>
      <c r="H18" s="14">
        <v>15</v>
      </c>
      <c r="J18" s="29">
        <f t="shared" si="0"/>
        <v>51</v>
      </c>
      <c r="K18" s="30">
        <f>J18*2.4</f>
        <v>122.39999999999999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100</v>
      </c>
      <c r="F19" s="14">
        <v>100</v>
      </c>
      <c r="G19" s="14"/>
      <c r="H19" s="14">
        <v>25</v>
      </c>
      <c r="J19" s="29">
        <f t="shared" si="0"/>
        <v>225</v>
      </c>
      <c r="K19" s="30">
        <f>J19*0.8</f>
        <v>180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75</v>
      </c>
      <c r="F20" s="14" t="s">
        <v>25</v>
      </c>
      <c r="G20" s="14" t="s">
        <v>74</v>
      </c>
      <c r="H20" s="14" t="s">
        <v>75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131</v>
      </c>
      <c r="F21" s="14" t="s">
        <v>69</v>
      </c>
      <c r="G21" s="14" t="s">
        <v>71</v>
      </c>
      <c r="H21" s="14" t="s">
        <v>68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71</v>
      </c>
      <c r="F22" s="14" t="s">
        <v>25</v>
      </c>
      <c r="G22" s="14" t="s">
        <v>74</v>
      </c>
      <c r="H22" s="14" t="s">
        <v>75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25</v>
      </c>
      <c r="F23" s="14">
        <v>22</v>
      </c>
      <c r="G23" s="14">
        <v>12</v>
      </c>
      <c r="H23" s="14"/>
      <c r="J23" s="29">
        <f t="shared" si="0"/>
        <v>59</v>
      </c>
      <c r="K23" s="30">
        <f>J23*2.2</f>
        <v>129.80000000000001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12</v>
      </c>
      <c r="F25" s="14"/>
      <c r="G25" s="14"/>
      <c r="H25" s="14">
        <v>30</v>
      </c>
      <c r="J25" s="29">
        <f t="shared" si="0"/>
        <v>42</v>
      </c>
      <c r="K25" s="30">
        <f>J25*1</f>
        <v>42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8</v>
      </c>
      <c r="F28" s="14"/>
      <c r="G28" s="14"/>
      <c r="H28" s="14">
        <v>10</v>
      </c>
      <c r="J28" s="29">
        <f t="shared" si="0"/>
        <v>18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40</v>
      </c>
      <c r="F29" s="14">
        <v>10</v>
      </c>
      <c r="G29" s="14"/>
      <c r="H29" s="14">
        <v>10</v>
      </c>
      <c r="I29" s="2" t="s">
        <v>51</v>
      </c>
      <c r="J29" s="29">
        <f t="shared" si="0"/>
        <v>60</v>
      </c>
      <c r="K29" s="30">
        <f>J29*3.8</f>
        <v>228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20</v>
      </c>
      <c r="F30" s="14">
        <v>8</v>
      </c>
      <c r="G30" s="14">
        <v>5</v>
      </c>
      <c r="H30" s="14"/>
      <c r="J30" s="29">
        <f t="shared" si="0"/>
        <v>33</v>
      </c>
      <c r="K30" s="16">
        <f>J30*5</f>
        <v>165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68</v>
      </c>
      <c r="F32" s="14" t="s">
        <v>70</v>
      </c>
      <c r="G32" s="14" t="s">
        <v>71</v>
      </c>
      <c r="H32" s="14" t="s">
        <v>70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28"/>
      <c r="H33" s="14"/>
      <c r="J33" s="29">
        <f t="shared" si="0"/>
        <v>0</v>
      </c>
      <c r="K33" s="30">
        <f>J33*5</f>
        <v>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3</v>
      </c>
      <c r="F34" s="14"/>
      <c r="G34" s="14">
        <v>2</v>
      </c>
      <c r="H34" s="14">
        <v>5</v>
      </c>
      <c r="J34" s="29">
        <f t="shared" si="0"/>
        <v>10</v>
      </c>
      <c r="K34" s="30">
        <f>J34*3.3</f>
        <v>33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68</v>
      </c>
      <c r="G35" s="14" t="s">
        <v>75</v>
      </c>
      <c r="H35" s="14" t="s">
        <v>70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30</v>
      </c>
      <c r="F36" s="14">
        <v>11</v>
      </c>
      <c r="G36" s="14">
        <v>12</v>
      </c>
      <c r="H36" s="14">
        <v>20</v>
      </c>
      <c r="J36" s="29">
        <f t="shared" si="0"/>
        <v>73</v>
      </c>
      <c r="K36" s="30">
        <f>J36*0.2</f>
        <v>14.600000000000001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40</v>
      </c>
      <c r="G37" s="14">
        <v>30</v>
      </c>
      <c r="H37" s="14"/>
      <c r="J37" s="29">
        <f t="shared" si="0"/>
        <v>110</v>
      </c>
      <c r="K37" s="30">
        <f>J37*0.17</f>
        <v>18.700000000000003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70</v>
      </c>
      <c r="F38" s="14">
        <v>30</v>
      </c>
      <c r="G38" s="14">
        <v>50</v>
      </c>
      <c r="H38" s="14"/>
      <c r="J38" s="29">
        <f t="shared" si="0"/>
        <v>150</v>
      </c>
      <c r="K38" s="30">
        <f>J38*1</f>
        <v>150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390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391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>
        <v>1</v>
      </c>
      <c r="H14" s="14"/>
      <c r="J14" s="29">
        <f t="shared" si="0"/>
        <v>1</v>
      </c>
      <c r="K14" s="30">
        <f>J14*1</f>
        <v>1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>
        <v>2</v>
      </c>
      <c r="H15" s="14"/>
      <c r="J15" s="29">
        <f t="shared" si="0"/>
        <v>2</v>
      </c>
      <c r="K15" s="30">
        <f>J15*2</f>
        <v>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74</v>
      </c>
      <c r="F17" s="14" t="s">
        <v>25</v>
      </c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29">
        <f t="shared" si="0"/>
        <v>0</v>
      </c>
      <c r="K18" s="30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/>
      <c r="F19" s="14">
        <v>20</v>
      </c>
      <c r="G19" s="14"/>
      <c r="H19" s="14"/>
      <c r="J19" s="29">
        <f t="shared" si="0"/>
        <v>20</v>
      </c>
      <c r="K19" s="30">
        <f>J19*0.8</f>
        <v>16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 t="s">
        <v>74</v>
      </c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71</v>
      </c>
      <c r="G21" s="14" t="s">
        <v>74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>
        <v>15</v>
      </c>
      <c r="H22" s="14"/>
      <c r="J22" s="29">
        <f t="shared" si="0"/>
        <v>15</v>
      </c>
      <c r="K22" s="30">
        <f>J22*0.35</f>
        <v>5.25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/>
      <c r="G23" s="14"/>
      <c r="H23" s="14"/>
      <c r="J23" s="29">
        <f t="shared" si="0"/>
        <v>0</v>
      </c>
      <c r="K23" s="30">
        <f>J23*2.2</f>
        <v>0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>
        <v>5</v>
      </c>
      <c r="H25" s="14"/>
      <c r="J25" s="29">
        <f t="shared" si="0"/>
        <v>5</v>
      </c>
      <c r="K25" s="30">
        <f>J25*1</f>
        <v>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>
        <v>10</v>
      </c>
      <c r="H28" s="14"/>
      <c r="J28" s="29">
        <f t="shared" si="0"/>
        <v>10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20</v>
      </c>
      <c r="G29" s="14">
        <v>20</v>
      </c>
      <c r="H29" s="14"/>
      <c r="I29" s="2" t="s">
        <v>51</v>
      </c>
      <c r="J29" s="29">
        <f t="shared" si="0"/>
        <v>55</v>
      </c>
      <c r="K29" s="30">
        <f>J29*3.8</f>
        <v>209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29">
        <f t="shared" si="0"/>
        <v>0</v>
      </c>
      <c r="K30" s="16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74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14">
        <v>6</v>
      </c>
      <c r="H33" s="14"/>
      <c r="J33" s="29">
        <f t="shared" si="0"/>
        <v>14</v>
      </c>
      <c r="K33" s="30">
        <f>J33*5</f>
        <v>70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>
        <v>4</v>
      </c>
      <c r="G34" s="14"/>
      <c r="H34" s="14"/>
      <c r="J34" s="29">
        <f t="shared" si="0"/>
        <v>4</v>
      </c>
      <c r="K34" s="30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25</v>
      </c>
      <c r="G35" s="14" t="s">
        <v>71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40</v>
      </c>
      <c r="F36" s="14">
        <v>11</v>
      </c>
      <c r="G36" s="14"/>
      <c r="H36" s="14"/>
      <c r="J36" s="29">
        <f t="shared" si="0"/>
        <v>51</v>
      </c>
      <c r="K36" s="30">
        <f>J36*0.2</f>
        <v>10.200000000000001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60</v>
      </c>
      <c r="F37" s="14"/>
      <c r="G37" s="14">
        <v>30</v>
      </c>
      <c r="H37" s="14"/>
      <c r="J37" s="29">
        <f t="shared" si="0"/>
        <v>90</v>
      </c>
      <c r="K37" s="30">
        <f>J37*0.17</f>
        <v>15.3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/>
      <c r="G38" s="14">
        <v>50</v>
      </c>
      <c r="H38" s="14"/>
      <c r="J38" s="29">
        <f t="shared" si="0"/>
        <v>50</v>
      </c>
      <c r="K38" s="30">
        <f>J38*1</f>
        <v>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392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393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4</v>
      </c>
      <c r="G14" s="14">
        <v>1</v>
      </c>
      <c r="H14" s="14"/>
      <c r="J14" s="29">
        <f t="shared" si="0"/>
        <v>7</v>
      </c>
      <c r="K14" s="30">
        <f>J14*1</f>
        <v>7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/>
      <c r="J15" s="29">
        <f t="shared" si="0"/>
        <v>4</v>
      </c>
      <c r="K15" s="30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 t="s">
        <v>25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>
        <v>11</v>
      </c>
      <c r="G18" s="14"/>
      <c r="H18" s="14">
        <v>15</v>
      </c>
      <c r="J18" s="29">
        <f t="shared" si="0"/>
        <v>36</v>
      </c>
      <c r="K18" s="30">
        <f>J18*2.4</f>
        <v>86.399999999999991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20</v>
      </c>
      <c r="F19" s="14">
        <v>80</v>
      </c>
      <c r="G19" s="14"/>
      <c r="H19" s="14">
        <v>25</v>
      </c>
      <c r="J19" s="29">
        <f t="shared" si="0"/>
        <v>125</v>
      </c>
      <c r="K19" s="30">
        <f>J19*0.8</f>
        <v>100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 t="s">
        <v>25</v>
      </c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 t="s">
        <v>25</v>
      </c>
      <c r="G21" s="14" t="s">
        <v>74</v>
      </c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 t="s">
        <v>25</v>
      </c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11</v>
      </c>
      <c r="G23" s="14">
        <v>12</v>
      </c>
      <c r="H23" s="14"/>
      <c r="J23" s="29">
        <f t="shared" si="0"/>
        <v>23</v>
      </c>
      <c r="K23" s="30">
        <f>J23*2.2</f>
        <v>50.6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3</v>
      </c>
      <c r="F24" s="14"/>
      <c r="G24" s="14"/>
      <c r="H24" s="14"/>
      <c r="J24" s="29">
        <f t="shared" si="0"/>
        <v>3</v>
      </c>
      <c r="K24" s="30">
        <f>J24*4.5</f>
        <v>13.5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>
        <v>10</v>
      </c>
      <c r="G25" s="14">
        <v>10</v>
      </c>
      <c r="H25" s="14"/>
      <c r="J25" s="29">
        <f t="shared" si="0"/>
        <v>20</v>
      </c>
      <c r="K25" s="30">
        <f>J25*1</f>
        <v>20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3</v>
      </c>
      <c r="F28" s="14"/>
      <c r="G28" s="14"/>
      <c r="H28" s="14">
        <v>10</v>
      </c>
      <c r="J28" s="29">
        <f t="shared" si="0"/>
        <v>13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20</v>
      </c>
      <c r="G29" s="14">
        <v>10</v>
      </c>
      <c r="H29" s="14"/>
      <c r="I29" s="2" t="s">
        <v>51</v>
      </c>
      <c r="J29" s="29">
        <f t="shared" si="0"/>
        <v>30</v>
      </c>
      <c r="K29" s="30">
        <f>J29*3.8</f>
        <v>114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>
        <v>4</v>
      </c>
      <c r="H30" s="14"/>
      <c r="J30" s="29">
        <f t="shared" si="0"/>
        <v>12</v>
      </c>
      <c r="K30" s="16">
        <f>J30*5</f>
        <v>60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 t="s">
        <v>69</v>
      </c>
      <c r="H32" s="14" t="s">
        <v>70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14"/>
      <c r="H33" s="14">
        <v>5</v>
      </c>
      <c r="J33" s="29">
        <f t="shared" si="0"/>
        <v>13</v>
      </c>
      <c r="K33" s="30">
        <f>J33*5</f>
        <v>65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>
        <v>2</v>
      </c>
      <c r="G34" s="14"/>
      <c r="H34" s="14">
        <v>10</v>
      </c>
      <c r="J34" s="29">
        <f t="shared" si="0"/>
        <v>12</v>
      </c>
      <c r="K34" s="30">
        <f>J34*3.3</f>
        <v>39.599999999999994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68</v>
      </c>
      <c r="G35" s="14" t="s">
        <v>71</v>
      </c>
      <c r="H35" s="14" t="s">
        <v>131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>
        <v>11</v>
      </c>
      <c r="G36" s="14">
        <v>12</v>
      </c>
      <c r="H36" s="14">
        <v>20</v>
      </c>
      <c r="J36" s="29">
        <f t="shared" si="0"/>
        <v>53</v>
      </c>
      <c r="K36" s="30">
        <f>J36*0.2</f>
        <v>10.600000000000001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25</v>
      </c>
      <c r="F37" s="14">
        <v>20</v>
      </c>
      <c r="G37" s="14">
        <v>30</v>
      </c>
      <c r="H37" s="14">
        <v>50</v>
      </c>
      <c r="J37" s="29">
        <f t="shared" si="0"/>
        <v>125</v>
      </c>
      <c r="K37" s="30">
        <f>J37*0.17</f>
        <v>21.25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20</v>
      </c>
      <c r="F38" s="14">
        <v>20</v>
      </c>
      <c r="G38" s="14">
        <v>50</v>
      </c>
      <c r="H38" s="14"/>
      <c r="J38" s="29">
        <f t="shared" si="0"/>
        <v>90</v>
      </c>
      <c r="K38" s="30">
        <f>J38*1</f>
        <v>90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394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395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>
        <v>1</v>
      </c>
      <c r="H14" s="14"/>
      <c r="J14" s="29">
        <f t="shared" si="0"/>
        <v>3</v>
      </c>
      <c r="K14" s="30">
        <f>J14*1</f>
        <v>3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8</v>
      </c>
      <c r="F15" s="14"/>
      <c r="G15" s="14">
        <v>2</v>
      </c>
      <c r="H15" s="14"/>
      <c r="J15" s="29">
        <f t="shared" si="0"/>
        <v>10</v>
      </c>
      <c r="K15" s="30">
        <f>J15*2</f>
        <v>20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>
        <v>10</v>
      </c>
      <c r="H18" s="14"/>
      <c r="J18" s="29">
        <f t="shared" si="0"/>
        <v>10</v>
      </c>
      <c r="K18" s="30">
        <f>J18*2.4</f>
        <v>24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60</v>
      </c>
      <c r="G19" s="14"/>
      <c r="H19" s="14"/>
      <c r="J19" s="29">
        <f t="shared" si="0"/>
        <v>95</v>
      </c>
      <c r="K19" s="30">
        <f>J19*0.8</f>
        <v>76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25</v>
      </c>
      <c r="F20" s="14"/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/>
      <c r="G21" s="14" t="s">
        <v>69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>
        <v>15</v>
      </c>
      <c r="H22" s="14"/>
      <c r="J22" s="29">
        <f t="shared" si="0"/>
        <v>15</v>
      </c>
      <c r="K22" s="30">
        <f>J22*0.35</f>
        <v>5.25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>
        <v>22</v>
      </c>
      <c r="G23" s="14">
        <v>12</v>
      </c>
      <c r="H23" s="14"/>
      <c r="J23" s="29">
        <f t="shared" si="0"/>
        <v>44</v>
      </c>
      <c r="K23" s="30">
        <f>J23*2.2</f>
        <v>96.800000000000011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3</v>
      </c>
      <c r="F24" s="14"/>
      <c r="G24" s="14"/>
      <c r="H24" s="14"/>
      <c r="J24" s="29">
        <f t="shared" si="0"/>
        <v>3</v>
      </c>
      <c r="K24" s="30">
        <f>J24*4.5</f>
        <v>13.5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>
        <v>5</v>
      </c>
      <c r="H25" s="14"/>
      <c r="J25" s="29">
        <f t="shared" si="0"/>
        <v>5</v>
      </c>
      <c r="K25" s="30">
        <f>J25*1</f>
        <v>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>
        <v>10</v>
      </c>
      <c r="H28" s="14"/>
      <c r="J28" s="29">
        <f t="shared" si="0"/>
        <v>10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10</v>
      </c>
      <c r="F29" s="14"/>
      <c r="G29" s="14">
        <v>16</v>
      </c>
      <c r="H29" s="14"/>
      <c r="I29" s="2" t="s">
        <v>51</v>
      </c>
      <c r="J29" s="29">
        <f t="shared" si="0"/>
        <v>26</v>
      </c>
      <c r="K29" s="30">
        <f>J29*3.8</f>
        <v>98.8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4</v>
      </c>
      <c r="H30" s="14"/>
      <c r="J30" s="29">
        <f t="shared" si="0"/>
        <v>4</v>
      </c>
      <c r="K30" s="16">
        <f>J30*5</f>
        <v>20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74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7</v>
      </c>
      <c r="F33" s="28">
        <v>8</v>
      </c>
      <c r="G33" s="14">
        <v>4</v>
      </c>
      <c r="H33" s="14"/>
      <c r="J33" s="29">
        <f t="shared" si="0"/>
        <v>19</v>
      </c>
      <c r="K33" s="30">
        <f>J33*5</f>
        <v>95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3</v>
      </c>
      <c r="H34" s="14"/>
      <c r="J34" s="29">
        <f t="shared" si="0"/>
        <v>3</v>
      </c>
      <c r="K34" s="30">
        <f>J34*3.3</f>
        <v>9.8999999999999986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74</v>
      </c>
      <c r="G35" s="14" t="s">
        <v>71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20</v>
      </c>
      <c r="F36" s="14">
        <v>11</v>
      </c>
      <c r="G36" s="14">
        <v>10</v>
      </c>
      <c r="H36" s="14"/>
      <c r="J36" s="29">
        <f t="shared" si="0"/>
        <v>41</v>
      </c>
      <c r="K36" s="30">
        <f>J36*0.2</f>
        <v>8.2000000000000011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>
        <v>30</v>
      </c>
      <c r="G37" s="14">
        <v>30</v>
      </c>
      <c r="H37" s="14"/>
      <c r="J37" s="29">
        <f t="shared" si="0"/>
        <v>80</v>
      </c>
      <c r="K37" s="30">
        <f>J37*0.17</f>
        <v>13.600000000000001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20</v>
      </c>
      <c r="F38" s="14"/>
      <c r="G38" s="14">
        <v>50</v>
      </c>
      <c r="H38" s="14"/>
      <c r="J38" s="29">
        <f t="shared" si="0"/>
        <v>70</v>
      </c>
      <c r="K38" s="30">
        <f>J38*1</f>
        <v>70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396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397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4</v>
      </c>
      <c r="G14" s="14">
        <v>1</v>
      </c>
      <c r="H14" s="14">
        <v>5</v>
      </c>
      <c r="J14" s="29">
        <f t="shared" si="0"/>
        <v>12</v>
      </c>
      <c r="K14" s="30">
        <f>J14*1</f>
        <v>12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7</v>
      </c>
      <c r="F15" s="14"/>
      <c r="G15" s="14"/>
      <c r="H15" s="14">
        <v>10</v>
      </c>
      <c r="J15" s="29">
        <f t="shared" si="0"/>
        <v>17</v>
      </c>
      <c r="K15" s="30">
        <f>J15*2</f>
        <v>34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/>
      <c r="H17" s="14" t="s">
        <v>25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/>
      <c r="G18" s="14">
        <v>10</v>
      </c>
      <c r="H18" s="14">
        <v>15</v>
      </c>
      <c r="J18" s="29">
        <f t="shared" si="0"/>
        <v>45</v>
      </c>
      <c r="K18" s="30">
        <f>J18*2.4</f>
        <v>108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60</v>
      </c>
      <c r="G19" s="14"/>
      <c r="H19" s="14">
        <v>25</v>
      </c>
      <c r="J19" s="29">
        <f t="shared" si="0"/>
        <v>125</v>
      </c>
      <c r="K19" s="30">
        <f>J19*0.8</f>
        <v>100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 t="s">
        <v>25</v>
      </c>
      <c r="H20" s="14" t="s">
        <v>68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74</v>
      </c>
      <c r="G21" s="14" t="s">
        <v>69</v>
      </c>
      <c r="H21" s="14" t="s">
        <v>68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74</v>
      </c>
      <c r="H22" s="14" t="s">
        <v>68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30</v>
      </c>
      <c r="F23" s="14"/>
      <c r="G23" s="14">
        <v>10</v>
      </c>
      <c r="H23" s="14"/>
      <c r="J23" s="29">
        <f t="shared" si="0"/>
        <v>40</v>
      </c>
      <c r="K23" s="30">
        <f>J23*2.2</f>
        <v>88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8</v>
      </c>
      <c r="F25" s="14"/>
      <c r="G25" s="14"/>
      <c r="H25" s="14"/>
      <c r="J25" s="29">
        <f t="shared" si="0"/>
        <v>8</v>
      </c>
      <c r="K25" s="30">
        <f>J25*1</f>
        <v>8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>
        <v>10</v>
      </c>
      <c r="H28" s="14">
        <v>15</v>
      </c>
      <c r="J28" s="29">
        <f t="shared" si="0"/>
        <v>29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10</v>
      </c>
      <c r="G29" s="14">
        <v>16</v>
      </c>
      <c r="H29" s="14">
        <v>15</v>
      </c>
      <c r="I29" s="2" t="s">
        <v>51</v>
      </c>
      <c r="J29" s="29">
        <f t="shared" si="0"/>
        <v>56</v>
      </c>
      <c r="K29" s="30">
        <f>J29*3.8</f>
        <v>212.79999999999998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>
        <v>4</v>
      </c>
      <c r="G30" s="14">
        <v>4</v>
      </c>
      <c r="H30" s="14"/>
      <c r="J30" s="29">
        <f t="shared" si="0"/>
        <v>18</v>
      </c>
      <c r="K30" s="16">
        <f>J30*5</f>
        <v>90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>
        <v>40</v>
      </c>
      <c r="F32" s="14">
        <v>20</v>
      </c>
      <c r="G32" s="14">
        <v>40</v>
      </c>
      <c r="H32" s="14"/>
      <c r="J32" s="29">
        <f t="shared" si="0"/>
        <v>100</v>
      </c>
      <c r="K32" s="30">
        <f>J32*4.9</f>
        <v>490.00000000000006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14">
        <v>6</v>
      </c>
      <c r="H33" s="14">
        <v>6</v>
      </c>
      <c r="J33" s="29">
        <f t="shared" si="0"/>
        <v>20</v>
      </c>
      <c r="K33" s="30">
        <f>J33*5</f>
        <v>100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>
        <v>10</v>
      </c>
      <c r="J34" s="29">
        <f t="shared" si="0"/>
        <v>10</v>
      </c>
      <c r="K34" s="30">
        <f>J34*3.3</f>
        <v>33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74</v>
      </c>
      <c r="G35" s="14" t="s">
        <v>68</v>
      </c>
      <c r="H35" s="14" t="s">
        <v>70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>
        <v>15</v>
      </c>
      <c r="H36" s="14">
        <v>20</v>
      </c>
      <c r="J36" s="29">
        <f t="shared" si="0"/>
        <v>35</v>
      </c>
      <c r="K36" s="30">
        <f>J36*0.2</f>
        <v>7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/>
      <c r="G37" s="14"/>
      <c r="H37" s="14"/>
      <c r="J37" s="29">
        <f t="shared" si="0"/>
        <v>30</v>
      </c>
      <c r="K37" s="30">
        <f>J37*0.17</f>
        <v>5.1000000000000005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10</v>
      </c>
      <c r="G38" s="14">
        <v>40</v>
      </c>
      <c r="H38" s="14"/>
      <c r="J38" s="29">
        <f t="shared" si="0"/>
        <v>50</v>
      </c>
      <c r="K38" s="30">
        <f>J38*1</f>
        <v>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398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399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/>
      <c r="J14" s="29">
        <f t="shared" si="0"/>
        <v>0</v>
      </c>
      <c r="K14" s="30">
        <f>J14*1</f>
        <v>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/>
      <c r="J15" s="29">
        <f t="shared" si="0"/>
        <v>4</v>
      </c>
      <c r="K15" s="30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11</v>
      </c>
      <c r="F18" s="14"/>
      <c r="G18" s="14"/>
      <c r="H18" s="14"/>
      <c r="J18" s="29">
        <f t="shared" si="0"/>
        <v>11</v>
      </c>
      <c r="K18" s="30">
        <f>J18*2.4</f>
        <v>26.4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28</v>
      </c>
      <c r="F19" s="14">
        <v>28</v>
      </c>
      <c r="G19" s="14"/>
      <c r="H19" s="14"/>
      <c r="J19" s="29">
        <f t="shared" si="0"/>
        <v>56</v>
      </c>
      <c r="K19" s="30">
        <f>J19*0.8</f>
        <v>44.800000000000004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/>
      <c r="H20" s="14"/>
      <c r="J20" s="29">
        <f t="shared" si="0"/>
        <v>0</v>
      </c>
      <c r="K20" s="30">
        <f>J20*0.35</f>
        <v>0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/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/>
      <c r="H22" s="14"/>
      <c r="J22" s="29">
        <f t="shared" si="0"/>
        <v>0</v>
      </c>
      <c r="K22" s="30">
        <f>J22*0.35</f>
        <v>0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11</v>
      </c>
      <c r="F23" s="14">
        <v>11</v>
      </c>
      <c r="G23" s="14"/>
      <c r="H23" s="14"/>
      <c r="J23" s="29">
        <f t="shared" si="0"/>
        <v>22</v>
      </c>
      <c r="K23" s="30">
        <f>J23*2.2</f>
        <v>48.400000000000006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5</v>
      </c>
      <c r="F25" s="14"/>
      <c r="G25" s="14"/>
      <c r="H25" s="14"/>
      <c r="J25" s="29">
        <f t="shared" si="0"/>
        <v>5</v>
      </c>
      <c r="K25" s="30">
        <f>J25*1</f>
        <v>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5</v>
      </c>
      <c r="F28" s="14"/>
      <c r="G28" s="14"/>
      <c r="H28" s="14"/>
      <c r="J28" s="29">
        <f t="shared" si="0"/>
        <v>5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10</v>
      </c>
      <c r="G29" s="14"/>
      <c r="H29" s="14"/>
      <c r="I29" s="2" t="s">
        <v>51</v>
      </c>
      <c r="J29" s="29">
        <f t="shared" si="0"/>
        <v>10</v>
      </c>
      <c r="K29" s="30">
        <f>J29*3.8</f>
        <v>38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29">
        <f t="shared" si="0"/>
        <v>0</v>
      </c>
      <c r="K30" s="16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71</v>
      </c>
      <c r="G32" s="14"/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4</v>
      </c>
      <c r="F33" s="28"/>
      <c r="G33" s="14"/>
      <c r="H33" s="14"/>
      <c r="J33" s="29">
        <f t="shared" si="0"/>
        <v>4</v>
      </c>
      <c r="K33" s="30">
        <f>J33*5</f>
        <v>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29">
        <f t="shared" si="0"/>
        <v>0</v>
      </c>
      <c r="K34" s="30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69</v>
      </c>
      <c r="G35" s="14"/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20</v>
      </c>
      <c r="F36" s="14">
        <v>11</v>
      </c>
      <c r="G36" s="14"/>
      <c r="H36" s="14"/>
      <c r="J36" s="29">
        <f t="shared" si="0"/>
        <v>31</v>
      </c>
      <c r="K36" s="30">
        <f>J36*0.2</f>
        <v>6.2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>
        <v>20</v>
      </c>
      <c r="G37" s="14"/>
      <c r="H37" s="14"/>
      <c r="J37" s="29">
        <f t="shared" si="0"/>
        <v>20</v>
      </c>
      <c r="K37" s="30">
        <f>J37*0.17</f>
        <v>3.4000000000000004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/>
      <c r="G38" s="14"/>
      <c r="H38" s="14"/>
      <c r="J38" s="29">
        <f t="shared" si="0"/>
        <v>0</v>
      </c>
      <c r="K38" s="30">
        <f>J38*1</f>
        <v>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Normal="10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400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401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>
        <v>2</v>
      </c>
      <c r="H14" s="14"/>
      <c r="J14" s="29">
        <f t="shared" si="0"/>
        <v>6</v>
      </c>
      <c r="K14" s="30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>
        <v>4</v>
      </c>
      <c r="G15" s="14">
        <v>2</v>
      </c>
      <c r="H15" s="14"/>
      <c r="J15" s="29">
        <f t="shared" si="0"/>
        <v>12</v>
      </c>
      <c r="K15" s="30">
        <f>J15*2</f>
        <v>24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29">
        <f t="shared" si="0"/>
        <v>0</v>
      </c>
      <c r="K18" s="30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22</v>
      </c>
      <c r="F19" s="14">
        <v>30</v>
      </c>
      <c r="G19" s="14"/>
      <c r="H19" s="14"/>
      <c r="J19" s="29">
        <f t="shared" si="0"/>
        <v>52</v>
      </c>
      <c r="K19" s="30">
        <f>J19*0.8</f>
        <v>41.6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 t="s">
        <v>25</v>
      </c>
      <c r="G20" s="14" t="s">
        <v>74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/>
      <c r="F21" s="14" t="s">
        <v>25</v>
      </c>
      <c r="G21" s="14" t="s">
        <v>69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 t="s">
        <v>25</v>
      </c>
      <c r="G22" s="14" t="s">
        <v>74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11</v>
      </c>
      <c r="G23" s="14">
        <v>12</v>
      </c>
      <c r="H23" s="14"/>
      <c r="J23" s="29">
        <f t="shared" si="0"/>
        <v>43</v>
      </c>
      <c r="K23" s="30">
        <f>J23*2.2</f>
        <v>94.600000000000009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3</v>
      </c>
      <c r="F24" s="14"/>
      <c r="G24" s="14"/>
      <c r="H24" s="14"/>
      <c r="J24" s="29">
        <f t="shared" si="0"/>
        <v>3</v>
      </c>
      <c r="K24" s="30">
        <f>J24*4.5</f>
        <v>13.5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/>
      <c r="H25" s="14"/>
      <c r="J25" s="29">
        <f t="shared" si="0"/>
        <v>10</v>
      </c>
      <c r="K25" s="30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3</v>
      </c>
      <c r="F28" s="14"/>
      <c r="G28" s="14"/>
      <c r="H28" s="14"/>
      <c r="J28" s="29">
        <f t="shared" si="0"/>
        <v>3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20</v>
      </c>
      <c r="G29" s="14">
        <v>10</v>
      </c>
      <c r="H29" s="14"/>
      <c r="I29" s="2" t="s">
        <v>51</v>
      </c>
      <c r="J29" s="29">
        <f t="shared" si="0"/>
        <v>45</v>
      </c>
      <c r="K29" s="30">
        <f>J29*3.8</f>
        <v>171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>
        <v>4</v>
      </c>
      <c r="H30" s="14"/>
      <c r="J30" s="29">
        <f t="shared" si="0"/>
        <v>12</v>
      </c>
      <c r="K30" s="16">
        <f>J30*5</f>
        <v>60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75</v>
      </c>
      <c r="G32" s="14" t="s">
        <v>71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8</v>
      </c>
      <c r="F33" s="28"/>
      <c r="G33" s="14">
        <v>8</v>
      </c>
      <c r="H33" s="14"/>
      <c r="J33" s="29">
        <f t="shared" si="0"/>
        <v>16</v>
      </c>
      <c r="K33" s="30">
        <f>J33*5</f>
        <v>80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29">
        <f t="shared" si="0"/>
        <v>0</v>
      </c>
      <c r="K34" s="30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>
        <v>66</v>
      </c>
      <c r="G35" s="14">
        <v>60</v>
      </c>
      <c r="H35" s="14"/>
      <c r="J35" s="29">
        <f t="shared" si="0"/>
        <v>126</v>
      </c>
      <c r="K35" s="30">
        <f>J35*2.5</f>
        <v>315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>
        <v>22</v>
      </c>
      <c r="G36" s="14">
        <v>15</v>
      </c>
      <c r="H36" s="14"/>
      <c r="J36" s="29">
        <f t="shared" si="0"/>
        <v>47</v>
      </c>
      <c r="K36" s="30">
        <f>J36*0.2</f>
        <v>9.4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/>
      <c r="G37" s="14">
        <v>30</v>
      </c>
      <c r="H37" s="14"/>
      <c r="J37" s="29">
        <f t="shared" si="0"/>
        <v>30</v>
      </c>
      <c r="K37" s="30">
        <f>J37*0.17</f>
        <v>5.1000000000000005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>
        <v>10</v>
      </c>
      <c r="G38" s="14">
        <v>20</v>
      </c>
      <c r="H38" s="14"/>
      <c r="J38" s="29">
        <f t="shared" si="0"/>
        <v>70</v>
      </c>
      <c r="K38" s="30">
        <f>J38*1</f>
        <v>70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402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403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>
        <v>2</v>
      </c>
      <c r="H14" s="14">
        <v>5</v>
      </c>
      <c r="J14" s="29">
        <f t="shared" si="0"/>
        <v>11</v>
      </c>
      <c r="K14" s="30">
        <f>J14*1</f>
        <v>11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>
        <v>10</v>
      </c>
      <c r="J15" s="29">
        <f t="shared" si="0"/>
        <v>10</v>
      </c>
      <c r="K15" s="30">
        <f>J15*2</f>
        <v>20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 t="s">
        <v>74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>
        <v>11</v>
      </c>
      <c r="G18" s="14"/>
      <c r="H18" s="14">
        <v>15</v>
      </c>
      <c r="J18" s="29">
        <f t="shared" si="0"/>
        <v>26</v>
      </c>
      <c r="K18" s="30">
        <f>J18*2.4</f>
        <v>62.4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60</v>
      </c>
      <c r="G19" s="14"/>
      <c r="H19" s="14">
        <v>50</v>
      </c>
      <c r="J19" s="29">
        <f t="shared" si="0"/>
        <v>150</v>
      </c>
      <c r="K19" s="30">
        <f>J19*0.8</f>
        <v>120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 t="s">
        <v>69</v>
      </c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71</v>
      </c>
      <c r="G21" s="14" t="s">
        <v>74</v>
      </c>
      <c r="H21" s="14" t="s">
        <v>68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 t="s">
        <v>69</v>
      </c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22</v>
      </c>
      <c r="G23" s="14">
        <v>12</v>
      </c>
      <c r="H23" s="14"/>
      <c r="J23" s="29">
        <f t="shared" si="0"/>
        <v>49</v>
      </c>
      <c r="K23" s="30">
        <f>J23*2.2</f>
        <v>107.80000000000001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15</v>
      </c>
      <c r="F25" s="14">
        <v>10</v>
      </c>
      <c r="G25" s="14"/>
      <c r="H25" s="14"/>
      <c r="J25" s="29">
        <f t="shared" si="0"/>
        <v>25</v>
      </c>
      <c r="K25" s="30">
        <f>J25*1</f>
        <v>25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6</v>
      </c>
      <c r="F28" s="14"/>
      <c r="G28" s="14">
        <v>10</v>
      </c>
      <c r="H28" s="14">
        <v>10</v>
      </c>
      <c r="J28" s="29">
        <f t="shared" si="0"/>
        <v>26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25</v>
      </c>
      <c r="F29" s="14">
        <v>20</v>
      </c>
      <c r="G29" s="14">
        <v>16</v>
      </c>
      <c r="H29" s="14"/>
      <c r="I29" s="2" t="s">
        <v>51</v>
      </c>
      <c r="J29" s="29">
        <f t="shared" si="0"/>
        <v>61</v>
      </c>
      <c r="K29" s="30">
        <f>J29*3.8</f>
        <v>231.79999999999998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>
        <v>4</v>
      </c>
      <c r="H30" s="14"/>
      <c r="J30" s="29">
        <f t="shared" si="0"/>
        <v>12</v>
      </c>
      <c r="K30" s="16">
        <f>J30*5</f>
        <v>60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74</v>
      </c>
      <c r="G32" s="14" t="s">
        <v>69</v>
      </c>
      <c r="H32" s="14" t="s">
        <v>111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14">
        <v>5</v>
      </c>
      <c r="H33" s="14">
        <v>10</v>
      </c>
      <c r="J33" s="29">
        <f t="shared" si="0"/>
        <v>23</v>
      </c>
      <c r="K33" s="30">
        <f>J33*5</f>
        <v>115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4</v>
      </c>
      <c r="F34" s="14"/>
      <c r="G34" s="14">
        <v>4</v>
      </c>
      <c r="H34" s="14">
        <v>7</v>
      </c>
      <c r="J34" s="29">
        <f t="shared" si="0"/>
        <v>15</v>
      </c>
      <c r="K34" s="30">
        <f>J34*3.3</f>
        <v>49.5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75</v>
      </c>
      <c r="F35" s="14" t="s">
        <v>71</v>
      </c>
      <c r="G35" s="14" t="s">
        <v>75</v>
      </c>
      <c r="H35" s="14" t="s">
        <v>131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>
        <v>11</v>
      </c>
      <c r="G36" s="14">
        <v>12</v>
      </c>
      <c r="H36" s="14">
        <v>20</v>
      </c>
      <c r="J36" s="29">
        <f t="shared" si="0"/>
        <v>58</v>
      </c>
      <c r="K36" s="30">
        <f>J36*0.2</f>
        <v>11.600000000000001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>
        <v>30</v>
      </c>
      <c r="G37" s="14"/>
      <c r="H37" s="14">
        <v>30</v>
      </c>
      <c r="J37" s="29">
        <f t="shared" si="0"/>
        <v>60</v>
      </c>
      <c r="K37" s="30">
        <f>J37*0.17</f>
        <v>10.200000000000001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/>
      <c r="G38" s="14">
        <v>20</v>
      </c>
      <c r="H38" s="14">
        <v>80</v>
      </c>
      <c r="J38" s="29">
        <f t="shared" si="0"/>
        <v>140</v>
      </c>
      <c r="K38" s="30">
        <f>J38*1</f>
        <v>140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404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405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>
        <v>4</v>
      </c>
      <c r="G14" s="14"/>
      <c r="H14" s="14"/>
      <c r="J14" s="29">
        <f t="shared" si="0"/>
        <v>7</v>
      </c>
      <c r="K14" s="30">
        <f>J14*1</f>
        <v>7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/>
      <c r="J15" s="29">
        <f t="shared" si="0"/>
        <v>4</v>
      </c>
      <c r="K15" s="30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74</v>
      </c>
      <c r="F17" s="14"/>
      <c r="G17" s="14" t="s">
        <v>25</v>
      </c>
      <c r="H17" s="14" t="s">
        <v>74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/>
      <c r="G18" s="14">
        <v>10</v>
      </c>
      <c r="H18" s="14"/>
      <c r="J18" s="29">
        <f t="shared" si="0"/>
        <v>20</v>
      </c>
      <c r="K18" s="30">
        <f>J18*2.4</f>
        <v>48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56</v>
      </c>
      <c r="G19" s="14"/>
      <c r="H19" s="14">
        <v>60</v>
      </c>
      <c r="J19" s="29">
        <f t="shared" si="0"/>
        <v>156</v>
      </c>
      <c r="K19" s="30">
        <f>J19*0.8</f>
        <v>124.80000000000001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 t="s">
        <v>74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 t="s">
        <v>71</v>
      </c>
      <c r="H21" s="14" t="s">
        <v>68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74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11</v>
      </c>
      <c r="G23" s="14">
        <v>12</v>
      </c>
      <c r="H23" s="14"/>
      <c r="J23" s="29">
        <f t="shared" si="0"/>
        <v>43</v>
      </c>
      <c r="K23" s="30">
        <f>J23*2.2</f>
        <v>94.600000000000009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3</v>
      </c>
      <c r="F24" s="14"/>
      <c r="G24" s="14"/>
      <c r="H24" s="14"/>
      <c r="J24" s="29">
        <f t="shared" si="0"/>
        <v>3</v>
      </c>
      <c r="K24" s="30">
        <f>J24*4.5</f>
        <v>13.5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25</v>
      </c>
      <c r="F29" s="14"/>
      <c r="G29" s="14">
        <v>10</v>
      </c>
      <c r="H29" s="14"/>
      <c r="I29" s="2" t="s">
        <v>51</v>
      </c>
      <c r="J29" s="29">
        <f t="shared" si="0"/>
        <v>35</v>
      </c>
      <c r="K29" s="30">
        <f>J29*3.8</f>
        <v>133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4</v>
      </c>
      <c r="G30" s="14">
        <v>5</v>
      </c>
      <c r="H30" s="14"/>
      <c r="J30" s="29">
        <f t="shared" si="0"/>
        <v>9</v>
      </c>
      <c r="K30" s="16">
        <f>J30*5</f>
        <v>45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/>
      <c r="G33" s="14">
        <v>4</v>
      </c>
      <c r="H33" s="14"/>
      <c r="J33" s="29">
        <f t="shared" si="0"/>
        <v>4</v>
      </c>
      <c r="K33" s="30">
        <f>J33*5</f>
        <v>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>
        <v>10</v>
      </c>
      <c r="J34" s="29">
        <f t="shared" si="0"/>
        <v>10</v>
      </c>
      <c r="K34" s="30">
        <f>J34*3.3</f>
        <v>33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/>
      <c r="G35" s="14" t="s">
        <v>71</v>
      </c>
      <c r="H35" s="14" t="s">
        <v>70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>
        <v>11</v>
      </c>
      <c r="G36" s="14">
        <v>12</v>
      </c>
      <c r="H36" s="14">
        <v>20</v>
      </c>
      <c r="J36" s="29">
        <f t="shared" si="0"/>
        <v>58</v>
      </c>
      <c r="K36" s="30">
        <f>J36*0.2</f>
        <v>11.600000000000001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/>
      <c r="G37" s="14">
        <v>20</v>
      </c>
      <c r="H37" s="14"/>
      <c r="J37" s="29">
        <f t="shared" si="0"/>
        <v>40</v>
      </c>
      <c r="K37" s="30">
        <f>J37*0.17</f>
        <v>6.8000000000000007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/>
      <c r="G38" s="14">
        <v>20</v>
      </c>
      <c r="H38" s="14"/>
      <c r="J38" s="29">
        <f t="shared" si="0"/>
        <v>60</v>
      </c>
      <c r="K38" s="30">
        <f>J38*1</f>
        <v>60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406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407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/>
      <c r="H14" s="14"/>
      <c r="J14" s="29">
        <f t="shared" si="0"/>
        <v>4</v>
      </c>
      <c r="K14" s="30">
        <f>J14*1</f>
        <v>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>
        <v>4</v>
      </c>
      <c r="G15" s="14"/>
      <c r="H15" s="14"/>
      <c r="J15" s="29">
        <f t="shared" si="0"/>
        <v>10</v>
      </c>
      <c r="K15" s="30">
        <f>J15*2</f>
        <v>20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15</v>
      </c>
      <c r="F18" s="14"/>
      <c r="G18" s="14"/>
      <c r="H18" s="14"/>
      <c r="J18" s="29">
        <f t="shared" si="0"/>
        <v>15</v>
      </c>
      <c r="K18" s="30">
        <f>J18*2.4</f>
        <v>36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50</v>
      </c>
      <c r="F19" s="14">
        <v>70</v>
      </c>
      <c r="G19" s="14"/>
      <c r="H19" s="14"/>
      <c r="J19" s="29">
        <f t="shared" si="0"/>
        <v>120</v>
      </c>
      <c r="K19" s="30">
        <f>J19*0.8</f>
        <v>96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/>
      <c r="G21" s="14" t="s">
        <v>74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11</v>
      </c>
      <c r="G23" s="14">
        <v>10</v>
      </c>
      <c r="H23" s="14"/>
      <c r="J23" s="29">
        <f t="shared" si="0"/>
        <v>36</v>
      </c>
      <c r="K23" s="30">
        <f>J23*2.2</f>
        <v>79.2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/>
      <c r="H25" s="14"/>
      <c r="J25" s="29">
        <f t="shared" si="0"/>
        <v>10</v>
      </c>
      <c r="K25" s="30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10</v>
      </c>
      <c r="F29" s="14">
        <v>20</v>
      </c>
      <c r="G29" s="14">
        <v>20</v>
      </c>
      <c r="H29" s="14"/>
      <c r="I29" s="2" t="s">
        <v>51</v>
      </c>
      <c r="J29" s="29">
        <f t="shared" si="0"/>
        <v>50</v>
      </c>
      <c r="K29" s="30">
        <f>J29*3.8</f>
        <v>190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20</v>
      </c>
      <c r="F30" s="14"/>
      <c r="G30" s="14">
        <v>5</v>
      </c>
      <c r="H30" s="14"/>
      <c r="J30" s="29">
        <f t="shared" si="0"/>
        <v>25</v>
      </c>
      <c r="K30" s="16">
        <f>J30*5</f>
        <v>125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74</v>
      </c>
      <c r="F32" s="14" t="s">
        <v>74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8</v>
      </c>
      <c r="F33" s="28">
        <v>8</v>
      </c>
      <c r="G33" s="14">
        <v>8</v>
      </c>
      <c r="H33" s="14"/>
      <c r="J33" s="29">
        <f t="shared" si="0"/>
        <v>24</v>
      </c>
      <c r="K33" s="30">
        <f>J33*5</f>
        <v>120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29">
        <f t="shared" si="0"/>
        <v>0</v>
      </c>
      <c r="K34" s="30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69</v>
      </c>
      <c r="G35" s="14" t="s">
        <v>69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/>
      <c r="G36" s="14">
        <v>10</v>
      </c>
      <c r="H36" s="14"/>
      <c r="J36" s="29">
        <f t="shared" si="0"/>
        <v>25</v>
      </c>
      <c r="K36" s="30">
        <f>J36*0.2</f>
        <v>5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25</v>
      </c>
      <c r="F37" s="14">
        <v>30</v>
      </c>
      <c r="G37" s="14">
        <v>30</v>
      </c>
      <c r="H37" s="14"/>
      <c r="J37" s="29">
        <f t="shared" si="0"/>
        <v>85</v>
      </c>
      <c r="K37" s="30">
        <f>J37*0.17</f>
        <v>14.450000000000001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/>
      <c r="G38" s="14">
        <v>30</v>
      </c>
      <c r="H38" s="14"/>
      <c r="J38" s="29">
        <f t="shared" si="0"/>
        <v>60</v>
      </c>
      <c r="K38" s="30">
        <f>J38*1</f>
        <v>60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408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409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>
        <v>1</v>
      </c>
      <c r="H14" s="14"/>
      <c r="J14" s="29">
        <f t="shared" si="0"/>
        <v>5</v>
      </c>
      <c r="K14" s="30">
        <f>J14*1</f>
        <v>5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/>
      <c r="G15" s="14">
        <v>2</v>
      </c>
      <c r="H15" s="14"/>
      <c r="J15" s="29">
        <f t="shared" si="0"/>
        <v>8</v>
      </c>
      <c r="K15" s="30">
        <f>J15*2</f>
        <v>16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>
        <v>11</v>
      </c>
      <c r="G18" s="14">
        <v>15</v>
      </c>
      <c r="H18" s="14">
        <v>20</v>
      </c>
      <c r="J18" s="29">
        <f t="shared" si="0"/>
        <v>46</v>
      </c>
      <c r="K18" s="30">
        <f>J18*2.4</f>
        <v>110.39999999999999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60</v>
      </c>
      <c r="G19" s="14"/>
      <c r="H19" s="14"/>
      <c r="J19" s="29">
        <f t="shared" si="0"/>
        <v>100</v>
      </c>
      <c r="K19" s="30">
        <f>J19*0.8</f>
        <v>80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 t="s">
        <v>25</v>
      </c>
      <c r="H20" s="14" t="s">
        <v>69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69</v>
      </c>
      <c r="G21" s="14" t="s">
        <v>69</v>
      </c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74</v>
      </c>
      <c r="H22" s="14" t="s">
        <v>69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22</v>
      </c>
      <c r="G23" s="14">
        <v>10</v>
      </c>
      <c r="H23" s="14"/>
      <c r="J23" s="29">
        <f t="shared" si="0"/>
        <v>32</v>
      </c>
      <c r="K23" s="30">
        <f>J23*2.2</f>
        <v>70.400000000000006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>
        <v>10</v>
      </c>
      <c r="H28" s="14"/>
      <c r="J28" s="29">
        <f t="shared" si="0"/>
        <v>14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30</v>
      </c>
      <c r="G29" s="14"/>
      <c r="H29" s="14"/>
      <c r="I29" s="2" t="s">
        <v>51</v>
      </c>
      <c r="J29" s="29">
        <f t="shared" si="0"/>
        <v>30</v>
      </c>
      <c r="K29" s="30">
        <f>J29*3.8</f>
        <v>114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8</v>
      </c>
      <c r="F30" s="14">
        <v>8</v>
      </c>
      <c r="G30" s="14">
        <v>4</v>
      </c>
      <c r="H30" s="14"/>
      <c r="J30" s="29">
        <f t="shared" si="0"/>
        <v>20</v>
      </c>
      <c r="K30" s="16">
        <f>J30*5</f>
        <v>100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28">
        <v>6</v>
      </c>
      <c r="H33" s="14"/>
      <c r="J33" s="29">
        <f t="shared" si="0"/>
        <v>14</v>
      </c>
      <c r="K33" s="30">
        <f>J33*5</f>
        <v>70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>
        <v>10</v>
      </c>
      <c r="J34" s="29">
        <f t="shared" si="0"/>
        <v>10</v>
      </c>
      <c r="K34" s="30">
        <f>J34*3.3</f>
        <v>33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410</v>
      </c>
      <c r="F35" s="14" t="s">
        <v>71</v>
      </c>
      <c r="G35" s="14"/>
      <c r="H35" s="14" t="s">
        <v>75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11</v>
      </c>
      <c r="G36" s="14">
        <v>12</v>
      </c>
      <c r="H36" s="14">
        <v>20</v>
      </c>
      <c r="J36" s="29">
        <f t="shared" si="0"/>
        <v>43</v>
      </c>
      <c r="K36" s="30">
        <f>J36*0.2</f>
        <v>8.6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>
        <v>30</v>
      </c>
      <c r="G37" s="14">
        <v>30</v>
      </c>
      <c r="H37" s="14">
        <v>30</v>
      </c>
      <c r="J37" s="29">
        <f t="shared" si="0"/>
        <v>90</v>
      </c>
      <c r="K37" s="30">
        <f>J37*0.17</f>
        <v>15.3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20</v>
      </c>
      <c r="G38" s="14">
        <v>30</v>
      </c>
      <c r="H38" s="14"/>
      <c r="J38" s="29">
        <f t="shared" si="0"/>
        <v>50</v>
      </c>
      <c r="K38" s="30">
        <f>J38*1</f>
        <v>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411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412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>
        <v>4</v>
      </c>
      <c r="G14" s="14"/>
      <c r="H14" s="14"/>
      <c r="J14" s="29">
        <f t="shared" si="0"/>
        <v>7</v>
      </c>
      <c r="K14" s="30">
        <f>J14*1</f>
        <v>7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>
        <v>2</v>
      </c>
      <c r="H15" s="14">
        <v>7</v>
      </c>
      <c r="J15" s="29">
        <f t="shared" si="0"/>
        <v>9</v>
      </c>
      <c r="K15" s="30">
        <f>J15*2</f>
        <v>18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/>
      <c r="H17" s="14" t="s">
        <v>25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10</v>
      </c>
      <c r="F18" s="14">
        <v>11</v>
      </c>
      <c r="G18" s="14">
        <v>15</v>
      </c>
      <c r="H18" s="14">
        <v>20</v>
      </c>
      <c r="J18" s="29">
        <f t="shared" si="0"/>
        <v>56</v>
      </c>
      <c r="K18" s="30">
        <f>J18*2.4</f>
        <v>134.4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80</v>
      </c>
      <c r="G19" s="14"/>
      <c r="H19" s="14"/>
      <c r="J19" s="29">
        <f t="shared" si="0"/>
        <v>120</v>
      </c>
      <c r="K19" s="30">
        <f>J19*0.8</f>
        <v>96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 t="s">
        <v>69</v>
      </c>
      <c r="G20" s="14" t="s">
        <v>74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71</v>
      </c>
      <c r="G21" s="14" t="s">
        <v>75</v>
      </c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25</v>
      </c>
      <c r="F22" s="14" t="s">
        <v>71</v>
      </c>
      <c r="G22" s="14" t="s">
        <v>69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11</v>
      </c>
      <c r="G23" s="14">
        <v>10</v>
      </c>
      <c r="H23" s="14"/>
      <c r="J23" s="29">
        <f t="shared" si="0"/>
        <v>41</v>
      </c>
      <c r="K23" s="30">
        <f>J23*2.2</f>
        <v>90.2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10</v>
      </c>
      <c r="J28" s="29">
        <f t="shared" si="0"/>
        <v>10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20</v>
      </c>
      <c r="G29" s="14">
        <v>10</v>
      </c>
      <c r="H29" s="14"/>
      <c r="I29" s="2" t="s">
        <v>51</v>
      </c>
      <c r="J29" s="29">
        <f t="shared" si="0"/>
        <v>50</v>
      </c>
      <c r="K29" s="30">
        <f>J29*3.8</f>
        <v>190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20</v>
      </c>
      <c r="F30" s="14">
        <v>12</v>
      </c>
      <c r="G30" s="14">
        <v>4</v>
      </c>
      <c r="H30" s="14"/>
      <c r="J30" s="29">
        <f t="shared" si="0"/>
        <v>36</v>
      </c>
      <c r="K30" s="16">
        <f>J30*5</f>
        <v>180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 t="s">
        <v>71</v>
      </c>
      <c r="H32" s="14" t="s">
        <v>75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/>
      <c r="F33" s="28">
        <v>8</v>
      </c>
      <c r="G33" s="28">
        <v>4</v>
      </c>
      <c r="H33" s="14"/>
      <c r="J33" s="29">
        <f t="shared" si="0"/>
        <v>12</v>
      </c>
      <c r="K33" s="30">
        <f>J33*5</f>
        <v>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29">
        <f t="shared" si="0"/>
        <v>0</v>
      </c>
      <c r="K34" s="30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74</v>
      </c>
      <c r="G35" s="14" t="s">
        <v>75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11</v>
      </c>
      <c r="G36" s="14"/>
      <c r="H36" s="14">
        <v>20</v>
      </c>
      <c r="J36" s="29">
        <f t="shared" si="0"/>
        <v>31</v>
      </c>
      <c r="K36" s="30">
        <f>J36*0.2</f>
        <v>6.2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40</v>
      </c>
      <c r="G37" s="14">
        <v>30</v>
      </c>
      <c r="H37" s="14">
        <v>50</v>
      </c>
      <c r="J37" s="29">
        <f t="shared" si="0"/>
        <v>150</v>
      </c>
      <c r="K37" s="30">
        <f>J37*0.17</f>
        <v>25.500000000000004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35</v>
      </c>
      <c r="F38" s="14"/>
      <c r="G38" s="14">
        <v>20</v>
      </c>
      <c r="H38" s="14"/>
      <c r="J38" s="29">
        <f t="shared" si="0"/>
        <v>55</v>
      </c>
      <c r="K38" s="30">
        <f>J38*1</f>
        <v>55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413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414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4</v>
      </c>
      <c r="G14" s="14">
        <v>1</v>
      </c>
      <c r="H14" s="14"/>
      <c r="J14" s="29">
        <f t="shared" si="0"/>
        <v>7</v>
      </c>
      <c r="K14" s="30">
        <f>J14*1</f>
        <v>7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6</v>
      </c>
      <c r="G15" s="14"/>
      <c r="H15" s="14"/>
      <c r="J15" s="29">
        <f t="shared" si="0"/>
        <v>6</v>
      </c>
      <c r="K15" s="30">
        <f>J15*2</f>
        <v>12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15</v>
      </c>
      <c r="F18" s="14">
        <v>11</v>
      </c>
      <c r="G18" s="14">
        <v>15</v>
      </c>
      <c r="H18" s="14"/>
      <c r="J18" s="29">
        <f t="shared" si="0"/>
        <v>41</v>
      </c>
      <c r="K18" s="30">
        <f>J18*2.4</f>
        <v>98.399999999999991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50</v>
      </c>
      <c r="F19" s="14">
        <v>100</v>
      </c>
      <c r="G19" s="14"/>
      <c r="H19" s="14"/>
      <c r="J19" s="29">
        <f t="shared" si="0"/>
        <v>150</v>
      </c>
      <c r="K19" s="30">
        <f>J19*0.8</f>
        <v>120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 t="s">
        <v>69</v>
      </c>
      <c r="G20" s="14" t="s">
        <v>74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75</v>
      </c>
      <c r="F21" s="14" t="s">
        <v>71</v>
      </c>
      <c r="G21" s="14" t="s">
        <v>71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69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30</v>
      </c>
      <c r="F23" s="14">
        <v>33</v>
      </c>
      <c r="G23" s="14">
        <v>10</v>
      </c>
      <c r="H23" s="14"/>
      <c r="J23" s="29">
        <f t="shared" si="0"/>
        <v>73</v>
      </c>
      <c r="K23" s="30">
        <f>J23*2.2</f>
        <v>160.60000000000002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6</v>
      </c>
      <c r="F28" s="14"/>
      <c r="G28" s="14"/>
      <c r="H28" s="14"/>
      <c r="J28" s="29">
        <f t="shared" si="0"/>
        <v>6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20</v>
      </c>
      <c r="G29" s="14">
        <v>10</v>
      </c>
      <c r="H29" s="14"/>
      <c r="I29" s="2" t="s">
        <v>51</v>
      </c>
      <c r="J29" s="29">
        <f t="shared" si="0"/>
        <v>50</v>
      </c>
      <c r="K29" s="30">
        <f>J29*3.8</f>
        <v>190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15</v>
      </c>
      <c r="F30" s="14">
        <v>15</v>
      </c>
      <c r="G30" s="14">
        <v>5</v>
      </c>
      <c r="H30" s="14"/>
      <c r="J30" s="29">
        <f t="shared" si="0"/>
        <v>35</v>
      </c>
      <c r="K30" s="16">
        <f>J30*5</f>
        <v>175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75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14">
        <v>10</v>
      </c>
      <c r="F33" s="28">
        <v>18</v>
      </c>
      <c r="G33" s="28">
        <v>5</v>
      </c>
      <c r="H33" s="14"/>
      <c r="J33" s="29">
        <f t="shared" si="0"/>
        <v>33</v>
      </c>
      <c r="K33" s="30">
        <f>J33*5</f>
        <v>165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>
        <v>4</v>
      </c>
      <c r="G34" s="14"/>
      <c r="H34" s="14"/>
      <c r="J34" s="29">
        <f t="shared" si="0"/>
        <v>6</v>
      </c>
      <c r="K34" s="30">
        <f>J34*3.3</f>
        <v>19.799999999999997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69</v>
      </c>
      <c r="G35" s="14" t="s">
        <v>71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22</v>
      </c>
      <c r="G36" s="14"/>
      <c r="H36" s="14"/>
      <c r="J36" s="29">
        <f t="shared" si="0"/>
        <v>22</v>
      </c>
      <c r="K36" s="30">
        <f>J36*0.2</f>
        <v>4.4000000000000004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60</v>
      </c>
      <c r="G37" s="14"/>
      <c r="H37" s="14"/>
      <c r="J37" s="29">
        <f t="shared" si="0"/>
        <v>90</v>
      </c>
      <c r="K37" s="30">
        <f>J37*0.17</f>
        <v>15.3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>
        <v>20</v>
      </c>
      <c r="G38" s="14">
        <v>30</v>
      </c>
      <c r="H38" s="14"/>
      <c r="J38" s="29">
        <f t="shared" si="0"/>
        <v>80</v>
      </c>
      <c r="K38" s="30">
        <f>J38*1</f>
        <v>80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415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416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>
        <v>1</v>
      </c>
      <c r="H14" s="14"/>
      <c r="J14" s="29">
        <f t="shared" si="0"/>
        <v>1</v>
      </c>
      <c r="K14" s="30">
        <f>J14*1</f>
        <v>1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/>
      <c r="J15" s="29">
        <f t="shared" si="0"/>
        <v>4</v>
      </c>
      <c r="K15" s="30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>
        <v>15</v>
      </c>
      <c r="H18" s="14">
        <v>20</v>
      </c>
      <c r="J18" s="29">
        <f t="shared" si="0"/>
        <v>66</v>
      </c>
      <c r="K18" s="30">
        <f>J18*2.4</f>
        <v>158.4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>
        <v>80</v>
      </c>
      <c r="G19" s="14"/>
      <c r="H19" s="14"/>
      <c r="J19" s="29">
        <f t="shared" si="0"/>
        <v>110</v>
      </c>
      <c r="K19" s="30">
        <f>J19*0.8</f>
        <v>88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/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75</v>
      </c>
      <c r="F21" s="14" t="s">
        <v>71</v>
      </c>
      <c r="G21" s="14" t="s">
        <v>69</v>
      </c>
      <c r="H21" s="14" t="s">
        <v>75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11</v>
      </c>
      <c r="G23" s="14"/>
      <c r="H23" s="14"/>
      <c r="J23" s="29">
        <f t="shared" si="0"/>
        <v>26</v>
      </c>
      <c r="K23" s="30">
        <f>J23*2.2</f>
        <v>57.2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3</v>
      </c>
      <c r="F24" s="14"/>
      <c r="G24" s="14"/>
      <c r="H24" s="14"/>
      <c r="J24" s="29">
        <f t="shared" si="0"/>
        <v>3</v>
      </c>
      <c r="K24" s="30">
        <f>J24*4.5</f>
        <v>13.5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8</v>
      </c>
      <c r="F25" s="14">
        <v>10</v>
      </c>
      <c r="G25" s="14"/>
      <c r="H25" s="14"/>
      <c r="J25" s="29">
        <f t="shared" si="0"/>
        <v>18</v>
      </c>
      <c r="K25" s="30">
        <f>J25*1</f>
        <v>18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>
        <v>10</v>
      </c>
      <c r="H28" s="14">
        <v>10</v>
      </c>
      <c r="J28" s="29">
        <f t="shared" si="0"/>
        <v>24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30</v>
      </c>
      <c r="F29" s="14">
        <v>40</v>
      </c>
      <c r="G29" s="14">
        <v>20</v>
      </c>
      <c r="H29" s="14">
        <v>10</v>
      </c>
      <c r="I29" s="2" t="s">
        <v>51</v>
      </c>
      <c r="J29" s="29">
        <f t="shared" si="0"/>
        <v>100</v>
      </c>
      <c r="K29" s="30">
        <f>J29*3.8</f>
        <v>380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20</v>
      </c>
      <c r="F30" s="14">
        <v>18</v>
      </c>
      <c r="G30" s="14">
        <v>7</v>
      </c>
      <c r="H30" s="14">
        <v>5</v>
      </c>
      <c r="J30" s="29">
        <f t="shared" si="0"/>
        <v>50</v>
      </c>
      <c r="K30" s="16">
        <f>J30*5</f>
        <v>250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74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>
        <v>8</v>
      </c>
      <c r="G33" s="28">
        <v>5</v>
      </c>
      <c r="H33" s="14"/>
      <c r="J33" s="29">
        <f t="shared" si="0"/>
        <v>13</v>
      </c>
      <c r="K33" s="30">
        <f>J33*5</f>
        <v>65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4</v>
      </c>
      <c r="F34" s="14"/>
      <c r="G34" s="14"/>
      <c r="H34" s="14">
        <v>10</v>
      </c>
      <c r="J34" s="29">
        <f t="shared" si="0"/>
        <v>14</v>
      </c>
      <c r="K34" s="30">
        <f>J34*3.3</f>
        <v>46.199999999999996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69</v>
      </c>
      <c r="G35" s="14" t="s">
        <v>75</v>
      </c>
      <c r="H35" s="14" t="s">
        <v>75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/>
      <c r="G36" s="14">
        <v>15</v>
      </c>
      <c r="H36" s="14">
        <v>20</v>
      </c>
      <c r="J36" s="29">
        <f t="shared" si="0"/>
        <v>50</v>
      </c>
      <c r="K36" s="30">
        <f>J36*0.2</f>
        <v>10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80</v>
      </c>
      <c r="G37" s="14"/>
      <c r="H37" s="14">
        <v>50</v>
      </c>
      <c r="J37" s="29">
        <f t="shared" si="0"/>
        <v>160</v>
      </c>
      <c r="K37" s="30">
        <f>J37*0.17</f>
        <v>27.200000000000003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20</v>
      </c>
      <c r="F38" s="14">
        <v>40</v>
      </c>
      <c r="G38" s="14">
        <v>20</v>
      </c>
      <c r="H38" s="14">
        <v>30</v>
      </c>
      <c r="J38" s="29">
        <f t="shared" si="0"/>
        <v>110</v>
      </c>
      <c r="K38" s="30">
        <f>J38*1</f>
        <v>110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417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418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8</v>
      </c>
      <c r="G14" s="14">
        <v>1</v>
      </c>
      <c r="H14" s="14"/>
      <c r="J14" s="29">
        <f t="shared" si="0"/>
        <v>11</v>
      </c>
      <c r="K14" s="30">
        <f>J14*1</f>
        <v>11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8</v>
      </c>
      <c r="F15" s="14">
        <v>10</v>
      </c>
      <c r="G15" s="14"/>
      <c r="H15" s="14">
        <v>10</v>
      </c>
      <c r="J15" s="29">
        <f t="shared" si="0"/>
        <v>28</v>
      </c>
      <c r="K15" s="30">
        <f>J15*2</f>
        <v>56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 t="s">
        <v>25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>
        <v>15</v>
      </c>
      <c r="H18" s="14">
        <v>20</v>
      </c>
      <c r="J18" s="29">
        <f t="shared" si="0"/>
        <v>66</v>
      </c>
      <c r="K18" s="30">
        <f>J18*2.4</f>
        <v>158.4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>
        <v>40</v>
      </c>
      <c r="G19" s="14"/>
      <c r="H19" s="14"/>
      <c r="J19" s="29">
        <f t="shared" si="0"/>
        <v>70</v>
      </c>
      <c r="K19" s="30">
        <f>J19*0.8</f>
        <v>56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 t="s">
        <v>69</v>
      </c>
      <c r="G20" s="14" t="s">
        <v>25</v>
      </c>
      <c r="H20" s="14" t="s">
        <v>69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71</v>
      </c>
      <c r="G21" s="14" t="s">
        <v>71</v>
      </c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 t="s">
        <v>25</v>
      </c>
      <c r="G22" s="14" t="s">
        <v>74</v>
      </c>
      <c r="H22" s="14" t="s">
        <v>69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33</v>
      </c>
      <c r="G23" s="14">
        <v>15</v>
      </c>
      <c r="H23" s="14"/>
      <c r="J23" s="29">
        <f t="shared" si="0"/>
        <v>63</v>
      </c>
      <c r="K23" s="30">
        <f>J23*2.2</f>
        <v>138.60000000000002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12</v>
      </c>
      <c r="F25" s="14"/>
      <c r="G25" s="14"/>
      <c r="H25" s="14"/>
      <c r="J25" s="29">
        <f t="shared" si="0"/>
        <v>12</v>
      </c>
      <c r="K25" s="30">
        <f>J25*1</f>
        <v>12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12</v>
      </c>
      <c r="F29" s="14"/>
      <c r="G29" s="14">
        <v>10</v>
      </c>
      <c r="H29" s="14"/>
      <c r="I29" s="2" t="s">
        <v>51</v>
      </c>
      <c r="J29" s="29">
        <f t="shared" si="0"/>
        <v>22</v>
      </c>
      <c r="K29" s="30">
        <f>J29*3.8</f>
        <v>83.6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>
        <v>3</v>
      </c>
      <c r="H30" s="14"/>
      <c r="J30" s="29">
        <f t="shared" si="0"/>
        <v>11</v>
      </c>
      <c r="K30" s="16">
        <f>J30*5</f>
        <v>55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>
        <v>2</v>
      </c>
      <c r="F31" s="14"/>
      <c r="G31" s="14"/>
      <c r="H31" s="14"/>
      <c r="J31" s="29">
        <f t="shared" si="0"/>
        <v>2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74</v>
      </c>
      <c r="F32" s="14" t="s">
        <v>69</v>
      </c>
      <c r="G32" s="14" t="s">
        <v>74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>
        <v>8</v>
      </c>
      <c r="G33" s="28">
        <v>4</v>
      </c>
      <c r="H33" s="14"/>
      <c r="J33" s="29">
        <f t="shared" si="0"/>
        <v>12</v>
      </c>
      <c r="K33" s="30">
        <f>J33*5</f>
        <v>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1</v>
      </c>
      <c r="F34" s="14">
        <v>4</v>
      </c>
      <c r="G34" s="14">
        <v>4</v>
      </c>
      <c r="H34" s="14"/>
      <c r="J34" s="29">
        <f t="shared" si="0"/>
        <v>9</v>
      </c>
      <c r="K34" s="30">
        <f>J34*3.3</f>
        <v>29.7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25</v>
      </c>
      <c r="G35" s="14" t="s">
        <v>71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>
        <v>11</v>
      </c>
      <c r="G36" s="14">
        <v>12</v>
      </c>
      <c r="H36" s="14">
        <v>20</v>
      </c>
      <c r="J36" s="29">
        <f t="shared" si="0"/>
        <v>58</v>
      </c>
      <c r="K36" s="30">
        <f>J36*0.2</f>
        <v>11.600000000000001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80</v>
      </c>
      <c r="G37" s="14"/>
      <c r="H37" s="14">
        <v>50</v>
      </c>
      <c r="J37" s="29">
        <f t="shared" si="0"/>
        <v>170</v>
      </c>
      <c r="K37" s="30">
        <f>J37*0.17</f>
        <v>28.900000000000002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25</v>
      </c>
      <c r="F38" s="14"/>
      <c r="G38" s="14">
        <v>20</v>
      </c>
      <c r="H38" s="14">
        <v>30</v>
      </c>
      <c r="J38" s="29">
        <f t="shared" si="0"/>
        <v>75</v>
      </c>
      <c r="K38" s="30">
        <f>J38*1</f>
        <v>75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420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421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4</v>
      </c>
      <c r="G14" s="14"/>
      <c r="H14" s="14"/>
      <c r="J14" s="29">
        <f t="shared" si="0"/>
        <v>6</v>
      </c>
      <c r="K14" s="30">
        <f>J14*1</f>
        <v>6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>
        <v>4</v>
      </c>
      <c r="H15" s="14"/>
      <c r="J15" s="29">
        <f t="shared" si="0"/>
        <v>8</v>
      </c>
      <c r="K15" s="30">
        <f>J15*2</f>
        <v>16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>
        <v>15</v>
      </c>
      <c r="H18" s="14">
        <v>20</v>
      </c>
      <c r="J18" s="29">
        <f t="shared" si="0"/>
        <v>66</v>
      </c>
      <c r="K18" s="30">
        <f>J18*2.4</f>
        <v>158.4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25</v>
      </c>
      <c r="F19" s="14">
        <v>50</v>
      </c>
      <c r="G19" s="14"/>
      <c r="H19" s="14"/>
      <c r="J19" s="29">
        <f t="shared" si="0"/>
        <v>75</v>
      </c>
      <c r="K19" s="30">
        <f>J19*0.8</f>
        <v>60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 t="s">
        <v>74</v>
      </c>
      <c r="G20" s="14" t="s">
        <v>74</v>
      </c>
      <c r="H20" s="14" t="s">
        <v>69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 t="s">
        <v>419</v>
      </c>
      <c r="G21" s="14" t="s">
        <v>118</v>
      </c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134</v>
      </c>
      <c r="H22" s="14" t="s">
        <v>69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22</v>
      </c>
      <c r="G23" s="14">
        <v>20</v>
      </c>
      <c r="H23" s="14"/>
      <c r="J23" s="29">
        <f t="shared" si="0"/>
        <v>42</v>
      </c>
      <c r="K23" s="30">
        <f>J23*2.2</f>
        <v>92.4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35</v>
      </c>
      <c r="F29" s="14">
        <v>20</v>
      </c>
      <c r="G29" s="14">
        <v>20</v>
      </c>
      <c r="H29" s="14"/>
      <c r="I29" s="2" t="s">
        <v>51</v>
      </c>
      <c r="J29" s="29">
        <f t="shared" si="0"/>
        <v>75</v>
      </c>
      <c r="K29" s="30">
        <f>J29*3.8</f>
        <v>285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4</v>
      </c>
      <c r="G30" s="14">
        <v>4</v>
      </c>
      <c r="H30" s="14"/>
      <c r="J30" s="29">
        <f t="shared" si="0"/>
        <v>8</v>
      </c>
      <c r="K30" s="16">
        <f>J30*5</f>
        <v>40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>
        <v>1</v>
      </c>
      <c r="F31" s="14"/>
      <c r="G31" s="14"/>
      <c r="H31" s="14"/>
      <c r="J31" s="29">
        <f t="shared" si="0"/>
        <v>1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/>
      <c r="F32" s="14" t="s">
        <v>74</v>
      </c>
      <c r="G32" s="14" t="s">
        <v>118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28">
        <v>6</v>
      </c>
      <c r="F33" s="28">
        <v>8</v>
      </c>
      <c r="G33" s="28">
        <v>4</v>
      </c>
      <c r="H33" s="14"/>
      <c r="J33" s="29">
        <f t="shared" si="0"/>
        <v>18</v>
      </c>
      <c r="K33" s="30">
        <f>J33*5</f>
        <v>90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29">
        <f t="shared" si="0"/>
        <v>0</v>
      </c>
      <c r="K34" s="30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69</v>
      </c>
      <c r="G35" s="14" t="s">
        <v>75</v>
      </c>
      <c r="H35" s="14" t="s">
        <v>75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>
        <v>11</v>
      </c>
      <c r="G36" s="14">
        <v>10</v>
      </c>
      <c r="H36" s="14">
        <v>20</v>
      </c>
      <c r="J36" s="29">
        <f t="shared" si="0"/>
        <v>51</v>
      </c>
      <c r="K36" s="30">
        <f>J36*0.2</f>
        <v>10.200000000000001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>
        <v>30</v>
      </c>
      <c r="G37" s="14">
        <v>30</v>
      </c>
      <c r="H37" s="14"/>
      <c r="J37" s="29">
        <f t="shared" si="0"/>
        <v>80</v>
      </c>
      <c r="K37" s="30">
        <f>J37*0.17</f>
        <v>13.600000000000001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25</v>
      </c>
      <c r="F38" s="14">
        <v>20</v>
      </c>
      <c r="G38" s="14">
        <v>30</v>
      </c>
      <c r="H38" s="14">
        <v>20</v>
      </c>
      <c r="J38" s="29">
        <f t="shared" si="0"/>
        <v>95</v>
      </c>
      <c r="K38" s="30">
        <f>J38*1</f>
        <v>95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topLeftCell="A2" zoomScale="90" zoomScaleNormal="90" workbookViewId="0">
      <selection activeCell="A2"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422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423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/>
      <c r="J14" s="29">
        <f t="shared" si="0"/>
        <v>0</v>
      </c>
      <c r="K14" s="30">
        <f>J14*1</f>
        <v>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>
        <v>10</v>
      </c>
      <c r="J15" s="29">
        <f t="shared" si="0"/>
        <v>10</v>
      </c>
      <c r="K15" s="30">
        <f>J15*2</f>
        <v>20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205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25</v>
      </c>
      <c r="F18" s="14">
        <v>22</v>
      </c>
      <c r="G18" s="14"/>
      <c r="H18" s="14">
        <v>20</v>
      </c>
      <c r="J18" s="29">
        <f t="shared" si="0"/>
        <v>67</v>
      </c>
      <c r="K18" s="30">
        <f>J18*2.4</f>
        <v>160.79999999999998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/>
      <c r="F19" s="14"/>
      <c r="G19" s="14"/>
      <c r="H19" s="14"/>
      <c r="J19" s="29">
        <f t="shared" si="0"/>
        <v>0</v>
      </c>
      <c r="K19" s="30">
        <f>J19*0.8</f>
        <v>0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/>
      <c r="H20" s="14" t="s">
        <v>260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 t="s">
        <v>74</v>
      </c>
      <c r="G21" s="14"/>
      <c r="H21" s="14" t="s">
        <v>260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424</v>
      </c>
      <c r="F22" s="14" t="s">
        <v>69</v>
      </c>
      <c r="G22" s="14"/>
      <c r="H22" s="14" t="s">
        <v>260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/>
      <c r="G23" s="14"/>
      <c r="H23" s="14"/>
      <c r="J23" s="29">
        <f t="shared" si="0"/>
        <v>20</v>
      </c>
      <c r="K23" s="30">
        <f>J23*2.2</f>
        <v>44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10</v>
      </c>
      <c r="G29" s="14"/>
      <c r="H29" s="14">
        <v>10</v>
      </c>
      <c r="I29" s="2" t="s">
        <v>51</v>
      </c>
      <c r="J29" s="29">
        <f t="shared" si="0"/>
        <v>20</v>
      </c>
      <c r="K29" s="30">
        <f>J29*3.8</f>
        <v>76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/>
      <c r="H30" s="14">
        <v>5</v>
      </c>
      <c r="J30" s="29">
        <f t="shared" si="0"/>
        <v>13</v>
      </c>
      <c r="K30" s="16">
        <f>J30*5</f>
        <v>65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192</v>
      </c>
      <c r="F32" s="14" t="s">
        <v>71</v>
      </c>
      <c r="G32" s="14"/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>
        <v>4</v>
      </c>
      <c r="G33" s="28"/>
      <c r="H33" s="14"/>
      <c r="J33" s="29">
        <f t="shared" si="0"/>
        <v>4</v>
      </c>
      <c r="K33" s="30">
        <f>J33*5</f>
        <v>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>
        <v>10</v>
      </c>
      <c r="J34" s="29">
        <f t="shared" si="0"/>
        <v>10</v>
      </c>
      <c r="K34" s="30">
        <f>J34*3.3</f>
        <v>33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69</v>
      </c>
      <c r="G35" s="14"/>
      <c r="H35" s="14" t="s">
        <v>425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22</v>
      </c>
      <c r="G36" s="14"/>
      <c r="H36" s="14">
        <v>25</v>
      </c>
      <c r="J36" s="29">
        <f t="shared" si="0"/>
        <v>47</v>
      </c>
      <c r="K36" s="30">
        <f>J36*0.2</f>
        <v>9.4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25</v>
      </c>
      <c r="F37" s="14"/>
      <c r="G37" s="14"/>
      <c r="H37" s="14">
        <v>30</v>
      </c>
      <c r="J37" s="29">
        <f t="shared" si="0"/>
        <v>55</v>
      </c>
      <c r="K37" s="30">
        <f>J37*0.17</f>
        <v>9.3500000000000014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20</v>
      </c>
      <c r="F38" s="14">
        <v>10</v>
      </c>
      <c r="G38" s="14"/>
      <c r="H38" s="14">
        <v>30</v>
      </c>
      <c r="J38" s="29">
        <f t="shared" si="0"/>
        <v>60</v>
      </c>
      <c r="K38" s="30">
        <f>J38*1</f>
        <v>60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426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427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12</v>
      </c>
      <c r="G14" s="14">
        <v>2</v>
      </c>
      <c r="H14" s="14"/>
      <c r="J14" s="29">
        <f t="shared" si="0"/>
        <v>14</v>
      </c>
      <c r="K14" s="30">
        <f>J14*1</f>
        <v>14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15</v>
      </c>
      <c r="F15" s="14">
        <v>2</v>
      </c>
      <c r="G15" s="14">
        <v>2</v>
      </c>
      <c r="H15" s="14"/>
      <c r="J15" s="29">
        <f t="shared" si="0"/>
        <v>19</v>
      </c>
      <c r="K15" s="30">
        <f>J15*2</f>
        <v>38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 t="s">
        <v>25</v>
      </c>
      <c r="H17" s="14" t="s">
        <v>428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25</v>
      </c>
      <c r="F18" s="14"/>
      <c r="G18" s="14"/>
      <c r="H18" s="14"/>
      <c r="J18" s="29">
        <f t="shared" si="0"/>
        <v>25</v>
      </c>
      <c r="K18" s="30">
        <f>J18*2.4</f>
        <v>60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>
        <v>56</v>
      </c>
      <c r="G19" s="14"/>
      <c r="H19" s="14"/>
      <c r="J19" s="29">
        <f t="shared" si="0"/>
        <v>86</v>
      </c>
      <c r="K19" s="30">
        <f>J19*0.8</f>
        <v>68.8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 t="s">
        <v>74</v>
      </c>
      <c r="G20" s="14" t="s">
        <v>74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74</v>
      </c>
      <c r="G21" s="14" t="s">
        <v>74</v>
      </c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 t="s">
        <v>74</v>
      </c>
      <c r="G22" s="14" t="s">
        <v>74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25</v>
      </c>
      <c r="F23" s="14">
        <v>22</v>
      </c>
      <c r="G23" s="14">
        <v>10</v>
      </c>
      <c r="H23" s="14"/>
      <c r="J23" s="29">
        <f t="shared" si="0"/>
        <v>57</v>
      </c>
      <c r="K23" s="30">
        <f>J23*2.2</f>
        <v>125.4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>
        <v>10</v>
      </c>
      <c r="G25" s="14"/>
      <c r="H25" s="14"/>
      <c r="J25" s="29">
        <f t="shared" si="0"/>
        <v>20</v>
      </c>
      <c r="K25" s="30">
        <f>J25*1</f>
        <v>20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>
        <v>30</v>
      </c>
      <c r="G26" s="14"/>
      <c r="H26" s="14"/>
      <c r="J26" s="29">
        <f t="shared" si="0"/>
        <v>30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>
        <v>10</v>
      </c>
      <c r="H28" s="14"/>
      <c r="J28" s="29">
        <f t="shared" si="0"/>
        <v>10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/>
      <c r="G29" s="14">
        <v>16</v>
      </c>
      <c r="H29" s="14">
        <v>10</v>
      </c>
      <c r="I29" s="2" t="s">
        <v>51</v>
      </c>
      <c r="J29" s="29">
        <f t="shared" si="0"/>
        <v>46</v>
      </c>
      <c r="K29" s="30">
        <f>J29*3.8</f>
        <v>174.79999999999998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6</v>
      </c>
      <c r="H30" s="14"/>
      <c r="J30" s="29">
        <f t="shared" si="0"/>
        <v>6</v>
      </c>
      <c r="K30" s="16">
        <f>J30*5</f>
        <v>30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71</v>
      </c>
      <c r="H32" s="14" t="s">
        <v>111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28">
        <v>6</v>
      </c>
      <c r="F33" s="28">
        <v>12</v>
      </c>
      <c r="G33" s="28">
        <v>5</v>
      </c>
      <c r="H33" s="14"/>
      <c r="J33" s="29">
        <f t="shared" si="0"/>
        <v>23</v>
      </c>
      <c r="K33" s="30">
        <f>J33*5</f>
        <v>115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>
        <v>5</v>
      </c>
      <c r="G34" s="14"/>
      <c r="H34" s="14"/>
      <c r="J34" s="29">
        <f t="shared" si="0"/>
        <v>5</v>
      </c>
      <c r="K34" s="30">
        <f>J34*3.3</f>
        <v>16.5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74</v>
      </c>
      <c r="G35" s="14" t="s">
        <v>68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20</v>
      </c>
      <c r="F36" s="14">
        <v>11</v>
      </c>
      <c r="G36" s="14">
        <v>10</v>
      </c>
      <c r="H36" s="14"/>
      <c r="J36" s="29">
        <f t="shared" si="0"/>
        <v>41</v>
      </c>
      <c r="K36" s="30">
        <f>J36*0.2</f>
        <v>8.2000000000000011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20</v>
      </c>
      <c r="G37" s="14">
        <v>30</v>
      </c>
      <c r="H37" s="14"/>
      <c r="J37" s="29">
        <f t="shared" si="0"/>
        <v>80</v>
      </c>
      <c r="K37" s="30">
        <f>J37*0.17</f>
        <v>13.600000000000001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/>
      <c r="G38" s="14"/>
      <c r="H38" s="14"/>
      <c r="J38" s="29">
        <f t="shared" si="0"/>
        <v>30</v>
      </c>
      <c r="K38" s="30">
        <f>J38*1</f>
        <v>30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429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430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>
        <v>1</v>
      </c>
      <c r="H14" s="14"/>
      <c r="J14" s="29">
        <f t="shared" si="0"/>
        <v>3</v>
      </c>
      <c r="K14" s="30">
        <f>J14*1</f>
        <v>3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/>
      <c r="J15" s="29">
        <f t="shared" si="0"/>
        <v>0</v>
      </c>
      <c r="K15" s="30">
        <f>J15*2</f>
        <v>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/>
      <c r="H17" s="14"/>
      <c r="J17" s="29">
        <f t="shared" si="0"/>
        <v>0</v>
      </c>
      <c r="K17" s="30">
        <f>J17*5.1</f>
        <v>0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>
        <v>20</v>
      </c>
      <c r="J18" s="29">
        <f t="shared" si="0"/>
        <v>51</v>
      </c>
      <c r="K18" s="30">
        <f>J18*2.4</f>
        <v>122.39999999999999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/>
      <c r="F19" s="14"/>
      <c r="G19" s="14"/>
      <c r="H19" s="14">
        <v>30</v>
      </c>
      <c r="J19" s="29">
        <f t="shared" si="0"/>
        <v>30</v>
      </c>
      <c r="K19" s="30">
        <f>J19*0.8</f>
        <v>24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 t="s">
        <v>74</v>
      </c>
      <c r="H20" s="14" t="s">
        <v>69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/>
      <c r="G21" s="14" t="s">
        <v>71</v>
      </c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74</v>
      </c>
      <c r="H22" s="14" t="s">
        <v>69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11</v>
      </c>
      <c r="G23" s="14">
        <v>10</v>
      </c>
      <c r="H23" s="14"/>
      <c r="J23" s="29">
        <f t="shared" si="0"/>
        <v>21</v>
      </c>
      <c r="K23" s="30">
        <f>J23*2.2</f>
        <v>46.2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/>
      <c r="H25" s="14"/>
      <c r="J25" s="29">
        <f t="shared" si="0"/>
        <v>10</v>
      </c>
      <c r="K25" s="30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10</v>
      </c>
      <c r="J28" s="29">
        <f t="shared" si="0"/>
        <v>10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40</v>
      </c>
      <c r="G29" s="14">
        <v>10</v>
      </c>
      <c r="H29" s="14"/>
      <c r="I29" s="2" t="s">
        <v>51</v>
      </c>
      <c r="J29" s="29">
        <f t="shared" si="0"/>
        <v>50</v>
      </c>
      <c r="K29" s="30">
        <f>J29*3.8</f>
        <v>190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>
        <v>6</v>
      </c>
      <c r="H30" s="14"/>
      <c r="J30" s="29">
        <f t="shared" si="0"/>
        <v>14</v>
      </c>
      <c r="K30" s="16">
        <f>J30*5</f>
        <v>70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>
        <v>2</v>
      </c>
      <c r="F31" s="14"/>
      <c r="G31" s="14"/>
      <c r="H31" s="14"/>
      <c r="J31" s="29">
        <f t="shared" si="0"/>
        <v>2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74</v>
      </c>
      <c r="F32" s="14" t="s">
        <v>71</v>
      </c>
      <c r="G32" s="14" t="s">
        <v>71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>
        <v>16</v>
      </c>
      <c r="G33" s="28">
        <v>6</v>
      </c>
      <c r="H33" s="14"/>
      <c r="J33" s="29">
        <f t="shared" si="0"/>
        <v>22</v>
      </c>
      <c r="K33" s="30">
        <f>J33*5</f>
        <v>110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>
        <v>10</v>
      </c>
      <c r="J34" s="29">
        <f t="shared" si="0"/>
        <v>10</v>
      </c>
      <c r="K34" s="30">
        <f>J34*3.3</f>
        <v>33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74</v>
      </c>
      <c r="G35" s="14" t="s">
        <v>71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11</v>
      </c>
      <c r="G36" s="14">
        <v>15</v>
      </c>
      <c r="H36" s="14">
        <v>20</v>
      </c>
      <c r="J36" s="29">
        <f t="shared" si="0"/>
        <v>46</v>
      </c>
      <c r="K36" s="30">
        <f>J36*0.2</f>
        <v>9.2000000000000011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>
        <v>20</v>
      </c>
      <c r="G37" s="14">
        <v>30</v>
      </c>
      <c r="H37" s="14">
        <v>50</v>
      </c>
      <c r="J37" s="29">
        <f t="shared" si="0"/>
        <v>120</v>
      </c>
      <c r="K37" s="30">
        <f>J37*0.17</f>
        <v>20.400000000000002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15</v>
      </c>
      <c r="F38" s="14"/>
      <c r="G38" s="14">
        <v>40</v>
      </c>
      <c r="H38" s="14">
        <v>30</v>
      </c>
      <c r="J38" s="29">
        <f t="shared" si="0"/>
        <v>85</v>
      </c>
      <c r="K38" s="30">
        <f>J38*1</f>
        <v>85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431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432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8</v>
      </c>
      <c r="G14" s="14">
        <v>1</v>
      </c>
      <c r="H14" s="14"/>
      <c r="J14" s="29">
        <f t="shared" si="0"/>
        <v>9</v>
      </c>
      <c r="K14" s="30">
        <f>J14*1</f>
        <v>9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15</v>
      </c>
      <c r="F15" s="14"/>
      <c r="G15" s="14">
        <v>2</v>
      </c>
      <c r="H15" s="14"/>
      <c r="J15" s="29">
        <f t="shared" si="0"/>
        <v>17</v>
      </c>
      <c r="K15" s="30">
        <f>J15*2</f>
        <v>34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/>
      <c r="G18" s="14"/>
      <c r="H18" s="14">
        <v>20</v>
      </c>
      <c r="J18" s="29">
        <f t="shared" si="0"/>
        <v>40</v>
      </c>
      <c r="K18" s="30">
        <f>J18*2.4</f>
        <v>96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22</v>
      </c>
      <c r="F19" s="14">
        <v>28</v>
      </c>
      <c r="G19" s="14"/>
      <c r="H19" s="14"/>
      <c r="J19" s="29">
        <f t="shared" si="0"/>
        <v>50</v>
      </c>
      <c r="K19" s="30">
        <f>J19*0.8</f>
        <v>40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/>
      <c r="H20" s="14"/>
      <c r="J20" s="29">
        <f t="shared" si="0"/>
        <v>0</v>
      </c>
      <c r="K20" s="30">
        <f>J20*0.35</f>
        <v>0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/>
      <c r="G21" s="14"/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/>
      <c r="H22" s="14"/>
      <c r="J22" s="29">
        <f t="shared" si="0"/>
        <v>0</v>
      </c>
      <c r="K22" s="30">
        <f>J22*0.35</f>
        <v>0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/>
      <c r="G23" s="14"/>
      <c r="H23" s="14"/>
      <c r="J23" s="29">
        <f t="shared" si="0"/>
        <v>0</v>
      </c>
      <c r="K23" s="30">
        <f>J23*2.2</f>
        <v>0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>
        <v>5</v>
      </c>
      <c r="G25" s="14"/>
      <c r="H25" s="14"/>
      <c r="J25" s="29">
        <f t="shared" si="0"/>
        <v>5</v>
      </c>
      <c r="K25" s="30">
        <f>J25*1</f>
        <v>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/>
      <c r="G29" s="14">
        <v>10</v>
      </c>
      <c r="H29" s="14"/>
      <c r="I29" s="2" t="s">
        <v>51</v>
      </c>
      <c r="J29" s="29">
        <f t="shared" si="0"/>
        <v>30</v>
      </c>
      <c r="K29" s="30">
        <f>J29*3.8</f>
        <v>114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20</v>
      </c>
      <c r="F30" s="14"/>
      <c r="G30" s="14"/>
      <c r="H30" s="14"/>
      <c r="J30" s="29">
        <f t="shared" si="0"/>
        <v>20</v>
      </c>
      <c r="K30" s="16">
        <f>J30*5</f>
        <v>100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20.25" x14ac:dyDescent="0.3">
      <c r="A33" s="21" t="s">
        <v>60</v>
      </c>
      <c r="B33" s="13" t="s">
        <v>61</v>
      </c>
      <c r="C33" s="13" t="s">
        <v>28</v>
      </c>
      <c r="D33" s="13">
        <v>19333</v>
      </c>
      <c r="E33" s="28">
        <v>10</v>
      </c>
      <c r="F33" s="28"/>
      <c r="G33" s="28">
        <v>3</v>
      </c>
      <c r="H33" s="14"/>
      <c r="J33" s="29">
        <f t="shared" si="0"/>
        <v>13</v>
      </c>
      <c r="K33" s="30">
        <f>J33*5</f>
        <v>65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6</v>
      </c>
      <c r="F34" s="14"/>
      <c r="G34" s="14">
        <v>4</v>
      </c>
      <c r="H34" s="14">
        <v>10</v>
      </c>
      <c r="J34" s="29">
        <f t="shared" si="0"/>
        <v>20</v>
      </c>
      <c r="K34" s="30">
        <f>J34*3.3</f>
        <v>66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69</v>
      </c>
      <c r="G35" s="14"/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30</v>
      </c>
      <c r="F36" s="14"/>
      <c r="G36" s="14"/>
      <c r="H36" s="14">
        <v>20</v>
      </c>
      <c r="J36" s="29">
        <f t="shared" si="0"/>
        <v>50</v>
      </c>
      <c r="K36" s="30">
        <f>J36*0.2</f>
        <v>10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30</v>
      </c>
      <c r="G37" s="14">
        <v>30</v>
      </c>
      <c r="H37" s="14">
        <v>50</v>
      </c>
      <c r="J37" s="29">
        <f t="shared" si="0"/>
        <v>150</v>
      </c>
      <c r="K37" s="30">
        <f>J37*0.17</f>
        <v>25.500000000000004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>
        <v>20</v>
      </c>
      <c r="G38" s="14"/>
      <c r="H38" s="14"/>
      <c r="J38" s="29">
        <f t="shared" si="0"/>
        <v>50</v>
      </c>
      <c r="K38" s="30">
        <f>J38*1</f>
        <v>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hidden="1" customWidth="1"/>
    <col min="8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433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434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/>
      <c r="G14" s="14"/>
      <c r="H14" s="14">
        <v>5</v>
      </c>
      <c r="J14" s="29">
        <f t="shared" si="0"/>
        <v>8</v>
      </c>
      <c r="K14" s="30">
        <f>J14*1</f>
        <v>8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>
        <v>4</v>
      </c>
      <c r="G15" s="14"/>
      <c r="H15" s="14">
        <v>10</v>
      </c>
      <c r="J15" s="29">
        <f t="shared" si="0"/>
        <v>20</v>
      </c>
      <c r="K15" s="30">
        <f>J15*2</f>
        <v>40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/>
      <c r="G18" s="14"/>
      <c r="H18" s="14">
        <v>20</v>
      </c>
      <c r="J18" s="29">
        <f t="shared" si="0"/>
        <v>40</v>
      </c>
      <c r="K18" s="30">
        <f>J18*2.4</f>
        <v>96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/>
      <c r="G19" s="14"/>
      <c r="H19" s="14">
        <v>20</v>
      </c>
      <c r="J19" s="29">
        <f t="shared" si="0"/>
        <v>50</v>
      </c>
      <c r="K19" s="30">
        <f>J19*0.8</f>
        <v>40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 t="s">
        <v>74</v>
      </c>
      <c r="G20" s="14"/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74</v>
      </c>
      <c r="G21" s="14"/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/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25</v>
      </c>
      <c r="F23" s="14">
        <v>11</v>
      </c>
      <c r="G23" s="14"/>
      <c r="H23" s="14"/>
      <c r="J23" s="29">
        <f t="shared" si="0"/>
        <v>36</v>
      </c>
      <c r="K23" s="30">
        <f>J23*2.2</f>
        <v>79.2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10</v>
      </c>
      <c r="J28" s="29">
        <f t="shared" si="0"/>
        <v>10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30</v>
      </c>
      <c r="G29" s="14"/>
      <c r="H29" s="14">
        <v>10</v>
      </c>
      <c r="I29" s="2" t="s">
        <v>51</v>
      </c>
      <c r="J29" s="29">
        <f t="shared" si="0"/>
        <v>55</v>
      </c>
      <c r="K29" s="30">
        <f>J29*3.8</f>
        <v>209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>
        <v>5</v>
      </c>
      <c r="J30" s="29">
        <f t="shared" si="0"/>
        <v>5</v>
      </c>
      <c r="K30" s="16">
        <f>J30*5</f>
        <v>25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/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>
        <v>6</v>
      </c>
      <c r="F33" s="28">
        <v>4</v>
      </c>
      <c r="G33" s="28"/>
      <c r="H33" s="28"/>
      <c r="J33" s="29">
        <f t="shared" si="0"/>
        <v>10</v>
      </c>
      <c r="K33" s="30">
        <f>J33*5</f>
        <v>50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29">
        <f t="shared" si="0"/>
        <v>0</v>
      </c>
      <c r="K34" s="30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74</v>
      </c>
      <c r="G35" s="14"/>
      <c r="H35" s="14" t="s">
        <v>70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/>
      <c r="H36" s="14">
        <v>20</v>
      </c>
      <c r="J36" s="29">
        <f t="shared" si="0"/>
        <v>20</v>
      </c>
      <c r="K36" s="30">
        <f>J36*0.2</f>
        <v>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35</v>
      </c>
      <c r="F37" s="14">
        <v>30</v>
      </c>
      <c r="G37" s="14"/>
      <c r="H37" s="14">
        <v>50</v>
      </c>
      <c r="J37" s="29">
        <f t="shared" si="0"/>
        <v>115</v>
      </c>
      <c r="K37" s="30">
        <f>J37*0.17</f>
        <v>19.55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15</v>
      </c>
      <c r="G38" s="14"/>
      <c r="H38" s="14">
        <v>30</v>
      </c>
      <c r="J38" s="29">
        <f t="shared" si="0"/>
        <v>45</v>
      </c>
      <c r="K38" s="30">
        <f>J38*1</f>
        <v>45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435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436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>
        <v>4</v>
      </c>
      <c r="G14" s="14">
        <v>2</v>
      </c>
      <c r="H14" s="14"/>
      <c r="J14" s="29">
        <f t="shared" si="0"/>
        <v>9</v>
      </c>
      <c r="K14" s="30">
        <f>J14*1</f>
        <v>9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/>
      <c r="J15" s="29">
        <f t="shared" si="0"/>
        <v>4</v>
      </c>
      <c r="K15" s="30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/>
      <c r="G18" s="14">
        <v>15</v>
      </c>
      <c r="H18" s="14"/>
      <c r="J18" s="29">
        <f t="shared" si="0"/>
        <v>35</v>
      </c>
      <c r="K18" s="30">
        <f>J18*2.4</f>
        <v>84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28</v>
      </c>
      <c r="G19" s="14"/>
      <c r="H19" s="14"/>
      <c r="J19" s="29">
        <f t="shared" si="0"/>
        <v>68</v>
      </c>
      <c r="K19" s="30">
        <f>J19*0.8</f>
        <v>54.400000000000006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 t="s">
        <v>74</v>
      </c>
      <c r="G20" s="14"/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74</v>
      </c>
      <c r="G21" s="14" t="s">
        <v>69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 t="s">
        <v>74</v>
      </c>
      <c r="G22" s="14"/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>
        <v>11</v>
      </c>
      <c r="G23" s="14">
        <v>20</v>
      </c>
      <c r="H23" s="14"/>
      <c r="J23" s="29">
        <f t="shared" si="0"/>
        <v>41</v>
      </c>
      <c r="K23" s="30">
        <f>J23*2.2</f>
        <v>90.2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8</v>
      </c>
      <c r="F25" s="14"/>
      <c r="G25" s="14"/>
      <c r="H25" s="14"/>
      <c r="J25" s="29">
        <f t="shared" si="0"/>
        <v>8</v>
      </c>
      <c r="K25" s="30">
        <f>J25*1</f>
        <v>8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6</v>
      </c>
      <c r="F28" s="14"/>
      <c r="G28" s="14"/>
      <c r="H28" s="14"/>
      <c r="J28" s="29">
        <f t="shared" si="0"/>
        <v>6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12</v>
      </c>
      <c r="F29" s="14"/>
      <c r="G29" s="14">
        <v>20</v>
      </c>
      <c r="H29" s="14"/>
      <c r="I29" s="2" t="s">
        <v>51</v>
      </c>
      <c r="J29" s="29">
        <f t="shared" si="0"/>
        <v>32</v>
      </c>
      <c r="K29" s="30">
        <f>J29*3.8</f>
        <v>121.6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6</v>
      </c>
      <c r="H30" s="14"/>
      <c r="J30" s="29">
        <f t="shared" si="0"/>
        <v>6</v>
      </c>
      <c r="K30" s="16">
        <f>J30*5</f>
        <v>30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69</v>
      </c>
      <c r="G32" s="14" t="s">
        <v>71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>
        <v>4</v>
      </c>
      <c r="G33" s="28">
        <v>3</v>
      </c>
      <c r="H33" s="28"/>
      <c r="J33" s="29">
        <f t="shared" si="0"/>
        <v>7</v>
      </c>
      <c r="K33" s="30">
        <f>J33*5</f>
        <v>35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>
        <v>4</v>
      </c>
      <c r="G34" s="14"/>
      <c r="H34" s="14"/>
      <c r="J34" s="29">
        <f t="shared" si="0"/>
        <v>6</v>
      </c>
      <c r="K34" s="30">
        <f>J34*3.3</f>
        <v>19.799999999999997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69</v>
      </c>
      <c r="G35" s="14" t="s">
        <v>131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/>
      <c r="G36" s="14">
        <v>12</v>
      </c>
      <c r="H36" s="14"/>
      <c r="J36" s="29">
        <f t="shared" si="0"/>
        <v>22</v>
      </c>
      <c r="K36" s="30">
        <f>J36*0.2</f>
        <v>4.4000000000000004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/>
      <c r="G37" s="14">
        <v>30</v>
      </c>
      <c r="H37" s="14"/>
      <c r="J37" s="29">
        <f t="shared" si="0"/>
        <v>70</v>
      </c>
      <c r="K37" s="30">
        <f>J37*0.17</f>
        <v>11.9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/>
      <c r="G38" s="14">
        <v>40</v>
      </c>
      <c r="H38" s="14"/>
      <c r="J38" s="29">
        <f t="shared" si="0"/>
        <v>80</v>
      </c>
      <c r="K38" s="30">
        <f>J38*1</f>
        <v>80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437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438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>
        <v>1</v>
      </c>
      <c r="H14" s="14">
        <v>5</v>
      </c>
      <c r="J14" s="29">
        <f t="shared" si="0"/>
        <v>8</v>
      </c>
      <c r="K14" s="30">
        <f>J14*1</f>
        <v>8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/>
      <c r="J15" s="29">
        <f t="shared" si="0"/>
        <v>0</v>
      </c>
      <c r="K15" s="30">
        <f>J15*2</f>
        <v>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74</v>
      </c>
      <c r="F17" s="14" t="s">
        <v>25</v>
      </c>
      <c r="G17" s="14"/>
      <c r="H17" s="14" t="s">
        <v>25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>
        <v>20</v>
      </c>
      <c r="J18" s="29">
        <f t="shared" si="0"/>
        <v>51</v>
      </c>
      <c r="K18" s="30">
        <f>J18*2.4</f>
        <v>122.39999999999999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20</v>
      </c>
      <c r="F19" s="14">
        <v>60</v>
      </c>
      <c r="G19" s="14"/>
      <c r="H19" s="14"/>
      <c r="J19" s="29">
        <f t="shared" si="0"/>
        <v>80</v>
      </c>
      <c r="K19" s="30">
        <f>J19*0.8</f>
        <v>64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/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/>
      <c r="H21" s="14" t="s">
        <v>75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/>
      <c r="H22" s="14"/>
      <c r="J22" s="29">
        <f t="shared" si="0"/>
        <v>0</v>
      </c>
      <c r="K22" s="30">
        <f>J22*0.35</f>
        <v>0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25</v>
      </c>
      <c r="F23" s="14">
        <v>22</v>
      </c>
      <c r="G23" s="14">
        <v>12</v>
      </c>
      <c r="H23" s="14"/>
      <c r="J23" s="29">
        <f t="shared" si="0"/>
        <v>59</v>
      </c>
      <c r="K23" s="30">
        <f>J23*2.2</f>
        <v>129.80000000000001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3</v>
      </c>
      <c r="F24" s="14"/>
      <c r="G24" s="14"/>
      <c r="H24" s="14"/>
      <c r="J24" s="29">
        <f t="shared" si="0"/>
        <v>3</v>
      </c>
      <c r="K24" s="30">
        <f>J24*4.5</f>
        <v>13.5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8</v>
      </c>
      <c r="F25" s="14"/>
      <c r="G25" s="14"/>
      <c r="H25" s="14"/>
      <c r="J25" s="29">
        <f t="shared" si="0"/>
        <v>8</v>
      </c>
      <c r="K25" s="30">
        <f>J25*1</f>
        <v>8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/>
      <c r="J28" s="29">
        <f t="shared" si="0"/>
        <v>4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10</v>
      </c>
      <c r="G29" s="14"/>
      <c r="H29" s="14"/>
      <c r="I29" s="2" t="s">
        <v>51</v>
      </c>
      <c r="J29" s="29">
        <f t="shared" si="0"/>
        <v>25</v>
      </c>
      <c r="K29" s="30">
        <f>J29*3.8</f>
        <v>95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8</v>
      </c>
      <c r="F30" s="14">
        <v>8</v>
      </c>
      <c r="G30" s="14"/>
      <c r="H30" s="14">
        <v>5</v>
      </c>
      <c r="J30" s="29">
        <f t="shared" si="0"/>
        <v>21</v>
      </c>
      <c r="K30" s="16">
        <f>J30*5</f>
        <v>105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118</v>
      </c>
      <c r="F32" s="14"/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>
        <v>8</v>
      </c>
      <c r="F33" s="28">
        <v>8</v>
      </c>
      <c r="G33" s="28"/>
      <c r="H33" s="28"/>
      <c r="J33" s="29">
        <f t="shared" si="0"/>
        <v>16</v>
      </c>
      <c r="K33" s="30">
        <f>J33*5</f>
        <v>80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4</v>
      </c>
      <c r="F34" s="14"/>
      <c r="G34" s="14"/>
      <c r="H34" s="14">
        <v>15</v>
      </c>
      <c r="J34" s="29">
        <f t="shared" si="0"/>
        <v>19</v>
      </c>
      <c r="K34" s="30">
        <f>J34*3.3</f>
        <v>62.699999999999996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74</v>
      </c>
      <c r="G35" s="14" t="s">
        <v>71</v>
      </c>
      <c r="H35" s="14" t="s">
        <v>75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12</v>
      </c>
      <c r="F36" s="14"/>
      <c r="G36" s="14"/>
      <c r="H36" s="14">
        <v>25</v>
      </c>
      <c r="J36" s="29">
        <f t="shared" si="0"/>
        <v>37</v>
      </c>
      <c r="K36" s="30">
        <f>J36*0.2</f>
        <v>7.4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>
        <v>50</v>
      </c>
      <c r="G37" s="14">
        <v>30</v>
      </c>
      <c r="H37" s="14"/>
      <c r="J37" s="29">
        <f t="shared" si="0"/>
        <v>100</v>
      </c>
      <c r="K37" s="30">
        <f>J37*0.17</f>
        <v>17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/>
      <c r="G38" s="14">
        <v>20</v>
      </c>
      <c r="H38" s="14">
        <v>35</v>
      </c>
      <c r="J38" s="29">
        <f t="shared" si="0"/>
        <v>95</v>
      </c>
      <c r="K38" s="30">
        <f>J38*1</f>
        <v>95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439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440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/>
      <c r="J14" s="29">
        <f t="shared" si="0"/>
        <v>0</v>
      </c>
      <c r="K14" s="30">
        <f>J14*1</f>
        <v>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/>
      <c r="G15" s="14"/>
      <c r="H15" s="14"/>
      <c r="J15" s="29">
        <f t="shared" si="0"/>
        <v>6</v>
      </c>
      <c r="K15" s="30">
        <f>J15*2</f>
        <v>12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>
        <v>11</v>
      </c>
      <c r="G18" s="14"/>
      <c r="H18" s="14"/>
      <c r="J18" s="29">
        <f t="shared" si="0"/>
        <v>11</v>
      </c>
      <c r="K18" s="30">
        <f>J18*2.4</f>
        <v>26.4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20</v>
      </c>
      <c r="F19" s="14">
        <v>30</v>
      </c>
      <c r="G19" s="14"/>
      <c r="H19" s="14"/>
      <c r="J19" s="29">
        <f t="shared" si="0"/>
        <v>50</v>
      </c>
      <c r="K19" s="30">
        <f>J19*0.8</f>
        <v>40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 t="s">
        <v>25</v>
      </c>
      <c r="G20" s="14"/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/>
      <c r="F21" s="14" t="s">
        <v>25</v>
      </c>
      <c r="G21" s="14"/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 t="s">
        <v>441</v>
      </c>
      <c r="G22" s="14"/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22</v>
      </c>
      <c r="G23" s="14"/>
      <c r="H23" s="14"/>
      <c r="J23" s="29">
        <f t="shared" si="0"/>
        <v>22</v>
      </c>
      <c r="K23" s="30">
        <f>J23*2.2</f>
        <v>48.400000000000006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3</v>
      </c>
      <c r="F28" s="14"/>
      <c r="G28" s="14"/>
      <c r="H28" s="14"/>
      <c r="J28" s="29">
        <f t="shared" si="0"/>
        <v>3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/>
      <c r="G29" s="14"/>
      <c r="H29" s="14"/>
      <c r="I29" s="2" t="s">
        <v>51</v>
      </c>
      <c r="J29" s="29">
        <f t="shared" si="0"/>
        <v>15</v>
      </c>
      <c r="K29" s="30">
        <f>J29*3.8</f>
        <v>57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>
        <v>8</v>
      </c>
      <c r="G30" s="14"/>
      <c r="H30" s="14"/>
      <c r="J30" s="29">
        <f t="shared" si="0"/>
        <v>18</v>
      </c>
      <c r="K30" s="16">
        <f>J30*5</f>
        <v>90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>
        <v>1</v>
      </c>
      <c r="F31" s="14"/>
      <c r="G31" s="14"/>
      <c r="H31" s="14"/>
      <c r="J31" s="29">
        <f t="shared" si="0"/>
        <v>1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69</v>
      </c>
      <c r="G32" s="14"/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>
        <v>8</v>
      </c>
      <c r="G33" s="28"/>
      <c r="H33" s="28"/>
      <c r="J33" s="29">
        <f t="shared" si="0"/>
        <v>8</v>
      </c>
      <c r="K33" s="30">
        <f>J33*5</f>
        <v>40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29">
        <f t="shared" si="0"/>
        <v>0</v>
      </c>
      <c r="K34" s="30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25</v>
      </c>
      <c r="G35" s="14"/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/>
      <c r="H36" s="14"/>
      <c r="J36" s="29">
        <f t="shared" si="0"/>
        <v>0</v>
      </c>
      <c r="K36" s="30">
        <f>J36*0.2</f>
        <v>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>
        <v>60</v>
      </c>
      <c r="G37" s="14"/>
      <c r="H37" s="14"/>
      <c r="J37" s="29">
        <f t="shared" si="0"/>
        <v>80</v>
      </c>
      <c r="K37" s="30">
        <f>J37*0.17</f>
        <v>13.600000000000001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/>
      <c r="G38" s="14"/>
      <c r="H38" s="14"/>
      <c r="J38" s="29">
        <f t="shared" si="0"/>
        <v>0</v>
      </c>
      <c r="K38" s="30">
        <f>J38*1</f>
        <v>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442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443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>
        <v>2</v>
      </c>
      <c r="H14" s="14"/>
      <c r="J14" s="29">
        <f t="shared" si="0"/>
        <v>4</v>
      </c>
      <c r="K14" s="30">
        <f>J14*1</f>
        <v>4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8</v>
      </c>
      <c r="F15" s="14">
        <v>4</v>
      </c>
      <c r="G15" s="14"/>
      <c r="H15" s="14">
        <v>10</v>
      </c>
      <c r="J15" s="29">
        <f t="shared" si="0"/>
        <v>22</v>
      </c>
      <c r="K15" s="30">
        <f>J15*2</f>
        <v>44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74</v>
      </c>
      <c r="F17" s="14"/>
      <c r="G17" s="14" t="s">
        <v>25</v>
      </c>
      <c r="H17" s="14" t="s">
        <v>25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>
        <v>15</v>
      </c>
      <c r="J18" s="29">
        <f t="shared" si="0"/>
        <v>46</v>
      </c>
      <c r="K18" s="30">
        <f>J18*2.4</f>
        <v>110.39999999999999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25</v>
      </c>
      <c r="F19" s="14">
        <v>60</v>
      </c>
      <c r="G19" s="14"/>
      <c r="H19" s="14">
        <v>50</v>
      </c>
      <c r="J19" s="29">
        <f t="shared" si="0"/>
        <v>135</v>
      </c>
      <c r="K19" s="30">
        <f>J19*0.8</f>
        <v>108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 t="s">
        <v>74</v>
      </c>
      <c r="H20" s="14" t="s">
        <v>69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74</v>
      </c>
      <c r="G21" s="14"/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 t="s">
        <v>74</v>
      </c>
      <c r="G22" s="14" t="s">
        <v>74</v>
      </c>
      <c r="H22" s="14" t="s">
        <v>69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/>
      <c r="G23" s="14">
        <v>10</v>
      </c>
      <c r="H23" s="14"/>
      <c r="J23" s="29">
        <f t="shared" si="0"/>
        <v>10</v>
      </c>
      <c r="K23" s="30">
        <f>J23*2.2</f>
        <v>22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4</v>
      </c>
      <c r="F24" s="14"/>
      <c r="G24" s="14"/>
      <c r="H24" s="14"/>
      <c r="J24" s="29">
        <f t="shared" si="0"/>
        <v>4</v>
      </c>
      <c r="K24" s="30">
        <f>J24*4.5</f>
        <v>18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/>
      <c r="H25" s="14"/>
      <c r="J25" s="29">
        <f t="shared" si="0"/>
        <v>10</v>
      </c>
      <c r="K25" s="30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>
        <v>10</v>
      </c>
      <c r="H28" s="14">
        <v>10</v>
      </c>
      <c r="J28" s="29">
        <f t="shared" si="0"/>
        <v>20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10</v>
      </c>
      <c r="G29" s="14">
        <v>20</v>
      </c>
      <c r="H29" s="14">
        <v>10</v>
      </c>
      <c r="I29" s="2" t="s">
        <v>51</v>
      </c>
      <c r="J29" s="29">
        <f t="shared" si="0"/>
        <v>40</v>
      </c>
      <c r="K29" s="30">
        <f>J29*3.8</f>
        <v>152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5</v>
      </c>
      <c r="H30" s="14"/>
      <c r="J30" s="29">
        <f t="shared" si="0"/>
        <v>5</v>
      </c>
      <c r="K30" s="16">
        <f>J30*5</f>
        <v>25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74</v>
      </c>
      <c r="G32" s="14" t="s">
        <v>71</v>
      </c>
      <c r="H32" s="14" t="s">
        <v>111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>
        <v>8</v>
      </c>
      <c r="G33" s="28">
        <v>4</v>
      </c>
      <c r="H33" s="28">
        <v>5</v>
      </c>
      <c r="J33" s="29">
        <f t="shared" si="0"/>
        <v>17</v>
      </c>
      <c r="K33" s="30">
        <f>J33*5</f>
        <v>85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>
        <v>5</v>
      </c>
      <c r="J34" s="29">
        <f t="shared" si="0"/>
        <v>5</v>
      </c>
      <c r="K34" s="30">
        <f>J34*3.3</f>
        <v>16.5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69</v>
      </c>
      <c r="G35" s="14" t="s">
        <v>68</v>
      </c>
      <c r="H35" s="14" t="s">
        <v>70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>
        <v>12</v>
      </c>
      <c r="H36" s="14">
        <v>30</v>
      </c>
      <c r="J36" s="29">
        <f t="shared" si="0"/>
        <v>42</v>
      </c>
      <c r="K36" s="30">
        <f>J36*0.2</f>
        <v>8.4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>
        <v>60</v>
      </c>
      <c r="G37" s="14">
        <v>30</v>
      </c>
      <c r="H37" s="14">
        <v>50</v>
      </c>
      <c r="J37" s="29">
        <f t="shared" si="0"/>
        <v>160</v>
      </c>
      <c r="K37" s="30">
        <f>J37*0.17</f>
        <v>27.200000000000003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15</v>
      </c>
      <c r="F38" s="14"/>
      <c r="G38" s="14"/>
      <c r="H38" s="14">
        <v>40</v>
      </c>
      <c r="J38" s="29">
        <f t="shared" si="0"/>
        <v>55</v>
      </c>
      <c r="K38" s="30">
        <f>J38*1</f>
        <v>55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444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445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/>
      <c r="J14" s="29">
        <f t="shared" si="0"/>
        <v>0</v>
      </c>
      <c r="K14" s="30">
        <f>J14*1</f>
        <v>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/>
      <c r="J15" s="29">
        <f t="shared" si="0"/>
        <v>0</v>
      </c>
      <c r="K15" s="30">
        <f>J15*2</f>
        <v>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29">
        <f t="shared" si="0"/>
        <v>31</v>
      </c>
      <c r="K18" s="30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40</v>
      </c>
      <c r="G19" s="14"/>
      <c r="H19" s="14"/>
      <c r="J19" s="29">
        <f t="shared" si="0"/>
        <v>80</v>
      </c>
      <c r="K19" s="30">
        <f>J19*0.8</f>
        <v>64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/>
      <c r="G20" s="14" t="s">
        <v>74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/>
      <c r="G21" s="14" t="s">
        <v>71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71</v>
      </c>
      <c r="F22" s="14"/>
      <c r="G22" s="14" t="s">
        <v>74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11</v>
      </c>
      <c r="G23" s="14">
        <v>20</v>
      </c>
      <c r="H23" s="14"/>
      <c r="J23" s="29">
        <f t="shared" si="0"/>
        <v>51</v>
      </c>
      <c r="K23" s="30">
        <f>J23*2.2</f>
        <v>112.2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20</v>
      </c>
      <c r="F25" s="14"/>
      <c r="G25" s="14"/>
      <c r="H25" s="14"/>
      <c r="J25" s="29">
        <f t="shared" si="0"/>
        <v>20</v>
      </c>
      <c r="K25" s="30">
        <f>J25*1</f>
        <v>20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20</v>
      </c>
      <c r="G29" s="14">
        <v>10</v>
      </c>
      <c r="H29" s="14"/>
      <c r="I29" s="2" t="s">
        <v>51</v>
      </c>
      <c r="J29" s="29">
        <f t="shared" si="0"/>
        <v>50</v>
      </c>
      <c r="K29" s="30">
        <f>J29*3.8</f>
        <v>190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/>
      <c r="G30" s="14"/>
      <c r="H30" s="14"/>
      <c r="J30" s="29">
        <f t="shared" si="0"/>
        <v>10</v>
      </c>
      <c r="K30" s="16">
        <f>J30*5</f>
        <v>50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/>
      <c r="G32" s="14" t="s">
        <v>71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>
        <v>6</v>
      </c>
      <c r="F33" s="28">
        <v>40</v>
      </c>
      <c r="G33" s="28">
        <v>3</v>
      </c>
      <c r="H33" s="28"/>
      <c r="J33" s="29">
        <f t="shared" si="0"/>
        <v>49</v>
      </c>
      <c r="K33" s="30">
        <f>J33*5</f>
        <v>245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/>
      <c r="G34" s="14">
        <v>2</v>
      </c>
      <c r="H34" s="14"/>
      <c r="J34" s="29">
        <f t="shared" si="0"/>
        <v>4</v>
      </c>
      <c r="K34" s="30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25</v>
      </c>
      <c r="G35" s="14" t="s">
        <v>75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11</v>
      </c>
      <c r="G36" s="14">
        <v>16</v>
      </c>
      <c r="H36" s="14"/>
      <c r="J36" s="29">
        <f t="shared" si="0"/>
        <v>27</v>
      </c>
      <c r="K36" s="30">
        <f>J36*0.2</f>
        <v>5.4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60</v>
      </c>
      <c r="G37" s="14">
        <v>30</v>
      </c>
      <c r="H37" s="14"/>
      <c r="J37" s="29">
        <f t="shared" si="0"/>
        <v>130</v>
      </c>
      <c r="K37" s="30">
        <f>J37*0.17</f>
        <v>22.1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>
        <v>20</v>
      </c>
      <c r="G38" s="14"/>
      <c r="H38" s="14"/>
      <c r="J38" s="29">
        <f t="shared" si="0"/>
        <v>60</v>
      </c>
      <c r="K38" s="30">
        <f>J38*1</f>
        <v>60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446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447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>
        <v>1</v>
      </c>
      <c r="H14" s="14"/>
      <c r="J14" s="29">
        <f t="shared" si="0"/>
        <v>5</v>
      </c>
      <c r="K14" s="30">
        <f>J14*1</f>
        <v>5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10</v>
      </c>
      <c r="F15" s="14"/>
      <c r="G15" s="14"/>
      <c r="H15" s="14"/>
      <c r="J15" s="29">
        <f t="shared" si="0"/>
        <v>10</v>
      </c>
      <c r="K15" s="30">
        <f>J15*2</f>
        <v>20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 t="s">
        <v>25</v>
      </c>
      <c r="H17" s="14" t="s">
        <v>25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>
        <v>10</v>
      </c>
      <c r="H18" s="14"/>
      <c r="J18" s="29">
        <f t="shared" si="0"/>
        <v>41</v>
      </c>
      <c r="K18" s="30">
        <f>J18*2.4</f>
        <v>98.399999999999991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70</v>
      </c>
      <c r="G19" s="14"/>
      <c r="H19" s="14"/>
      <c r="J19" s="29">
        <f t="shared" si="0"/>
        <v>110</v>
      </c>
      <c r="K19" s="30">
        <f>J19*0.8</f>
        <v>88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 t="s">
        <v>69</v>
      </c>
      <c r="G20" s="14" t="s">
        <v>25</v>
      </c>
      <c r="H20" s="14" t="s">
        <v>69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69</v>
      </c>
      <c r="G21" s="14" t="s">
        <v>69</v>
      </c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 t="s">
        <v>74</v>
      </c>
      <c r="G22" s="14" t="s">
        <v>25</v>
      </c>
      <c r="H22" s="14" t="s">
        <v>69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11</v>
      </c>
      <c r="G23" s="14">
        <v>20</v>
      </c>
      <c r="H23" s="14"/>
      <c r="J23" s="29">
        <f t="shared" si="0"/>
        <v>51</v>
      </c>
      <c r="K23" s="30">
        <f>J23*2.2</f>
        <v>112.2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3</v>
      </c>
      <c r="F24" s="14"/>
      <c r="G24" s="14"/>
      <c r="H24" s="14"/>
      <c r="J24" s="29">
        <f t="shared" si="0"/>
        <v>3</v>
      </c>
      <c r="K24" s="30">
        <f>J24*4.5</f>
        <v>13.5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/>
      <c r="H25" s="14"/>
      <c r="J25" s="29">
        <f t="shared" si="0"/>
        <v>10</v>
      </c>
      <c r="K25" s="30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6</v>
      </c>
      <c r="J28" s="29">
        <f t="shared" si="0"/>
        <v>6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10</v>
      </c>
      <c r="G29" s="14">
        <v>10</v>
      </c>
      <c r="H29" s="14"/>
      <c r="I29" s="2" t="s">
        <v>51</v>
      </c>
      <c r="J29" s="29">
        <f t="shared" si="0"/>
        <v>20</v>
      </c>
      <c r="K29" s="30">
        <f>J29*3.8</f>
        <v>76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4</v>
      </c>
      <c r="G30" s="14">
        <v>5</v>
      </c>
      <c r="H30" s="14"/>
      <c r="J30" s="29">
        <f t="shared" si="0"/>
        <v>9</v>
      </c>
      <c r="K30" s="16">
        <f>J30*5</f>
        <v>45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70</v>
      </c>
      <c r="G32" s="14" t="s">
        <v>71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/>
      <c r="G33" s="28"/>
      <c r="H33" s="28"/>
      <c r="J33" s="29">
        <f t="shared" si="0"/>
        <v>0</v>
      </c>
      <c r="K33" s="30">
        <f>J33*5</f>
        <v>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29">
        <f t="shared" si="0"/>
        <v>0</v>
      </c>
      <c r="K34" s="30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69</v>
      </c>
      <c r="G35" s="14" t="s">
        <v>75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>
        <v>15</v>
      </c>
      <c r="H36" s="14">
        <v>20</v>
      </c>
      <c r="J36" s="29">
        <f t="shared" si="0"/>
        <v>35</v>
      </c>
      <c r="K36" s="30">
        <f>J36*0.2</f>
        <v>7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>
        <v>70</v>
      </c>
      <c r="G37" s="14">
        <v>30</v>
      </c>
      <c r="H37" s="14">
        <v>50</v>
      </c>
      <c r="J37" s="29">
        <f t="shared" si="0"/>
        <v>170</v>
      </c>
      <c r="K37" s="30">
        <f>J37*0.17</f>
        <v>28.900000000000002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15</v>
      </c>
      <c r="F38" s="14">
        <v>10</v>
      </c>
      <c r="G38" s="14">
        <v>30</v>
      </c>
      <c r="H38" s="14">
        <v>30</v>
      </c>
      <c r="J38" s="29">
        <f t="shared" si="0"/>
        <v>85</v>
      </c>
      <c r="K38" s="30">
        <f>J38*1</f>
        <v>85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topLeftCell="A5" zoomScale="90" zoomScaleNormal="90" workbookViewId="0">
      <selection activeCell="A5"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448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449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/>
      <c r="H14" s="14"/>
      <c r="J14" s="29">
        <f t="shared" si="0"/>
        <v>2</v>
      </c>
      <c r="K14" s="30">
        <f>J14*1</f>
        <v>2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/>
      <c r="J15" s="29">
        <f t="shared" si="0"/>
        <v>0</v>
      </c>
      <c r="K15" s="30">
        <f>J15*2</f>
        <v>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29">
        <f t="shared" si="0"/>
        <v>31</v>
      </c>
      <c r="K18" s="30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56</v>
      </c>
      <c r="G19" s="14"/>
      <c r="H19" s="14"/>
      <c r="J19" s="29">
        <f t="shared" si="0"/>
        <v>91</v>
      </c>
      <c r="K19" s="30">
        <f>J19*0.8</f>
        <v>72.8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/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/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/>
      <c r="H22" s="14"/>
      <c r="J22" s="29">
        <f t="shared" si="0"/>
        <v>0</v>
      </c>
      <c r="K22" s="30">
        <f>J22*0.35</f>
        <v>0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30</v>
      </c>
      <c r="F23" s="14">
        <v>11</v>
      </c>
      <c r="G23" s="14"/>
      <c r="H23" s="14"/>
      <c r="J23" s="29">
        <f t="shared" si="0"/>
        <v>41</v>
      </c>
      <c r="K23" s="30">
        <f>J23*2.2</f>
        <v>90.2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15</v>
      </c>
      <c r="F25" s="14"/>
      <c r="G25" s="14"/>
      <c r="H25" s="14"/>
      <c r="J25" s="29">
        <f t="shared" si="0"/>
        <v>15</v>
      </c>
      <c r="K25" s="30">
        <f>J25*1</f>
        <v>15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6</v>
      </c>
      <c r="F28" s="14"/>
      <c r="G28" s="14"/>
      <c r="H28" s="14"/>
      <c r="J28" s="29">
        <f t="shared" si="0"/>
        <v>6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10</v>
      </c>
      <c r="G29" s="14"/>
      <c r="H29" s="14"/>
      <c r="I29" s="2" t="s">
        <v>51</v>
      </c>
      <c r="J29" s="29">
        <f t="shared" si="0"/>
        <v>30</v>
      </c>
      <c r="K29" s="30">
        <f>J29*3.8</f>
        <v>114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20</v>
      </c>
      <c r="F30" s="14">
        <v>4</v>
      </c>
      <c r="G30" s="14"/>
      <c r="H30" s="14"/>
      <c r="J30" s="29">
        <f t="shared" si="0"/>
        <v>24</v>
      </c>
      <c r="K30" s="16">
        <f>J30*5</f>
        <v>120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>
        <v>2</v>
      </c>
      <c r="F31" s="14"/>
      <c r="G31" s="14"/>
      <c r="H31" s="14"/>
      <c r="J31" s="29">
        <f t="shared" si="0"/>
        <v>2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74</v>
      </c>
      <c r="G32" s="14"/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>
        <v>10</v>
      </c>
      <c r="F33" s="28"/>
      <c r="G33" s="28"/>
      <c r="H33" s="28"/>
      <c r="J33" s="29">
        <f t="shared" si="0"/>
        <v>10</v>
      </c>
      <c r="K33" s="30">
        <f>J33*5</f>
        <v>50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4</v>
      </c>
      <c r="F34" s="14"/>
      <c r="G34" s="14"/>
      <c r="H34" s="14"/>
      <c r="J34" s="29">
        <f t="shared" si="0"/>
        <v>4</v>
      </c>
      <c r="K34" s="30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74</v>
      </c>
      <c r="G35" s="14"/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35</v>
      </c>
      <c r="F36" s="14">
        <v>11</v>
      </c>
      <c r="G36" s="14"/>
      <c r="H36" s="14"/>
      <c r="J36" s="29">
        <f t="shared" si="0"/>
        <v>46</v>
      </c>
      <c r="K36" s="30">
        <f>J36*0.2</f>
        <v>9.2000000000000011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70</v>
      </c>
      <c r="G37" s="14"/>
      <c r="H37" s="14"/>
      <c r="J37" s="29">
        <f t="shared" si="0"/>
        <v>110</v>
      </c>
      <c r="K37" s="30">
        <f>J37*0.17</f>
        <v>18.700000000000003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>
        <v>10</v>
      </c>
      <c r="G38" s="14"/>
      <c r="H38" s="14"/>
      <c r="J38" s="29">
        <f t="shared" si="0"/>
        <v>40</v>
      </c>
      <c r="K38" s="30">
        <f>J38*1</f>
        <v>40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450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451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/>
      <c r="G14" s="14"/>
      <c r="H14" s="14"/>
      <c r="J14" s="29">
        <f t="shared" si="0"/>
        <v>3</v>
      </c>
      <c r="K14" s="30">
        <f>J14*1</f>
        <v>3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/>
      <c r="J15" s="29">
        <f t="shared" si="0"/>
        <v>4</v>
      </c>
      <c r="K15" s="30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29">
        <f t="shared" si="0"/>
        <v>31</v>
      </c>
      <c r="K18" s="30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>
        <v>60</v>
      </c>
      <c r="G19" s="14"/>
      <c r="H19" s="14">
        <v>20</v>
      </c>
      <c r="J19" s="29">
        <f t="shared" si="0"/>
        <v>110</v>
      </c>
      <c r="K19" s="30">
        <f>J19*0.8</f>
        <v>88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 t="s">
        <v>74</v>
      </c>
      <c r="G20" s="14" t="s">
        <v>25</v>
      </c>
      <c r="H20" s="14" t="s">
        <v>69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74</v>
      </c>
      <c r="G21" s="14" t="s">
        <v>25</v>
      </c>
      <c r="H21" s="14" t="s">
        <v>69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 t="s">
        <v>316</v>
      </c>
      <c r="G22" s="14" t="s">
        <v>25</v>
      </c>
      <c r="H22" s="14" t="s">
        <v>69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>
        <v>22</v>
      </c>
      <c r="G23" s="14">
        <v>10</v>
      </c>
      <c r="H23" s="14"/>
      <c r="J23" s="29">
        <f t="shared" si="0"/>
        <v>42</v>
      </c>
      <c r="K23" s="30">
        <f>J23*2.2</f>
        <v>92.4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3</v>
      </c>
      <c r="F28" s="14"/>
      <c r="G28" s="14"/>
      <c r="H28" s="14">
        <v>10</v>
      </c>
      <c r="J28" s="29">
        <f t="shared" si="0"/>
        <v>13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20</v>
      </c>
      <c r="G29" s="14">
        <v>15</v>
      </c>
      <c r="H29" s="14">
        <v>10</v>
      </c>
      <c r="I29" s="2" t="s">
        <v>51</v>
      </c>
      <c r="J29" s="29">
        <f t="shared" si="0"/>
        <v>45</v>
      </c>
      <c r="K29" s="30">
        <f>J29*3.8</f>
        <v>171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4</v>
      </c>
      <c r="G30" s="14">
        <v>4</v>
      </c>
      <c r="H30" s="14">
        <v>6</v>
      </c>
      <c r="J30" s="29">
        <f t="shared" si="0"/>
        <v>14</v>
      </c>
      <c r="K30" s="16">
        <f>J30*5</f>
        <v>70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74</v>
      </c>
      <c r="F32" s="14" t="s">
        <v>74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/>
      <c r="G33" s="28"/>
      <c r="H33" s="28">
        <v>6</v>
      </c>
      <c r="J33" s="29">
        <f t="shared" si="0"/>
        <v>6</v>
      </c>
      <c r="K33" s="30">
        <f>J33*5</f>
        <v>30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>
        <v>10</v>
      </c>
      <c r="J34" s="29">
        <f t="shared" si="0"/>
        <v>10</v>
      </c>
      <c r="K34" s="30">
        <f>J34*3.3</f>
        <v>33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74</v>
      </c>
      <c r="G35" s="14" t="s">
        <v>69</v>
      </c>
      <c r="H35" s="14" t="s">
        <v>70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>
        <v>11</v>
      </c>
      <c r="G36" s="14"/>
      <c r="H36" s="14">
        <v>25</v>
      </c>
      <c r="J36" s="29">
        <f t="shared" si="0"/>
        <v>51</v>
      </c>
      <c r="K36" s="30">
        <f>J36*0.2</f>
        <v>10.200000000000001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40</v>
      </c>
      <c r="F37" s="14">
        <v>20</v>
      </c>
      <c r="G37" s="14">
        <v>20</v>
      </c>
      <c r="H37" s="14">
        <v>30</v>
      </c>
      <c r="J37" s="29">
        <f t="shared" si="0"/>
        <v>110</v>
      </c>
      <c r="K37" s="30">
        <f>J37*0.17</f>
        <v>18.700000000000003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10</v>
      </c>
      <c r="G38" s="14">
        <v>15</v>
      </c>
      <c r="H38" s="14">
        <v>50</v>
      </c>
      <c r="J38" s="29">
        <f t="shared" si="0"/>
        <v>75</v>
      </c>
      <c r="K38" s="30">
        <f>J38*1</f>
        <v>75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452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453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8</v>
      </c>
      <c r="G14" s="14">
        <v>2</v>
      </c>
      <c r="H14" s="14"/>
      <c r="J14" s="29">
        <f t="shared" si="0"/>
        <v>10</v>
      </c>
      <c r="K14" s="30">
        <f>J14*1</f>
        <v>10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10</v>
      </c>
      <c r="F15" s="14"/>
      <c r="G15" s="14"/>
      <c r="H15" s="14"/>
      <c r="J15" s="29">
        <f t="shared" si="0"/>
        <v>10</v>
      </c>
      <c r="K15" s="30">
        <f>J15*2</f>
        <v>20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29">
        <f t="shared" si="0"/>
        <v>31</v>
      </c>
      <c r="K18" s="30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/>
      <c r="G19" s="14">
        <v>28</v>
      </c>
      <c r="H19" s="14"/>
      <c r="J19" s="29">
        <f t="shared" si="0"/>
        <v>58</v>
      </c>
      <c r="K19" s="30">
        <f>J19*0.8</f>
        <v>46.400000000000006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/>
      <c r="H20" s="14"/>
      <c r="J20" s="29">
        <f t="shared" si="0"/>
        <v>0</v>
      </c>
      <c r="K20" s="30">
        <f>J20*0.35</f>
        <v>0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/>
      <c r="G21" s="14" t="s">
        <v>74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 t="s">
        <v>74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11</v>
      </c>
      <c r="G23" s="14"/>
      <c r="H23" s="14"/>
      <c r="J23" s="29">
        <f t="shared" si="0"/>
        <v>11</v>
      </c>
      <c r="K23" s="30">
        <f>J23*2.2</f>
        <v>24.200000000000003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>
        <v>5</v>
      </c>
      <c r="H25" s="14"/>
      <c r="J25" s="29">
        <f t="shared" si="0"/>
        <v>5</v>
      </c>
      <c r="K25" s="30">
        <f>J25*1</f>
        <v>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10</v>
      </c>
      <c r="G29" s="14"/>
      <c r="H29" s="14"/>
      <c r="I29" s="2" t="s">
        <v>51</v>
      </c>
      <c r="J29" s="29">
        <f t="shared" si="0"/>
        <v>25</v>
      </c>
      <c r="K29" s="30">
        <f>J29*3.8</f>
        <v>95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8</v>
      </c>
      <c r="H30" s="14"/>
      <c r="J30" s="29">
        <f t="shared" si="0"/>
        <v>8</v>
      </c>
      <c r="K30" s="16">
        <f>J30*5</f>
        <v>40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69</v>
      </c>
      <c r="G32" s="14" t="s">
        <v>74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>
        <v>6</v>
      </c>
      <c r="F33" s="28"/>
      <c r="G33" s="28"/>
      <c r="H33" s="28"/>
      <c r="J33" s="29">
        <f t="shared" si="0"/>
        <v>6</v>
      </c>
      <c r="K33" s="30">
        <f>J33*5</f>
        <v>30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29">
        <f t="shared" si="0"/>
        <v>0</v>
      </c>
      <c r="K34" s="30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69</v>
      </c>
      <c r="G35" s="14"/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>
        <v>11</v>
      </c>
      <c r="G36" s="14">
        <v>22</v>
      </c>
      <c r="H36" s="14"/>
      <c r="J36" s="29">
        <f t="shared" si="0"/>
        <v>43</v>
      </c>
      <c r="K36" s="30">
        <f>J36*0.2</f>
        <v>8.6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35</v>
      </c>
      <c r="F37" s="14">
        <v>30</v>
      </c>
      <c r="G37" s="14">
        <v>20</v>
      </c>
      <c r="H37" s="14"/>
      <c r="J37" s="29">
        <f t="shared" si="0"/>
        <v>85</v>
      </c>
      <c r="K37" s="30">
        <f>J37*0.17</f>
        <v>14.450000000000001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/>
      <c r="G38" s="14">
        <v>20</v>
      </c>
      <c r="H38" s="14"/>
      <c r="J38" s="29">
        <f t="shared" si="0"/>
        <v>50</v>
      </c>
      <c r="K38" s="30">
        <f>J38*1</f>
        <v>50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454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455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>
        <v>4</v>
      </c>
      <c r="G14" s="14">
        <v>1</v>
      </c>
      <c r="H14" s="14"/>
      <c r="J14" s="29">
        <f t="shared" si="0"/>
        <v>8</v>
      </c>
      <c r="K14" s="30">
        <f>J14*1</f>
        <v>8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/>
      <c r="J15" s="29">
        <f t="shared" si="0"/>
        <v>0</v>
      </c>
      <c r="K15" s="30">
        <f>J15*2</f>
        <v>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29">
        <f t="shared" si="0"/>
        <v>31</v>
      </c>
      <c r="K18" s="30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20</v>
      </c>
      <c r="F19" s="14">
        <v>28</v>
      </c>
      <c r="G19" s="14">
        <v>14</v>
      </c>
      <c r="H19" s="14"/>
      <c r="J19" s="29">
        <f t="shared" si="0"/>
        <v>62</v>
      </c>
      <c r="K19" s="30">
        <f>J19*0.8</f>
        <v>49.6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 t="s">
        <v>69</v>
      </c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69</v>
      </c>
      <c r="G21" s="14" t="s">
        <v>25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 t="s">
        <v>69</v>
      </c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/>
      <c r="G23" s="14">
        <v>11</v>
      </c>
      <c r="H23" s="14"/>
      <c r="J23" s="29">
        <f t="shared" si="0"/>
        <v>21</v>
      </c>
      <c r="K23" s="30">
        <f>J23*2.2</f>
        <v>46.2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>
        <v>5</v>
      </c>
      <c r="H25" s="14"/>
      <c r="J25" s="29">
        <f t="shared" si="0"/>
        <v>15</v>
      </c>
      <c r="K25" s="30">
        <f>J25*1</f>
        <v>15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/>
      <c r="J28" s="29">
        <f t="shared" si="0"/>
        <v>4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12</v>
      </c>
      <c r="F29" s="14"/>
      <c r="G29" s="14">
        <v>15</v>
      </c>
      <c r="H29" s="14"/>
      <c r="I29" s="2" t="s">
        <v>51</v>
      </c>
      <c r="J29" s="29">
        <f t="shared" si="0"/>
        <v>27</v>
      </c>
      <c r="K29" s="30">
        <f>J29*3.8</f>
        <v>102.6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29">
        <f t="shared" si="0"/>
        <v>0</v>
      </c>
      <c r="K30" s="16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/>
      <c r="G33" s="28">
        <v>4</v>
      </c>
      <c r="H33" s="28"/>
      <c r="J33" s="29">
        <f t="shared" si="0"/>
        <v>4</v>
      </c>
      <c r="K33" s="30">
        <f>J33*5</f>
        <v>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/>
      <c r="J34" s="29">
        <f t="shared" si="0"/>
        <v>0</v>
      </c>
      <c r="K34" s="30">
        <f>J34*3.3</f>
        <v>0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69</v>
      </c>
      <c r="G35" s="14" t="s">
        <v>69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/>
      <c r="H36" s="14"/>
      <c r="J36" s="29">
        <f t="shared" si="0"/>
        <v>0</v>
      </c>
      <c r="K36" s="30">
        <f>J36*0.2</f>
        <v>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>
        <v>30</v>
      </c>
      <c r="G37" s="14"/>
      <c r="H37" s="14"/>
      <c r="J37" s="29">
        <f t="shared" si="0"/>
        <v>30</v>
      </c>
      <c r="K37" s="30">
        <f>J37*0.17</f>
        <v>5.1000000000000005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20</v>
      </c>
      <c r="G38" s="14">
        <v>15</v>
      </c>
      <c r="H38" s="14"/>
      <c r="J38" s="29">
        <f t="shared" si="0"/>
        <v>35</v>
      </c>
      <c r="K38" s="30">
        <f>J38*1</f>
        <v>35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topLeftCell="A9" workbookViewId="0">
      <selection activeCell="A9"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456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457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>
        <v>8</v>
      </c>
      <c r="G14" s="14">
        <v>1</v>
      </c>
      <c r="H14" s="14"/>
      <c r="J14" s="29">
        <f t="shared" si="0"/>
        <v>12</v>
      </c>
      <c r="K14" s="30">
        <f>J14*1</f>
        <v>12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/>
      <c r="J15" s="29">
        <f t="shared" si="0"/>
        <v>4</v>
      </c>
      <c r="K15" s="30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29">
        <f t="shared" si="0"/>
        <v>31</v>
      </c>
      <c r="K18" s="30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20</v>
      </c>
      <c r="F19" s="14"/>
      <c r="G19" s="14">
        <v>14</v>
      </c>
      <c r="H19" s="14"/>
      <c r="J19" s="29">
        <f t="shared" si="0"/>
        <v>34</v>
      </c>
      <c r="K19" s="30">
        <f>J19*0.8</f>
        <v>27.200000000000003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/>
      <c r="G20" s="14"/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/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/>
      <c r="H22" s="14"/>
      <c r="J22" s="29">
        <f t="shared" si="0"/>
        <v>0</v>
      </c>
      <c r="K22" s="30">
        <f>J22*0.35</f>
        <v>0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11</v>
      </c>
      <c r="G23" s="14">
        <v>11</v>
      </c>
      <c r="H23" s="14"/>
      <c r="J23" s="29">
        <f t="shared" si="0"/>
        <v>42</v>
      </c>
      <c r="K23" s="30">
        <f>J23*2.2</f>
        <v>92.4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/>
      <c r="J28" s="29">
        <f t="shared" si="0"/>
        <v>4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20</v>
      </c>
      <c r="G29" s="14">
        <v>15</v>
      </c>
      <c r="H29" s="14"/>
      <c r="I29" s="2" t="s">
        <v>51</v>
      </c>
      <c r="J29" s="29">
        <f t="shared" si="0"/>
        <v>35</v>
      </c>
      <c r="K29" s="30">
        <f>J29*3.8</f>
        <v>133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29">
        <f t="shared" si="0"/>
        <v>0</v>
      </c>
      <c r="K30" s="16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71</v>
      </c>
      <c r="F32" s="14" t="s">
        <v>71</v>
      </c>
      <c r="G32" s="14" t="s">
        <v>74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/>
      <c r="G33" s="28"/>
      <c r="H33" s="28"/>
      <c r="J33" s="29">
        <f t="shared" si="0"/>
        <v>0</v>
      </c>
      <c r="K33" s="30">
        <f>J33*5</f>
        <v>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/>
      <c r="G34" s="14"/>
      <c r="H34" s="14"/>
      <c r="J34" s="29">
        <f t="shared" si="0"/>
        <v>2</v>
      </c>
      <c r="K34" s="30">
        <f>J34*3.3</f>
        <v>6.6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/>
      <c r="G35" s="14" t="s">
        <v>69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/>
      <c r="G36" s="14"/>
      <c r="H36" s="14"/>
      <c r="J36" s="29">
        <f t="shared" si="0"/>
        <v>15</v>
      </c>
      <c r="K36" s="30">
        <f>J36*0.2</f>
        <v>3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30</v>
      </c>
      <c r="G37" s="14"/>
      <c r="H37" s="14"/>
      <c r="J37" s="29">
        <f t="shared" si="0"/>
        <v>60</v>
      </c>
      <c r="K37" s="30">
        <f>J37*0.17</f>
        <v>10.200000000000001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10</v>
      </c>
      <c r="G38" s="14">
        <v>10</v>
      </c>
      <c r="H38" s="14"/>
      <c r="J38" s="29">
        <f t="shared" si="0"/>
        <v>20</v>
      </c>
      <c r="K38" s="30">
        <f>J38*1</f>
        <v>20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458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459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/>
      <c r="G14" s="14">
        <v>1</v>
      </c>
      <c r="H14" s="14">
        <v>5</v>
      </c>
      <c r="J14" s="29">
        <f t="shared" si="0"/>
        <v>9</v>
      </c>
      <c r="K14" s="30">
        <f>J14*1</f>
        <v>9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8</v>
      </c>
      <c r="F15" s="14"/>
      <c r="G15" s="14"/>
      <c r="H15" s="14">
        <v>10</v>
      </c>
      <c r="J15" s="29">
        <f t="shared" si="0"/>
        <v>18</v>
      </c>
      <c r="K15" s="30">
        <f>J15*2</f>
        <v>36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/>
      <c r="H17" s="14" t="s">
        <v>25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>
        <v>15</v>
      </c>
      <c r="J18" s="29">
        <f t="shared" si="0"/>
        <v>46</v>
      </c>
      <c r="K18" s="30">
        <f>J18*2.4</f>
        <v>110.39999999999999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>
        <v>56</v>
      </c>
      <c r="G19" s="14">
        <v>28</v>
      </c>
      <c r="H19" s="14">
        <v>30</v>
      </c>
      <c r="J19" s="29">
        <f t="shared" si="0"/>
        <v>149</v>
      </c>
      <c r="K19" s="30">
        <f>J19*0.8</f>
        <v>119.2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/>
      <c r="H20" s="14" t="s">
        <v>75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/>
      <c r="H21" s="14" t="s">
        <v>75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/>
      <c r="H22" s="14" t="s">
        <v>75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11</v>
      </c>
      <c r="G23" s="14"/>
      <c r="H23" s="14"/>
      <c r="J23" s="29">
        <f t="shared" si="0"/>
        <v>26</v>
      </c>
      <c r="K23" s="30">
        <f>J23*2.2</f>
        <v>57.2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>
        <v>10</v>
      </c>
      <c r="J25" s="29">
        <f t="shared" si="0"/>
        <v>10</v>
      </c>
      <c r="K25" s="30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>
        <v>40</v>
      </c>
      <c r="F26" s="14"/>
      <c r="G26" s="14"/>
      <c r="H26" s="14"/>
      <c r="J26" s="29">
        <f t="shared" si="0"/>
        <v>40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10</v>
      </c>
      <c r="J28" s="29">
        <f t="shared" si="0"/>
        <v>10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/>
      <c r="G29" s="14"/>
      <c r="H29" s="14">
        <v>10</v>
      </c>
      <c r="I29" s="2" t="s">
        <v>51</v>
      </c>
      <c r="J29" s="29">
        <f t="shared" si="0"/>
        <v>10</v>
      </c>
      <c r="K29" s="30">
        <f>J29*3.8</f>
        <v>38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/>
      <c r="H30" s="14">
        <v>6</v>
      </c>
      <c r="J30" s="29">
        <f t="shared" si="0"/>
        <v>14</v>
      </c>
      <c r="K30" s="16">
        <f>J30*5</f>
        <v>70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/>
      <c r="F32" s="14" t="s">
        <v>70</v>
      </c>
      <c r="G32" s="14" t="s">
        <v>69</v>
      </c>
      <c r="H32" s="14" t="s">
        <v>70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/>
      <c r="G33" s="28"/>
      <c r="H33" s="28">
        <v>10</v>
      </c>
      <c r="J33" s="29">
        <f t="shared" si="0"/>
        <v>10</v>
      </c>
      <c r="K33" s="30">
        <f>J33*5</f>
        <v>50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2</v>
      </c>
      <c r="H34" s="14">
        <v>10</v>
      </c>
      <c r="J34" s="29">
        <f t="shared" si="0"/>
        <v>12</v>
      </c>
      <c r="K34" s="30">
        <f>J34*3.3</f>
        <v>39.599999999999994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25</v>
      </c>
      <c r="G35" s="14" t="s">
        <v>69</v>
      </c>
      <c r="H35" s="14" t="s">
        <v>75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/>
      <c r="H36" s="14">
        <v>25</v>
      </c>
      <c r="J36" s="29">
        <f t="shared" si="0"/>
        <v>25</v>
      </c>
      <c r="K36" s="30">
        <f>J36*0.2</f>
        <v>5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>
        <v>30</v>
      </c>
      <c r="G37" s="14">
        <v>15</v>
      </c>
      <c r="H37" s="14">
        <v>30</v>
      </c>
      <c r="J37" s="29">
        <f t="shared" si="0"/>
        <v>95</v>
      </c>
      <c r="K37" s="30">
        <f>J37*0.17</f>
        <v>16.150000000000002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20</v>
      </c>
      <c r="G38" s="14">
        <v>15</v>
      </c>
      <c r="H38" s="14">
        <v>50</v>
      </c>
      <c r="J38" s="29">
        <f t="shared" si="0"/>
        <v>85</v>
      </c>
      <c r="K38" s="30">
        <f>J38*1</f>
        <v>85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460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461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3</v>
      </c>
      <c r="F14" s="14"/>
      <c r="G14" s="14">
        <v>2</v>
      </c>
      <c r="H14" s="14"/>
      <c r="J14" s="29">
        <f t="shared" si="0"/>
        <v>5</v>
      </c>
      <c r="K14" s="30">
        <f>J14*1</f>
        <v>5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6</v>
      </c>
      <c r="F15" s="14"/>
      <c r="G15" s="14">
        <v>1</v>
      </c>
      <c r="H15" s="14"/>
      <c r="J15" s="29">
        <f t="shared" si="0"/>
        <v>7</v>
      </c>
      <c r="K15" s="30">
        <f>J15*2</f>
        <v>14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25</v>
      </c>
      <c r="G17" s="14" t="s">
        <v>25</v>
      </c>
      <c r="H17" s="14" t="s">
        <v>25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>
        <v>15</v>
      </c>
      <c r="J18" s="29">
        <f t="shared" si="0"/>
        <v>46</v>
      </c>
      <c r="K18" s="30">
        <f>J18*2.4</f>
        <v>110.39999999999999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/>
      <c r="G19" s="14">
        <v>10</v>
      </c>
      <c r="H19" s="14">
        <v>20</v>
      </c>
      <c r="J19" s="29">
        <f t="shared" si="0"/>
        <v>60</v>
      </c>
      <c r="K19" s="30">
        <f>J19*0.8</f>
        <v>48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/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69</v>
      </c>
      <c r="G21" s="14" t="s">
        <v>25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11</v>
      </c>
      <c r="G23" s="14"/>
      <c r="H23" s="14"/>
      <c r="J23" s="29">
        <f t="shared" si="0"/>
        <v>11</v>
      </c>
      <c r="K23" s="30">
        <f>J23*2.2</f>
        <v>24.200000000000003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>
        <v>10</v>
      </c>
      <c r="J25" s="29">
        <f t="shared" si="0"/>
        <v>10</v>
      </c>
      <c r="K25" s="30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4</v>
      </c>
      <c r="F28" s="14"/>
      <c r="G28" s="14"/>
      <c r="H28" s="14">
        <v>10</v>
      </c>
      <c r="J28" s="29">
        <f t="shared" si="0"/>
        <v>14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20</v>
      </c>
      <c r="G29" s="14">
        <v>10</v>
      </c>
      <c r="H29" s="14">
        <v>10</v>
      </c>
      <c r="I29" s="2" t="s">
        <v>51</v>
      </c>
      <c r="J29" s="29">
        <f t="shared" si="0"/>
        <v>60</v>
      </c>
      <c r="K29" s="30">
        <f>J29*3.8</f>
        <v>228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>
        <v>6</v>
      </c>
      <c r="J30" s="29">
        <f t="shared" si="0"/>
        <v>6</v>
      </c>
      <c r="K30" s="16">
        <f>J30*5</f>
        <v>30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70</v>
      </c>
      <c r="F32" s="14" t="s">
        <v>69</v>
      </c>
      <c r="G32" s="14" t="s">
        <v>69</v>
      </c>
      <c r="H32" s="14" t="s">
        <v>75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>
        <v>8</v>
      </c>
      <c r="F33" s="28"/>
      <c r="G33" s="28"/>
      <c r="H33" s="28">
        <v>6</v>
      </c>
      <c r="J33" s="29">
        <f t="shared" si="0"/>
        <v>14</v>
      </c>
      <c r="K33" s="30">
        <f>J33*5</f>
        <v>70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2</v>
      </c>
      <c r="H34" s="14">
        <v>5</v>
      </c>
      <c r="J34" s="29">
        <f t="shared" si="0"/>
        <v>7</v>
      </c>
      <c r="K34" s="30">
        <f>J34*3.3</f>
        <v>23.099999999999998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69</v>
      </c>
      <c r="G35" s="14" t="s">
        <v>69</v>
      </c>
      <c r="H35" s="14" t="s">
        <v>75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>
        <v>11</v>
      </c>
      <c r="H36" s="14">
        <v>20</v>
      </c>
      <c r="J36" s="29">
        <f t="shared" si="0"/>
        <v>31</v>
      </c>
      <c r="K36" s="30">
        <f>J36*0.2</f>
        <v>6.2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/>
      <c r="G37" s="14">
        <v>15</v>
      </c>
      <c r="H37" s="14">
        <v>25</v>
      </c>
      <c r="J37" s="29">
        <f t="shared" si="0"/>
        <v>70</v>
      </c>
      <c r="K37" s="30">
        <f>J37*0.17</f>
        <v>11.9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>
        <v>10</v>
      </c>
      <c r="G38" s="14">
        <v>15</v>
      </c>
      <c r="H38" s="14">
        <v>30</v>
      </c>
      <c r="J38" s="29">
        <f t="shared" si="0"/>
        <v>95</v>
      </c>
      <c r="K38" s="30">
        <f>J38*1</f>
        <v>95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horizontalDpi="0" verticalDpi="0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Normal="10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462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463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8</v>
      </c>
      <c r="G14" s="14"/>
      <c r="H14" s="14"/>
      <c r="J14" s="29">
        <f t="shared" si="0"/>
        <v>8</v>
      </c>
      <c r="K14" s="30">
        <f>J14*1</f>
        <v>8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/>
      <c r="J15" s="29">
        <f t="shared" si="0"/>
        <v>4</v>
      </c>
      <c r="K15" s="30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/>
      <c r="H17" s="14"/>
      <c r="J17" s="29">
        <f t="shared" si="0"/>
        <v>0</v>
      </c>
      <c r="K17" s="30">
        <f>J17*5.1</f>
        <v>0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29">
        <f t="shared" si="0"/>
        <v>31</v>
      </c>
      <c r="K18" s="30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20</v>
      </c>
      <c r="F19" s="14">
        <v>80</v>
      </c>
      <c r="G19" s="14"/>
      <c r="H19" s="14"/>
      <c r="J19" s="29">
        <f t="shared" si="0"/>
        <v>100</v>
      </c>
      <c r="K19" s="30">
        <f>J19*0.8</f>
        <v>80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 t="s">
        <v>69</v>
      </c>
      <c r="G20" s="14" t="s">
        <v>74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74</v>
      </c>
      <c r="F21" s="14"/>
      <c r="G21" s="14" t="s">
        <v>69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/>
      <c r="G23" s="14"/>
      <c r="H23" s="14"/>
      <c r="J23" s="29">
        <f t="shared" si="0"/>
        <v>0</v>
      </c>
      <c r="K23" s="30">
        <f>J23*2.2</f>
        <v>0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/>
      <c r="H25" s="14"/>
      <c r="J25" s="29">
        <f t="shared" si="0"/>
        <v>10</v>
      </c>
      <c r="K25" s="30">
        <f>J25*1</f>
        <v>10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10</v>
      </c>
      <c r="G29" s="14">
        <v>12</v>
      </c>
      <c r="H29" s="14"/>
      <c r="I29" s="2" t="s">
        <v>51</v>
      </c>
      <c r="J29" s="29">
        <f t="shared" si="0"/>
        <v>22</v>
      </c>
      <c r="K29" s="30">
        <f>J29*3.8</f>
        <v>83.6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29">
        <f t="shared" si="0"/>
        <v>0</v>
      </c>
      <c r="K30" s="16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68</v>
      </c>
      <c r="F32" s="14" t="s">
        <v>68</v>
      </c>
      <c r="G32" s="14" t="s">
        <v>71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/>
      <c r="G33" s="28">
        <v>4</v>
      </c>
      <c r="H33" s="28"/>
      <c r="J33" s="29">
        <f t="shared" si="0"/>
        <v>4</v>
      </c>
      <c r="K33" s="30">
        <f>J33*5</f>
        <v>20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1</v>
      </c>
      <c r="F34" s="14">
        <v>4</v>
      </c>
      <c r="G34" s="14"/>
      <c r="H34" s="14"/>
      <c r="J34" s="29">
        <f t="shared" si="0"/>
        <v>5</v>
      </c>
      <c r="K34" s="30">
        <f>J34*3.3</f>
        <v>16.5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 t="s">
        <v>68</v>
      </c>
      <c r="G35" s="14" t="s">
        <v>69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/>
      <c r="G36" s="14"/>
      <c r="H36" s="14"/>
      <c r="J36" s="29">
        <f t="shared" si="0"/>
        <v>15</v>
      </c>
      <c r="K36" s="30">
        <f>J36*0.2</f>
        <v>3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20</v>
      </c>
      <c r="G37" s="14">
        <v>20</v>
      </c>
      <c r="H37" s="14"/>
      <c r="J37" s="29">
        <f t="shared" si="0"/>
        <v>70</v>
      </c>
      <c r="K37" s="30">
        <f>J37*0.17</f>
        <v>11.9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60</v>
      </c>
      <c r="F38" s="14">
        <v>20</v>
      </c>
      <c r="G38" s="14"/>
      <c r="H38" s="14"/>
      <c r="J38" s="29">
        <f t="shared" si="0"/>
        <v>80</v>
      </c>
      <c r="K38" s="30">
        <f>J38*1</f>
        <v>80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464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465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8</v>
      </c>
      <c r="G14" s="14">
        <v>1</v>
      </c>
      <c r="H14" s="14"/>
      <c r="J14" s="29">
        <f t="shared" si="0"/>
        <v>9</v>
      </c>
      <c r="K14" s="30">
        <f>J14*1</f>
        <v>9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8</v>
      </c>
      <c r="F15" s="14"/>
      <c r="G15" s="14"/>
      <c r="H15" s="14"/>
      <c r="J15" s="29">
        <f t="shared" si="0"/>
        <v>8</v>
      </c>
      <c r="K15" s="30">
        <f>J15*2</f>
        <v>16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29">
        <f t="shared" si="0"/>
        <v>31</v>
      </c>
      <c r="K18" s="30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/>
      <c r="G19" s="14">
        <v>14</v>
      </c>
      <c r="H19" s="14"/>
      <c r="J19" s="29">
        <f t="shared" si="0"/>
        <v>44</v>
      </c>
      <c r="K19" s="30">
        <f>J19*0.8</f>
        <v>35.200000000000003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 t="s">
        <v>25</v>
      </c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69</v>
      </c>
      <c r="G21" s="14" t="s">
        <v>69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 t="s">
        <v>69</v>
      </c>
      <c r="G22" s="14" t="s">
        <v>74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11</v>
      </c>
      <c r="G23" s="14">
        <v>11</v>
      </c>
      <c r="H23" s="14"/>
      <c r="J23" s="29">
        <f t="shared" si="0"/>
        <v>37</v>
      </c>
      <c r="K23" s="30">
        <f>J23*2.2</f>
        <v>81.400000000000006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/>
      <c r="G29" s="14">
        <v>15</v>
      </c>
      <c r="H29" s="14"/>
      <c r="I29" s="2" t="s">
        <v>51</v>
      </c>
      <c r="J29" s="29">
        <f t="shared" si="0"/>
        <v>30</v>
      </c>
      <c r="K29" s="30">
        <f>J29*3.8</f>
        <v>114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8</v>
      </c>
      <c r="F30" s="14"/>
      <c r="G30" s="14"/>
      <c r="H30" s="14"/>
      <c r="J30" s="29">
        <f t="shared" si="0"/>
        <v>8</v>
      </c>
      <c r="K30" s="16">
        <f>J30*5</f>
        <v>40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111</v>
      </c>
      <c r="F32" s="14" t="s">
        <v>70</v>
      </c>
      <c r="G32" s="14" t="s">
        <v>75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>
        <v>8</v>
      </c>
      <c r="G33" s="28">
        <v>4</v>
      </c>
      <c r="H33" s="28"/>
      <c r="J33" s="29">
        <f t="shared" si="0"/>
        <v>12</v>
      </c>
      <c r="K33" s="30">
        <f>J33*5</f>
        <v>60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2</v>
      </c>
      <c r="H34" s="14"/>
      <c r="J34" s="29">
        <f t="shared" si="0"/>
        <v>2</v>
      </c>
      <c r="K34" s="30">
        <f>J34*3.3</f>
        <v>6.6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/>
      <c r="G35" s="14" t="s">
        <v>71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11</v>
      </c>
      <c r="G36" s="14">
        <v>11</v>
      </c>
      <c r="H36" s="14"/>
      <c r="J36" s="29">
        <f t="shared" si="0"/>
        <v>22</v>
      </c>
      <c r="K36" s="30">
        <f>J36*0.2</f>
        <v>4.4000000000000004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25</v>
      </c>
      <c r="F37" s="14">
        <v>30</v>
      </c>
      <c r="G37" s="14">
        <v>25</v>
      </c>
      <c r="H37" s="14"/>
      <c r="J37" s="29">
        <f t="shared" si="0"/>
        <v>80</v>
      </c>
      <c r="K37" s="30">
        <f>J37*0.17</f>
        <v>13.600000000000001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/>
      <c r="G38" s="14">
        <v>25</v>
      </c>
      <c r="H38" s="14"/>
      <c r="J38" s="29">
        <f t="shared" si="0"/>
        <v>65</v>
      </c>
      <c r="K38" s="30">
        <f>J38*1</f>
        <v>65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horizontalDpi="0" verticalDpi="0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activeCell="C21" sqref="C21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466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467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>
        <v>1</v>
      </c>
      <c r="H14" s="14"/>
      <c r="J14" s="29">
        <f t="shared" si="0"/>
        <v>1</v>
      </c>
      <c r="K14" s="30">
        <f>J14*1</f>
        <v>1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/>
      <c r="H15" s="14"/>
      <c r="J15" s="29">
        <f t="shared" si="0"/>
        <v>4</v>
      </c>
      <c r="K15" s="30">
        <f>J15*2</f>
        <v>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/>
      <c r="G17" s="14" t="s">
        <v>468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>
        <v>20</v>
      </c>
      <c r="J18" s="29">
        <f t="shared" si="0"/>
        <v>51</v>
      </c>
      <c r="K18" s="30">
        <f>J18*2.4</f>
        <v>122.39999999999999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25</v>
      </c>
      <c r="F19" s="14">
        <v>40</v>
      </c>
      <c r="G19" s="14"/>
      <c r="H19" s="14">
        <v>50</v>
      </c>
      <c r="J19" s="29">
        <f t="shared" si="0"/>
        <v>115</v>
      </c>
      <c r="K19" s="30">
        <f>J19*0.8</f>
        <v>92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25</v>
      </c>
      <c r="F21" s="14"/>
      <c r="G21" s="14"/>
      <c r="H21" s="14" t="s">
        <v>75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15</v>
      </c>
      <c r="F23" s="14">
        <v>11</v>
      </c>
      <c r="G23" s="14">
        <v>11</v>
      </c>
      <c r="H23" s="14"/>
      <c r="J23" s="29">
        <f t="shared" si="0"/>
        <v>37</v>
      </c>
      <c r="K23" s="30">
        <f>J23*2.2</f>
        <v>81.400000000000006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/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16"/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>
        <v>10</v>
      </c>
      <c r="J28" s="29">
        <f t="shared" si="0"/>
        <v>10</v>
      </c>
      <c r="K28" s="13"/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30</v>
      </c>
      <c r="G29" s="14"/>
      <c r="H29" s="14"/>
      <c r="I29" s="2" t="s">
        <v>51</v>
      </c>
      <c r="J29" s="29">
        <f t="shared" si="0"/>
        <v>30</v>
      </c>
      <c r="K29" s="30">
        <f>J29*3.8</f>
        <v>114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8</v>
      </c>
      <c r="G30" s="14"/>
      <c r="H30" s="14"/>
      <c r="J30" s="29">
        <f t="shared" si="0"/>
        <v>8</v>
      </c>
      <c r="K30" s="16">
        <f>J30*5</f>
        <v>40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60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70</v>
      </c>
      <c r="F32" s="14" t="s">
        <v>70</v>
      </c>
      <c r="G32" s="14" t="s">
        <v>71</v>
      </c>
      <c r="H32" s="14" t="s">
        <v>70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/>
      <c r="G33" s="28"/>
      <c r="H33" s="28"/>
      <c r="J33" s="29">
        <f t="shared" si="0"/>
        <v>0</v>
      </c>
      <c r="K33" s="30">
        <f>J33*5</f>
        <v>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/>
      <c r="H34" s="14">
        <v>10</v>
      </c>
      <c r="J34" s="29">
        <f t="shared" si="0"/>
        <v>10</v>
      </c>
      <c r="K34" s="30">
        <f>J34*3.3</f>
        <v>33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/>
      <c r="G35" s="14" t="s">
        <v>74</v>
      </c>
      <c r="H35" s="14" t="s">
        <v>70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12</v>
      </c>
      <c r="F36" s="14">
        <v>11</v>
      </c>
      <c r="G36" s="14">
        <v>11</v>
      </c>
      <c r="H36" s="14">
        <v>20</v>
      </c>
      <c r="J36" s="29">
        <f t="shared" si="0"/>
        <v>54</v>
      </c>
      <c r="K36" s="30">
        <f>J36*0.2</f>
        <v>10.8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/>
      <c r="G37" s="14"/>
      <c r="H37" s="14"/>
      <c r="J37" s="29">
        <f t="shared" si="0"/>
        <v>0</v>
      </c>
      <c r="K37" s="30">
        <f>J37*0.17</f>
        <v>0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>
        <v>20</v>
      </c>
      <c r="G38" s="14">
        <v>20</v>
      </c>
      <c r="H38" s="14">
        <v>50</v>
      </c>
      <c r="J38" s="29">
        <f t="shared" si="0"/>
        <v>120</v>
      </c>
      <c r="K38" s="30">
        <f>J38*1</f>
        <v>120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469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470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>
        <v>1</v>
      </c>
      <c r="H14" s="14"/>
      <c r="J14" s="29">
        <f t="shared" si="0"/>
        <v>3</v>
      </c>
      <c r="K14" s="30">
        <f>J14*4.5</f>
        <v>13.5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>
        <v>1</v>
      </c>
      <c r="H15" s="14"/>
      <c r="J15" s="29">
        <f t="shared" si="0"/>
        <v>1</v>
      </c>
      <c r="K15" s="30">
        <f>J15*2</f>
        <v>2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74</v>
      </c>
      <c r="F17" s="14" t="s">
        <v>25</v>
      </c>
      <c r="G17" s="14" t="s">
        <v>25</v>
      </c>
      <c r="H17" s="14" t="s">
        <v>74</v>
      </c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30</v>
      </c>
      <c r="F18" s="14">
        <v>11</v>
      </c>
      <c r="G18" s="14"/>
      <c r="H18" s="14"/>
      <c r="J18" s="29">
        <f t="shared" si="0"/>
        <v>41</v>
      </c>
      <c r="K18" s="30">
        <f>J18*2.4</f>
        <v>98.399999999999991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56</v>
      </c>
      <c r="G19" s="14"/>
      <c r="H19" s="14"/>
      <c r="J19" s="29">
        <f t="shared" si="0"/>
        <v>96</v>
      </c>
      <c r="K19" s="30">
        <f>J19*0.8</f>
        <v>76.800000000000011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71</v>
      </c>
      <c r="F20" s="14" t="s">
        <v>74</v>
      </c>
      <c r="G20" s="14" t="s">
        <v>74</v>
      </c>
      <c r="H20" s="14" t="s">
        <v>75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 t="s">
        <v>74</v>
      </c>
      <c r="G21" s="14" t="s">
        <v>74</v>
      </c>
      <c r="H21" s="14" t="s">
        <v>75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71</v>
      </c>
      <c r="F22" s="14" t="s">
        <v>74</v>
      </c>
      <c r="G22" s="14" t="s">
        <v>74</v>
      </c>
      <c r="H22" s="14" t="s">
        <v>75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>
        <v>11</v>
      </c>
      <c r="G23" s="14">
        <v>22</v>
      </c>
      <c r="H23" s="14"/>
      <c r="J23" s="29">
        <f t="shared" si="0"/>
        <v>43</v>
      </c>
      <c r="K23" s="30">
        <f>J23*2.2</f>
        <v>94.600000000000009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5</v>
      </c>
      <c r="F25" s="14"/>
      <c r="G25" s="14"/>
      <c r="H25" s="14"/>
      <c r="J25" s="29">
        <f t="shared" si="0"/>
        <v>5</v>
      </c>
      <c r="K25" s="30">
        <f>J25*1</f>
        <v>5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>
        <f t="shared" ref="K26:K27" si="1">J26*1</f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30">
        <f t="shared" si="1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10</v>
      </c>
      <c r="F28" s="14"/>
      <c r="G28" s="14"/>
      <c r="H28" s="14"/>
      <c r="J28" s="29">
        <f t="shared" si="0"/>
        <v>10</v>
      </c>
      <c r="K28" s="30">
        <f>J28*2</f>
        <v>20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60</v>
      </c>
      <c r="F29" s="14">
        <v>30</v>
      </c>
      <c r="G29" s="14">
        <v>30</v>
      </c>
      <c r="H29" s="14">
        <v>30</v>
      </c>
      <c r="I29" s="2" t="s">
        <v>51</v>
      </c>
      <c r="J29" s="29">
        <f t="shared" si="0"/>
        <v>150</v>
      </c>
      <c r="K29" s="30">
        <f>J29*3.8</f>
        <v>570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>
        <v>12</v>
      </c>
      <c r="G30" s="14"/>
      <c r="H30" s="14"/>
      <c r="J30" s="29">
        <f t="shared" si="0"/>
        <v>12</v>
      </c>
      <c r="K30" s="16">
        <f>J30*5</f>
        <v>60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68</v>
      </c>
      <c r="F32" s="14" t="s">
        <v>471</v>
      </c>
      <c r="G32" s="14" t="s">
        <v>70</v>
      </c>
      <c r="H32" s="14" t="s">
        <v>472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>
        <v>8</v>
      </c>
      <c r="G33" s="28">
        <v>8</v>
      </c>
      <c r="H33" s="28"/>
      <c r="J33" s="29">
        <f t="shared" si="0"/>
        <v>16</v>
      </c>
      <c r="K33" s="30">
        <f>J33*5</f>
        <v>80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3</v>
      </c>
      <c r="F34" s="14"/>
      <c r="G34" s="14">
        <v>2</v>
      </c>
      <c r="H34" s="14">
        <v>15</v>
      </c>
      <c r="J34" s="29">
        <f t="shared" si="0"/>
        <v>20</v>
      </c>
      <c r="K34" s="30">
        <f>J34*3.3</f>
        <v>66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71</v>
      </c>
      <c r="F35" s="14" t="s">
        <v>71</v>
      </c>
      <c r="G35" s="14" t="s">
        <v>68</v>
      </c>
      <c r="H35" s="14" t="s">
        <v>68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22</v>
      </c>
      <c r="G36" s="14"/>
      <c r="H36" s="14">
        <v>22</v>
      </c>
      <c r="J36" s="29">
        <f t="shared" si="0"/>
        <v>44</v>
      </c>
      <c r="K36" s="30">
        <f>J36*0.2</f>
        <v>8.8000000000000007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>
        <v>30</v>
      </c>
      <c r="G37" s="14">
        <v>20</v>
      </c>
      <c r="H37" s="14"/>
      <c r="J37" s="29">
        <f t="shared" si="0"/>
        <v>50</v>
      </c>
      <c r="K37" s="30">
        <f>J37*0.17</f>
        <v>8.5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20</v>
      </c>
      <c r="G38" s="14">
        <v>20</v>
      </c>
      <c r="H38" s="14">
        <v>30</v>
      </c>
      <c r="J38" s="29">
        <f t="shared" si="0"/>
        <v>70</v>
      </c>
      <c r="K38" s="30">
        <f>J38*1</f>
        <v>70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473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474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/>
      <c r="H14" s="14"/>
      <c r="J14" s="29">
        <f t="shared" si="0"/>
        <v>2</v>
      </c>
      <c r="K14" s="30">
        <f>J14*4.5</f>
        <v>9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8</v>
      </c>
      <c r="F15" s="14">
        <v>4</v>
      </c>
      <c r="G15" s="14"/>
      <c r="H15" s="14"/>
      <c r="J15" s="29">
        <f t="shared" si="0"/>
        <v>12</v>
      </c>
      <c r="K15" s="30">
        <f>J15*2</f>
        <v>24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29">
        <f t="shared" si="0"/>
        <v>31</v>
      </c>
      <c r="K18" s="30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/>
      <c r="F19" s="14">
        <v>56</v>
      </c>
      <c r="G19" s="14"/>
      <c r="H19" s="14"/>
      <c r="J19" s="29">
        <f t="shared" si="0"/>
        <v>56</v>
      </c>
      <c r="K19" s="30">
        <f>J19*0.8</f>
        <v>44.800000000000004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74</v>
      </c>
      <c r="F20" s="14"/>
      <c r="G20" s="14"/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/>
      <c r="G21" s="14"/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/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11</v>
      </c>
      <c r="G23" s="14"/>
      <c r="H23" s="14"/>
      <c r="J23" s="29">
        <f t="shared" si="0"/>
        <v>31</v>
      </c>
      <c r="K23" s="30">
        <f>J23*2.2</f>
        <v>68.2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>
        <f t="shared" ref="K26:K27" si="1">J26*1</f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30">
        <f t="shared" si="1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30">
        <f>J28*2</f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/>
      <c r="G29" s="14"/>
      <c r="H29" s="14"/>
      <c r="I29" s="2" t="s">
        <v>51</v>
      </c>
      <c r="J29" s="29">
        <f t="shared" si="0"/>
        <v>0</v>
      </c>
      <c r="K29" s="30">
        <f>J29*3.8</f>
        <v>0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29">
        <f t="shared" si="0"/>
        <v>0</v>
      </c>
      <c r="K30" s="16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131</v>
      </c>
      <c r="F32" s="14">
        <v>30</v>
      </c>
      <c r="G32" s="14"/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/>
      <c r="G33" s="28"/>
      <c r="H33" s="28"/>
      <c r="J33" s="29">
        <f t="shared" si="0"/>
        <v>0</v>
      </c>
      <c r="K33" s="30">
        <f>J33*5</f>
        <v>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4</v>
      </c>
      <c r="F34" s="14"/>
      <c r="G34" s="14"/>
      <c r="H34" s="14"/>
      <c r="J34" s="29">
        <f t="shared" si="0"/>
        <v>4</v>
      </c>
      <c r="K34" s="30">
        <f>J34*3.3</f>
        <v>13.2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/>
      <c r="G35" s="14"/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11</v>
      </c>
      <c r="G36" s="14"/>
      <c r="H36" s="14"/>
      <c r="J36" s="29">
        <f t="shared" si="0"/>
        <v>11</v>
      </c>
      <c r="K36" s="30">
        <f>J36*0.2</f>
        <v>2.2000000000000002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20</v>
      </c>
      <c r="F37" s="14"/>
      <c r="G37" s="14"/>
      <c r="H37" s="14"/>
      <c r="J37" s="29">
        <f t="shared" si="0"/>
        <v>20</v>
      </c>
      <c r="K37" s="30">
        <f>J37*0.17</f>
        <v>3.4000000000000004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/>
      <c r="G38" s="14"/>
      <c r="H38" s="14"/>
      <c r="J38" s="29">
        <f t="shared" si="0"/>
        <v>40</v>
      </c>
      <c r="K38" s="30">
        <f>J38*1</f>
        <v>40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70" orientation="landscape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475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476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>
        <v>4</v>
      </c>
      <c r="G14" s="14">
        <v>1</v>
      </c>
      <c r="H14" s="14"/>
      <c r="J14" s="29">
        <f t="shared" si="0"/>
        <v>7</v>
      </c>
      <c r="K14" s="30">
        <f>J14*4.5</f>
        <v>31.5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8</v>
      </c>
      <c r="F15" s="14"/>
      <c r="G15" s="14"/>
      <c r="H15" s="14"/>
      <c r="J15" s="29">
        <f t="shared" si="0"/>
        <v>8</v>
      </c>
      <c r="K15" s="30">
        <f>J15*2</f>
        <v>16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29">
        <f t="shared" si="0"/>
        <v>31</v>
      </c>
      <c r="K18" s="30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35</v>
      </c>
      <c r="F19" s="14"/>
      <c r="G19" s="14"/>
      <c r="H19" s="14"/>
      <c r="J19" s="29">
        <f t="shared" si="0"/>
        <v>35</v>
      </c>
      <c r="K19" s="30">
        <f>J19*0.8</f>
        <v>28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/>
      <c r="F21" s="14"/>
      <c r="G21" s="14" t="s">
        <v>69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/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11</v>
      </c>
      <c r="G23" s="14">
        <v>11</v>
      </c>
      <c r="H23" s="14"/>
      <c r="J23" s="29">
        <f t="shared" si="0"/>
        <v>22</v>
      </c>
      <c r="K23" s="30">
        <f>J23*2.2</f>
        <v>48.400000000000006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15</v>
      </c>
      <c r="F25" s="14"/>
      <c r="G25" s="14">
        <v>4</v>
      </c>
      <c r="H25" s="14"/>
      <c r="J25" s="29">
        <f t="shared" si="0"/>
        <v>19</v>
      </c>
      <c r="K25" s="30">
        <f>J25*1</f>
        <v>19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>
        <f t="shared" ref="K26:K27" si="1">J26*1</f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30">
        <f t="shared" si="1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30">
        <f>J28*2</f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/>
      <c r="G29" s="14"/>
      <c r="H29" s="14"/>
      <c r="I29" s="2" t="s">
        <v>51</v>
      </c>
      <c r="J29" s="29">
        <f t="shared" si="0"/>
        <v>0</v>
      </c>
      <c r="K29" s="30">
        <f>J29*3.8</f>
        <v>0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4</v>
      </c>
      <c r="H30" s="14"/>
      <c r="J30" s="29">
        <f t="shared" si="0"/>
        <v>4</v>
      </c>
      <c r="K30" s="16">
        <f>J30*5</f>
        <v>20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>
        <v>2</v>
      </c>
      <c r="F31" s="14"/>
      <c r="G31" s="14"/>
      <c r="H31" s="14"/>
      <c r="J31" s="29">
        <f t="shared" si="0"/>
        <v>2</v>
      </c>
      <c r="K31" s="30"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69</v>
      </c>
      <c r="F32" s="14" t="s">
        <v>75</v>
      </c>
      <c r="G32" s="14" t="s">
        <v>75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/>
      <c r="G33" s="28"/>
      <c r="H33" s="28"/>
      <c r="J33" s="29">
        <f t="shared" si="0"/>
        <v>0</v>
      </c>
      <c r="K33" s="30">
        <f>J33*5</f>
        <v>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/>
      <c r="G34" s="14">
        <v>3</v>
      </c>
      <c r="H34" s="14"/>
      <c r="J34" s="29">
        <f t="shared" si="0"/>
        <v>5</v>
      </c>
      <c r="K34" s="30">
        <f>J34*3.3</f>
        <v>16.5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/>
      <c r="F35" s="14"/>
      <c r="G35" s="14" t="s">
        <v>69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15</v>
      </c>
      <c r="F36" s="14"/>
      <c r="G36" s="14">
        <v>10</v>
      </c>
      <c r="H36" s="14"/>
      <c r="J36" s="29">
        <f t="shared" si="0"/>
        <v>25</v>
      </c>
      <c r="K36" s="30">
        <f>J36*0.2</f>
        <v>5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/>
      <c r="G37" s="14">
        <v>15</v>
      </c>
      <c r="H37" s="14"/>
      <c r="J37" s="29">
        <f t="shared" si="0"/>
        <v>45</v>
      </c>
      <c r="K37" s="30">
        <f>J37*0.17</f>
        <v>7.65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10</v>
      </c>
      <c r="G38" s="14"/>
      <c r="H38" s="14"/>
      <c r="J38" s="29">
        <f t="shared" si="0"/>
        <v>10</v>
      </c>
      <c r="K38" s="30">
        <f>J38*1</f>
        <v>10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activeCell="C21" sqref="C21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477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478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2</v>
      </c>
      <c r="F14" s="14"/>
      <c r="G14" s="14"/>
      <c r="H14" s="14"/>
      <c r="J14" s="29">
        <f t="shared" si="0"/>
        <v>2</v>
      </c>
      <c r="K14" s="30">
        <f>J14*4.5</f>
        <v>9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/>
      <c r="G15" s="14"/>
      <c r="H15" s="14"/>
      <c r="J15" s="29">
        <f t="shared" si="0"/>
        <v>0</v>
      </c>
      <c r="K15" s="30">
        <f>J15*2</f>
        <v>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/>
      <c r="F17" s="14" t="s">
        <v>25</v>
      </c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29">
        <f t="shared" si="0"/>
        <v>31</v>
      </c>
      <c r="K18" s="30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25</v>
      </c>
      <c r="F19" s="14">
        <v>56</v>
      </c>
      <c r="G19" s="14">
        <v>10</v>
      </c>
      <c r="H19" s="14"/>
      <c r="J19" s="29">
        <f t="shared" si="0"/>
        <v>91</v>
      </c>
      <c r="K19" s="30">
        <f>J19*0.8</f>
        <v>72.8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 t="s">
        <v>74</v>
      </c>
      <c r="G20" s="14"/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25</v>
      </c>
      <c r="G21" s="14" t="s">
        <v>25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 t="s">
        <v>74</v>
      </c>
      <c r="G22" s="14"/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25</v>
      </c>
      <c r="F23" s="14"/>
      <c r="G23" s="14"/>
      <c r="H23" s="14"/>
      <c r="J23" s="29">
        <f t="shared" si="0"/>
        <v>25</v>
      </c>
      <c r="K23" s="30">
        <f>J23*2.2</f>
        <v>55.000000000000007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>
        <f t="shared" ref="K26:K27" si="1">J26*1</f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30">
        <f t="shared" si="1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>
        <v>3</v>
      </c>
      <c r="H28" s="14"/>
      <c r="J28" s="29">
        <f t="shared" si="0"/>
        <v>3</v>
      </c>
      <c r="K28" s="30">
        <f>J28*2</f>
        <v>6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>
        <v>20</v>
      </c>
      <c r="G29" s="14">
        <v>5</v>
      </c>
      <c r="H29" s="14"/>
      <c r="I29" s="2" t="s">
        <v>51</v>
      </c>
      <c r="J29" s="29">
        <f t="shared" si="0"/>
        <v>25</v>
      </c>
      <c r="K29" s="30">
        <f>J29*3.8</f>
        <v>95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2</v>
      </c>
      <c r="H30" s="14"/>
      <c r="J30" s="29">
        <f t="shared" si="0"/>
        <v>2</v>
      </c>
      <c r="K30" s="16">
        <f>J30*5</f>
        <v>10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111</v>
      </c>
      <c r="F32" s="14" t="s">
        <v>131</v>
      </c>
      <c r="G32" s="14" t="s">
        <v>75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>
        <v>6</v>
      </c>
      <c r="F33" s="28">
        <v>8</v>
      </c>
      <c r="G33" s="28"/>
      <c r="H33" s="28"/>
      <c r="J33" s="29">
        <f t="shared" si="0"/>
        <v>14</v>
      </c>
      <c r="K33" s="30">
        <f>J33*5</f>
        <v>70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/>
      <c r="F34" s="14"/>
      <c r="G34" s="14">
        <v>1</v>
      </c>
      <c r="H34" s="14"/>
      <c r="J34" s="29">
        <f t="shared" si="0"/>
        <v>1</v>
      </c>
      <c r="K34" s="30">
        <f>J34*3.3</f>
        <v>3.3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74</v>
      </c>
      <c r="F35" s="14" t="s">
        <v>70</v>
      </c>
      <c r="G35" s="14" t="s">
        <v>25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12</v>
      </c>
      <c r="F36" s="14"/>
      <c r="G36" s="14"/>
      <c r="H36" s="14"/>
      <c r="J36" s="29">
        <f t="shared" si="0"/>
        <v>12</v>
      </c>
      <c r="K36" s="30">
        <f>J36*0.2</f>
        <v>2.4000000000000004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25</v>
      </c>
      <c r="F37" s="14">
        <v>30</v>
      </c>
      <c r="G37" s="14">
        <v>15</v>
      </c>
      <c r="H37" s="14"/>
      <c r="J37" s="29">
        <f t="shared" si="0"/>
        <v>70</v>
      </c>
      <c r="K37" s="30">
        <f>J37*0.17</f>
        <v>11.9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30</v>
      </c>
      <c r="F38" s="14">
        <v>10</v>
      </c>
      <c r="G38" s="14"/>
      <c r="H38" s="14"/>
      <c r="J38" s="29">
        <f t="shared" si="0"/>
        <v>40</v>
      </c>
      <c r="K38" s="30">
        <f>J38*1</f>
        <v>40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479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480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/>
      <c r="J14" s="29">
        <f t="shared" si="0"/>
        <v>0</v>
      </c>
      <c r="K14" s="30">
        <f>J14*4.5</f>
        <v>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10</v>
      </c>
      <c r="F15" s="14"/>
      <c r="G15" s="14"/>
      <c r="H15" s="14">
        <v>20</v>
      </c>
      <c r="J15" s="29">
        <f t="shared" si="0"/>
        <v>30</v>
      </c>
      <c r="K15" s="30">
        <f>J15*2</f>
        <v>60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>
        <v>5</v>
      </c>
      <c r="J18" s="29">
        <f t="shared" si="0"/>
        <v>36</v>
      </c>
      <c r="K18" s="30">
        <f>J18*2.4</f>
        <v>86.399999999999991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40</v>
      </c>
      <c r="F19" s="14">
        <v>56</v>
      </c>
      <c r="G19" s="14">
        <v>28</v>
      </c>
      <c r="H19" s="14">
        <v>40</v>
      </c>
      <c r="J19" s="29">
        <f t="shared" si="0"/>
        <v>164</v>
      </c>
      <c r="K19" s="30">
        <f>J19*0.8</f>
        <v>131.20000000000002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/>
      <c r="G20" s="14"/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71</v>
      </c>
      <c r="F21" s="14"/>
      <c r="G21" s="14" t="s">
        <v>25</v>
      </c>
      <c r="H21" s="14" t="s">
        <v>74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69</v>
      </c>
      <c r="F22" s="14"/>
      <c r="G22" s="14"/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>
        <v>33</v>
      </c>
      <c r="G23" s="14">
        <v>10</v>
      </c>
      <c r="H23" s="14">
        <v>5</v>
      </c>
      <c r="J23" s="29">
        <f t="shared" si="0"/>
        <v>68</v>
      </c>
      <c r="K23" s="30">
        <f>J23*2.2</f>
        <v>149.60000000000002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10</v>
      </c>
      <c r="F25" s="14"/>
      <c r="G25" s="14"/>
      <c r="H25" s="14">
        <v>20</v>
      </c>
      <c r="J25" s="29">
        <f t="shared" si="0"/>
        <v>30</v>
      </c>
      <c r="K25" s="30">
        <f>J25*1</f>
        <v>30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>
        <f t="shared" ref="K26:K27" si="1">J26*1</f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30">
        <f t="shared" si="1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>
        <v>3</v>
      </c>
      <c r="F28" s="14"/>
      <c r="G28" s="14"/>
      <c r="H28" s="14">
        <v>15</v>
      </c>
      <c r="J28" s="29">
        <f t="shared" si="0"/>
        <v>18</v>
      </c>
      <c r="K28" s="30">
        <f>J28*2</f>
        <v>36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30</v>
      </c>
      <c r="G29" s="14">
        <v>10</v>
      </c>
      <c r="H29" s="14"/>
      <c r="I29" s="2" t="s">
        <v>51</v>
      </c>
      <c r="J29" s="29">
        <f t="shared" si="0"/>
        <v>60</v>
      </c>
      <c r="K29" s="30">
        <f>J29*3.8</f>
        <v>228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>
        <v>10</v>
      </c>
      <c r="F30" s="14"/>
      <c r="G30" s="14"/>
      <c r="H30" s="14">
        <v>5</v>
      </c>
      <c r="J30" s="29">
        <f t="shared" si="0"/>
        <v>15</v>
      </c>
      <c r="K30" s="16">
        <f>J30*5</f>
        <v>75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481</v>
      </c>
      <c r="F32" s="14" t="s">
        <v>75</v>
      </c>
      <c r="G32" s="14" t="s">
        <v>75</v>
      </c>
      <c r="H32" s="14" t="s">
        <v>70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/>
      <c r="G33" s="28"/>
      <c r="H33" s="28">
        <v>5</v>
      </c>
      <c r="J33" s="29">
        <f t="shared" si="0"/>
        <v>5</v>
      </c>
      <c r="K33" s="30">
        <f>J33*5</f>
        <v>25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/>
      <c r="G34" s="14"/>
      <c r="H34" s="14">
        <v>15</v>
      </c>
      <c r="J34" s="29">
        <f t="shared" si="0"/>
        <v>17</v>
      </c>
      <c r="K34" s="30">
        <f>J34*3.3</f>
        <v>56.099999999999994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69</v>
      </c>
      <c r="G35" s="14" t="s">
        <v>69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>
        <v>10</v>
      </c>
      <c r="F36" s="14">
        <v>11</v>
      </c>
      <c r="G36" s="14"/>
      <c r="H36" s="14">
        <v>20</v>
      </c>
      <c r="J36" s="29">
        <f t="shared" si="0"/>
        <v>41</v>
      </c>
      <c r="K36" s="30">
        <f>J36*0.2</f>
        <v>8.2000000000000011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30</v>
      </c>
      <c r="F37" s="14">
        <v>20</v>
      </c>
      <c r="G37" s="14"/>
      <c r="H37" s="14">
        <v>15</v>
      </c>
      <c r="J37" s="29">
        <f t="shared" si="0"/>
        <v>65</v>
      </c>
      <c r="K37" s="30">
        <f>J37*0.17</f>
        <v>11.05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60</v>
      </c>
      <c r="F38" s="14">
        <v>20</v>
      </c>
      <c r="G38" s="14"/>
      <c r="H38" s="14">
        <v>15</v>
      </c>
      <c r="J38" s="29">
        <f t="shared" si="0"/>
        <v>95</v>
      </c>
      <c r="K38" s="30">
        <f>J38*1</f>
        <v>95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482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483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>
        <v>4</v>
      </c>
      <c r="G14" s="14">
        <v>1</v>
      </c>
      <c r="H14" s="14"/>
      <c r="J14" s="29">
        <f t="shared" si="0"/>
        <v>5</v>
      </c>
      <c r="K14" s="30">
        <f>J14*4.5</f>
        <v>22.5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/>
      <c r="F15" s="14">
        <v>4</v>
      </c>
      <c r="G15" s="14">
        <v>1</v>
      </c>
      <c r="H15" s="14"/>
      <c r="J15" s="29">
        <f t="shared" si="0"/>
        <v>5</v>
      </c>
      <c r="K15" s="30">
        <f>J15*2</f>
        <v>10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 t="s">
        <v>74</v>
      </c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29">
        <f t="shared" si="0"/>
        <v>31</v>
      </c>
      <c r="K18" s="30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25</v>
      </c>
      <c r="F19" s="14">
        <v>28</v>
      </c>
      <c r="G19" s="14">
        <v>28</v>
      </c>
      <c r="H19" s="14"/>
      <c r="J19" s="29">
        <f t="shared" si="0"/>
        <v>81</v>
      </c>
      <c r="K19" s="30">
        <f>J19*0.8</f>
        <v>64.8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 t="s">
        <v>69</v>
      </c>
      <c r="G20" s="14" t="s">
        <v>74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/>
      <c r="F21" s="14" t="s">
        <v>71</v>
      </c>
      <c r="G21" s="14" t="s">
        <v>69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 t="s">
        <v>69</v>
      </c>
      <c r="G22" s="14" t="s">
        <v>74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10</v>
      </c>
      <c r="F23" s="14"/>
      <c r="G23" s="14"/>
      <c r="H23" s="14"/>
      <c r="J23" s="29">
        <f t="shared" si="0"/>
        <v>10</v>
      </c>
      <c r="K23" s="30">
        <f>J23*2.2</f>
        <v>22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>
        <f t="shared" ref="K26:K27" si="1">J26*1</f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30">
        <f t="shared" si="1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>
        <v>8</v>
      </c>
      <c r="H28" s="14">
        <v>10</v>
      </c>
      <c r="J28" s="29">
        <f t="shared" si="0"/>
        <v>18</v>
      </c>
      <c r="K28" s="30">
        <f>J28*2</f>
        <v>36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15</v>
      </c>
      <c r="F29" s="14">
        <v>20</v>
      </c>
      <c r="G29" s="14">
        <v>20</v>
      </c>
      <c r="H29" s="14">
        <v>15</v>
      </c>
      <c r="I29" s="2" t="s">
        <v>51</v>
      </c>
      <c r="J29" s="29">
        <f t="shared" si="0"/>
        <v>70</v>
      </c>
      <c r="K29" s="30">
        <f>J29*3.8</f>
        <v>266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2</v>
      </c>
      <c r="H30" s="14"/>
      <c r="J30" s="29">
        <f t="shared" si="0"/>
        <v>2</v>
      </c>
      <c r="K30" s="16">
        <f>J30*5</f>
        <v>10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/>
      <c r="F32" s="14" t="s">
        <v>131</v>
      </c>
      <c r="G32" s="14" t="s">
        <v>75</v>
      </c>
      <c r="H32" s="14" t="s">
        <v>68</v>
      </c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>
        <v>12</v>
      </c>
      <c r="G33" s="28"/>
      <c r="H33" s="28">
        <v>6</v>
      </c>
      <c r="J33" s="29">
        <f t="shared" si="0"/>
        <v>18</v>
      </c>
      <c r="K33" s="30">
        <f>J33*5</f>
        <v>90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/>
      <c r="G34" s="14">
        <v>2</v>
      </c>
      <c r="H34" s="14">
        <v>6</v>
      </c>
      <c r="J34" s="29">
        <f t="shared" si="0"/>
        <v>10</v>
      </c>
      <c r="K34" s="30">
        <f>J34*3.3</f>
        <v>33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68</v>
      </c>
      <c r="G35" s="14" t="s">
        <v>71</v>
      </c>
      <c r="H35" s="14" t="s">
        <v>68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/>
      <c r="H36" s="14"/>
      <c r="J36" s="29">
        <f t="shared" si="0"/>
        <v>0</v>
      </c>
      <c r="K36" s="30">
        <f>J36*0.2</f>
        <v>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/>
      <c r="G37" s="14"/>
      <c r="H37" s="14"/>
      <c r="J37" s="29">
        <f t="shared" si="0"/>
        <v>0</v>
      </c>
      <c r="K37" s="30">
        <f>J37*0.17</f>
        <v>0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10</v>
      </c>
      <c r="G38" s="14">
        <v>25</v>
      </c>
      <c r="H38" s="14">
        <v>30</v>
      </c>
      <c r="J38" s="29">
        <f t="shared" si="0"/>
        <v>65</v>
      </c>
      <c r="K38" s="30">
        <f>J38*1</f>
        <v>65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7" width="15.85546875" style="11" customWidth="1"/>
    <col min="8" max="8" width="15.85546875" style="11" hidden="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484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485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/>
      <c r="F14" s="14"/>
      <c r="G14" s="14"/>
      <c r="H14" s="14"/>
      <c r="J14" s="29">
        <f t="shared" si="0"/>
        <v>0</v>
      </c>
      <c r="K14" s="30">
        <f>J14*4.5</f>
        <v>0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8</v>
      </c>
      <c r="F15" s="14"/>
      <c r="G15" s="14">
        <v>1</v>
      </c>
      <c r="H15" s="14"/>
      <c r="J15" s="29">
        <f t="shared" si="0"/>
        <v>9</v>
      </c>
      <c r="K15" s="30">
        <f>J15*2</f>
        <v>18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/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>
        <v>20</v>
      </c>
      <c r="F18" s="14">
        <v>11</v>
      </c>
      <c r="G18" s="14"/>
      <c r="H18" s="14"/>
      <c r="J18" s="29">
        <f t="shared" si="0"/>
        <v>31</v>
      </c>
      <c r="K18" s="30">
        <f>J18*2.4</f>
        <v>74.399999999999991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25</v>
      </c>
      <c r="F19" s="14">
        <v>28</v>
      </c>
      <c r="G19" s="14"/>
      <c r="H19" s="14"/>
      <c r="J19" s="29">
        <f t="shared" si="0"/>
        <v>53</v>
      </c>
      <c r="K19" s="30">
        <f>J19*0.8</f>
        <v>42.400000000000006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/>
      <c r="F20" s="14"/>
      <c r="G20" s="14" t="s">
        <v>25</v>
      </c>
      <c r="H20" s="14"/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/>
      <c r="F21" s="14"/>
      <c r="G21" s="14" t="s">
        <v>25</v>
      </c>
      <c r="H21" s="14"/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 t="s">
        <v>74</v>
      </c>
      <c r="F22" s="14"/>
      <c r="G22" s="14" t="s">
        <v>25</v>
      </c>
      <c r="H22" s="14"/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/>
      <c r="F23" s="14">
        <v>11</v>
      </c>
      <c r="G23" s="14"/>
      <c r="H23" s="14"/>
      <c r="J23" s="29">
        <f t="shared" si="0"/>
        <v>11</v>
      </c>
      <c r="K23" s="30">
        <f>J23*2.2</f>
        <v>24.200000000000003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/>
      <c r="F24" s="14"/>
      <c r="G24" s="14"/>
      <c r="H24" s="14"/>
      <c r="J24" s="29">
        <f t="shared" si="0"/>
        <v>0</v>
      </c>
      <c r="K24" s="30">
        <f>J24*4.5</f>
        <v>0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/>
      <c r="F25" s="14"/>
      <c r="G25" s="14"/>
      <c r="H25" s="14"/>
      <c r="J25" s="29">
        <f t="shared" si="0"/>
        <v>0</v>
      </c>
      <c r="K25" s="30">
        <f>J25*1</f>
        <v>0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>
        <f t="shared" ref="K26:K27" si="1">J26*1</f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/>
      <c r="G27" s="14"/>
      <c r="H27" s="14"/>
      <c r="J27" s="29">
        <f t="shared" si="0"/>
        <v>0</v>
      </c>
      <c r="K27" s="30">
        <f t="shared" si="1"/>
        <v>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/>
      <c r="H28" s="14"/>
      <c r="J28" s="29">
        <f t="shared" si="0"/>
        <v>0</v>
      </c>
      <c r="K28" s="30">
        <f>J28*2</f>
        <v>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>
        <v>20</v>
      </c>
      <c r="F29" s="14">
        <v>20</v>
      </c>
      <c r="G29" s="14"/>
      <c r="H29" s="14"/>
      <c r="I29" s="2" t="s">
        <v>51</v>
      </c>
      <c r="J29" s="29">
        <f t="shared" si="0"/>
        <v>40</v>
      </c>
      <c r="K29" s="30">
        <f>J29*3.8</f>
        <v>152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/>
      <c r="H30" s="14"/>
      <c r="J30" s="29">
        <f t="shared" si="0"/>
        <v>0</v>
      </c>
      <c r="K30" s="16">
        <f>J30*5</f>
        <v>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/>
      <c r="F32" s="14" t="s">
        <v>69</v>
      </c>
      <c r="G32" s="14" t="s">
        <v>69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>
        <v>8</v>
      </c>
      <c r="G33" s="28"/>
      <c r="H33" s="28"/>
      <c r="J33" s="29">
        <f t="shared" si="0"/>
        <v>8</v>
      </c>
      <c r="K33" s="30">
        <f>J33*5</f>
        <v>40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>
        <v>4</v>
      </c>
      <c r="G34" s="14"/>
      <c r="H34" s="14"/>
      <c r="J34" s="29">
        <f t="shared" si="0"/>
        <v>6</v>
      </c>
      <c r="K34" s="30">
        <f>J34*3.3</f>
        <v>19.799999999999997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25</v>
      </c>
      <c r="G35" s="14" t="s">
        <v>75</v>
      </c>
      <c r="H35" s="14"/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/>
      <c r="G36" s="14"/>
      <c r="H36" s="14"/>
      <c r="J36" s="29">
        <f t="shared" si="0"/>
        <v>0</v>
      </c>
      <c r="K36" s="30">
        <f>J36*0.2</f>
        <v>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>
        <v>25</v>
      </c>
      <c r="F37" s="14"/>
      <c r="G37" s="14"/>
      <c r="H37" s="14"/>
      <c r="J37" s="29">
        <f t="shared" si="0"/>
        <v>25</v>
      </c>
      <c r="K37" s="30">
        <f>J37*0.17</f>
        <v>4.25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>
        <v>40</v>
      </c>
      <c r="F38" s="14"/>
      <c r="G38" s="14">
        <v>20</v>
      </c>
      <c r="H38" s="14"/>
      <c r="J38" s="29">
        <f t="shared" si="0"/>
        <v>60</v>
      </c>
      <c r="K38" s="30">
        <f>J38*1</f>
        <v>60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10.140625" style="2" customWidth="1"/>
    <col min="4" max="4" width="16.85546875" style="2" customWidth="1"/>
    <col min="5" max="5" width="15.85546875" style="2" customWidth="1"/>
    <col min="6" max="6" width="21" style="11" customWidth="1"/>
    <col min="7" max="8" width="15.85546875" style="11" customWidth="1"/>
    <col min="9" max="9" width="7.85546875" style="2" hidden="1" customWidth="1"/>
    <col min="10" max="10" width="11.42578125" style="2" hidden="1" customWidth="1"/>
    <col min="11" max="11" width="14.5703125" style="2" hidden="1" customWidth="1"/>
    <col min="12" max="13" width="11.42578125" style="2" hidden="1" customWidth="1"/>
    <col min="14" max="20" width="11.42578125" style="2" customWidth="1"/>
    <col min="21" max="16384" width="11.42578125" style="2"/>
  </cols>
  <sheetData>
    <row r="1" spans="1:11" x14ac:dyDescent="0.2">
      <c r="A1" s="1"/>
      <c r="B1" s="1"/>
      <c r="C1" s="1"/>
      <c r="D1" s="1"/>
      <c r="E1" s="1"/>
      <c r="F1" s="1"/>
      <c r="G1" s="1"/>
      <c r="H1" s="1"/>
    </row>
    <row r="2" spans="1:11" x14ac:dyDescent="0.2">
      <c r="A2" s="1"/>
      <c r="B2" s="1"/>
      <c r="C2" s="1"/>
      <c r="D2" s="1"/>
      <c r="E2" s="1"/>
      <c r="F2" s="1"/>
      <c r="G2" s="1"/>
      <c r="H2" s="1"/>
    </row>
    <row r="3" spans="1:11" x14ac:dyDescent="0.2">
      <c r="A3" s="1"/>
      <c r="B3" s="1"/>
      <c r="C3" s="1"/>
      <c r="D3" s="1"/>
      <c r="E3" s="1"/>
      <c r="F3" s="1"/>
      <c r="G3" s="1"/>
      <c r="H3" s="1"/>
    </row>
    <row r="4" spans="1:11" x14ac:dyDescent="0.2">
      <c r="A4" s="1"/>
      <c r="B4" s="1"/>
      <c r="C4" s="1"/>
      <c r="D4" s="1"/>
      <c r="E4" s="1"/>
      <c r="F4" s="1"/>
      <c r="G4" s="1"/>
      <c r="H4" s="1"/>
    </row>
    <row r="5" spans="1:11" x14ac:dyDescent="0.2">
      <c r="A5" s="1"/>
      <c r="B5" s="1"/>
      <c r="C5" s="1"/>
      <c r="D5" s="1"/>
      <c r="E5" s="1"/>
      <c r="F5" s="1"/>
      <c r="G5" s="1"/>
      <c r="H5" s="1"/>
    </row>
    <row r="6" spans="1:11" ht="27.75" x14ac:dyDescent="0.4">
      <c r="A6" s="53" t="s">
        <v>0</v>
      </c>
      <c r="B6" s="53"/>
      <c r="C6" s="53"/>
      <c r="D6" s="53"/>
      <c r="E6" s="53"/>
      <c r="F6" s="53"/>
      <c r="G6" s="53"/>
      <c r="H6" s="53"/>
    </row>
    <row r="7" spans="1:11" ht="20.25" x14ac:dyDescent="0.3">
      <c r="A7" s="3" t="s">
        <v>486</v>
      </c>
      <c r="B7" s="3"/>
      <c r="C7" s="4"/>
      <c r="D7" s="4"/>
      <c r="E7" s="4"/>
      <c r="F7" s="4"/>
      <c r="G7" s="4"/>
      <c r="H7" s="4"/>
    </row>
    <row r="8" spans="1:11" ht="20.25" x14ac:dyDescent="0.3">
      <c r="A8" s="3" t="s">
        <v>487</v>
      </c>
      <c r="B8" s="3"/>
      <c r="C8" s="4"/>
      <c r="D8" s="4"/>
      <c r="E8" s="4"/>
      <c r="F8" s="4"/>
      <c r="G8" s="4"/>
      <c r="H8" s="4"/>
    </row>
    <row r="9" spans="1:11" ht="20.25" x14ac:dyDescent="0.3">
      <c r="A9" s="5"/>
      <c r="B9" s="5"/>
      <c r="C9" s="4"/>
      <c r="D9" s="4"/>
      <c r="E9" s="4"/>
      <c r="F9" s="4"/>
      <c r="G9" s="4"/>
      <c r="H9" s="4"/>
    </row>
    <row r="10" spans="1:11" ht="15.75" x14ac:dyDescent="0.25">
      <c r="A10" s="6" t="s">
        <v>1</v>
      </c>
      <c r="B10" s="6"/>
      <c r="C10" s="6"/>
      <c r="D10" s="6"/>
      <c r="E10" s="6"/>
      <c r="F10" s="6"/>
      <c r="G10" s="6"/>
      <c r="H10" s="6"/>
    </row>
    <row r="11" spans="1:11" x14ac:dyDescent="0.2">
      <c r="A11" s="7"/>
      <c r="B11" s="7"/>
      <c r="C11" s="7"/>
      <c r="D11" s="7"/>
      <c r="E11" s="8">
        <v>3702</v>
      </c>
      <c r="F11" s="8">
        <v>3711</v>
      </c>
      <c r="G11" s="8">
        <v>237</v>
      </c>
      <c r="H11" s="9"/>
    </row>
    <row r="12" spans="1:11" ht="15.75" x14ac:dyDescent="0.25">
      <c r="A12" s="6" t="s">
        <v>2</v>
      </c>
      <c r="B12" s="10" t="s">
        <v>3</v>
      </c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J12" s="29" t="s">
        <v>10</v>
      </c>
      <c r="K12" s="30" t="s">
        <v>11</v>
      </c>
    </row>
    <row r="13" spans="1:11" ht="20.25" x14ac:dyDescent="0.3">
      <c r="A13" s="12" t="s">
        <v>15</v>
      </c>
      <c r="B13" s="13" t="s">
        <v>16</v>
      </c>
      <c r="C13" s="13" t="s">
        <v>14</v>
      </c>
      <c r="D13" s="13">
        <v>19347</v>
      </c>
      <c r="E13" s="14"/>
      <c r="F13" s="14"/>
      <c r="G13" s="14"/>
      <c r="H13" s="14"/>
      <c r="J13" s="29">
        <f t="shared" ref="J13:J38" si="0">E13+F13+G13+H13</f>
        <v>0</v>
      </c>
      <c r="K13" s="30"/>
    </row>
    <row r="14" spans="1:11" ht="20.25" x14ac:dyDescent="0.3">
      <c r="A14" s="12" t="s">
        <v>17</v>
      </c>
      <c r="B14" s="13" t="s">
        <v>18</v>
      </c>
      <c r="C14" s="13" t="s">
        <v>14</v>
      </c>
      <c r="D14" s="13">
        <v>19342</v>
      </c>
      <c r="E14" s="14">
        <v>4</v>
      </c>
      <c r="F14" s="14"/>
      <c r="G14" s="14">
        <v>2</v>
      </c>
      <c r="H14" s="14">
        <v>1</v>
      </c>
      <c r="J14" s="29">
        <f t="shared" si="0"/>
        <v>7</v>
      </c>
      <c r="K14" s="30">
        <f>J14*4.5</f>
        <v>31.5</v>
      </c>
    </row>
    <row r="15" spans="1:11" ht="20.25" x14ac:dyDescent="0.3">
      <c r="A15" s="12" t="s">
        <v>19</v>
      </c>
      <c r="B15" s="13" t="s">
        <v>20</v>
      </c>
      <c r="C15" s="13" t="s">
        <v>14</v>
      </c>
      <c r="D15" s="13">
        <v>19344</v>
      </c>
      <c r="E15" s="14">
        <v>8</v>
      </c>
      <c r="F15" s="14">
        <v>2</v>
      </c>
      <c r="G15" s="14">
        <v>2</v>
      </c>
      <c r="H15" s="14"/>
      <c r="J15" s="29">
        <f t="shared" si="0"/>
        <v>12</v>
      </c>
      <c r="K15" s="30">
        <f>J15*2</f>
        <v>24</v>
      </c>
    </row>
    <row r="16" spans="1:11" ht="20.25" x14ac:dyDescent="0.3">
      <c r="A16" s="12" t="s">
        <v>21</v>
      </c>
      <c r="B16" s="13" t="s">
        <v>22</v>
      </c>
      <c r="C16" s="13" t="s">
        <v>14</v>
      </c>
      <c r="D16" s="13">
        <v>19339</v>
      </c>
      <c r="E16" s="14"/>
      <c r="F16" s="14"/>
      <c r="G16" s="14"/>
      <c r="H16" s="14"/>
      <c r="J16" s="29">
        <f t="shared" si="0"/>
        <v>0</v>
      </c>
      <c r="K16" s="30"/>
    </row>
    <row r="17" spans="1:14" ht="20.25" x14ac:dyDescent="0.3">
      <c r="A17" s="12" t="s">
        <v>23</v>
      </c>
      <c r="B17" s="13" t="s">
        <v>24</v>
      </c>
      <c r="C17" s="9" t="s">
        <v>14</v>
      </c>
      <c r="D17" s="9">
        <v>19320</v>
      </c>
      <c r="E17" s="14" t="s">
        <v>25</v>
      </c>
      <c r="F17" s="14"/>
      <c r="G17" s="14" t="s">
        <v>25</v>
      </c>
      <c r="H17" s="14"/>
      <c r="J17" s="29" t="e">
        <f t="shared" si="0"/>
        <v>#VALUE!</v>
      </c>
      <c r="K17" s="30" t="e">
        <f>J17*5.1</f>
        <v>#VALUE!</v>
      </c>
      <c r="N17" s="2" t="s">
        <v>25</v>
      </c>
    </row>
    <row r="18" spans="1:14" ht="20.25" x14ac:dyDescent="0.3">
      <c r="A18" s="12" t="s">
        <v>26</v>
      </c>
      <c r="B18" s="13" t="s">
        <v>27</v>
      </c>
      <c r="C18" s="13" t="s">
        <v>28</v>
      </c>
      <c r="D18" s="13">
        <v>19315</v>
      </c>
      <c r="E18" s="14"/>
      <c r="F18" s="14"/>
      <c r="G18" s="14"/>
      <c r="H18" s="14"/>
      <c r="J18" s="29">
        <f t="shared" si="0"/>
        <v>0</v>
      </c>
      <c r="K18" s="30">
        <f>J18*2.4</f>
        <v>0</v>
      </c>
    </row>
    <row r="19" spans="1:14" ht="20.25" x14ac:dyDescent="0.3">
      <c r="A19" s="12" t="s">
        <v>29</v>
      </c>
      <c r="B19" s="13" t="s">
        <v>30</v>
      </c>
      <c r="C19" s="13" t="s">
        <v>28</v>
      </c>
      <c r="D19" s="13">
        <v>19309</v>
      </c>
      <c r="E19" s="14">
        <v>30</v>
      </c>
      <c r="F19" s="14"/>
      <c r="G19" s="14"/>
      <c r="H19" s="14"/>
      <c r="J19" s="29">
        <f t="shared" si="0"/>
        <v>30</v>
      </c>
      <c r="K19" s="30">
        <f>J19*0.8</f>
        <v>24</v>
      </c>
    </row>
    <row r="20" spans="1:14" ht="20.25" x14ac:dyDescent="0.3">
      <c r="A20" s="12" t="s">
        <v>31</v>
      </c>
      <c r="B20" s="13" t="s">
        <v>32</v>
      </c>
      <c r="C20" s="9" t="s">
        <v>28</v>
      </c>
      <c r="D20" s="9">
        <v>19336</v>
      </c>
      <c r="E20" s="14" t="s">
        <v>69</v>
      </c>
      <c r="F20" s="14" t="s">
        <v>74</v>
      </c>
      <c r="G20" s="14" t="s">
        <v>25</v>
      </c>
      <c r="H20" s="14" t="s">
        <v>69</v>
      </c>
      <c r="J20" s="29" t="e">
        <f t="shared" si="0"/>
        <v>#VALUE!</v>
      </c>
      <c r="K20" s="30" t="e">
        <f>J20*0.35</f>
        <v>#VALUE!</v>
      </c>
      <c r="N20" s="2" t="s">
        <v>25</v>
      </c>
    </row>
    <row r="21" spans="1:14" ht="20.25" x14ac:dyDescent="0.3">
      <c r="A21" s="12" t="s">
        <v>33</v>
      </c>
      <c r="B21" s="13" t="s">
        <v>34</v>
      </c>
      <c r="C21" s="9" t="s">
        <v>28</v>
      </c>
      <c r="D21" s="9">
        <v>19337</v>
      </c>
      <c r="E21" s="14" t="s">
        <v>69</v>
      </c>
      <c r="F21" s="14" t="s">
        <v>69</v>
      </c>
      <c r="G21" s="14" t="s">
        <v>25</v>
      </c>
      <c r="H21" s="14" t="s">
        <v>71</v>
      </c>
      <c r="J21" s="29" t="e">
        <f t="shared" si="0"/>
        <v>#VALUE!</v>
      </c>
      <c r="K21" s="30" t="e">
        <f>J21*0.35</f>
        <v>#VALUE!</v>
      </c>
      <c r="N21" s="2" t="s">
        <v>25</v>
      </c>
    </row>
    <row r="22" spans="1:14" ht="20.25" x14ac:dyDescent="0.3">
      <c r="A22" s="12" t="s">
        <v>35</v>
      </c>
      <c r="B22" s="13" t="s">
        <v>36</v>
      </c>
      <c r="C22" s="9" t="s">
        <v>28</v>
      </c>
      <c r="D22" s="9">
        <v>19338</v>
      </c>
      <c r="E22" s="14"/>
      <c r="F22" s="14" t="s">
        <v>74</v>
      </c>
      <c r="G22" s="14" t="s">
        <v>25</v>
      </c>
      <c r="H22" s="14" t="s">
        <v>74</v>
      </c>
      <c r="J22" s="29" t="e">
        <f t="shared" si="0"/>
        <v>#VALUE!</v>
      </c>
      <c r="K22" s="30" t="e">
        <f>J22*0.35</f>
        <v>#VALUE!</v>
      </c>
      <c r="N22" s="2" t="s">
        <v>25</v>
      </c>
    </row>
    <row r="23" spans="1:14" ht="20.25" x14ac:dyDescent="0.3">
      <c r="A23" s="12" t="s">
        <v>37</v>
      </c>
      <c r="B23" s="13" t="s">
        <v>38</v>
      </c>
      <c r="C23" s="13" t="s">
        <v>28</v>
      </c>
      <c r="D23" s="13">
        <v>19314</v>
      </c>
      <c r="E23" s="14">
        <v>20</v>
      </c>
      <c r="F23" s="14"/>
      <c r="G23" s="14">
        <v>11</v>
      </c>
      <c r="H23" s="14">
        <v>15</v>
      </c>
      <c r="J23" s="29">
        <f t="shared" si="0"/>
        <v>46</v>
      </c>
      <c r="K23" s="30">
        <f>J23*2.2</f>
        <v>101.2</v>
      </c>
    </row>
    <row r="24" spans="1:14" ht="20.25" x14ac:dyDescent="0.3">
      <c r="A24" s="12" t="s">
        <v>39</v>
      </c>
      <c r="B24" s="13" t="s">
        <v>40</v>
      </c>
      <c r="C24" s="13" t="s">
        <v>28</v>
      </c>
      <c r="D24" s="13">
        <v>19343</v>
      </c>
      <c r="E24" s="14">
        <v>2</v>
      </c>
      <c r="F24" s="14"/>
      <c r="G24" s="14"/>
      <c r="H24" s="14"/>
      <c r="J24" s="29">
        <f t="shared" si="0"/>
        <v>2</v>
      </c>
      <c r="K24" s="30">
        <f>J24*4.5</f>
        <v>9</v>
      </c>
    </row>
    <row r="25" spans="1:14" ht="20.25" x14ac:dyDescent="0.3">
      <c r="A25" s="12" t="s">
        <v>41</v>
      </c>
      <c r="B25" s="13" t="s">
        <v>42</v>
      </c>
      <c r="C25" s="13" t="s">
        <v>28</v>
      </c>
      <c r="D25" s="13">
        <v>17353</v>
      </c>
      <c r="E25" s="14">
        <v>6</v>
      </c>
      <c r="F25" s="14"/>
      <c r="G25" s="14"/>
      <c r="H25" s="14"/>
      <c r="J25" s="29">
        <f t="shared" si="0"/>
        <v>6</v>
      </c>
      <c r="K25" s="30">
        <f>J25*1</f>
        <v>6</v>
      </c>
    </row>
    <row r="26" spans="1:14" ht="20.25" x14ac:dyDescent="0.3">
      <c r="A26" s="12" t="s">
        <v>43</v>
      </c>
      <c r="B26" s="13" t="s">
        <v>44</v>
      </c>
      <c r="C26" s="13" t="s">
        <v>28</v>
      </c>
      <c r="D26" s="13">
        <v>19308</v>
      </c>
      <c r="E26" s="14"/>
      <c r="F26" s="14"/>
      <c r="G26" s="14"/>
      <c r="H26" s="14"/>
      <c r="J26" s="29">
        <f t="shared" si="0"/>
        <v>0</v>
      </c>
      <c r="K26" s="30">
        <f t="shared" ref="K26:K27" si="1">J26*1</f>
        <v>0</v>
      </c>
    </row>
    <row r="27" spans="1:14" s="18" customFormat="1" ht="20.25" x14ac:dyDescent="0.3">
      <c r="A27" s="12" t="s">
        <v>45</v>
      </c>
      <c r="B27" s="13" t="s">
        <v>46</v>
      </c>
      <c r="C27" s="16" t="s">
        <v>28</v>
      </c>
      <c r="D27" s="16">
        <v>19319</v>
      </c>
      <c r="E27" s="14"/>
      <c r="F27" s="14">
        <v>10</v>
      </c>
      <c r="G27" s="14"/>
      <c r="H27" s="14"/>
      <c r="J27" s="29">
        <f t="shared" si="0"/>
        <v>10</v>
      </c>
      <c r="K27" s="30">
        <f t="shared" si="1"/>
        <v>10</v>
      </c>
    </row>
    <row r="28" spans="1:14" s="19" customFormat="1" ht="20.25" x14ac:dyDescent="0.3">
      <c r="A28" s="12" t="s">
        <v>47</v>
      </c>
      <c r="B28" s="13" t="s">
        <v>48</v>
      </c>
      <c r="C28" s="13" t="s">
        <v>28</v>
      </c>
      <c r="D28" s="13">
        <v>1371</v>
      </c>
      <c r="E28" s="14"/>
      <c r="F28" s="14"/>
      <c r="G28" s="14">
        <v>10</v>
      </c>
      <c r="H28" s="14">
        <v>15</v>
      </c>
      <c r="J28" s="29">
        <f t="shared" si="0"/>
        <v>25</v>
      </c>
      <c r="K28" s="30">
        <f>J28*2</f>
        <v>50</v>
      </c>
    </row>
    <row r="29" spans="1:14" ht="20.25" x14ac:dyDescent="0.3">
      <c r="A29" s="12" t="s">
        <v>49</v>
      </c>
      <c r="B29" s="13" t="s">
        <v>50</v>
      </c>
      <c r="C29" s="13" t="s">
        <v>28</v>
      </c>
      <c r="D29" s="13">
        <v>19318</v>
      </c>
      <c r="E29" s="14"/>
      <c r="F29" s="14"/>
      <c r="G29" s="14"/>
      <c r="H29" s="14">
        <v>15</v>
      </c>
      <c r="I29" s="2" t="s">
        <v>51</v>
      </c>
      <c r="J29" s="29">
        <f t="shared" si="0"/>
        <v>15</v>
      </c>
      <c r="K29" s="30">
        <f>J29*3.8</f>
        <v>57</v>
      </c>
      <c r="L29" s="20"/>
    </row>
    <row r="30" spans="1:14" s="18" customFormat="1" ht="20.25" x14ac:dyDescent="0.3">
      <c r="A30" s="12" t="s">
        <v>52</v>
      </c>
      <c r="B30" s="13" t="s">
        <v>53</v>
      </c>
      <c r="C30" s="13" t="s">
        <v>28</v>
      </c>
      <c r="D30" s="13">
        <v>19301</v>
      </c>
      <c r="E30" s="14"/>
      <c r="F30" s="14"/>
      <c r="G30" s="14">
        <v>2</v>
      </c>
      <c r="H30" s="14"/>
      <c r="J30" s="29">
        <f t="shared" si="0"/>
        <v>2</v>
      </c>
      <c r="K30" s="16">
        <f>J30*5</f>
        <v>10</v>
      </c>
    </row>
    <row r="31" spans="1:14" ht="20.25" x14ac:dyDescent="0.3">
      <c r="A31" s="12" t="s">
        <v>54</v>
      </c>
      <c r="B31" s="13" t="s">
        <v>55</v>
      </c>
      <c r="C31" s="13" t="s">
        <v>28</v>
      </c>
      <c r="D31" s="13">
        <v>19349</v>
      </c>
      <c r="E31" s="14"/>
      <c r="F31" s="14"/>
      <c r="G31" s="14"/>
      <c r="H31" s="14"/>
      <c r="J31" s="29">
        <f t="shared" si="0"/>
        <v>0</v>
      </c>
      <c r="K31" s="30">
        <v>0</v>
      </c>
    </row>
    <row r="32" spans="1:14" ht="20.25" x14ac:dyDescent="0.3">
      <c r="A32" s="12" t="s">
        <v>56</v>
      </c>
      <c r="B32" s="13" t="s">
        <v>57</v>
      </c>
      <c r="C32" s="9" t="s">
        <v>58</v>
      </c>
      <c r="D32" s="9">
        <v>19335</v>
      </c>
      <c r="E32" s="14" t="s">
        <v>111</v>
      </c>
      <c r="F32" s="14" t="s">
        <v>68</v>
      </c>
      <c r="G32" s="14" t="s">
        <v>71</v>
      </c>
      <c r="H32" s="14"/>
      <c r="J32" s="29" t="e">
        <f t="shared" si="0"/>
        <v>#VALUE!</v>
      </c>
      <c r="K32" s="30" t="e">
        <f>J32*4.9</f>
        <v>#VALUE!</v>
      </c>
      <c r="N32" s="2" t="s">
        <v>59</v>
      </c>
    </row>
    <row r="33" spans="1:14" ht="16.5" x14ac:dyDescent="0.25">
      <c r="A33" s="21" t="s">
        <v>60</v>
      </c>
      <c r="B33" s="13" t="s">
        <v>61</v>
      </c>
      <c r="C33" s="13" t="s">
        <v>28</v>
      </c>
      <c r="D33" s="13">
        <v>19333</v>
      </c>
      <c r="E33" s="28"/>
      <c r="F33" s="28"/>
      <c r="G33" s="28">
        <v>2</v>
      </c>
      <c r="H33" s="28">
        <v>5</v>
      </c>
      <c r="J33" s="29">
        <f t="shared" si="0"/>
        <v>7</v>
      </c>
      <c r="K33" s="30">
        <f>J33*5</f>
        <v>35</v>
      </c>
    </row>
    <row r="34" spans="1:14" ht="20.25" x14ac:dyDescent="0.3">
      <c r="A34" s="22">
        <v>994266</v>
      </c>
      <c r="B34" s="13" t="s">
        <v>62</v>
      </c>
      <c r="C34" s="13" t="s">
        <v>28</v>
      </c>
      <c r="D34" s="13">
        <v>19280</v>
      </c>
      <c r="E34" s="14">
        <v>2</v>
      </c>
      <c r="F34" s="14">
        <v>2</v>
      </c>
      <c r="G34" s="14"/>
      <c r="H34" s="14">
        <v>10</v>
      </c>
      <c r="J34" s="29">
        <f t="shared" si="0"/>
        <v>14</v>
      </c>
      <c r="K34" s="30">
        <f>J34*3.3</f>
        <v>46.199999999999996</v>
      </c>
    </row>
    <row r="35" spans="1:14" ht="20.25" x14ac:dyDescent="0.3">
      <c r="A35" s="26" t="s">
        <v>163</v>
      </c>
      <c r="B35" s="13" t="s">
        <v>165</v>
      </c>
      <c r="C35" s="9" t="s">
        <v>58</v>
      </c>
      <c r="D35" s="9">
        <v>19332</v>
      </c>
      <c r="E35" s="14" t="s">
        <v>69</v>
      </c>
      <c r="F35" s="14" t="s">
        <v>69</v>
      </c>
      <c r="G35" s="14" t="s">
        <v>71</v>
      </c>
      <c r="H35" s="14" t="s">
        <v>131</v>
      </c>
      <c r="J35" s="29" t="e">
        <f t="shared" si="0"/>
        <v>#VALUE!</v>
      </c>
      <c r="K35" s="30" t="e">
        <f>J35*2.5</f>
        <v>#VALUE!</v>
      </c>
      <c r="N35" s="2" t="s">
        <v>167</v>
      </c>
    </row>
    <row r="36" spans="1:14" ht="20.25" x14ac:dyDescent="0.3">
      <c r="A36" s="26" t="s">
        <v>164</v>
      </c>
      <c r="B36" s="13" t="s">
        <v>166</v>
      </c>
      <c r="C36" s="13" t="s">
        <v>28</v>
      </c>
      <c r="D36" s="13">
        <v>19348</v>
      </c>
      <c r="E36" s="14"/>
      <c r="F36" s="14">
        <v>25</v>
      </c>
      <c r="G36" s="14"/>
      <c r="H36" s="14">
        <v>25</v>
      </c>
      <c r="J36" s="29">
        <f t="shared" si="0"/>
        <v>50</v>
      </c>
      <c r="K36" s="30">
        <f>J36*0.2</f>
        <v>10</v>
      </c>
    </row>
    <row r="37" spans="1:14" ht="20.25" x14ac:dyDescent="0.3">
      <c r="A37" s="22">
        <v>7502223916272</v>
      </c>
      <c r="B37" s="13" t="s">
        <v>63</v>
      </c>
      <c r="C37" s="13" t="s">
        <v>64</v>
      </c>
      <c r="D37" s="13">
        <v>17407</v>
      </c>
      <c r="E37" s="14"/>
      <c r="F37" s="14"/>
      <c r="G37" s="14"/>
      <c r="H37" s="14">
        <v>30</v>
      </c>
      <c r="J37" s="29">
        <f t="shared" si="0"/>
        <v>30</v>
      </c>
      <c r="K37" s="30">
        <f>J37*0.17</f>
        <v>5.1000000000000005</v>
      </c>
    </row>
    <row r="38" spans="1:14" ht="20.25" x14ac:dyDescent="0.3">
      <c r="A38" s="22">
        <v>990088</v>
      </c>
      <c r="B38" s="13" t="s">
        <v>65</v>
      </c>
      <c r="C38" s="13" t="s">
        <v>64</v>
      </c>
      <c r="D38" s="13">
        <v>17349</v>
      </c>
      <c r="E38" s="14"/>
      <c r="F38" s="14">
        <v>40</v>
      </c>
      <c r="G38" s="14">
        <v>30</v>
      </c>
      <c r="H38" s="14"/>
      <c r="J38" s="29">
        <f t="shared" si="0"/>
        <v>70</v>
      </c>
      <c r="K38" s="30">
        <f>J38*1</f>
        <v>70</v>
      </c>
    </row>
    <row r="39" spans="1:14" ht="15.75" x14ac:dyDescent="0.25">
      <c r="E39" s="19"/>
      <c r="F39" s="23"/>
      <c r="G39" s="23"/>
      <c r="K39" s="24" t="e">
        <f>SUM(K13:K38)</f>
        <v>#VALUE!</v>
      </c>
    </row>
  </sheetData>
  <mergeCells count="1">
    <mergeCell ref="A6:H6"/>
  </mergeCells>
  <pageMargins left="0.70866141732283472" right="0.70866141732283472" top="0.74803149606299213" bottom="0.74803149606299213" header="0.31496062992125984" footer="0.31496062992125984"/>
  <pageSetup scale="61" orientation="landscape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9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8.5703125" style="2" customWidth="1"/>
    <col min="4" max="4" width="10.140625" style="2" customWidth="1"/>
    <col min="5" max="5" width="16.85546875" style="2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488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3" t="s">
        <v>489</v>
      </c>
      <c r="B8" s="3"/>
      <c r="C8" s="3"/>
      <c r="D8" s="4"/>
      <c r="E8" s="4"/>
      <c r="F8" s="4"/>
      <c r="G8" s="4"/>
      <c r="H8" s="4"/>
      <c r="I8" s="4"/>
    </row>
    <row r="9" spans="1:15" ht="20.25" x14ac:dyDescent="0.3">
      <c r="A9" s="5"/>
      <c r="B9" s="5"/>
      <c r="C9" s="3"/>
      <c r="D9" s="4"/>
      <c r="E9" s="4"/>
      <c r="F9" s="4"/>
      <c r="G9" s="4"/>
      <c r="H9" s="4"/>
      <c r="I9" s="4"/>
    </row>
    <row r="10" spans="1:15" ht="15.75" x14ac:dyDescent="0.25">
      <c r="A10" s="6" t="s">
        <v>1</v>
      </c>
      <c r="B10" s="6"/>
      <c r="C10" s="6"/>
      <c r="D10" s="6"/>
      <c r="E10" s="6"/>
      <c r="F10" s="6"/>
      <c r="G10" s="6"/>
      <c r="H10" s="6"/>
      <c r="I10" s="6"/>
    </row>
    <row r="11" spans="1:15" x14ac:dyDescent="0.2">
      <c r="A11" s="7"/>
      <c r="B11" s="7"/>
      <c r="C11" s="7"/>
      <c r="D11" s="7"/>
      <c r="E11" s="7"/>
      <c r="F11" s="8">
        <v>3702</v>
      </c>
      <c r="G11" s="8">
        <v>3711</v>
      </c>
      <c r="H11" s="8">
        <v>237</v>
      </c>
      <c r="I11" s="9"/>
    </row>
    <row r="12" spans="1:15" ht="15.75" x14ac:dyDescent="0.25">
      <c r="A12" s="6" t="s">
        <v>2</v>
      </c>
      <c r="B12" s="10" t="s">
        <v>3</v>
      </c>
      <c r="C12" s="10" t="s">
        <v>490</v>
      </c>
      <c r="D12" s="10" t="s">
        <v>4</v>
      </c>
      <c r="E12" s="10" t="s">
        <v>5</v>
      </c>
      <c r="F12" s="10" t="s">
        <v>6</v>
      </c>
      <c r="G12" s="10" t="s">
        <v>7</v>
      </c>
      <c r="H12" s="10" t="s">
        <v>8</v>
      </c>
      <c r="I12" s="10" t="s">
        <v>9</v>
      </c>
      <c r="K12" s="10" t="s">
        <v>491</v>
      </c>
      <c r="L12" s="10" t="s">
        <v>492</v>
      </c>
      <c r="M12" s="10" t="s">
        <v>493</v>
      </c>
      <c r="N12" s="10" t="s">
        <v>494</v>
      </c>
      <c r="O12" s="10" t="s">
        <v>495</v>
      </c>
    </row>
    <row r="13" spans="1:15" ht="20.25" x14ac:dyDescent="0.3">
      <c r="A13" s="12" t="s">
        <v>15</v>
      </c>
      <c r="B13" s="13" t="s">
        <v>16</v>
      </c>
      <c r="C13" s="13">
        <v>1</v>
      </c>
      <c r="D13" s="13" t="s">
        <v>14</v>
      </c>
      <c r="E13" s="13">
        <v>19347</v>
      </c>
      <c r="F13" s="14"/>
      <c r="G13" s="14"/>
      <c r="H13" s="14"/>
      <c r="I13" s="14"/>
      <c r="K13" s="29">
        <f t="shared" ref="K13:K38" si="0">F13*C13</f>
        <v>0</v>
      </c>
      <c r="L13" s="29">
        <f t="shared" ref="L13:L38" si="1">G13*C13</f>
        <v>0</v>
      </c>
      <c r="M13" s="29">
        <f t="shared" ref="M13:M38" si="2">H13*C13</f>
        <v>0</v>
      </c>
      <c r="N13" s="29">
        <f t="shared" ref="N13:N38" si="3">I13*C13</f>
        <v>0</v>
      </c>
      <c r="O13" s="29">
        <f>N13+M13+L13+K13</f>
        <v>0</v>
      </c>
    </row>
    <row r="14" spans="1:15" ht="20.25" x14ac:dyDescent="0.3">
      <c r="A14" s="12" t="s">
        <v>17</v>
      </c>
      <c r="B14" s="13" t="s">
        <v>18</v>
      </c>
      <c r="C14" s="13">
        <v>4.5</v>
      </c>
      <c r="D14" s="13" t="s">
        <v>14</v>
      </c>
      <c r="E14" s="13">
        <v>19342</v>
      </c>
      <c r="F14" s="14">
        <v>2</v>
      </c>
      <c r="G14" s="14">
        <v>4</v>
      </c>
      <c r="H14" s="14"/>
      <c r="I14" s="14"/>
      <c r="K14" s="29">
        <f t="shared" si="0"/>
        <v>9</v>
      </c>
      <c r="L14" s="29">
        <f t="shared" si="1"/>
        <v>18</v>
      </c>
      <c r="M14" s="29">
        <f t="shared" si="2"/>
        <v>0</v>
      </c>
      <c r="N14" s="29">
        <f t="shared" si="3"/>
        <v>0</v>
      </c>
      <c r="O14" s="29">
        <f t="shared" ref="O14:O38" si="4">N14+M14+L14+K14</f>
        <v>27</v>
      </c>
    </row>
    <row r="15" spans="1:15" ht="20.25" x14ac:dyDescent="0.3">
      <c r="A15" s="12" t="s">
        <v>19</v>
      </c>
      <c r="B15" s="13" t="s">
        <v>20</v>
      </c>
      <c r="C15" s="13">
        <v>2</v>
      </c>
      <c r="D15" s="13" t="s">
        <v>14</v>
      </c>
      <c r="E15" s="13">
        <v>19344</v>
      </c>
      <c r="F15" s="14"/>
      <c r="G15" s="14">
        <v>5</v>
      </c>
      <c r="H15" s="14"/>
      <c r="I15" s="14"/>
      <c r="K15" s="29">
        <f t="shared" si="0"/>
        <v>0</v>
      </c>
      <c r="L15" s="29">
        <f t="shared" si="1"/>
        <v>10</v>
      </c>
      <c r="M15" s="29">
        <f t="shared" si="2"/>
        <v>0</v>
      </c>
      <c r="N15" s="29">
        <f t="shared" si="3"/>
        <v>0</v>
      </c>
      <c r="O15" s="29">
        <f t="shared" si="4"/>
        <v>10</v>
      </c>
    </row>
    <row r="16" spans="1:15" ht="20.25" x14ac:dyDescent="0.3">
      <c r="A16" s="12" t="s">
        <v>21</v>
      </c>
      <c r="B16" s="13" t="s">
        <v>22</v>
      </c>
      <c r="C16" s="13">
        <v>0.18</v>
      </c>
      <c r="D16" s="13" t="s">
        <v>14</v>
      </c>
      <c r="E16" s="13">
        <v>19339</v>
      </c>
      <c r="F16" s="14"/>
      <c r="G16" s="14"/>
      <c r="H16" s="14"/>
      <c r="I16" s="14"/>
      <c r="K16" s="29">
        <f t="shared" si="0"/>
        <v>0</v>
      </c>
      <c r="L16" s="29">
        <f t="shared" si="1"/>
        <v>0</v>
      </c>
      <c r="M16" s="29">
        <f t="shared" si="2"/>
        <v>0</v>
      </c>
      <c r="N16" s="29">
        <f t="shared" si="3"/>
        <v>0</v>
      </c>
      <c r="O16" s="29">
        <f t="shared" si="4"/>
        <v>0</v>
      </c>
    </row>
    <row r="17" spans="1:15" ht="20.25" x14ac:dyDescent="0.3">
      <c r="A17" s="12" t="s">
        <v>23</v>
      </c>
      <c r="B17" s="13" t="s">
        <v>24</v>
      </c>
      <c r="C17" s="13">
        <v>5.0999999999999996</v>
      </c>
      <c r="D17" s="9" t="s">
        <v>14</v>
      </c>
      <c r="E17" s="9">
        <v>19320</v>
      </c>
      <c r="F17" s="14"/>
      <c r="G17" s="14" t="s">
        <v>25</v>
      </c>
      <c r="H17" s="14" t="s">
        <v>25</v>
      </c>
      <c r="I17" s="14"/>
      <c r="J17" s="2" t="s">
        <v>25</v>
      </c>
      <c r="K17" s="29">
        <f t="shared" si="0"/>
        <v>0</v>
      </c>
      <c r="L17" s="29" t="e">
        <f t="shared" si="1"/>
        <v>#VALUE!</v>
      </c>
      <c r="M17" s="29" t="e">
        <f t="shared" si="2"/>
        <v>#VALUE!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12" t="s">
        <v>26</v>
      </c>
      <c r="B18" s="13" t="s">
        <v>27</v>
      </c>
      <c r="C18" s="13">
        <v>2.4</v>
      </c>
      <c r="D18" s="13" t="s">
        <v>28</v>
      </c>
      <c r="E18" s="13">
        <v>19315</v>
      </c>
      <c r="F18" s="14">
        <v>20</v>
      </c>
      <c r="G18" s="14"/>
      <c r="H18" s="14"/>
      <c r="I18" s="14"/>
      <c r="K18" s="29">
        <f t="shared" si="0"/>
        <v>48</v>
      </c>
      <c r="L18" s="29">
        <f t="shared" si="1"/>
        <v>0</v>
      </c>
      <c r="M18" s="29">
        <f t="shared" si="2"/>
        <v>0</v>
      </c>
      <c r="N18" s="29">
        <f t="shared" si="3"/>
        <v>0</v>
      </c>
      <c r="O18" s="29">
        <f t="shared" si="4"/>
        <v>48</v>
      </c>
    </row>
    <row r="19" spans="1:15" ht="20.25" x14ac:dyDescent="0.3">
      <c r="A19" s="12" t="s">
        <v>29</v>
      </c>
      <c r="B19" s="13" t="s">
        <v>30</v>
      </c>
      <c r="C19" s="13">
        <v>0.8</v>
      </c>
      <c r="D19" s="13" t="s">
        <v>28</v>
      </c>
      <c r="E19" s="13">
        <v>19309</v>
      </c>
      <c r="F19" s="14">
        <v>20</v>
      </c>
      <c r="G19" s="14">
        <v>28</v>
      </c>
      <c r="H19" s="14">
        <v>20</v>
      </c>
      <c r="I19" s="14"/>
      <c r="K19" s="29">
        <f t="shared" si="0"/>
        <v>16</v>
      </c>
      <c r="L19" s="29">
        <f t="shared" si="1"/>
        <v>22.400000000000002</v>
      </c>
      <c r="M19" s="29">
        <f t="shared" si="2"/>
        <v>16</v>
      </c>
      <c r="N19" s="29">
        <f t="shared" si="3"/>
        <v>0</v>
      </c>
      <c r="O19" s="29">
        <f t="shared" si="4"/>
        <v>54.400000000000006</v>
      </c>
    </row>
    <row r="20" spans="1:15" ht="20.25" x14ac:dyDescent="0.3">
      <c r="A20" s="12" t="s">
        <v>31</v>
      </c>
      <c r="B20" s="13" t="s">
        <v>32</v>
      </c>
      <c r="C20" s="13">
        <v>0.35</v>
      </c>
      <c r="D20" s="9" t="s">
        <v>28</v>
      </c>
      <c r="E20" s="9">
        <v>19336</v>
      </c>
      <c r="F20" s="14" t="s">
        <v>69</v>
      </c>
      <c r="G20" s="14"/>
      <c r="H20" s="14"/>
      <c r="I20" s="14"/>
      <c r="J20" s="2" t="s">
        <v>25</v>
      </c>
      <c r="K20" s="29" t="e">
        <f t="shared" si="0"/>
        <v>#VALUE!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 t="e">
        <f t="shared" si="4"/>
        <v>#VALUE!</v>
      </c>
    </row>
    <row r="21" spans="1:15" ht="20.25" x14ac:dyDescent="0.3">
      <c r="A21" s="12" t="s">
        <v>33</v>
      </c>
      <c r="B21" s="13" t="s">
        <v>34</v>
      </c>
      <c r="C21" s="13">
        <v>0.35</v>
      </c>
      <c r="D21" s="9" t="s">
        <v>28</v>
      </c>
      <c r="E21" s="9">
        <v>19337</v>
      </c>
      <c r="F21" s="14" t="s">
        <v>69</v>
      </c>
      <c r="G21" s="14" t="s">
        <v>74</v>
      </c>
      <c r="H21" s="14"/>
      <c r="I21" s="14"/>
      <c r="J21" s="2" t="s">
        <v>25</v>
      </c>
      <c r="K21" s="29" t="e">
        <f t="shared" si="0"/>
        <v>#VALUE!</v>
      </c>
      <c r="L21" s="29" t="e">
        <f t="shared" si="1"/>
        <v>#VALUE!</v>
      </c>
      <c r="M21" s="29">
        <f t="shared" si="2"/>
        <v>0</v>
      </c>
      <c r="N21" s="29">
        <f t="shared" si="3"/>
        <v>0</v>
      </c>
      <c r="O21" s="29" t="e">
        <f t="shared" si="4"/>
        <v>#VALUE!</v>
      </c>
    </row>
    <row r="22" spans="1:15" ht="20.25" x14ac:dyDescent="0.3">
      <c r="A22" s="12" t="s">
        <v>35</v>
      </c>
      <c r="B22" s="13" t="s">
        <v>36</v>
      </c>
      <c r="C22" s="13">
        <v>0.35</v>
      </c>
      <c r="D22" s="9" t="s">
        <v>28</v>
      </c>
      <c r="E22" s="9">
        <v>19338</v>
      </c>
      <c r="F22" s="14"/>
      <c r="G22" s="14"/>
      <c r="H22" s="14"/>
      <c r="I22" s="14"/>
      <c r="J22" s="2" t="s">
        <v>25</v>
      </c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ht="20.25" x14ac:dyDescent="0.3">
      <c r="A23" s="12" t="s">
        <v>37</v>
      </c>
      <c r="B23" s="13" t="s">
        <v>38</v>
      </c>
      <c r="C23" s="13">
        <v>2.2000000000000002</v>
      </c>
      <c r="D23" s="13" t="s">
        <v>28</v>
      </c>
      <c r="E23" s="13">
        <v>19314</v>
      </c>
      <c r="F23" s="14">
        <v>25</v>
      </c>
      <c r="G23" s="14">
        <v>22</v>
      </c>
      <c r="H23" s="14">
        <v>11</v>
      </c>
      <c r="I23" s="14"/>
      <c r="K23" s="29">
        <f t="shared" si="0"/>
        <v>55.000000000000007</v>
      </c>
      <c r="L23" s="29">
        <f t="shared" si="1"/>
        <v>48.400000000000006</v>
      </c>
      <c r="M23" s="29">
        <f t="shared" si="2"/>
        <v>24.200000000000003</v>
      </c>
      <c r="N23" s="29">
        <f t="shared" si="3"/>
        <v>0</v>
      </c>
      <c r="O23" s="29">
        <f t="shared" si="4"/>
        <v>127.60000000000002</v>
      </c>
    </row>
    <row r="24" spans="1:15" ht="20.25" x14ac:dyDescent="0.3">
      <c r="A24" s="12" t="s">
        <v>39</v>
      </c>
      <c r="B24" s="13" t="s">
        <v>40</v>
      </c>
      <c r="C24" s="13">
        <v>5</v>
      </c>
      <c r="D24" s="13" t="s">
        <v>28</v>
      </c>
      <c r="E24" s="13">
        <v>19343</v>
      </c>
      <c r="F24" s="14">
        <v>2</v>
      </c>
      <c r="G24" s="14"/>
      <c r="H24" s="14"/>
      <c r="I24" s="14"/>
      <c r="K24" s="29">
        <f t="shared" si="0"/>
        <v>10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10</v>
      </c>
    </row>
    <row r="25" spans="1:15" ht="20.25" x14ac:dyDescent="0.3">
      <c r="A25" s="12" t="s">
        <v>41</v>
      </c>
      <c r="B25" s="13" t="s">
        <v>42</v>
      </c>
      <c r="C25" s="13">
        <v>2.5</v>
      </c>
      <c r="D25" s="13" t="s">
        <v>28</v>
      </c>
      <c r="E25" s="13">
        <v>17353</v>
      </c>
      <c r="F25" s="14"/>
      <c r="G25" s="14"/>
      <c r="H25" s="14"/>
      <c r="I25" s="14"/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0</v>
      </c>
    </row>
    <row r="26" spans="1:15" ht="20.25" x14ac:dyDescent="0.3">
      <c r="A26" s="12" t="s">
        <v>43</v>
      </c>
      <c r="B26" s="13" t="s">
        <v>44</v>
      </c>
      <c r="C26" s="13"/>
      <c r="D26" s="13" t="s">
        <v>28</v>
      </c>
      <c r="E26" s="13">
        <v>19308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s="18" customFormat="1" ht="20.25" x14ac:dyDescent="0.3">
      <c r="A27" s="12" t="s">
        <v>45</v>
      </c>
      <c r="B27" s="13" t="s">
        <v>46</v>
      </c>
      <c r="C27" s="13">
        <v>5.4</v>
      </c>
      <c r="D27" s="16" t="s">
        <v>28</v>
      </c>
      <c r="E27" s="16">
        <v>19319</v>
      </c>
      <c r="F27" s="14"/>
      <c r="G27" s="14"/>
      <c r="H27" s="14"/>
      <c r="I27" s="14"/>
      <c r="K27" s="29">
        <f t="shared" si="0"/>
        <v>0</v>
      </c>
      <c r="L27" s="29">
        <f t="shared" si="1"/>
        <v>0</v>
      </c>
      <c r="M27" s="29">
        <f t="shared" si="2"/>
        <v>0</v>
      </c>
      <c r="N27" s="29">
        <f t="shared" si="3"/>
        <v>0</v>
      </c>
      <c r="O27" s="29">
        <f t="shared" si="4"/>
        <v>0</v>
      </c>
    </row>
    <row r="28" spans="1:15" s="19" customFormat="1" ht="20.25" x14ac:dyDescent="0.3">
      <c r="A28" s="12" t="s">
        <v>47</v>
      </c>
      <c r="B28" s="13" t="s">
        <v>48</v>
      </c>
      <c r="C28" s="13">
        <v>2.6</v>
      </c>
      <c r="D28" s="13" t="s">
        <v>28</v>
      </c>
      <c r="E28" s="13">
        <v>1371</v>
      </c>
      <c r="F28" s="14">
        <v>2</v>
      </c>
      <c r="G28" s="14"/>
      <c r="H28" s="14">
        <v>6</v>
      </c>
      <c r="I28" s="14"/>
      <c r="K28" s="29">
        <f t="shared" si="0"/>
        <v>5.2</v>
      </c>
      <c r="L28" s="29">
        <f t="shared" si="1"/>
        <v>0</v>
      </c>
      <c r="M28" s="29">
        <f t="shared" si="2"/>
        <v>15.600000000000001</v>
      </c>
      <c r="N28" s="29">
        <f t="shared" si="3"/>
        <v>0</v>
      </c>
      <c r="O28" s="29">
        <f t="shared" si="4"/>
        <v>20.8</v>
      </c>
    </row>
    <row r="29" spans="1:15" ht="20.25" x14ac:dyDescent="0.3">
      <c r="A29" s="12" t="s">
        <v>49</v>
      </c>
      <c r="B29" s="9" t="s">
        <v>50</v>
      </c>
      <c r="C29" s="13">
        <v>3.6</v>
      </c>
      <c r="D29" s="13" t="s">
        <v>28</v>
      </c>
      <c r="E29" s="13">
        <v>19318</v>
      </c>
      <c r="F29" s="14" t="s">
        <v>74</v>
      </c>
      <c r="G29" s="14" t="s">
        <v>118</v>
      </c>
      <c r="H29" s="14" t="s">
        <v>69</v>
      </c>
      <c r="I29" s="14" t="s">
        <v>25</v>
      </c>
      <c r="K29" s="29" t="e">
        <f t="shared" si="0"/>
        <v>#VALUE!</v>
      </c>
      <c r="L29" s="29" t="e">
        <f t="shared" si="1"/>
        <v>#VALUE!</v>
      </c>
      <c r="M29" s="29" t="e">
        <f t="shared" si="2"/>
        <v>#VALUE!</v>
      </c>
      <c r="N29" s="29" t="e">
        <f t="shared" si="3"/>
        <v>#VALUE!</v>
      </c>
      <c r="O29" s="29" t="e">
        <f t="shared" si="4"/>
        <v>#VALUE!</v>
      </c>
    </row>
    <row r="30" spans="1:15" s="18" customFormat="1" ht="20.25" x14ac:dyDescent="0.3">
      <c r="A30" s="12" t="s">
        <v>52</v>
      </c>
      <c r="B30" s="13" t="s">
        <v>53</v>
      </c>
      <c r="C30" s="13">
        <v>5</v>
      </c>
      <c r="D30" s="13" t="s">
        <v>28</v>
      </c>
      <c r="E30" s="13">
        <v>19301</v>
      </c>
      <c r="F30" s="14"/>
      <c r="G30" s="14">
        <v>4</v>
      </c>
      <c r="H30" s="14"/>
      <c r="I30" s="14"/>
      <c r="K30" s="29">
        <f t="shared" si="0"/>
        <v>0</v>
      </c>
      <c r="L30" s="29">
        <f t="shared" si="1"/>
        <v>20</v>
      </c>
      <c r="M30" s="29">
        <f t="shared" si="2"/>
        <v>0</v>
      </c>
      <c r="N30" s="29">
        <f t="shared" si="3"/>
        <v>0</v>
      </c>
      <c r="O30" s="29">
        <f t="shared" si="4"/>
        <v>20</v>
      </c>
    </row>
    <row r="31" spans="1:15" ht="20.25" x14ac:dyDescent="0.3">
      <c r="A31" s="12" t="s">
        <v>54</v>
      </c>
      <c r="B31" s="13" t="s">
        <v>55</v>
      </c>
      <c r="C31" s="13">
        <v>5</v>
      </c>
      <c r="D31" s="13" t="s">
        <v>28</v>
      </c>
      <c r="E31" s="13">
        <v>19349</v>
      </c>
      <c r="F31" s="14"/>
      <c r="G31" s="14"/>
      <c r="H31" s="14"/>
      <c r="I31" s="14"/>
      <c r="K31" s="29">
        <f t="shared" si="0"/>
        <v>0</v>
      </c>
      <c r="L31" s="29">
        <f t="shared" si="1"/>
        <v>0</v>
      </c>
      <c r="M31" s="29">
        <f t="shared" si="2"/>
        <v>0</v>
      </c>
      <c r="N31" s="29">
        <f t="shared" si="3"/>
        <v>0</v>
      </c>
      <c r="O31" s="29">
        <f t="shared" si="4"/>
        <v>0</v>
      </c>
    </row>
    <row r="32" spans="1:15" ht="20.25" x14ac:dyDescent="0.3">
      <c r="A32" s="12" t="s">
        <v>56</v>
      </c>
      <c r="B32" s="13" t="s">
        <v>57</v>
      </c>
      <c r="C32" s="13">
        <v>4.5999999999999996</v>
      </c>
      <c r="D32" s="9" t="s">
        <v>58</v>
      </c>
      <c r="E32" s="9">
        <v>19335</v>
      </c>
      <c r="F32" s="14" t="s">
        <v>131</v>
      </c>
      <c r="G32" s="14"/>
      <c r="H32" s="14" t="s">
        <v>71</v>
      </c>
      <c r="I32" s="14" t="s">
        <v>131</v>
      </c>
      <c r="J32" s="2" t="s">
        <v>59</v>
      </c>
      <c r="K32" s="29" t="e">
        <f t="shared" si="0"/>
        <v>#VALUE!</v>
      </c>
      <c r="L32" s="29">
        <f t="shared" si="1"/>
        <v>0</v>
      </c>
      <c r="M32" s="29" t="e">
        <f t="shared" si="2"/>
        <v>#VALUE!</v>
      </c>
      <c r="N32" s="29" t="e">
        <f t="shared" si="3"/>
        <v>#VALUE!</v>
      </c>
      <c r="O32" s="29" t="e">
        <f t="shared" si="4"/>
        <v>#VALUE!</v>
      </c>
    </row>
    <row r="33" spans="1:15" ht="16.5" x14ac:dyDescent="0.25">
      <c r="A33" s="21" t="s">
        <v>60</v>
      </c>
      <c r="B33" s="13" t="s">
        <v>61</v>
      </c>
      <c r="C33" s="13">
        <v>5</v>
      </c>
      <c r="D33" s="13" t="s">
        <v>28</v>
      </c>
      <c r="E33" s="13">
        <v>19333</v>
      </c>
      <c r="F33" s="28">
        <v>8</v>
      </c>
      <c r="G33" s="28"/>
      <c r="H33" s="28"/>
      <c r="I33" s="28"/>
      <c r="K33" s="29">
        <f t="shared" si="0"/>
        <v>40</v>
      </c>
      <c r="L33" s="29">
        <f t="shared" si="1"/>
        <v>0</v>
      </c>
      <c r="M33" s="29">
        <f t="shared" si="2"/>
        <v>0</v>
      </c>
      <c r="N33" s="29">
        <f t="shared" si="3"/>
        <v>0</v>
      </c>
      <c r="O33" s="29">
        <f t="shared" si="4"/>
        <v>40</v>
      </c>
    </row>
    <row r="34" spans="1:15" ht="20.25" x14ac:dyDescent="0.3">
      <c r="A34" s="22">
        <v>994266</v>
      </c>
      <c r="B34" s="13" t="s">
        <v>62</v>
      </c>
      <c r="C34" s="13">
        <v>3.3</v>
      </c>
      <c r="D34" s="13" t="s">
        <v>28</v>
      </c>
      <c r="E34" s="13">
        <v>19280</v>
      </c>
      <c r="F34" s="14"/>
      <c r="G34" s="14">
        <v>4</v>
      </c>
      <c r="H34" s="14">
        <v>2</v>
      </c>
      <c r="I34" s="14"/>
      <c r="K34" s="29">
        <f t="shared" si="0"/>
        <v>0</v>
      </c>
      <c r="L34" s="29">
        <f t="shared" si="1"/>
        <v>13.2</v>
      </c>
      <c r="M34" s="29">
        <f t="shared" si="2"/>
        <v>6.6</v>
      </c>
      <c r="N34" s="29">
        <f t="shared" si="3"/>
        <v>0</v>
      </c>
      <c r="O34" s="29">
        <f t="shared" si="4"/>
        <v>19.799999999999997</v>
      </c>
    </row>
    <row r="35" spans="1:15" ht="20.25" x14ac:dyDescent="0.3">
      <c r="A35" s="26" t="s">
        <v>163</v>
      </c>
      <c r="B35" s="13" t="s">
        <v>165</v>
      </c>
      <c r="C35" s="13">
        <v>2.5</v>
      </c>
      <c r="D35" s="9" t="s">
        <v>58</v>
      </c>
      <c r="E35" s="9">
        <v>19332</v>
      </c>
      <c r="F35" s="14" t="s">
        <v>74</v>
      </c>
      <c r="G35" s="14" t="s">
        <v>68</v>
      </c>
      <c r="H35" s="14" t="s">
        <v>69</v>
      </c>
      <c r="I35" s="14" t="s">
        <v>496</v>
      </c>
      <c r="J35" s="2" t="s">
        <v>167</v>
      </c>
      <c r="K35" s="29" t="e">
        <f t="shared" si="0"/>
        <v>#VALUE!</v>
      </c>
      <c r="L35" s="29" t="e">
        <f t="shared" si="1"/>
        <v>#VALUE!</v>
      </c>
      <c r="M35" s="29" t="e">
        <f t="shared" si="2"/>
        <v>#VALUE!</v>
      </c>
      <c r="N35" s="29" t="e">
        <f t="shared" si="3"/>
        <v>#VALUE!</v>
      </c>
      <c r="O35" s="29" t="e">
        <f t="shared" si="4"/>
        <v>#VALUE!</v>
      </c>
    </row>
    <row r="36" spans="1:15" ht="20.25" x14ac:dyDescent="0.3">
      <c r="A36" s="26" t="s">
        <v>164</v>
      </c>
      <c r="B36" s="13" t="s">
        <v>166</v>
      </c>
      <c r="C36" s="13">
        <v>2</v>
      </c>
      <c r="D36" s="13" t="s">
        <v>28</v>
      </c>
      <c r="E36" s="13">
        <v>19348</v>
      </c>
      <c r="F36" s="14">
        <v>15</v>
      </c>
      <c r="G36" s="14">
        <v>11</v>
      </c>
      <c r="H36" s="14"/>
      <c r="I36" s="14"/>
      <c r="K36" s="29">
        <f t="shared" si="0"/>
        <v>30</v>
      </c>
      <c r="L36" s="29">
        <f t="shared" si="1"/>
        <v>22</v>
      </c>
      <c r="M36" s="29">
        <f t="shared" si="2"/>
        <v>0</v>
      </c>
      <c r="N36" s="29">
        <f t="shared" si="3"/>
        <v>0</v>
      </c>
      <c r="O36" s="29">
        <f t="shared" si="4"/>
        <v>52</v>
      </c>
    </row>
    <row r="37" spans="1:15" ht="20.25" x14ac:dyDescent="0.3">
      <c r="A37" s="22">
        <v>7502223916272</v>
      </c>
      <c r="B37" s="13" t="s">
        <v>63</v>
      </c>
      <c r="C37" s="13">
        <v>0.17</v>
      </c>
      <c r="D37" s="13" t="s">
        <v>64</v>
      </c>
      <c r="E37" s="13">
        <v>17407</v>
      </c>
      <c r="F37" s="14"/>
      <c r="G37" s="14"/>
      <c r="H37" s="14">
        <v>10</v>
      </c>
      <c r="I37" s="14"/>
      <c r="K37" s="29">
        <f t="shared" si="0"/>
        <v>0</v>
      </c>
      <c r="L37" s="29">
        <f t="shared" si="1"/>
        <v>0</v>
      </c>
      <c r="M37" s="29">
        <f t="shared" si="2"/>
        <v>1.7000000000000002</v>
      </c>
      <c r="N37" s="29">
        <f t="shared" si="3"/>
        <v>0</v>
      </c>
      <c r="O37" s="29">
        <f t="shared" si="4"/>
        <v>1.7000000000000002</v>
      </c>
    </row>
    <row r="38" spans="1:15" ht="20.25" x14ac:dyDescent="0.3">
      <c r="A38" s="22">
        <v>990088</v>
      </c>
      <c r="B38" s="13" t="s">
        <v>65</v>
      </c>
      <c r="C38" s="13">
        <v>1</v>
      </c>
      <c r="D38" s="13" t="s">
        <v>64</v>
      </c>
      <c r="E38" s="13">
        <v>17349</v>
      </c>
      <c r="F38" s="14">
        <v>15</v>
      </c>
      <c r="G38" s="14"/>
      <c r="H38" s="14"/>
      <c r="I38" s="14"/>
      <c r="K38" s="29">
        <f t="shared" si="0"/>
        <v>15</v>
      </c>
      <c r="L38" s="29">
        <f t="shared" si="1"/>
        <v>0</v>
      </c>
      <c r="M38" s="29">
        <f t="shared" si="2"/>
        <v>0</v>
      </c>
      <c r="N38" s="29">
        <f t="shared" si="3"/>
        <v>0</v>
      </c>
      <c r="O38" s="29">
        <f t="shared" si="4"/>
        <v>15</v>
      </c>
    </row>
    <row r="39" spans="1:15" ht="15.75" x14ac:dyDescent="0.25">
      <c r="F39" s="19"/>
      <c r="G39" s="23"/>
      <c r="H39" s="23"/>
      <c r="K39" s="10" t="e">
        <f>SUM(K13:K38)</f>
        <v>#VALUE!</v>
      </c>
      <c r="L39" s="10" t="e">
        <f>SUM(L13:L38)</f>
        <v>#VALUE!</v>
      </c>
      <c r="M39" s="10" t="e">
        <f>SUM(M13:M38)</f>
        <v>#VALUE!</v>
      </c>
      <c r="N39" s="10" t="e">
        <f>SUM(N13:N38)</f>
        <v>#VALUE!</v>
      </c>
      <c r="O39" s="31" t="e">
        <f>SUM(O13:O38)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59" orientation="landscape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8.5703125" style="2" customWidth="1"/>
    <col min="4" max="4" width="10.140625" style="2" customWidth="1"/>
    <col min="5" max="5" width="16.85546875" style="2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497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3" t="s">
        <v>498</v>
      </c>
      <c r="B8" s="3"/>
      <c r="C8" s="3"/>
      <c r="D8" s="4"/>
      <c r="E8" s="4"/>
      <c r="F8" s="4"/>
      <c r="G8" s="4"/>
      <c r="H8" s="4"/>
      <c r="I8" s="4"/>
    </row>
    <row r="9" spans="1:15" ht="20.25" x14ac:dyDescent="0.3">
      <c r="A9" s="5"/>
      <c r="B9" s="5"/>
      <c r="C9" s="3"/>
      <c r="D9" s="4"/>
      <c r="E9" s="4"/>
      <c r="F9" s="4"/>
      <c r="G9" s="4"/>
      <c r="H9" s="4"/>
      <c r="I9" s="4"/>
    </row>
    <row r="10" spans="1:15" ht="15.75" x14ac:dyDescent="0.25">
      <c r="A10" s="6" t="s">
        <v>1</v>
      </c>
      <c r="B10" s="6"/>
      <c r="C10" s="6"/>
      <c r="D10" s="6"/>
      <c r="E10" s="6"/>
      <c r="F10" s="6"/>
      <c r="G10" s="6"/>
      <c r="H10" s="6"/>
      <c r="I10" s="6"/>
    </row>
    <row r="11" spans="1:15" x14ac:dyDescent="0.2">
      <c r="A11" s="7"/>
      <c r="B11" s="7"/>
      <c r="C11" s="7"/>
      <c r="D11" s="7"/>
      <c r="E11" s="7"/>
      <c r="F11" s="8">
        <v>3702</v>
      </c>
      <c r="G11" s="8">
        <v>3711</v>
      </c>
      <c r="H11" s="8">
        <v>237</v>
      </c>
      <c r="I11" s="9"/>
    </row>
    <row r="12" spans="1:15" ht="15.75" x14ac:dyDescent="0.25">
      <c r="A12" s="6" t="s">
        <v>2</v>
      </c>
      <c r="B12" s="10" t="s">
        <v>3</v>
      </c>
      <c r="C12" s="10" t="s">
        <v>490</v>
      </c>
      <c r="D12" s="10" t="s">
        <v>4</v>
      </c>
      <c r="E12" s="10" t="s">
        <v>5</v>
      </c>
      <c r="F12" s="10" t="s">
        <v>6</v>
      </c>
      <c r="G12" s="10" t="s">
        <v>7</v>
      </c>
      <c r="H12" s="10" t="s">
        <v>8</v>
      </c>
      <c r="I12" s="10" t="s">
        <v>9</v>
      </c>
      <c r="K12" s="10" t="s">
        <v>491</v>
      </c>
      <c r="L12" s="10" t="s">
        <v>492</v>
      </c>
      <c r="M12" s="10" t="s">
        <v>493</v>
      </c>
      <c r="N12" s="10" t="s">
        <v>494</v>
      </c>
      <c r="O12" s="10" t="s">
        <v>495</v>
      </c>
    </row>
    <row r="13" spans="1:15" ht="20.25" x14ac:dyDescent="0.3">
      <c r="A13" s="12" t="s">
        <v>15</v>
      </c>
      <c r="B13" s="13" t="s">
        <v>16</v>
      </c>
      <c r="C13" s="13">
        <v>1</v>
      </c>
      <c r="D13" s="13" t="s">
        <v>14</v>
      </c>
      <c r="E13" s="13">
        <v>19347</v>
      </c>
      <c r="F13" s="14"/>
      <c r="G13" s="14"/>
      <c r="H13" s="14"/>
      <c r="I13" s="14"/>
      <c r="K13" s="29">
        <f t="shared" ref="K13:K38" si="0">F13*C13</f>
        <v>0</v>
      </c>
      <c r="L13" s="29">
        <f t="shared" ref="L13:L38" si="1">G13*C13</f>
        <v>0</v>
      </c>
      <c r="M13" s="29">
        <f t="shared" ref="M13:M38" si="2">H13*C13</f>
        <v>0</v>
      </c>
      <c r="N13" s="29">
        <f t="shared" ref="N13:N38" si="3">I13*C13</f>
        <v>0</v>
      </c>
      <c r="O13" s="29">
        <f>N13+M13+L13+K13</f>
        <v>0</v>
      </c>
    </row>
    <row r="14" spans="1:15" ht="20.25" x14ac:dyDescent="0.3">
      <c r="A14" s="12" t="s">
        <v>17</v>
      </c>
      <c r="B14" s="13" t="s">
        <v>18</v>
      </c>
      <c r="C14" s="13">
        <v>4.5</v>
      </c>
      <c r="D14" s="13" t="s">
        <v>14</v>
      </c>
      <c r="E14" s="13">
        <v>19342</v>
      </c>
      <c r="F14" s="14">
        <v>2</v>
      </c>
      <c r="G14" s="14"/>
      <c r="H14" s="14">
        <v>1</v>
      </c>
      <c r="I14" s="14"/>
      <c r="K14" s="29">
        <f t="shared" si="0"/>
        <v>9</v>
      </c>
      <c r="L14" s="29">
        <f t="shared" si="1"/>
        <v>0</v>
      </c>
      <c r="M14" s="29">
        <f t="shared" si="2"/>
        <v>4.5</v>
      </c>
      <c r="N14" s="29">
        <f t="shared" si="3"/>
        <v>0</v>
      </c>
      <c r="O14" s="29">
        <f t="shared" ref="O14:O38" si="4">N14+M14+L14+K14</f>
        <v>13.5</v>
      </c>
    </row>
    <row r="15" spans="1:15" ht="20.25" x14ac:dyDescent="0.3">
      <c r="A15" s="12" t="s">
        <v>19</v>
      </c>
      <c r="B15" s="13" t="s">
        <v>20</v>
      </c>
      <c r="C15" s="13">
        <v>2</v>
      </c>
      <c r="D15" s="13" t="s">
        <v>14</v>
      </c>
      <c r="E15" s="13">
        <v>19344</v>
      </c>
      <c r="F15" s="14"/>
      <c r="G15" s="14">
        <v>4</v>
      </c>
      <c r="H15" s="14">
        <v>2</v>
      </c>
      <c r="I15" s="14"/>
      <c r="K15" s="29">
        <f t="shared" si="0"/>
        <v>0</v>
      </c>
      <c r="L15" s="29">
        <f t="shared" si="1"/>
        <v>8</v>
      </c>
      <c r="M15" s="29">
        <f t="shared" si="2"/>
        <v>4</v>
      </c>
      <c r="N15" s="29">
        <f t="shared" si="3"/>
        <v>0</v>
      </c>
      <c r="O15" s="29">
        <f t="shared" si="4"/>
        <v>12</v>
      </c>
    </row>
    <row r="16" spans="1:15" ht="20.25" x14ac:dyDescent="0.3">
      <c r="A16" s="12" t="s">
        <v>21</v>
      </c>
      <c r="B16" s="13" t="s">
        <v>22</v>
      </c>
      <c r="C16" s="13">
        <v>0.18</v>
      </c>
      <c r="D16" s="13" t="s">
        <v>14</v>
      </c>
      <c r="E16" s="13">
        <v>19339</v>
      </c>
      <c r="F16" s="14"/>
      <c r="G16" s="14"/>
      <c r="H16" s="14"/>
      <c r="I16" s="14"/>
      <c r="K16" s="29">
        <f t="shared" si="0"/>
        <v>0</v>
      </c>
      <c r="L16" s="29">
        <f t="shared" si="1"/>
        <v>0</v>
      </c>
      <c r="M16" s="29">
        <f t="shared" si="2"/>
        <v>0</v>
      </c>
      <c r="N16" s="29">
        <f t="shared" si="3"/>
        <v>0</v>
      </c>
      <c r="O16" s="29">
        <f t="shared" si="4"/>
        <v>0</v>
      </c>
    </row>
    <row r="17" spans="1:15" ht="20.25" x14ac:dyDescent="0.3">
      <c r="A17" s="12" t="s">
        <v>23</v>
      </c>
      <c r="B17" s="13" t="s">
        <v>24</v>
      </c>
      <c r="C17" s="13">
        <v>5.0999999999999996</v>
      </c>
      <c r="D17" s="9" t="s">
        <v>14</v>
      </c>
      <c r="E17" s="9">
        <v>19320</v>
      </c>
      <c r="F17" s="14"/>
      <c r="G17" s="14" t="s">
        <v>25</v>
      </c>
      <c r="H17" s="14" t="s">
        <v>25</v>
      </c>
      <c r="I17" s="14" t="s">
        <v>25</v>
      </c>
      <c r="J17" s="2" t="s">
        <v>25</v>
      </c>
      <c r="K17" s="29">
        <f t="shared" si="0"/>
        <v>0</v>
      </c>
      <c r="L17" s="29" t="e">
        <f t="shared" si="1"/>
        <v>#VALUE!</v>
      </c>
      <c r="M17" s="29" t="e">
        <f t="shared" si="2"/>
        <v>#VALUE!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12" t="s">
        <v>26</v>
      </c>
      <c r="B18" s="13" t="s">
        <v>27</v>
      </c>
      <c r="C18" s="13">
        <v>2.4</v>
      </c>
      <c r="D18" s="13" t="s">
        <v>28</v>
      </c>
      <c r="E18" s="13">
        <v>19315</v>
      </c>
      <c r="F18" s="14">
        <v>20</v>
      </c>
      <c r="G18" s="14">
        <v>12</v>
      </c>
      <c r="H18" s="14">
        <v>11</v>
      </c>
      <c r="I18" s="14"/>
      <c r="K18" s="29">
        <f t="shared" si="0"/>
        <v>48</v>
      </c>
      <c r="L18" s="29">
        <f t="shared" si="1"/>
        <v>28.799999999999997</v>
      </c>
      <c r="M18" s="29">
        <f t="shared" si="2"/>
        <v>26.4</v>
      </c>
      <c r="N18" s="29">
        <f t="shared" si="3"/>
        <v>0</v>
      </c>
      <c r="O18" s="29">
        <f t="shared" si="4"/>
        <v>103.19999999999999</v>
      </c>
    </row>
    <row r="19" spans="1:15" ht="20.25" x14ac:dyDescent="0.3">
      <c r="A19" s="12" t="s">
        <v>29</v>
      </c>
      <c r="B19" s="13" t="s">
        <v>30</v>
      </c>
      <c r="C19" s="13">
        <v>0.8</v>
      </c>
      <c r="D19" s="13" t="s">
        <v>28</v>
      </c>
      <c r="E19" s="13">
        <v>19309</v>
      </c>
      <c r="F19" s="14">
        <v>30</v>
      </c>
      <c r="G19" s="14">
        <v>56</v>
      </c>
      <c r="H19" s="14">
        <v>28</v>
      </c>
      <c r="I19" s="14"/>
      <c r="K19" s="29">
        <f t="shared" si="0"/>
        <v>24</v>
      </c>
      <c r="L19" s="29">
        <f t="shared" si="1"/>
        <v>44.800000000000004</v>
      </c>
      <c r="M19" s="29">
        <f t="shared" si="2"/>
        <v>22.400000000000002</v>
      </c>
      <c r="N19" s="29">
        <f t="shared" si="3"/>
        <v>0</v>
      </c>
      <c r="O19" s="29">
        <f t="shared" si="4"/>
        <v>91.2</v>
      </c>
    </row>
    <row r="20" spans="1:15" ht="20.25" x14ac:dyDescent="0.3">
      <c r="A20" s="12" t="s">
        <v>31</v>
      </c>
      <c r="B20" s="13" t="s">
        <v>32</v>
      </c>
      <c r="C20" s="13">
        <v>0.35</v>
      </c>
      <c r="D20" s="9" t="s">
        <v>28</v>
      </c>
      <c r="E20" s="9">
        <v>19336</v>
      </c>
      <c r="F20" s="14" t="s">
        <v>74</v>
      </c>
      <c r="G20" s="14"/>
      <c r="H20" s="14" t="s">
        <v>69</v>
      </c>
      <c r="I20" s="14" t="s">
        <v>74</v>
      </c>
      <c r="J20" s="2" t="s">
        <v>25</v>
      </c>
      <c r="K20" s="29" t="e">
        <f t="shared" si="0"/>
        <v>#VALUE!</v>
      </c>
      <c r="L20" s="29">
        <f t="shared" si="1"/>
        <v>0</v>
      </c>
      <c r="M20" s="29" t="e">
        <f t="shared" si="2"/>
        <v>#VALUE!</v>
      </c>
      <c r="N20" s="29" t="e">
        <f t="shared" si="3"/>
        <v>#VALUE!</v>
      </c>
      <c r="O20" s="29" t="e">
        <f t="shared" si="4"/>
        <v>#VALUE!</v>
      </c>
    </row>
    <row r="21" spans="1:15" ht="20.25" x14ac:dyDescent="0.3">
      <c r="A21" s="12" t="s">
        <v>33</v>
      </c>
      <c r="B21" s="13" t="s">
        <v>34</v>
      </c>
      <c r="C21" s="13">
        <v>0.35</v>
      </c>
      <c r="D21" s="9" t="s">
        <v>28</v>
      </c>
      <c r="E21" s="9">
        <v>19337</v>
      </c>
      <c r="F21" s="14" t="s">
        <v>74</v>
      </c>
      <c r="G21" s="14"/>
      <c r="H21" s="14" t="s">
        <v>69</v>
      </c>
      <c r="I21" s="14" t="s">
        <v>74</v>
      </c>
      <c r="J21" s="2" t="s">
        <v>25</v>
      </c>
      <c r="K21" s="29" t="e">
        <f t="shared" si="0"/>
        <v>#VALUE!</v>
      </c>
      <c r="L21" s="29">
        <f t="shared" si="1"/>
        <v>0</v>
      </c>
      <c r="M21" s="29" t="e">
        <f t="shared" si="2"/>
        <v>#VALUE!</v>
      </c>
      <c r="N21" s="29" t="e">
        <f t="shared" si="3"/>
        <v>#VALUE!</v>
      </c>
      <c r="O21" s="29" t="e">
        <f t="shared" si="4"/>
        <v>#VALUE!</v>
      </c>
    </row>
    <row r="22" spans="1:15" ht="20.25" x14ac:dyDescent="0.3">
      <c r="A22" s="12" t="s">
        <v>35</v>
      </c>
      <c r="B22" s="13" t="s">
        <v>36</v>
      </c>
      <c r="C22" s="13">
        <v>0.35</v>
      </c>
      <c r="D22" s="9" t="s">
        <v>28</v>
      </c>
      <c r="E22" s="9">
        <v>19338</v>
      </c>
      <c r="F22" s="14" t="s">
        <v>74</v>
      </c>
      <c r="G22" s="14">
        <v>20</v>
      </c>
      <c r="H22" s="14" t="s">
        <v>69</v>
      </c>
      <c r="I22" s="14"/>
      <c r="J22" s="2" t="s">
        <v>25</v>
      </c>
      <c r="K22" s="29" t="e">
        <f t="shared" si="0"/>
        <v>#VALUE!</v>
      </c>
      <c r="L22" s="29">
        <f t="shared" si="1"/>
        <v>7</v>
      </c>
      <c r="M22" s="29" t="e">
        <f t="shared" si="2"/>
        <v>#VALUE!</v>
      </c>
      <c r="N22" s="29">
        <f t="shared" si="3"/>
        <v>0</v>
      </c>
      <c r="O22" s="29" t="e">
        <f t="shared" si="4"/>
        <v>#VALUE!</v>
      </c>
    </row>
    <row r="23" spans="1:15" ht="20.25" x14ac:dyDescent="0.3">
      <c r="A23" s="12" t="s">
        <v>37</v>
      </c>
      <c r="B23" s="13" t="s">
        <v>38</v>
      </c>
      <c r="C23" s="13">
        <v>2.2000000000000002</v>
      </c>
      <c r="D23" s="13" t="s">
        <v>28</v>
      </c>
      <c r="E23" s="13">
        <v>19314</v>
      </c>
      <c r="F23" s="14"/>
      <c r="G23" s="14">
        <v>11</v>
      </c>
      <c r="H23" s="14">
        <v>22</v>
      </c>
      <c r="I23" s="14"/>
      <c r="K23" s="29">
        <f t="shared" si="0"/>
        <v>0</v>
      </c>
      <c r="L23" s="29">
        <f t="shared" si="1"/>
        <v>24.200000000000003</v>
      </c>
      <c r="M23" s="29">
        <f t="shared" si="2"/>
        <v>48.400000000000006</v>
      </c>
      <c r="N23" s="29">
        <f t="shared" si="3"/>
        <v>0</v>
      </c>
      <c r="O23" s="29">
        <f t="shared" si="4"/>
        <v>72.600000000000009</v>
      </c>
    </row>
    <row r="24" spans="1:15" ht="20.25" x14ac:dyDescent="0.3">
      <c r="A24" s="12" t="s">
        <v>39</v>
      </c>
      <c r="B24" s="13" t="s">
        <v>40</v>
      </c>
      <c r="C24" s="13">
        <v>5</v>
      </c>
      <c r="D24" s="13" t="s">
        <v>28</v>
      </c>
      <c r="E24" s="13">
        <v>19343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0</v>
      </c>
    </row>
    <row r="25" spans="1:15" ht="20.25" x14ac:dyDescent="0.3">
      <c r="A25" s="12" t="s">
        <v>41</v>
      </c>
      <c r="B25" s="13" t="s">
        <v>42</v>
      </c>
      <c r="C25" s="13">
        <v>2.5</v>
      </c>
      <c r="D25" s="13" t="s">
        <v>28</v>
      </c>
      <c r="E25" s="13">
        <v>17353</v>
      </c>
      <c r="F25" s="14">
        <v>5</v>
      </c>
      <c r="G25" s="14"/>
      <c r="H25" s="14"/>
      <c r="I25" s="14"/>
      <c r="K25" s="29">
        <f t="shared" si="0"/>
        <v>12.5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12.5</v>
      </c>
    </row>
    <row r="26" spans="1:15" ht="20.25" x14ac:dyDescent="0.3">
      <c r="A26" s="12" t="s">
        <v>43</v>
      </c>
      <c r="B26" s="13" t="s">
        <v>44</v>
      </c>
      <c r="C26" s="13"/>
      <c r="D26" s="13" t="s">
        <v>28</v>
      </c>
      <c r="E26" s="13">
        <v>19308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s="18" customFormat="1" ht="20.25" x14ac:dyDescent="0.3">
      <c r="A27" s="12" t="s">
        <v>45</v>
      </c>
      <c r="B27" s="13" t="s">
        <v>46</v>
      </c>
      <c r="C27" s="13">
        <v>5.4</v>
      </c>
      <c r="D27" s="16" t="s">
        <v>28</v>
      </c>
      <c r="E27" s="16">
        <v>19319</v>
      </c>
      <c r="F27" s="14"/>
      <c r="G27" s="14"/>
      <c r="H27" s="14"/>
      <c r="I27" s="14"/>
      <c r="K27" s="29">
        <f t="shared" si="0"/>
        <v>0</v>
      </c>
      <c r="L27" s="29">
        <f t="shared" si="1"/>
        <v>0</v>
      </c>
      <c r="M27" s="29">
        <f t="shared" si="2"/>
        <v>0</v>
      </c>
      <c r="N27" s="29">
        <f t="shared" si="3"/>
        <v>0</v>
      </c>
      <c r="O27" s="29">
        <f t="shared" si="4"/>
        <v>0</v>
      </c>
    </row>
    <row r="28" spans="1:15" s="19" customFormat="1" ht="20.25" x14ac:dyDescent="0.3">
      <c r="A28" s="12" t="s">
        <v>47</v>
      </c>
      <c r="B28" s="13" t="s">
        <v>48</v>
      </c>
      <c r="C28" s="13">
        <v>2.6</v>
      </c>
      <c r="D28" s="13" t="s">
        <v>28</v>
      </c>
      <c r="E28" s="13">
        <v>1371</v>
      </c>
      <c r="F28" s="14">
        <v>6</v>
      </c>
      <c r="G28" s="14"/>
      <c r="H28" s="14">
        <v>5</v>
      </c>
      <c r="I28" s="14">
        <v>25</v>
      </c>
      <c r="K28" s="29">
        <f t="shared" si="0"/>
        <v>15.600000000000001</v>
      </c>
      <c r="L28" s="29">
        <f t="shared" si="1"/>
        <v>0</v>
      </c>
      <c r="M28" s="29">
        <f t="shared" si="2"/>
        <v>13</v>
      </c>
      <c r="N28" s="29">
        <f t="shared" si="3"/>
        <v>65</v>
      </c>
      <c r="O28" s="29">
        <f t="shared" si="4"/>
        <v>93.6</v>
      </c>
    </row>
    <row r="29" spans="1:15" ht="20.25" x14ac:dyDescent="0.3">
      <c r="A29" s="12" t="s">
        <v>49</v>
      </c>
      <c r="B29" s="9" t="s">
        <v>50</v>
      </c>
      <c r="C29" s="13">
        <v>3.6</v>
      </c>
      <c r="D29" s="13" t="s">
        <v>28</v>
      </c>
      <c r="E29" s="13">
        <v>19318</v>
      </c>
      <c r="F29" s="14" t="s">
        <v>74</v>
      </c>
      <c r="G29" s="14" t="s">
        <v>69</v>
      </c>
      <c r="H29" s="14" t="s">
        <v>25</v>
      </c>
      <c r="I29" s="14" t="s">
        <v>25</v>
      </c>
      <c r="K29" s="29" t="e">
        <f t="shared" si="0"/>
        <v>#VALUE!</v>
      </c>
      <c r="L29" s="29" t="e">
        <f t="shared" si="1"/>
        <v>#VALUE!</v>
      </c>
      <c r="M29" s="29" t="e">
        <f t="shared" si="2"/>
        <v>#VALUE!</v>
      </c>
      <c r="N29" s="29" t="e">
        <f t="shared" si="3"/>
        <v>#VALUE!</v>
      </c>
      <c r="O29" s="29" t="e">
        <f t="shared" si="4"/>
        <v>#VALUE!</v>
      </c>
    </row>
    <row r="30" spans="1:15" s="18" customFormat="1" ht="20.25" x14ac:dyDescent="0.3">
      <c r="A30" s="12" t="s">
        <v>52</v>
      </c>
      <c r="B30" s="13" t="s">
        <v>53</v>
      </c>
      <c r="C30" s="13">
        <v>5</v>
      </c>
      <c r="D30" s="13" t="s">
        <v>28</v>
      </c>
      <c r="E30" s="13">
        <v>19301</v>
      </c>
      <c r="F30" s="14"/>
      <c r="G30" s="14">
        <v>8</v>
      </c>
      <c r="H30" s="14"/>
      <c r="I30" s="14">
        <v>3</v>
      </c>
      <c r="K30" s="29">
        <f t="shared" si="0"/>
        <v>0</v>
      </c>
      <c r="L30" s="29">
        <f t="shared" si="1"/>
        <v>40</v>
      </c>
      <c r="M30" s="29">
        <f t="shared" si="2"/>
        <v>0</v>
      </c>
      <c r="N30" s="29">
        <f t="shared" si="3"/>
        <v>15</v>
      </c>
      <c r="O30" s="29">
        <f t="shared" si="4"/>
        <v>55</v>
      </c>
    </row>
    <row r="31" spans="1:15" ht="20.25" x14ac:dyDescent="0.3">
      <c r="A31" s="12" t="s">
        <v>54</v>
      </c>
      <c r="B31" s="13" t="s">
        <v>55</v>
      </c>
      <c r="C31" s="13">
        <v>5</v>
      </c>
      <c r="D31" s="13" t="s">
        <v>28</v>
      </c>
      <c r="E31" s="13">
        <v>19349</v>
      </c>
      <c r="F31" s="14"/>
      <c r="G31" s="14"/>
      <c r="H31" s="14"/>
      <c r="I31" s="14"/>
      <c r="K31" s="29">
        <f t="shared" si="0"/>
        <v>0</v>
      </c>
      <c r="L31" s="29">
        <f t="shared" si="1"/>
        <v>0</v>
      </c>
      <c r="M31" s="29">
        <f t="shared" si="2"/>
        <v>0</v>
      </c>
      <c r="N31" s="29">
        <f t="shared" si="3"/>
        <v>0</v>
      </c>
      <c r="O31" s="29">
        <f t="shared" si="4"/>
        <v>0</v>
      </c>
    </row>
    <row r="32" spans="1:15" ht="20.25" x14ac:dyDescent="0.3">
      <c r="A32" s="12" t="s">
        <v>56</v>
      </c>
      <c r="B32" s="13" t="s">
        <v>57</v>
      </c>
      <c r="C32" s="13">
        <v>4.5999999999999996</v>
      </c>
      <c r="D32" s="9" t="s">
        <v>58</v>
      </c>
      <c r="E32" s="9">
        <v>19335</v>
      </c>
      <c r="F32" s="14" t="s">
        <v>131</v>
      </c>
      <c r="G32" s="14" t="s">
        <v>131</v>
      </c>
      <c r="H32" s="14" t="s">
        <v>75</v>
      </c>
      <c r="I32" s="14"/>
      <c r="J32" s="2" t="s">
        <v>59</v>
      </c>
      <c r="K32" s="29" t="e">
        <f t="shared" si="0"/>
        <v>#VALUE!</v>
      </c>
      <c r="L32" s="29" t="e">
        <f t="shared" si="1"/>
        <v>#VALUE!</v>
      </c>
      <c r="M32" s="29" t="e">
        <f t="shared" si="2"/>
        <v>#VALUE!</v>
      </c>
      <c r="N32" s="29">
        <f t="shared" si="3"/>
        <v>0</v>
      </c>
      <c r="O32" s="29" t="e">
        <f t="shared" si="4"/>
        <v>#VALUE!</v>
      </c>
    </row>
    <row r="33" spans="1:15" ht="16.5" x14ac:dyDescent="0.25">
      <c r="A33" s="21" t="s">
        <v>60</v>
      </c>
      <c r="B33" s="13" t="s">
        <v>61</v>
      </c>
      <c r="C33" s="13">
        <v>5</v>
      </c>
      <c r="D33" s="13" t="s">
        <v>28</v>
      </c>
      <c r="E33" s="13">
        <v>19333</v>
      </c>
      <c r="F33" s="28"/>
      <c r="G33" s="28"/>
      <c r="H33" s="28">
        <v>2</v>
      </c>
      <c r="I33" s="28">
        <v>5</v>
      </c>
      <c r="K33" s="29">
        <f t="shared" si="0"/>
        <v>0</v>
      </c>
      <c r="L33" s="29">
        <f t="shared" si="1"/>
        <v>0</v>
      </c>
      <c r="M33" s="29">
        <f t="shared" si="2"/>
        <v>10</v>
      </c>
      <c r="N33" s="29">
        <f t="shared" si="3"/>
        <v>25</v>
      </c>
      <c r="O33" s="29">
        <f t="shared" si="4"/>
        <v>35</v>
      </c>
    </row>
    <row r="34" spans="1:15" ht="20.25" x14ac:dyDescent="0.3">
      <c r="A34" s="22">
        <v>994266</v>
      </c>
      <c r="B34" s="13" t="s">
        <v>62</v>
      </c>
      <c r="C34" s="13">
        <v>3.3</v>
      </c>
      <c r="D34" s="13" t="s">
        <v>28</v>
      </c>
      <c r="E34" s="13">
        <v>19280</v>
      </c>
      <c r="F34" s="14">
        <v>2</v>
      </c>
      <c r="G34" s="14">
        <v>2</v>
      </c>
      <c r="H34" s="14">
        <v>4</v>
      </c>
      <c r="I34" s="14">
        <v>10</v>
      </c>
      <c r="K34" s="29">
        <f t="shared" si="0"/>
        <v>6.6</v>
      </c>
      <c r="L34" s="29">
        <f t="shared" si="1"/>
        <v>6.6</v>
      </c>
      <c r="M34" s="29">
        <f t="shared" si="2"/>
        <v>13.2</v>
      </c>
      <c r="N34" s="29">
        <f t="shared" si="3"/>
        <v>33</v>
      </c>
      <c r="O34" s="29">
        <f t="shared" si="4"/>
        <v>59.400000000000006</v>
      </c>
    </row>
    <row r="35" spans="1:15" ht="20.25" x14ac:dyDescent="0.3">
      <c r="A35" s="26" t="s">
        <v>163</v>
      </c>
      <c r="B35" s="13" t="s">
        <v>165</v>
      </c>
      <c r="C35" s="13">
        <v>2.5</v>
      </c>
      <c r="D35" s="9" t="s">
        <v>58</v>
      </c>
      <c r="E35" s="9">
        <v>19332</v>
      </c>
      <c r="F35" s="14" t="s">
        <v>69</v>
      </c>
      <c r="G35" s="14" t="s">
        <v>68</v>
      </c>
      <c r="H35" s="14" t="s">
        <v>75</v>
      </c>
      <c r="I35" s="14" t="s">
        <v>71</v>
      </c>
      <c r="J35" s="2" t="s">
        <v>167</v>
      </c>
      <c r="K35" s="29" t="e">
        <f t="shared" si="0"/>
        <v>#VALUE!</v>
      </c>
      <c r="L35" s="29" t="e">
        <f t="shared" si="1"/>
        <v>#VALUE!</v>
      </c>
      <c r="M35" s="29" t="e">
        <f t="shared" si="2"/>
        <v>#VALUE!</v>
      </c>
      <c r="N35" s="29" t="e">
        <f t="shared" si="3"/>
        <v>#VALUE!</v>
      </c>
      <c r="O35" s="29" t="e">
        <f t="shared" si="4"/>
        <v>#VALUE!</v>
      </c>
    </row>
    <row r="36" spans="1:15" ht="20.25" x14ac:dyDescent="0.3">
      <c r="A36" s="26" t="s">
        <v>164</v>
      </c>
      <c r="B36" s="13" t="s">
        <v>166</v>
      </c>
      <c r="C36" s="13">
        <v>2</v>
      </c>
      <c r="D36" s="13" t="s">
        <v>28</v>
      </c>
      <c r="E36" s="13">
        <v>19348</v>
      </c>
      <c r="F36" s="14">
        <v>20</v>
      </c>
      <c r="G36" s="14">
        <v>11</v>
      </c>
      <c r="H36" s="14"/>
      <c r="I36" s="14">
        <v>20</v>
      </c>
      <c r="K36" s="29">
        <f t="shared" si="0"/>
        <v>40</v>
      </c>
      <c r="L36" s="29">
        <f t="shared" si="1"/>
        <v>22</v>
      </c>
      <c r="M36" s="29">
        <f t="shared" si="2"/>
        <v>0</v>
      </c>
      <c r="N36" s="29">
        <f t="shared" si="3"/>
        <v>40</v>
      </c>
      <c r="O36" s="29">
        <f t="shared" si="4"/>
        <v>102</v>
      </c>
    </row>
    <row r="37" spans="1:15" ht="20.25" x14ac:dyDescent="0.3">
      <c r="A37" s="22">
        <v>7502223916272</v>
      </c>
      <c r="B37" s="13" t="s">
        <v>63</v>
      </c>
      <c r="C37" s="13">
        <v>0.17</v>
      </c>
      <c r="D37" s="13" t="s">
        <v>64</v>
      </c>
      <c r="E37" s="13">
        <v>17407</v>
      </c>
      <c r="F37" s="14">
        <v>30</v>
      </c>
      <c r="G37" s="14">
        <v>40</v>
      </c>
      <c r="H37" s="14">
        <v>20</v>
      </c>
      <c r="I37" s="14">
        <v>20</v>
      </c>
      <c r="K37" s="29">
        <f t="shared" si="0"/>
        <v>5.1000000000000005</v>
      </c>
      <c r="L37" s="29">
        <f t="shared" si="1"/>
        <v>6.8000000000000007</v>
      </c>
      <c r="M37" s="29">
        <f t="shared" si="2"/>
        <v>3.4000000000000004</v>
      </c>
      <c r="N37" s="29">
        <f t="shared" si="3"/>
        <v>3.4000000000000004</v>
      </c>
      <c r="O37" s="29">
        <f t="shared" si="4"/>
        <v>18.700000000000003</v>
      </c>
    </row>
    <row r="38" spans="1:15" ht="20.25" x14ac:dyDescent="0.3">
      <c r="A38" s="22">
        <v>990088</v>
      </c>
      <c r="B38" s="13" t="s">
        <v>65</v>
      </c>
      <c r="C38" s="13">
        <v>1</v>
      </c>
      <c r="D38" s="13" t="s">
        <v>64</v>
      </c>
      <c r="E38" s="13">
        <v>17349</v>
      </c>
      <c r="F38" s="14">
        <v>40</v>
      </c>
      <c r="G38" s="14"/>
      <c r="H38" s="14"/>
      <c r="I38" s="14">
        <v>30</v>
      </c>
      <c r="K38" s="29">
        <f t="shared" si="0"/>
        <v>40</v>
      </c>
      <c r="L38" s="29">
        <f t="shared" si="1"/>
        <v>0</v>
      </c>
      <c r="M38" s="29">
        <f t="shared" si="2"/>
        <v>0</v>
      </c>
      <c r="N38" s="29">
        <f t="shared" si="3"/>
        <v>30</v>
      </c>
      <c r="O38" s="29">
        <f t="shared" si="4"/>
        <v>70</v>
      </c>
    </row>
    <row r="39" spans="1:15" ht="15.75" x14ac:dyDescent="0.25">
      <c r="F39" s="19"/>
      <c r="G39" s="23"/>
      <c r="H39" s="23"/>
      <c r="K39" s="10" t="e">
        <f>SUM(K13:K38)</f>
        <v>#VALUE!</v>
      </c>
      <c r="L39" s="10" t="e">
        <f>SUM(L13:L38)</f>
        <v>#VALUE!</v>
      </c>
      <c r="M39" s="10" t="e">
        <f>SUM(M13:M38)</f>
        <v>#VALUE!</v>
      </c>
      <c r="N39" s="10" t="e">
        <f>SUM(N13:N38)</f>
        <v>#VALUE!</v>
      </c>
      <c r="O39" s="31" t="e">
        <f>SUM(O13:O38)</f>
        <v>#VALUE!</v>
      </c>
    </row>
  </sheetData>
  <mergeCells count="1">
    <mergeCell ref="A6:I6"/>
  </mergeCells>
  <pageMargins left="0" right="0" top="0.74803149606299213" bottom="0.74803149606299213" header="0.31496062992125984" footer="0.31496062992125984"/>
  <pageSetup scale="65" orientation="landscape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9"/>
  <sheetViews>
    <sheetView topLeftCell="A8" workbookViewId="0">
      <selection activeCell="A8"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8.5703125" style="2" customWidth="1"/>
    <col min="4" max="4" width="10.140625" style="2" customWidth="1"/>
    <col min="5" max="5" width="16.85546875" style="2" customWidth="1"/>
    <col min="6" max="6" width="15.85546875" style="2" customWidth="1"/>
    <col min="7" max="7" width="21" style="11" customWidth="1"/>
    <col min="8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499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3" t="s">
        <v>500</v>
      </c>
      <c r="B8" s="3"/>
      <c r="C8" s="3"/>
      <c r="D8" s="4"/>
      <c r="E8" s="4"/>
      <c r="F8" s="4"/>
      <c r="G8" s="4"/>
      <c r="H8" s="4"/>
      <c r="I8" s="4"/>
    </row>
    <row r="9" spans="1:15" ht="20.25" x14ac:dyDescent="0.3">
      <c r="A9" s="5"/>
      <c r="B9" s="5"/>
      <c r="C9" s="3"/>
      <c r="D9" s="4"/>
      <c r="E9" s="4"/>
      <c r="F9" s="4"/>
      <c r="G9" s="4"/>
      <c r="H9" s="4"/>
      <c r="I9" s="4"/>
    </row>
    <row r="10" spans="1:15" ht="15.75" x14ac:dyDescent="0.25">
      <c r="A10" s="6" t="s">
        <v>1</v>
      </c>
      <c r="B10" s="6"/>
      <c r="C10" s="6"/>
      <c r="D10" s="6"/>
      <c r="E10" s="6"/>
      <c r="F10" s="6"/>
      <c r="G10" s="6"/>
      <c r="H10" s="6"/>
      <c r="I10" s="6"/>
    </row>
    <row r="11" spans="1:15" x14ac:dyDescent="0.2">
      <c r="A11" s="7"/>
      <c r="B11" s="7"/>
      <c r="C11" s="7"/>
      <c r="D11" s="7"/>
      <c r="E11" s="7"/>
      <c r="F11" s="8">
        <v>3702</v>
      </c>
      <c r="G11" s="8">
        <v>3711</v>
      </c>
      <c r="H11" s="8">
        <v>237</v>
      </c>
      <c r="I11" s="9"/>
    </row>
    <row r="12" spans="1:15" ht="15.75" x14ac:dyDescent="0.25">
      <c r="A12" s="6" t="s">
        <v>2</v>
      </c>
      <c r="B12" s="10" t="s">
        <v>3</v>
      </c>
      <c r="C12" s="10" t="s">
        <v>490</v>
      </c>
      <c r="D12" s="10" t="s">
        <v>4</v>
      </c>
      <c r="E12" s="10" t="s">
        <v>5</v>
      </c>
      <c r="F12" s="10" t="s">
        <v>6</v>
      </c>
      <c r="G12" s="10" t="s">
        <v>7</v>
      </c>
      <c r="H12" s="10" t="s">
        <v>8</v>
      </c>
      <c r="I12" s="10" t="s">
        <v>9</v>
      </c>
      <c r="K12" s="10" t="s">
        <v>491</v>
      </c>
      <c r="L12" s="10" t="s">
        <v>492</v>
      </c>
      <c r="M12" s="10" t="s">
        <v>493</v>
      </c>
      <c r="N12" s="10" t="s">
        <v>494</v>
      </c>
      <c r="O12" s="10" t="s">
        <v>495</v>
      </c>
    </row>
    <row r="13" spans="1:15" ht="20.25" x14ac:dyDescent="0.3">
      <c r="A13" s="12" t="s">
        <v>15</v>
      </c>
      <c r="B13" s="13" t="s">
        <v>16</v>
      </c>
      <c r="C13" s="13">
        <v>1</v>
      </c>
      <c r="D13" s="13" t="s">
        <v>14</v>
      </c>
      <c r="E13" s="13">
        <v>19347</v>
      </c>
      <c r="F13" s="14"/>
      <c r="G13" s="14"/>
      <c r="H13" s="14"/>
      <c r="I13" s="14"/>
      <c r="K13" s="29">
        <f t="shared" ref="K13:K38" si="0">F13*C13</f>
        <v>0</v>
      </c>
      <c r="L13" s="29">
        <f t="shared" ref="L13:L38" si="1">G13*C13</f>
        <v>0</v>
      </c>
      <c r="M13" s="29">
        <f t="shared" ref="M13:M38" si="2">H13*C13</f>
        <v>0</v>
      </c>
      <c r="N13" s="29">
        <f t="shared" ref="N13:N38" si="3">I13*C13</f>
        <v>0</v>
      </c>
      <c r="O13" s="29">
        <f>N13+M13+L13+K13</f>
        <v>0</v>
      </c>
    </row>
    <row r="14" spans="1:15" ht="20.25" x14ac:dyDescent="0.3">
      <c r="A14" s="12" t="s">
        <v>17</v>
      </c>
      <c r="B14" s="13" t="s">
        <v>18</v>
      </c>
      <c r="C14" s="13">
        <v>4.5</v>
      </c>
      <c r="D14" s="13" t="s">
        <v>14</v>
      </c>
      <c r="E14" s="13">
        <v>19342</v>
      </c>
      <c r="F14" s="14">
        <v>2</v>
      </c>
      <c r="G14" s="14">
        <v>2</v>
      </c>
      <c r="H14" s="14"/>
      <c r="I14" s="14"/>
      <c r="K14" s="29">
        <f t="shared" si="0"/>
        <v>9</v>
      </c>
      <c r="L14" s="29">
        <f t="shared" si="1"/>
        <v>9</v>
      </c>
      <c r="M14" s="29">
        <f t="shared" si="2"/>
        <v>0</v>
      </c>
      <c r="N14" s="29">
        <f t="shared" si="3"/>
        <v>0</v>
      </c>
      <c r="O14" s="29">
        <f t="shared" ref="O14:O38" si="4">N14+M14+L14+K14</f>
        <v>18</v>
      </c>
    </row>
    <row r="15" spans="1:15" ht="20.25" x14ac:dyDescent="0.3">
      <c r="A15" s="12" t="s">
        <v>19</v>
      </c>
      <c r="B15" s="13" t="s">
        <v>20</v>
      </c>
      <c r="C15" s="13">
        <v>2</v>
      </c>
      <c r="D15" s="13" t="s">
        <v>14</v>
      </c>
      <c r="E15" s="13">
        <v>19344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12" t="s">
        <v>21</v>
      </c>
      <c r="B16" s="13" t="s">
        <v>22</v>
      </c>
      <c r="C16" s="13">
        <v>0.18</v>
      </c>
      <c r="D16" s="13" t="s">
        <v>14</v>
      </c>
      <c r="E16" s="13">
        <v>19339</v>
      </c>
      <c r="F16" s="14"/>
      <c r="G16" s="14"/>
      <c r="H16" s="14"/>
      <c r="I16" s="14"/>
      <c r="K16" s="29">
        <f t="shared" si="0"/>
        <v>0</v>
      </c>
      <c r="L16" s="29">
        <f t="shared" si="1"/>
        <v>0</v>
      </c>
      <c r="M16" s="29">
        <f t="shared" si="2"/>
        <v>0</v>
      </c>
      <c r="N16" s="29">
        <f t="shared" si="3"/>
        <v>0</v>
      </c>
      <c r="O16" s="29">
        <f t="shared" si="4"/>
        <v>0</v>
      </c>
    </row>
    <row r="17" spans="1:15" ht="20.25" x14ac:dyDescent="0.3">
      <c r="A17" s="12" t="s">
        <v>23</v>
      </c>
      <c r="B17" s="13" t="s">
        <v>24</v>
      </c>
      <c r="C17" s="13">
        <v>5.0999999999999996</v>
      </c>
      <c r="D17" s="9" t="s">
        <v>14</v>
      </c>
      <c r="E17" s="9">
        <v>19320</v>
      </c>
      <c r="F17" s="14" t="s">
        <v>25</v>
      </c>
      <c r="G17" s="14" t="s">
        <v>25</v>
      </c>
      <c r="H17" s="14"/>
      <c r="I17" s="14"/>
      <c r="J17" s="2" t="s">
        <v>25</v>
      </c>
      <c r="K17" s="29" t="e">
        <f t="shared" si="0"/>
        <v>#VALUE!</v>
      </c>
      <c r="L17" s="29" t="e">
        <f t="shared" si="1"/>
        <v>#VALUE!</v>
      </c>
      <c r="M17" s="29">
        <f t="shared" si="2"/>
        <v>0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12" t="s">
        <v>26</v>
      </c>
      <c r="B18" s="13" t="s">
        <v>27</v>
      </c>
      <c r="C18" s="13">
        <v>2.4</v>
      </c>
      <c r="D18" s="13" t="s">
        <v>28</v>
      </c>
      <c r="E18" s="13">
        <v>19315</v>
      </c>
      <c r="F18" s="14">
        <v>20</v>
      </c>
      <c r="G18" s="14"/>
      <c r="H18" s="14"/>
      <c r="I18" s="14"/>
      <c r="K18" s="29">
        <f t="shared" si="0"/>
        <v>48</v>
      </c>
      <c r="L18" s="29">
        <f t="shared" si="1"/>
        <v>0</v>
      </c>
      <c r="M18" s="29">
        <f t="shared" si="2"/>
        <v>0</v>
      </c>
      <c r="N18" s="29">
        <f t="shared" si="3"/>
        <v>0</v>
      </c>
      <c r="O18" s="29">
        <f t="shared" si="4"/>
        <v>48</v>
      </c>
    </row>
    <row r="19" spans="1:15" ht="20.25" x14ac:dyDescent="0.3">
      <c r="A19" s="12" t="s">
        <v>29</v>
      </c>
      <c r="B19" s="13" t="s">
        <v>30</v>
      </c>
      <c r="C19" s="13">
        <v>0.8</v>
      </c>
      <c r="D19" s="13" t="s">
        <v>28</v>
      </c>
      <c r="E19" s="13">
        <v>19309</v>
      </c>
      <c r="F19" s="14">
        <v>25</v>
      </c>
      <c r="G19" s="14">
        <v>28</v>
      </c>
      <c r="H19" s="14"/>
      <c r="I19" s="14"/>
      <c r="K19" s="29">
        <f t="shared" si="0"/>
        <v>20</v>
      </c>
      <c r="L19" s="29">
        <f t="shared" si="1"/>
        <v>22.400000000000002</v>
      </c>
      <c r="M19" s="29">
        <f t="shared" si="2"/>
        <v>0</v>
      </c>
      <c r="N19" s="29">
        <f t="shared" si="3"/>
        <v>0</v>
      </c>
      <c r="O19" s="29">
        <f t="shared" si="4"/>
        <v>42.400000000000006</v>
      </c>
    </row>
    <row r="20" spans="1:15" ht="20.25" x14ac:dyDescent="0.3">
      <c r="A20" s="12" t="s">
        <v>31</v>
      </c>
      <c r="B20" s="13" t="s">
        <v>32</v>
      </c>
      <c r="C20" s="13">
        <v>0.35</v>
      </c>
      <c r="D20" s="9" t="s">
        <v>28</v>
      </c>
      <c r="E20" s="9">
        <v>19336</v>
      </c>
      <c r="F20" s="14" t="s">
        <v>74</v>
      </c>
      <c r="G20" s="14"/>
      <c r="H20" s="14"/>
      <c r="I20" s="14"/>
      <c r="J20" s="2" t="s">
        <v>25</v>
      </c>
      <c r="K20" s="29" t="e">
        <f t="shared" si="0"/>
        <v>#VALUE!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 t="e">
        <f t="shared" si="4"/>
        <v>#VALUE!</v>
      </c>
    </row>
    <row r="21" spans="1:15" ht="20.25" x14ac:dyDescent="0.3">
      <c r="A21" s="12" t="s">
        <v>33</v>
      </c>
      <c r="B21" s="13" t="s">
        <v>34</v>
      </c>
      <c r="C21" s="13">
        <v>0.35</v>
      </c>
      <c r="D21" s="9" t="s">
        <v>28</v>
      </c>
      <c r="E21" s="9">
        <v>19337</v>
      </c>
      <c r="F21" s="14" t="s">
        <v>71</v>
      </c>
      <c r="G21" s="14"/>
      <c r="H21" s="14"/>
      <c r="I21" s="14"/>
      <c r="J21" s="2" t="s">
        <v>25</v>
      </c>
      <c r="K21" s="29" t="e">
        <f t="shared" si="0"/>
        <v>#VALUE!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 t="e">
        <f t="shared" si="4"/>
        <v>#VALUE!</v>
      </c>
    </row>
    <row r="22" spans="1:15" ht="20.25" x14ac:dyDescent="0.3">
      <c r="A22" s="12" t="s">
        <v>35</v>
      </c>
      <c r="B22" s="13" t="s">
        <v>36</v>
      </c>
      <c r="C22" s="13">
        <v>0.35</v>
      </c>
      <c r="D22" s="9" t="s">
        <v>28</v>
      </c>
      <c r="E22" s="9">
        <v>19338</v>
      </c>
      <c r="F22" s="14"/>
      <c r="G22" s="14"/>
      <c r="H22" s="14"/>
      <c r="I22" s="14"/>
      <c r="J22" s="2" t="s">
        <v>25</v>
      </c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ht="20.25" x14ac:dyDescent="0.3">
      <c r="A23" s="12" t="s">
        <v>37</v>
      </c>
      <c r="B23" s="13" t="s">
        <v>38</v>
      </c>
      <c r="C23" s="13">
        <v>2.2000000000000002</v>
      </c>
      <c r="D23" s="13" t="s">
        <v>28</v>
      </c>
      <c r="E23" s="13">
        <v>19314</v>
      </c>
      <c r="F23" s="14"/>
      <c r="G23" s="14">
        <v>11</v>
      </c>
      <c r="H23" s="14"/>
      <c r="I23" s="14"/>
      <c r="K23" s="29">
        <f t="shared" si="0"/>
        <v>0</v>
      </c>
      <c r="L23" s="29">
        <f t="shared" si="1"/>
        <v>24.200000000000003</v>
      </c>
      <c r="M23" s="29">
        <f t="shared" si="2"/>
        <v>0</v>
      </c>
      <c r="N23" s="29">
        <f t="shared" si="3"/>
        <v>0</v>
      </c>
      <c r="O23" s="29">
        <f t="shared" si="4"/>
        <v>24.200000000000003</v>
      </c>
    </row>
    <row r="24" spans="1:15" ht="20.25" x14ac:dyDescent="0.3">
      <c r="A24" s="12" t="s">
        <v>39</v>
      </c>
      <c r="B24" s="13" t="s">
        <v>40</v>
      </c>
      <c r="C24" s="13">
        <v>5</v>
      </c>
      <c r="D24" s="13" t="s">
        <v>28</v>
      </c>
      <c r="E24" s="13">
        <v>19343</v>
      </c>
      <c r="F24" s="14">
        <v>2</v>
      </c>
      <c r="G24" s="14"/>
      <c r="H24" s="14"/>
      <c r="I24" s="14"/>
      <c r="K24" s="29">
        <f t="shared" si="0"/>
        <v>10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10</v>
      </c>
    </row>
    <row r="25" spans="1:15" ht="20.25" x14ac:dyDescent="0.3">
      <c r="A25" s="12" t="s">
        <v>41</v>
      </c>
      <c r="B25" s="13" t="s">
        <v>42</v>
      </c>
      <c r="C25" s="13">
        <v>2.5</v>
      </c>
      <c r="D25" s="13" t="s">
        <v>28</v>
      </c>
      <c r="E25" s="13">
        <v>17353</v>
      </c>
      <c r="F25" s="14"/>
      <c r="G25" s="14">
        <v>5</v>
      </c>
      <c r="H25" s="14"/>
      <c r="I25" s="14"/>
      <c r="K25" s="29">
        <f t="shared" si="0"/>
        <v>0</v>
      </c>
      <c r="L25" s="29">
        <f t="shared" si="1"/>
        <v>12.5</v>
      </c>
      <c r="M25" s="29">
        <f t="shared" si="2"/>
        <v>0</v>
      </c>
      <c r="N25" s="29">
        <f t="shared" si="3"/>
        <v>0</v>
      </c>
      <c r="O25" s="29">
        <f t="shared" si="4"/>
        <v>12.5</v>
      </c>
    </row>
    <row r="26" spans="1:15" ht="20.25" x14ac:dyDescent="0.3">
      <c r="A26" s="12" t="s">
        <v>43</v>
      </c>
      <c r="B26" s="13" t="s">
        <v>44</v>
      </c>
      <c r="C26" s="13"/>
      <c r="D26" s="13" t="s">
        <v>28</v>
      </c>
      <c r="E26" s="13">
        <v>19308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s="18" customFormat="1" ht="20.25" x14ac:dyDescent="0.3">
      <c r="A27" s="12" t="s">
        <v>45</v>
      </c>
      <c r="B27" s="13" t="s">
        <v>46</v>
      </c>
      <c r="C27" s="13">
        <v>5.4</v>
      </c>
      <c r="D27" s="16" t="s">
        <v>28</v>
      </c>
      <c r="E27" s="16">
        <v>19319</v>
      </c>
      <c r="F27" s="14"/>
      <c r="G27" s="14"/>
      <c r="H27" s="14"/>
      <c r="I27" s="14"/>
      <c r="K27" s="29">
        <f t="shared" si="0"/>
        <v>0</v>
      </c>
      <c r="L27" s="29">
        <f t="shared" si="1"/>
        <v>0</v>
      </c>
      <c r="M27" s="29">
        <f t="shared" si="2"/>
        <v>0</v>
      </c>
      <c r="N27" s="29">
        <f t="shared" si="3"/>
        <v>0</v>
      </c>
      <c r="O27" s="29">
        <f t="shared" si="4"/>
        <v>0</v>
      </c>
    </row>
    <row r="28" spans="1:15" s="19" customFormat="1" ht="20.25" x14ac:dyDescent="0.3">
      <c r="A28" s="12" t="s">
        <v>47</v>
      </c>
      <c r="B28" s="13" t="s">
        <v>48</v>
      </c>
      <c r="C28" s="13">
        <v>2.6</v>
      </c>
      <c r="D28" s="13" t="s">
        <v>28</v>
      </c>
      <c r="E28" s="13">
        <v>1371</v>
      </c>
      <c r="F28" s="14"/>
      <c r="G28" s="14"/>
      <c r="H28" s="14"/>
      <c r="I28" s="14"/>
      <c r="K28" s="29">
        <f t="shared" si="0"/>
        <v>0</v>
      </c>
      <c r="L28" s="29">
        <f t="shared" si="1"/>
        <v>0</v>
      </c>
      <c r="M28" s="29">
        <f t="shared" si="2"/>
        <v>0</v>
      </c>
      <c r="N28" s="29">
        <f t="shared" si="3"/>
        <v>0</v>
      </c>
      <c r="O28" s="29">
        <f t="shared" si="4"/>
        <v>0</v>
      </c>
    </row>
    <row r="29" spans="1:15" ht="20.25" x14ac:dyDescent="0.3">
      <c r="A29" s="12" t="s">
        <v>49</v>
      </c>
      <c r="B29" s="9" t="s">
        <v>50</v>
      </c>
      <c r="C29" s="13">
        <v>3.6</v>
      </c>
      <c r="D29" s="13" t="s">
        <v>28</v>
      </c>
      <c r="E29" s="13">
        <v>19318</v>
      </c>
      <c r="F29" s="14"/>
      <c r="G29" s="14">
        <v>15</v>
      </c>
      <c r="H29" s="14"/>
      <c r="I29" s="14"/>
      <c r="K29" s="29">
        <f t="shared" si="0"/>
        <v>0</v>
      </c>
      <c r="L29" s="29">
        <f t="shared" si="1"/>
        <v>54</v>
      </c>
      <c r="M29" s="29">
        <f t="shared" si="2"/>
        <v>0</v>
      </c>
      <c r="N29" s="29">
        <f t="shared" si="3"/>
        <v>0</v>
      </c>
      <c r="O29" s="29">
        <f t="shared" si="4"/>
        <v>54</v>
      </c>
    </row>
    <row r="30" spans="1:15" s="18" customFormat="1" ht="20.25" x14ac:dyDescent="0.3">
      <c r="A30" s="12" t="s">
        <v>52</v>
      </c>
      <c r="B30" s="13" t="s">
        <v>53</v>
      </c>
      <c r="C30" s="13">
        <v>5</v>
      </c>
      <c r="D30" s="13" t="s">
        <v>28</v>
      </c>
      <c r="E30" s="13">
        <v>19301</v>
      </c>
      <c r="F30" s="14"/>
      <c r="G30" s="14">
        <v>4</v>
      </c>
      <c r="H30" s="14"/>
      <c r="I30" s="14"/>
      <c r="K30" s="29">
        <f t="shared" si="0"/>
        <v>0</v>
      </c>
      <c r="L30" s="29">
        <f t="shared" si="1"/>
        <v>20</v>
      </c>
      <c r="M30" s="29">
        <f t="shared" si="2"/>
        <v>0</v>
      </c>
      <c r="N30" s="29">
        <f t="shared" si="3"/>
        <v>0</v>
      </c>
      <c r="O30" s="29">
        <f t="shared" si="4"/>
        <v>20</v>
      </c>
    </row>
    <row r="31" spans="1:15" ht="20.25" x14ac:dyDescent="0.3">
      <c r="A31" s="12" t="s">
        <v>54</v>
      </c>
      <c r="B31" s="13" t="s">
        <v>55</v>
      </c>
      <c r="C31" s="13">
        <v>5</v>
      </c>
      <c r="D31" s="13" t="s">
        <v>28</v>
      </c>
      <c r="E31" s="13">
        <v>19349</v>
      </c>
      <c r="F31" s="14"/>
      <c r="G31" s="14"/>
      <c r="H31" s="14"/>
      <c r="I31" s="14"/>
      <c r="K31" s="29">
        <f t="shared" si="0"/>
        <v>0</v>
      </c>
      <c r="L31" s="29">
        <f t="shared" si="1"/>
        <v>0</v>
      </c>
      <c r="M31" s="29">
        <f t="shared" si="2"/>
        <v>0</v>
      </c>
      <c r="N31" s="29">
        <f t="shared" si="3"/>
        <v>0</v>
      </c>
      <c r="O31" s="29">
        <f t="shared" si="4"/>
        <v>0</v>
      </c>
    </row>
    <row r="32" spans="1:15" ht="20.25" x14ac:dyDescent="0.3">
      <c r="A32" s="12" t="s">
        <v>56</v>
      </c>
      <c r="B32" s="13" t="s">
        <v>57</v>
      </c>
      <c r="C32" s="13">
        <v>4.5999999999999996</v>
      </c>
      <c r="D32" s="9" t="s">
        <v>58</v>
      </c>
      <c r="E32" s="9">
        <v>19335</v>
      </c>
      <c r="F32" s="14"/>
      <c r="G32" s="14"/>
      <c r="H32" s="14"/>
      <c r="I32" s="14"/>
      <c r="J32" s="2" t="s">
        <v>59</v>
      </c>
      <c r="K32" s="29">
        <f t="shared" si="0"/>
        <v>0</v>
      </c>
      <c r="L32" s="29">
        <f t="shared" si="1"/>
        <v>0</v>
      </c>
      <c r="M32" s="29">
        <f t="shared" si="2"/>
        <v>0</v>
      </c>
      <c r="N32" s="29">
        <f t="shared" si="3"/>
        <v>0</v>
      </c>
      <c r="O32" s="29">
        <f t="shared" si="4"/>
        <v>0</v>
      </c>
    </row>
    <row r="33" spans="1:15" ht="16.5" x14ac:dyDescent="0.25">
      <c r="A33" s="21" t="s">
        <v>60</v>
      </c>
      <c r="B33" s="13" t="s">
        <v>61</v>
      </c>
      <c r="C33" s="13">
        <v>5</v>
      </c>
      <c r="D33" s="13" t="s">
        <v>28</v>
      </c>
      <c r="E33" s="13">
        <v>19333</v>
      </c>
      <c r="F33" s="28"/>
      <c r="G33" s="28"/>
      <c r="H33" s="28"/>
      <c r="I33" s="28"/>
      <c r="K33" s="29">
        <f t="shared" si="0"/>
        <v>0</v>
      </c>
      <c r="L33" s="29">
        <f t="shared" si="1"/>
        <v>0</v>
      </c>
      <c r="M33" s="29">
        <f t="shared" si="2"/>
        <v>0</v>
      </c>
      <c r="N33" s="29">
        <f t="shared" si="3"/>
        <v>0</v>
      </c>
      <c r="O33" s="29">
        <f t="shared" si="4"/>
        <v>0</v>
      </c>
    </row>
    <row r="34" spans="1:15" ht="20.25" x14ac:dyDescent="0.3">
      <c r="A34" s="22">
        <v>994266</v>
      </c>
      <c r="B34" s="13" t="s">
        <v>62</v>
      </c>
      <c r="C34" s="13">
        <v>3.3</v>
      </c>
      <c r="D34" s="13" t="s">
        <v>28</v>
      </c>
      <c r="E34" s="13">
        <v>19280</v>
      </c>
      <c r="F34" s="14"/>
      <c r="G34" s="14"/>
      <c r="H34" s="14"/>
      <c r="I34" s="14"/>
      <c r="K34" s="29">
        <f t="shared" si="0"/>
        <v>0</v>
      </c>
      <c r="L34" s="29">
        <f t="shared" si="1"/>
        <v>0</v>
      </c>
      <c r="M34" s="29">
        <f t="shared" si="2"/>
        <v>0</v>
      </c>
      <c r="N34" s="29">
        <f t="shared" si="3"/>
        <v>0</v>
      </c>
      <c r="O34" s="29">
        <f t="shared" si="4"/>
        <v>0</v>
      </c>
    </row>
    <row r="35" spans="1:15" ht="20.25" x14ac:dyDescent="0.3">
      <c r="A35" s="26" t="s">
        <v>163</v>
      </c>
      <c r="B35" s="13" t="s">
        <v>165</v>
      </c>
      <c r="C35" s="13">
        <v>2.5</v>
      </c>
      <c r="D35" s="9" t="s">
        <v>58</v>
      </c>
      <c r="E35" s="9">
        <v>19332</v>
      </c>
      <c r="F35" s="14"/>
      <c r="G35" s="14" t="s">
        <v>71</v>
      </c>
      <c r="H35" s="14"/>
      <c r="I35" s="14"/>
      <c r="J35" s="2" t="s">
        <v>167</v>
      </c>
      <c r="K35" s="29">
        <f t="shared" si="0"/>
        <v>0</v>
      </c>
      <c r="L35" s="29" t="e">
        <f t="shared" si="1"/>
        <v>#VALUE!</v>
      </c>
      <c r="M35" s="29">
        <f t="shared" si="2"/>
        <v>0</v>
      </c>
      <c r="N35" s="29">
        <f t="shared" si="3"/>
        <v>0</v>
      </c>
      <c r="O35" s="29" t="e">
        <f t="shared" si="4"/>
        <v>#VALUE!</v>
      </c>
    </row>
    <row r="36" spans="1:15" ht="20.25" x14ac:dyDescent="0.3">
      <c r="A36" s="26" t="s">
        <v>164</v>
      </c>
      <c r="B36" s="13" t="s">
        <v>166</v>
      </c>
      <c r="C36" s="13">
        <v>2</v>
      </c>
      <c r="D36" s="13" t="s">
        <v>28</v>
      </c>
      <c r="E36" s="13">
        <v>19348</v>
      </c>
      <c r="F36" s="14"/>
      <c r="G36" s="14"/>
      <c r="H36" s="14"/>
      <c r="I36" s="14"/>
      <c r="K36" s="29">
        <f t="shared" si="0"/>
        <v>0</v>
      </c>
      <c r="L36" s="29">
        <f t="shared" si="1"/>
        <v>0</v>
      </c>
      <c r="M36" s="29">
        <f t="shared" si="2"/>
        <v>0</v>
      </c>
      <c r="N36" s="29">
        <f t="shared" si="3"/>
        <v>0</v>
      </c>
      <c r="O36" s="29">
        <f t="shared" si="4"/>
        <v>0</v>
      </c>
    </row>
    <row r="37" spans="1:15" ht="20.25" x14ac:dyDescent="0.3">
      <c r="A37" s="22">
        <v>7502223916272</v>
      </c>
      <c r="B37" s="13" t="s">
        <v>63</v>
      </c>
      <c r="C37" s="13">
        <v>0.17</v>
      </c>
      <c r="D37" s="13" t="s">
        <v>64</v>
      </c>
      <c r="E37" s="13">
        <v>17407</v>
      </c>
      <c r="F37" s="14">
        <v>20</v>
      </c>
      <c r="G37" s="14">
        <v>30</v>
      </c>
      <c r="H37" s="14"/>
      <c r="I37" s="14"/>
      <c r="K37" s="29">
        <f t="shared" si="0"/>
        <v>3.4000000000000004</v>
      </c>
      <c r="L37" s="29">
        <f t="shared" si="1"/>
        <v>5.1000000000000005</v>
      </c>
      <c r="M37" s="29">
        <f t="shared" si="2"/>
        <v>0</v>
      </c>
      <c r="N37" s="29">
        <f t="shared" si="3"/>
        <v>0</v>
      </c>
      <c r="O37" s="29">
        <f t="shared" si="4"/>
        <v>8.5</v>
      </c>
    </row>
    <row r="38" spans="1:15" ht="20.25" x14ac:dyDescent="0.3">
      <c r="A38" s="22">
        <v>990088</v>
      </c>
      <c r="B38" s="13" t="s">
        <v>65</v>
      </c>
      <c r="C38" s="13">
        <v>1</v>
      </c>
      <c r="D38" s="13" t="s">
        <v>64</v>
      </c>
      <c r="E38" s="13">
        <v>17349</v>
      </c>
      <c r="F38" s="14"/>
      <c r="G38" s="14">
        <v>20</v>
      </c>
      <c r="H38" s="14"/>
      <c r="I38" s="14"/>
      <c r="K38" s="29">
        <f t="shared" si="0"/>
        <v>0</v>
      </c>
      <c r="L38" s="29">
        <f t="shared" si="1"/>
        <v>20</v>
      </c>
      <c r="M38" s="29">
        <f t="shared" si="2"/>
        <v>0</v>
      </c>
      <c r="N38" s="29">
        <f t="shared" si="3"/>
        <v>0</v>
      </c>
      <c r="O38" s="29">
        <f t="shared" si="4"/>
        <v>20</v>
      </c>
    </row>
    <row r="39" spans="1:15" ht="15.75" x14ac:dyDescent="0.25">
      <c r="F39" s="19"/>
      <c r="G39" s="23"/>
      <c r="H39" s="23"/>
      <c r="K39" s="10" t="e">
        <f>SUM(K13:K38)</f>
        <v>#VALUE!</v>
      </c>
      <c r="L39" s="10" t="e">
        <f>SUM(L13:L38)</f>
        <v>#VALUE!</v>
      </c>
      <c r="M39" s="10">
        <f>SUM(M13:M38)</f>
        <v>0</v>
      </c>
      <c r="N39" s="10">
        <f>SUM(N13:N38)</f>
        <v>0</v>
      </c>
      <c r="O39" s="31" t="e">
        <f>SUM(O13:O38)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70" orientation="landscape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8.5703125" style="2" customWidth="1"/>
    <col min="4" max="4" width="10.140625" style="2" customWidth="1"/>
    <col min="5" max="5" width="16.85546875" style="2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501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3" t="s">
        <v>502</v>
      </c>
      <c r="B8" s="3"/>
      <c r="C8" s="3"/>
      <c r="D8" s="4"/>
      <c r="E8" s="4"/>
      <c r="F8" s="4"/>
      <c r="G8" s="4"/>
      <c r="H8" s="4"/>
      <c r="I8" s="4"/>
    </row>
    <row r="9" spans="1:15" ht="20.25" x14ac:dyDescent="0.3">
      <c r="A9" s="5"/>
      <c r="B9" s="5"/>
      <c r="C9" s="3"/>
      <c r="D9" s="4"/>
      <c r="E9" s="4"/>
      <c r="F9" s="4"/>
      <c r="G9" s="4"/>
      <c r="H9" s="4"/>
      <c r="I9" s="4"/>
    </row>
    <row r="10" spans="1:15" ht="15.75" x14ac:dyDescent="0.25">
      <c r="A10" s="6" t="s">
        <v>1</v>
      </c>
      <c r="B10" s="6"/>
      <c r="C10" s="6"/>
      <c r="D10" s="6"/>
      <c r="E10" s="6"/>
      <c r="F10" s="6"/>
      <c r="G10" s="6"/>
      <c r="H10" s="6"/>
      <c r="I10" s="6"/>
    </row>
    <row r="11" spans="1:15" x14ac:dyDescent="0.2">
      <c r="A11" s="7"/>
      <c r="B11" s="7"/>
      <c r="C11" s="7"/>
      <c r="D11" s="7"/>
      <c r="E11" s="7"/>
      <c r="F11" s="8">
        <v>3702</v>
      </c>
      <c r="G11" s="8">
        <v>3711</v>
      </c>
      <c r="H11" s="8">
        <v>237</v>
      </c>
      <c r="I11" s="9"/>
    </row>
    <row r="12" spans="1:15" ht="15.75" x14ac:dyDescent="0.25">
      <c r="A12" s="6" t="s">
        <v>2</v>
      </c>
      <c r="B12" s="10" t="s">
        <v>3</v>
      </c>
      <c r="C12" s="10" t="s">
        <v>490</v>
      </c>
      <c r="D12" s="10" t="s">
        <v>4</v>
      </c>
      <c r="E12" s="10" t="s">
        <v>5</v>
      </c>
      <c r="F12" s="10" t="s">
        <v>6</v>
      </c>
      <c r="G12" s="10" t="s">
        <v>7</v>
      </c>
      <c r="H12" s="10" t="s">
        <v>8</v>
      </c>
      <c r="I12" s="10" t="s">
        <v>9</v>
      </c>
      <c r="K12" s="10" t="s">
        <v>491</v>
      </c>
      <c r="L12" s="10" t="s">
        <v>492</v>
      </c>
      <c r="M12" s="10" t="s">
        <v>493</v>
      </c>
      <c r="N12" s="10" t="s">
        <v>494</v>
      </c>
      <c r="O12" s="10" t="s">
        <v>495</v>
      </c>
    </row>
    <row r="13" spans="1:15" ht="20.25" x14ac:dyDescent="0.3">
      <c r="A13" s="12" t="s">
        <v>15</v>
      </c>
      <c r="B13" s="13" t="s">
        <v>16</v>
      </c>
      <c r="C13" s="13">
        <v>1</v>
      </c>
      <c r="D13" s="13" t="s">
        <v>14</v>
      </c>
      <c r="E13" s="13">
        <v>19347</v>
      </c>
      <c r="F13" s="14"/>
      <c r="G13" s="14"/>
      <c r="H13" s="14"/>
      <c r="I13" s="14"/>
      <c r="K13" s="29">
        <f t="shared" ref="K13:K38" si="0">F13*C13</f>
        <v>0</v>
      </c>
      <c r="L13" s="29">
        <f t="shared" ref="L13:L38" si="1">G13*C13</f>
        <v>0</v>
      </c>
      <c r="M13" s="29">
        <f t="shared" ref="M13:M38" si="2">H13*C13</f>
        <v>0</v>
      </c>
      <c r="N13" s="29">
        <f t="shared" ref="N13:N38" si="3">I13*C13</f>
        <v>0</v>
      </c>
      <c r="O13" s="29">
        <f>N13+M13+L13+K13</f>
        <v>0</v>
      </c>
    </row>
    <row r="14" spans="1:15" ht="20.25" x14ac:dyDescent="0.3">
      <c r="A14" s="12" t="s">
        <v>17</v>
      </c>
      <c r="B14" s="13" t="s">
        <v>18</v>
      </c>
      <c r="C14" s="13">
        <v>4.5</v>
      </c>
      <c r="D14" s="13" t="s">
        <v>14</v>
      </c>
      <c r="E14" s="13">
        <v>19342</v>
      </c>
      <c r="F14" s="14"/>
      <c r="G14" s="14">
        <v>8</v>
      </c>
      <c r="H14" s="14">
        <v>1</v>
      </c>
      <c r="I14" s="14">
        <v>2</v>
      </c>
      <c r="K14" s="29">
        <f t="shared" si="0"/>
        <v>0</v>
      </c>
      <c r="L14" s="29">
        <f t="shared" si="1"/>
        <v>36</v>
      </c>
      <c r="M14" s="29">
        <f t="shared" si="2"/>
        <v>4.5</v>
      </c>
      <c r="N14" s="29">
        <f t="shared" si="3"/>
        <v>9</v>
      </c>
      <c r="O14" s="29">
        <f t="shared" ref="O14:O38" si="4">N14+M14+L14+K14</f>
        <v>49.5</v>
      </c>
    </row>
    <row r="15" spans="1:15" ht="20.25" x14ac:dyDescent="0.3">
      <c r="A15" s="12" t="s">
        <v>19</v>
      </c>
      <c r="B15" s="13" t="s">
        <v>20</v>
      </c>
      <c r="C15" s="13">
        <v>2</v>
      </c>
      <c r="D15" s="13" t="s">
        <v>14</v>
      </c>
      <c r="E15" s="13">
        <v>19344</v>
      </c>
      <c r="F15" s="14">
        <v>8</v>
      </c>
      <c r="G15" s="14"/>
      <c r="H15" s="14">
        <v>2</v>
      </c>
      <c r="I15" s="14"/>
      <c r="K15" s="29">
        <f t="shared" si="0"/>
        <v>16</v>
      </c>
      <c r="L15" s="29">
        <f t="shared" si="1"/>
        <v>0</v>
      </c>
      <c r="M15" s="29">
        <f t="shared" si="2"/>
        <v>4</v>
      </c>
      <c r="N15" s="29">
        <f t="shared" si="3"/>
        <v>0</v>
      </c>
      <c r="O15" s="29">
        <f t="shared" si="4"/>
        <v>20</v>
      </c>
    </row>
    <row r="16" spans="1:15" ht="20.25" x14ac:dyDescent="0.3">
      <c r="A16" s="12" t="s">
        <v>21</v>
      </c>
      <c r="B16" s="13" t="s">
        <v>22</v>
      </c>
      <c r="C16" s="13">
        <v>0.18</v>
      </c>
      <c r="D16" s="13" t="s">
        <v>14</v>
      </c>
      <c r="E16" s="13">
        <v>19339</v>
      </c>
      <c r="F16" s="14"/>
      <c r="G16" s="14"/>
      <c r="H16" s="14"/>
      <c r="I16" s="14"/>
      <c r="K16" s="29">
        <f t="shared" si="0"/>
        <v>0</v>
      </c>
      <c r="L16" s="29">
        <f t="shared" si="1"/>
        <v>0</v>
      </c>
      <c r="M16" s="29">
        <f t="shared" si="2"/>
        <v>0</v>
      </c>
      <c r="N16" s="29">
        <f t="shared" si="3"/>
        <v>0</v>
      </c>
      <c r="O16" s="29">
        <f t="shared" si="4"/>
        <v>0</v>
      </c>
    </row>
    <row r="17" spans="1:15" ht="20.25" x14ac:dyDescent="0.3">
      <c r="A17" s="12" t="s">
        <v>23</v>
      </c>
      <c r="B17" s="13" t="s">
        <v>24</v>
      </c>
      <c r="C17" s="13">
        <v>5.0999999999999996</v>
      </c>
      <c r="D17" s="9" t="s">
        <v>14</v>
      </c>
      <c r="E17" s="9">
        <v>19320</v>
      </c>
      <c r="F17" s="14" t="s">
        <v>25</v>
      </c>
      <c r="G17" s="14" t="s">
        <v>25</v>
      </c>
      <c r="H17" s="14"/>
      <c r="I17" s="14"/>
      <c r="J17" s="2" t="s">
        <v>25</v>
      </c>
      <c r="K17" s="29" t="e">
        <f t="shared" si="0"/>
        <v>#VALUE!</v>
      </c>
      <c r="L17" s="29" t="e">
        <f t="shared" si="1"/>
        <v>#VALUE!</v>
      </c>
      <c r="M17" s="29">
        <f t="shared" si="2"/>
        <v>0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12" t="s">
        <v>26</v>
      </c>
      <c r="B18" s="13" t="s">
        <v>27</v>
      </c>
      <c r="C18" s="13">
        <v>2.4</v>
      </c>
      <c r="D18" s="13" t="s">
        <v>28</v>
      </c>
      <c r="E18" s="13">
        <v>19315</v>
      </c>
      <c r="F18" s="14"/>
      <c r="G18" s="14"/>
      <c r="H18" s="14"/>
      <c r="I18" s="14">
        <v>10</v>
      </c>
      <c r="K18" s="29">
        <f t="shared" si="0"/>
        <v>0</v>
      </c>
      <c r="L18" s="29">
        <f t="shared" si="1"/>
        <v>0</v>
      </c>
      <c r="M18" s="29">
        <f t="shared" si="2"/>
        <v>0</v>
      </c>
      <c r="N18" s="29">
        <f t="shared" si="3"/>
        <v>24</v>
      </c>
      <c r="O18" s="29">
        <f t="shared" si="4"/>
        <v>24</v>
      </c>
    </row>
    <row r="19" spans="1:15" ht="20.25" x14ac:dyDescent="0.3">
      <c r="A19" s="12" t="s">
        <v>29</v>
      </c>
      <c r="B19" s="13" t="s">
        <v>30</v>
      </c>
      <c r="C19" s="13">
        <v>0.8</v>
      </c>
      <c r="D19" s="13" t="s">
        <v>28</v>
      </c>
      <c r="E19" s="13">
        <v>19309</v>
      </c>
      <c r="F19" s="14">
        <v>25</v>
      </c>
      <c r="G19" s="14">
        <v>56</v>
      </c>
      <c r="H19" s="14">
        <v>28</v>
      </c>
      <c r="I19" s="14">
        <v>30</v>
      </c>
      <c r="K19" s="29">
        <f t="shared" si="0"/>
        <v>20</v>
      </c>
      <c r="L19" s="29">
        <f t="shared" si="1"/>
        <v>44.800000000000004</v>
      </c>
      <c r="M19" s="29">
        <f t="shared" si="2"/>
        <v>22.400000000000002</v>
      </c>
      <c r="N19" s="29">
        <f t="shared" si="3"/>
        <v>24</v>
      </c>
      <c r="O19" s="29">
        <f t="shared" si="4"/>
        <v>111.20000000000002</v>
      </c>
    </row>
    <row r="20" spans="1:15" ht="20.25" x14ac:dyDescent="0.3">
      <c r="A20" s="12" t="s">
        <v>31</v>
      </c>
      <c r="B20" s="13" t="s">
        <v>32</v>
      </c>
      <c r="C20" s="13">
        <v>0.35</v>
      </c>
      <c r="D20" s="9" t="s">
        <v>28</v>
      </c>
      <c r="E20" s="9">
        <v>19336</v>
      </c>
      <c r="F20" s="14" t="s">
        <v>25</v>
      </c>
      <c r="G20" s="14" t="s">
        <v>25</v>
      </c>
      <c r="H20" s="14"/>
      <c r="I20" s="14" t="s">
        <v>71</v>
      </c>
      <c r="J20" s="2" t="s">
        <v>25</v>
      </c>
      <c r="K20" s="29" t="e">
        <f t="shared" si="0"/>
        <v>#VALUE!</v>
      </c>
      <c r="L20" s="29" t="e">
        <f t="shared" si="1"/>
        <v>#VALUE!</v>
      </c>
      <c r="M20" s="29">
        <f t="shared" si="2"/>
        <v>0</v>
      </c>
      <c r="N20" s="29" t="e">
        <f t="shared" si="3"/>
        <v>#VALUE!</v>
      </c>
      <c r="O20" s="29" t="e">
        <f t="shared" si="4"/>
        <v>#VALUE!</v>
      </c>
    </row>
    <row r="21" spans="1:15" ht="20.25" x14ac:dyDescent="0.3">
      <c r="A21" s="12" t="s">
        <v>33</v>
      </c>
      <c r="B21" s="13" t="s">
        <v>34</v>
      </c>
      <c r="C21" s="13">
        <v>0.35</v>
      </c>
      <c r="D21" s="9" t="s">
        <v>28</v>
      </c>
      <c r="E21" s="9">
        <v>19337</v>
      </c>
      <c r="F21" s="14" t="s">
        <v>71</v>
      </c>
      <c r="G21" s="14" t="s">
        <v>25</v>
      </c>
      <c r="H21" s="14"/>
      <c r="I21" s="14" t="s">
        <v>71</v>
      </c>
      <c r="J21" s="2" t="s">
        <v>25</v>
      </c>
      <c r="K21" s="29" t="e">
        <f t="shared" si="0"/>
        <v>#VALUE!</v>
      </c>
      <c r="L21" s="29" t="e">
        <f t="shared" si="1"/>
        <v>#VALUE!</v>
      </c>
      <c r="M21" s="29">
        <f t="shared" si="2"/>
        <v>0</v>
      </c>
      <c r="N21" s="29" t="e">
        <f t="shared" si="3"/>
        <v>#VALUE!</v>
      </c>
      <c r="O21" s="29" t="e">
        <f t="shared" si="4"/>
        <v>#VALUE!</v>
      </c>
    </row>
    <row r="22" spans="1:15" ht="20.25" x14ac:dyDescent="0.3">
      <c r="A22" s="12" t="s">
        <v>35</v>
      </c>
      <c r="B22" s="13" t="s">
        <v>36</v>
      </c>
      <c r="C22" s="13">
        <v>0.35</v>
      </c>
      <c r="D22" s="9" t="s">
        <v>28</v>
      </c>
      <c r="E22" s="9">
        <v>19338</v>
      </c>
      <c r="F22" s="14" t="s">
        <v>71</v>
      </c>
      <c r="G22" s="14" t="s">
        <v>25</v>
      </c>
      <c r="H22" s="14"/>
      <c r="I22" s="14" t="s">
        <v>74</v>
      </c>
      <c r="J22" s="2" t="s">
        <v>25</v>
      </c>
      <c r="K22" s="29" t="e">
        <f t="shared" si="0"/>
        <v>#VALUE!</v>
      </c>
      <c r="L22" s="29" t="e">
        <f t="shared" si="1"/>
        <v>#VALUE!</v>
      </c>
      <c r="M22" s="29">
        <f t="shared" si="2"/>
        <v>0</v>
      </c>
      <c r="N22" s="29" t="e">
        <f t="shared" si="3"/>
        <v>#VALUE!</v>
      </c>
      <c r="O22" s="29" t="e">
        <f t="shared" si="4"/>
        <v>#VALUE!</v>
      </c>
    </row>
    <row r="23" spans="1:15" ht="20.25" x14ac:dyDescent="0.3">
      <c r="A23" s="12" t="s">
        <v>37</v>
      </c>
      <c r="B23" s="13" t="s">
        <v>38</v>
      </c>
      <c r="C23" s="13">
        <v>2.2000000000000002</v>
      </c>
      <c r="D23" s="13" t="s">
        <v>28</v>
      </c>
      <c r="E23" s="13">
        <v>19314</v>
      </c>
      <c r="F23" s="14">
        <v>20</v>
      </c>
      <c r="G23" s="14">
        <v>22</v>
      </c>
      <c r="H23" s="14">
        <v>11</v>
      </c>
      <c r="I23" s="14"/>
      <c r="K23" s="29">
        <f t="shared" si="0"/>
        <v>44</v>
      </c>
      <c r="L23" s="29">
        <f t="shared" si="1"/>
        <v>48.400000000000006</v>
      </c>
      <c r="M23" s="29">
        <f t="shared" si="2"/>
        <v>24.200000000000003</v>
      </c>
      <c r="N23" s="29">
        <f t="shared" si="3"/>
        <v>0</v>
      </c>
      <c r="O23" s="29">
        <f t="shared" si="4"/>
        <v>116.60000000000001</v>
      </c>
    </row>
    <row r="24" spans="1:15" ht="20.25" x14ac:dyDescent="0.3">
      <c r="A24" s="12" t="s">
        <v>39</v>
      </c>
      <c r="B24" s="13" t="s">
        <v>40</v>
      </c>
      <c r="C24" s="13">
        <v>5</v>
      </c>
      <c r="D24" s="13" t="s">
        <v>28</v>
      </c>
      <c r="E24" s="13">
        <v>19343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0</v>
      </c>
    </row>
    <row r="25" spans="1:15" ht="20.25" x14ac:dyDescent="0.3">
      <c r="A25" s="12" t="s">
        <v>41</v>
      </c>
      <c r="B25" s="13" t="s">
        <v>42</v>
      </c>
      <c r="C25" s="13">
        <v>2.5</v>
      </c>
      <c r="D25" s="13" t="s">
        <v>28</v>
      </c>
      <c r="E25" s="13">
        <v>17353</v>
      </c>
      <c r="F25" s="14">
        <v>6</v>
      </c>
      <c r="G25" s="14"/>
      <c r="H25" s="14"/>
      <c r="I25" s="14"/>
      <c r="K25" s="29">
        <f t="shared" si="0"/>
        <v>15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15</v>
      </c>
    </row>
    <row r="26" spans="1:15" ht="20.25" x14ac:dyDescent="0.3">
      <c r="A26" s="12" t="s">
        <v>43</v>
      </c>
      <c r="B26" s="13" t="s">
        <v>44</v>
      </c>
      <c r="C26" s="13"/>
      <c r="D26" s="13" t="s">
        <v>28</v>
      </c>
      <c r="E26" s="13">
        <v>19308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s="18" customFormat="1" ht="20.25" x14ac:dyDescent="0.3">
      <c r="A27" s="12" t="s">
        <v>45</v>
      </c>
      <c r="B27" s="13" t="s">
        <v>46</v>
      </c>
      <c r="C27" s="13">
        <v>5.4</v>
      </c>
      <c r="D27" s="16" t="s">
        <v>28</v>
      </c>
      <c r="E27" s="16">
        <v>19319</v>
      </c>
      <c r="F27" s="14"/>
      <c r="G27" s="14"/>
      <c r="H27" s="14"/>
      <c r="I27" s="14"/>
      <c r="K27" s="29">
        <f t="shared" si="0"/>
        <v>0</v>
      </c>
      <c r="L27" s="29">
        <f t="shared" si="1"/>
        <v>0</v>
      </c>
      <c r="M27" s="29">
        <f t="shared" si="2"/>
        <v>0</v>
      </c>
      <c r="N27" s="29">
        <f t="shared" si="3"/>
        <v>0</v>
      </c>
      <c r="O27" s="29">
        <f t="shared" si="4"/>
        <v>0</v>
      </c>
    </row>
    <row r="28" spans="1:15" s="19" customFormat="1" ht="20.25" x14ac:dyDescent="0.3">
      <c r="A28" s="12" t="s">
        <v>47</v>
      </c>
      <c r="B28" s="13" t="s">
        <v>48</v>
      </c>
      <c r="C28" s="13">
        <v>2.6</v>
      </c>
      <c r="D28" s="13" t="s">
        <v>28</v>
      </c>
      <c r="E28" s="13">
        <v>1371</v>
      </c>
      <c r="F28" s="14">
        <v>2</v>
      </c>
      <c r="G28" s="14"/>
      <c r="H28" s="14">
        <v>10</v>
      </c>
      <c r="I28" s="14">
        <v>10</v>
      </c>
      <c r="K28" s="29">
        <f t="shared" si="0"/>
        <v>5.2</v>
      </c>
      <c r="L28" s="29">
        <f t="shared" si="1"/>
        <v>0</v>
      </c>
      <c r="M28" s="29">
        <f t="shared" si="2"/>
        <v>26</v>
      </c>
      <c r="N28" s="29">
        <f t="shared" si="3"/>
        <v>26</v>
      </c>
      <c r="O28" s="29">
        <f t="shared" si="4"/>
        <v>57.2</v>
      </c>
    </row>
    <row r="29" spans="1:15" ht="20.25" x14ac:dyDescent="0.3">
      <c r="A29" s="12" t="s">
        <v>49</v>
      </c>
      <c r="B29" s="9" t="s">
        <v>50</v>
      </c>
      <c r="C29" s="13">
        <v>3.6</v>
      </c>
      <c r="D29" s="13" t="s">
        <v>28</v>
      </c>
      <c r="E29" s="13">
        <v>19318</v>
      </c>
      <c r="F29" s="14">
        <v>15</v>
      </c>
      <c r="G29" s="14">
        <v>50</v>
      </c>
      <c r="H29" s="14"/>
      <c r="I29" s="14"/>
      <c r="K29" s="29">
        <f t="shared" si="0"/>
        <v>54</v>
      </c>
      <c r="L29" s="29">
        <f t="shared" si="1"/>
        <v>180</v>
      </c>
      <c r="M29" s="29">
        <f t="shared" si="2"/>
        <v>0</v>
      </c>
      <c r="N29" s="29">
        <f t="shared" si="3"/>
        <v>0</v>
      </c>
      <c r="O29" s="29">
        <f t="shared" si="4"/>
        <v>234</v>
      </c>
    </row>
    <row r="30" spans="1:15" s="18" customFormat="1" ht="20.25" x14ac:dyDescent="0.3">
      <c r="A30" s="12" t="s">
        <v>52</v>
      </c>
      <c r="B30" s="13" t="s">
        <v>53</v>
      </c>
      <c r="C30" s="13">
        <v>5</v>
      </c>
      <c r="D30" s="13" t="s">
        <v>28</v>
      </c>
      <c r="E30" s="13">
        <v>19301</v>
      </c>
      <c r="F30" s="14"/>
      <c r="G30" s="14"/>
      <c r="H30" s="14"/>
      <c r="I30" s="14">
        <v>4</v>
      </c>
      <c r="K30" s="29">
        <f t="shared" si="0"/>
        <v>0</v>
      </c>
      <c r="L30" s="29">
        <f t="shared" si="1"/>
        <v>0</v>
      </c>
      <c r="M30" s="29">
        <f t="shared" si="2"/>
        <v>0</v>
      </c>
      <c r="N30" s="29">
        <f t="shared" si="3"/>
        <v>20</v>
      </c>
      <c r="O30" s="29">
        <f t="shared" si="4"/>
        <v>20</v>
      </c>
    </row>
    <row r="31" spans="1:15" ht="20.25" x14ac:dyDescent="0.3">
      <c r="A31" s="12" t="s">
        <v>54</v>
      </c>
      <c r="B31" s="13" t="s">
        <v>55</v>
      </c>
      <c r="C31" s="13">
        <v>5</v>
      </c>
      <c r="D31" s="13" t="s">
        <v>28</v>
      </c>
      <c r="E31" s="13">
        <v>19349</v>
      </c>
      <c r="F31" s="14"/>
      <c r="G31" s="14"/>
      <c r="H31" s="14"/>
      <c r="I31" s="14"/>
      <c r="K31" s="29">
        <f t="shared" si="0"/>
        <v>0</v>
      </c>
      <c r="L31" s="29">
        <f t="shared" si="1"/>
        <v>0</v>
      </c>
      <c r="M31" s="29">
        <f t="shared" si="2"/>
        <v>0</v>
      </c>
      <c r="N31" s="29">
        <f t="shared" si="3"/>
        <v>0</v>
      </c>
      <c r="O31" s="29">
        <f t="shared" si="4"/>
        <v>0</v>
      </c>
    </row>
    <row r="32" spans="1:15" ht="20.25" x14ac:dyDescent="0.3">
      <c r="A32" s="12" t="s">
        <v>56</v>
      </c>
      <c r="B32" s="13" t="s">
        <v>57</v>
      </c>
      <c r="C32" s="13">
        <v>4.5999999999999996</v>
      </c>
      <c r="D32" s="9" t="s">
        <v>58</v>
      </c>
      <c r="E32" s="9">
        <v>19335</v>
      </c>
      <c r="F32" s="14"/>
      <c r="G32" s="14" t="s">
        <v>111</v>
      </c>
      <c r="H32" s="14" t="s">
        <v>75</v>
      </c>
      <c r="I32" s="14" t="s">
        <v>111</v>
      </c>
      <c r="J32" s="2" t="s">
        <v>59</v>
      </c>
      <c r="K32" s="29">
        <f t="shared" si="0"/>
        <v>0</v>
      </c>
      <c r="L32" s="29" t="e">
        <f t="shared" si="1"/>
        <v>#VALUE!</v>
      </c>
      <c r="M32" s="29" t="e">
        <f t="shared" si="2"/>
        <v>#VALUE!</v>
      </c>
      <c r="N32" s="29" t="e">
        <f t="shared" si="3"/>
        <v>#VALUE!</v>
      </c>
      <c r="O32" s="29" t="e">
        <f t="shared" si="4"/>
        <v>#VALUE!</v>
      </c>
    </row>
    <row r="33" spans="1:15" ht="16.5" x14ac:dyDescent="0.25">
      <c r="A33" s="21" t="s">
        <v>60</v>
      </c>
      <c r="B33" s="13" t="s">
        <v>61</v>
      </c>
      <c r="C33" s="13">
        <v>5</v>
      </c>
      <c r="D33" s="13" t="s">
        <v>28</v>
      </c>
      <c r="E33" s="13">
        <v>19333</v>
      </c>
      <c r="F33" s="28"/>
      <c r="G33" s="28"/>
      <c r="H33" s="28">
        <v>2</v>
      </c>
      <c r="I33" s="28"/>
      <c r="K33" s="29">
        <f t="shared" si="0"/>
        <v>0</v>
      </c>
      <c r="L33" s="29">
        <f t="shared" si="1"/>
        <v>0</v>
      </c>
      <c r="M33" s="29">
        <f t="shared" si="2"/>
        <v>10</v>
      </c>
      <c r="N33" s="29">
        <f t="shared" si="3"/>
        <v>0</v>
      </c>
      <c r="O33" s="29">
        <f t="shared" si="4"/>
        <v>10</v>
      </c>
    </row>
    <row r="34" spans="1:15" ht="20.25" x14ac:dyDescent="0.3">
      <c r="A34" s="22">
        <v>994266</v>
      </c>
      <c r="B34" s="13" t="s">
        <v>62</v>
      </c>
      <c r="C34" s="13">
        <v>3.3</v>
      </c>
      <c r="D34" s="13" t="s">
        <v>28</v>
      </c>
      <c r="E34" s="13">
        <v>19280</v>
      </c>
      <c r="F34" s="14"/>
      <c r="G34" s="14">
        <v>3</v>
      </c>
      <c r="H34" s="14"/>
      <c r="I34" s="14">
        <v>15</v>
      </c>
      <c r="K34" s="29">
        <f t="shared" si="0"/>
        <v>0</v>
      </c>
      <c r="L34" s="29">
        <f t="shared" si="1"/>
        <v>9.8999999999999986</v>
      </c>
      <c r="M34" s="29">
        <f t="shared" si="2"/>
        <v>0</v>
      </c>
      <c r="N34" s="29">
        <f t="shared" si="3"/>
        <v>49.5</v>
      </c>
      <c r="O34" s="29">
        <f t="shared" si="4"/>
        <v>59.4</v>
      </c>
    </row>
    <row r="35" spans="1:15" ht="20.25" x14ac:dyDescent="0.3">
      <c r="A35" s="26" t="s">
        <v>163</v>
      </c>
      <c r="B35" s="13" t="s">
        <v>165</v>
      </c>
      <c r="C35" s="13">
        <v>2.5</v>
      </c>
      <c r="D35" s="9" t="s">
        <v>58</v>
      </c>
      <c r="E35" s="9">
        <v>19332</v>
      </c>
      <c r="F35" s="14" t="s">
        <v>69</v>
      </c>
      <c r="G35" s="14" t="s">
        <v>111</v>
      </c>
      <c r="H35" s="14" t="s">
        <v>74</v>
      </c>
      <c r="I35" s="14" t="s">
        <v>68</v>
      </c>
      <c r="J35" s="2" t="s">
        <v>167</v>
      </c>
      <c r="K35" s="29" t="e">
        <f t="shared" si="0"/>
        <v>#VALUE!</v>
      </c>
      <c r="L35" s="29" t="e">
        <f t="shared" si="1"/>
        <v>#VALUE!</v>
      </c>
      <c r="M35" s="29" t="e">
        <f t="shared" si="2"/>
        <v>#VALUE!</v>
      </c>
      <c r="N35" s="29" t="e">
        <f t="shared" si="3"/>
        <v>#VALUE!</v>
      </c>
      <c r="O35" s="29" t="e">
        <f t="shared" si="4"/>
        <v>#VALUE!</v>
      </c>
    </row>
    <row r="36" spans="1:15" ht="20.25" x14ac:dyDescent="0.3">
      <c r="A36" s="26" t="s">
        <v>164</v>
      </c>
      <c r="B36" s="13" t="s">
        <v>166</v>
      </c>
      <c r="C36" s="13">
        <v>2</v>
      </c>
      <c r="D36" s="13" t="s">
        <v>28</v>
      </c>
      <c r="E36" s="13">
        <v>19348</v>
      </c>
      <c r="F36" s="14"/>
      <c r="G36" s="14">
        <v>11</v>
      </c>
      <c r="H36" s="14"/>
      <c r="I36" s="14"/>
      <c r="K36" s="29">
        <f t="shared" si="0"/>
        <v>0</v>
      </c>
      <c r="L36" s="29">
        <f t="shared" si="1"/>
        <v>22</v>
      </c>
      <c r="M36" s="29">
        <f t="shared" si="2"/>
        <v>0</v>
      </c>
      <c r="N36" s="29">
        <f t="shared" si="3"/>
        <v>0</v>
      </c>
      <c r="O36" s="29">
        <f t="shared" si="4"/>
        <v>22</v>
      </c>
    </row>
    <row r="37" spans="1:15" ht="20.25" x14ac:dyDescent="0.3">
      <c r="A37" s="22">
        <v>7502223916272</v>
      </c>
      <c r="B37" s="13" t="s">
        <v>63</v>
      </c>
      <c r="C37" s="13">
        <v>0.17</v>
      </c>
      <c r="D37" s="13" t="s">
        <v>64</v>
      </c>
      <c r="E37" s="13">
        <v>17407</v>
      </c>
      <c r="F37" s="14"/>
      <c r="G37" s="14">
        <v>30</v>
      </c>
      <c r="H37" s="14">
        <v>20</v>
      </c>
      <c r="I37" s="14">
        <v>15</v>
      </c>
      <c r="K37" s="29">
        <f t="shared" si="0"/>
        <v>0</v>
      </c>
      <c r="L37" s="29">
        <f t="shared" si="1"/>
        <v>5.1000000000000005</v>
      </c>
      <c r="M37" s="29">
        <f t="shared" si="2"/>
        <v>3.4000000000000004</v>
      </c>
      <c r="N37" s="29">
        <f t="shared" si="3"/>
        <v>2.5500000000000003</v>
      </c>
      <c r="O37" s="29">
        <f t="shared" si="4"/>
        <v>11.05</v>
      </c>
    </row>
    <row r="38" spans="1:15" ht="20.25" x14ac:dyDescent="0.3">
      <c r="A38" s="22">
        <v>990088</v>
      </c>
      <c r="B38" s="13" t="s">
        <v>65</v>
      </c>
      <c r="C38" s="13">
        <v>1</v>
      </c>
      <c r="D38" s="13" t="s">
        <v>64</v>
      </c>
      <c r="E38" s="13">
        <v>17349</v>
      </c>
      <c r="F38" s="14">
        <v>25</v>
      </c>
      <c r="G38" s="14"/>
      <c r="H38" s="14">
        <v>15</v>
      </c>
      <c r="I38" s="14">
        <v>30</v>
      </c>
      <c r="K38" s="29">
        <f t="shared" si="0"/>
        <v>25</v>
      </c>
      <c r="L38" s="29">
        <f t="shared" si="1"/>
        <v>0</v>
      </c>
      <c r="M38" s="29">
        <f t="shared" si="2"/>
        <v>15</v>
      </c>
      <c r="N38" s="29">
        <f t="shared" si="3"/>
        <v>30</v>
      </c>
      <c r="O38" s="29">
        <f t="shared" si="4"/>
        <v>70</v>
      </c>
    </row>
    <row r="39" spans="1:15" ht="15.75" x14ac:dyDescent="0.25">
      <c r="F39" s="19"/>
      <c r="G39" s="23"/>
      <c r="H39" s="23"/>
      <c r="K39" s="10" t="e">
        <f>SUM(K13:K38)</f>
        <v>#VALUE!</v>
      </c>
      <c r="L39" s="10" t="e">
        <f>SUM(L13:L38)</f>
        <v>#VALUE!</v>
      </c>
      <c r="M39" s="10" t="e">
        <f>SUM(M13:M38)</f>
        <v>#VALUE!</v>
      </c>
      <c r="N39" s="10" t="e">
        <f>SUM(N13:N38)</f>
        <v>#VALUE!</v>
      </c>
      <c r="O39" s="31" t="e">
        <f>SUM(O13:O38)</f>
        <v>#VALUE!</v>
      </c>
    </row>
  </sheetData>
  <mergeCells count="1">
    <mergeCell ref="A6:I6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8.5703125" style="2" customWidth="1"/>
    <col min="4" max="4" width="10.140625" style="2" customWidth="1"/>
    <col min="5" max="5" width="16.85546875" style="2" customWidth="1"/>
    <col min="6" max="6" width="15.85546875" style="2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503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3" t="s">
        <v>504</v>
      </c>
      <c r="B8" s="3"/>
      <c r="C8" s="3"/>
      <c r="D8" s="4"/>
      <c r="E8" s="4"/>
      <c r="F8" s="4"/>
      <c r="G8" s="4"/>
      <c r="H8" s="4"/>
      <c r="I8" s="4"/>
    </row>
    <row r="9" spans="1:15" ht="20.25" x14ac:dyDescent="0.3">
      <c r="A9" s="5"/>
      <c r="B9" s="5"/>
      <c r="C9" s="3"/>
      <c r="D9" s="4"/>
      <c r="E9" s="4"/>
      <c r="F9" s="4"/>
      <c r="G9" s="4"/>
      <c r="H9" s="4"/>
      <c r="I9" s="4"/>
    </row>
    <row r="10" spans="1:15" ht="15.75" x14ac:dyDescent="0.25">
      <c r="A10" s="6" t="s">
        <v>1</v>
      </c>
      <c r="B10" s="6"/>
      <c r="C10" s="6"/>
      <c r="D10" s="6"/>
      <c r="E10" s="6"/>
      <c r="F10" s="6"/>
      <c r="G10" s="6"/>
      <c r="H10" s="6"/>
      <c r="I10" s="6"/>
    </row>
    <row r="11" spans="1:15" x14ac:dyDescent="0.2">
      <c r="A11" s="7"/>
      <c r="B11" s="7"/>
      <c r="C11" s="7"/>
      <c r="D11" s="7"/>
      <c r="E11" s="7"/>
      <c r="F11" s="8">
        <v>3702</v>
      </c>
      <c r="G11" s="8">
        <v>3711</v>
      </c>
      <c r="H11" s="8">
        <v>237</v>
      </c>
      <c r="I11" s="9"/>
    </row>
    <row r="12" spans="1:15" ht="15.75" x14ac:dyDescent="0.25">
      <c r="A12" s="6" t="s">
        <v>2</v>
      </c>
      <c r="B12" s="10" t="s">
        <v>3</v>
      </c>
      <c r="C12" s="10" t="s">
        <v>490</v>
      </c>
      <c r="D12" s="10" t="s">
        <v>4</v>
      </c>
      <c r="E12" s="10" t="s">
        <v>5</v>
      </c>
      <c r="F12" s="10" t="s">
        <v>6</v>
      </c>
      <c r="G12" s="10" t="s">
        <v>7</v>
      </c>
      <c r="H12" s="10" t="s">
        <v>8</v>
      </c>
      <c r="I12" s="10" t="s">
        <v>9</v>
      </c>
      <c r="K12" s="10" t="s">
        <v>491</v>
      </c>
      <c r="L12" s="10" t="s">
        <v>492</v>
      </c>
      <c r="M12" s="10" t="s">
        <v>493</v>
      </c>
      <c r="N12" s="10" t="s">
        <v>494</v>
      </c>
      <c r="O12" s="10" t="s">
        <v>495</v>
      </c>
    </row>
    <row r="13" spans="1:15" ht="20.25" x14ac:dyDescent="0.3">
      <c r="A13" s="12" t="s">
        <v>15</v>
      </c>
      <c r="B13" s="13" t="s">
        <v>16</v>
      </c>
      <c r="C13" s="13">
        <v>1</v>
      </c>
      <c r="D13" s="13" t="s">
        <v>14</v>
      </c>
      <c r="E13" s="13">
        <v>19347</v>
      </c>
      <c r="F13" s="14"/>
      <c r="G13" s="14"/>
      <c r="H13" s="14"/>
      <c r="I13" s="14"/>
      <c r="K13" s="29">
        <f t="shared" ref="K13:K38" si="0">F13*C13</f>
        <v>0</v>
      </c>
      <c r="L13" s="29">
        <f t="shared" ref="L13:L38" si="1">G13*C13</f>
        <v>0</v>
      </c>
      <c r="M13" s="29">
        <f t="shared" ref="M13:M38" si="2">H13*C13</f>
        <v>0</v>
      </c>
      <c r="N13" s="29">
        <f t="shared" ref="N13:N38" si="3">I13*C13</f>
        <v>0</v>
      </c>
      <c r="O13" s="29">
        <f>N13+M13+L13+K13</f>
        <v>0</v>
      </c>
    </row>
    <row r="14" spans="1:15" ht="20.25" x14ac:dyDescent="0.3">
      <c r="A14" s="12" t="s">
        <v>17</v>
      </c>
      <c r="B14" s="13" t="s">
        <v>18</v>
      </c>
      <c r="C14" s="13">
        <v>4.5</v>
      </c>
      <c r="D14" s="13" t="s">
        <v>14</v>
      </c>
      <c r="E14" s="13">
        <v>19342</v>
      </c>
      <c r="F14" s="14">
        <v>5</v>
      </c>
      <c r="G14" s="14">
        <v>8</v>
      </c>
      <c r="H14" s="14">
        <v>2</v>
      </c>
      <c r="I14" s="14"/>
      <c r="K14" s="29">
        <f t="shared" si="0"/>
        <v>22.5</v>
      </c>
      <c r="L14" s="29">
        <f t="shared" si="1"/>
        <v>36</v>
      </c>
      <c r="M14" s="29">
        <f t="shared" si="2"/>
        <v>9</v>
      </c>
      <c r="N14" s="29">
        <f t="shared" si="3"/>
        <v>0</v>
      </c>
      <c r="O14" s="29">
        <f t="shared" ref="O14:O38" si="4">N14+M14+L14+K14</f>
        <v>67.5</v>
      </c>
    </row>
    <row r="15" spans="1:15" ht="20.25" x14ac:dyDescent="0.3">
      <c r="A15" s="12" t="s">
        <v>19</v>
      </c>
      <c r="B15" s="13" t="s">
        <v>20</v>
      </c>
      <c r="C15" s="13">
        <v>2</v>
      </c>
      <c r="D15" s="13" t="s">
        <v>14</v>
      </c>
      <c r="E15" s="13">
        <v>19344</v>
      </c>
      <c r="F15" s="14">
        <v>15</v>
      </c>
      <c r="G15" s="14"/>
      <c r="H15" s="14">
        <v>1</v>
      </c>
      <c r="I15" s="14"/>
      <c r="K15" s="29">
        <f t="shared" si="0"/>
        <v>30</v>
      </c>
      <c r="L15" s="29">
        <f t="shared" si="1"/>
        <v>0</v>
      </c>
      <c r="M15" s="29">
        <f t="shared" si="2"/>
        <v>2</v>
      </c>
      <c r="N15" s="29">
        <f t="shared" si="3"/>
        <v>0</v>
      </c>
      <c r="O15" s="29">
        <f t="shared" si="4"/>
        <v>32</v>
      </c>
    </row>
    <row r="16" spans="1:15" ht="20.25" x14ac:dyDescent="0.3">
      <c r="A16" s="12" t="s">
        <v>21</v>
      </c>
      <c r="B16" s="13" t="s">
        <v>22</v>
      </c>
      <c r="C16" s="13">
        <v>0.18</v>
      </c>
      <c r="D16" s="13" t="s">
        <v>14</v>
      </c>
      <c r="E16" s="13">
        <v>19339</v>
      </c>
      <c r="F16" s="14"/>
      <c r="G16" s="14"/>
      <c r="H16" s="14"/>
      <c r="I16" s="14"/>
      <c r="K16" s="29">
        <f t="shared" si="0"/>
        <v>0</v>
      </c>
      <c r="L16" s="29">
        <f t="shared" si="1"/>
        <v>0</v>
      </c>
      <c r="M16" s="29">
        <f t="shared" si="2"/>
        <v>0</v>
      </c>
      <c r="N16" s="29">
        <f t="shared" si="3"/>
        <v>0</v>
      </c>
      <c r="O16" s="29">
        <f t="shared" si="4"/>
        <v>0</v>
      </c>
    </row>
    <row r="17" spans="1:15" ht="20.25" x14ac:dyDescent="0.3">
      <c r="A17" s="12" t="s">
        <v>23</v>
      </c>
      <c r="B17" s="13" t="s">
        <v>24</v>
      </c>
      <c r="C17" s="13">
        <v>5.0999999999999996</v>
      </c>
      <c r="D17" s="9" t="s">
        <v>14</v>
      </c>
      <c r="E17" s="9">
        <v>19320</v>
      </c>
      <c r="F17" s="14" t="s">
        <v>25</v>
      </c>
      <c r="G17" s="14" t="s">
        <v>25</v>
      </c>
      <c r="H17" s="14" t="s">
        <v>25</v>
      </c>
      <c r="I17" s="14"/>
      <c r="J17" s="2" t="s">
        <v>25</v>
      </c>
      <c r="K17" s="29" t="e">
        <f t="shared" si="0"/>
        <v>#VALUE!</v>
      </c>
      <c r="L17" s="29" t="e">
        <f t="shared" si="1"/>
        <v>#VALUE!</v>
      </c>
      <c r="M17" s="29" t="e">
        <f t="shared" si="2"/>
        <v>#VALUE!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12" t="s">
        <v>26</v>
      </c>
      <c r="B18" s="13" t="s">
        <v>27</v>
      </c>
      <c r="C18" s="13">
        <v>2.4</v>
      </c>
      <c r="D18" s="13" t="s">
        <v>28</v>
      </c>
      <c r="E18" s="13">
        <v>19315</v>
      </c>
      <c r="F18" s="14"/>
      <c r="G18" s="14"/>
      <c r="H18" s="14">
        <v>10</v>
      </c>
      <c r="I18" s="14"/>
      <c r="K18" s="29">
        <f t="shared" si="0"/>
        <v>0</v>
      </c>
      <c r="L18" s="29">
        <f t="shared" si="1"/>
        <v>0</v>
      </c>
      <c r="M18" s="29">
        <f t="shared" si="2"/>
        <v>24</v>
      </c>
      <c r="N18" s="29">
        <f t="shared" si="3"/>
        <v>0</v>
      </c>
      <c r="O18" s="29">
        <f t="shared" si="4"/>
        <v>24</v>
      </c>
    </row>
    <row r="19" spans="1:15" ht="20.25" x14ac:dyDescent="0.3">
      <c r="A19" s="12" t="s">
        <v>29</v>
      </c>
      <c r="B19" s="13" t="s">
        <v>30</v>
      </c>
      <c r="C19" s="13">
        <v>0.8</v>
      </c>
      <c r="D19" s="13" t="s">
        <v>28</v>
      </c>
      <c r="E19" s="13">
        <v>19309</v>
      </c>
      <c r="F19" s="14">
        <v>30</v>
      </c>
      <c r="G19" s="14">
        <v>28</v>
      </c>
      <c r="H19" s="14"/>
      <c r="I19" s="14"/>
      <c r="K19" s="29">
        <f t="shared" si="0"/>
        <v>24</v>
      </c>
      <c r="L19" s="29">
        <f t="shared" si="1"/>
        <v>22.400000000000002</v>
      </c>
      <c r="M19" s="29">
        <f t="shared" si="2"/>
        <v>0</v>
      </c>
      <c r="N19" s="29">
        <f t="shared" si="3"/>
        <v>0</v>
      </c>
      <c r="O19" s="29">
        <f t="shared" si="4"/>
        <v>46.400000000000006</v>
      </c>
    </row>
    <row r="20" spans="1:15" ht="20.25" x14ac:dyDescent="0.3">
      <c r="A20" s="12" t="s">
        <v>31</v>
      </c>
      <c r="B20" s="13" t="s">
        <v>32</v>
      </c>
      <c r="C20" s="13">
        <v>0.35</v>
      </c>
      <c r="D20" s="9" t="s">
        <v>28</v>
      </c>
      <c r="E20" s="9">
        <v>19336</v>
      </c>
      <c r="F20" s="14" t="s">
        <v>71</v>
      </c>
      <c r="G20" s="14" t="s">
        <v>69</v>
      </c>
      <c r="H20" s="14" t="s">
        <v>69</v>
      </c>
      <c r="I20" s="14"/>
      <c r="J20" s="2" t="s">
        <v>25</v>
      </c>
      <c r="K20" s="29" t="e">
        <f t="shared" si="0"/>
        <v>#VALUE!</v>
      </c>
      <c r="L20" s="29" t="e">
        <f t="shared" si="1"/>
        <v>#VALUE!</v>
      </c>
      <c r="M20" s="29" t="e">
        <f t="shared" si="2"/>
        <v>#VALUE!</v>
      </c>
      <c r="N20" s="29">
        <f t="shared" si="3"/>
        <v>0</v>
      </c>
      <c r="O20" s="29" t="e">
        <f t="shared" si="4"/>
        <v>#VALUE!</v>
      </c>
    </row>
    <row r="21" spans="1:15" ht="20.25" x14ac:dyDescent="0.3">
      <c r="A21" s="12" t="s">
        <v>33</v>
      </c>
      <c r="B21" s="13" t="s">
        <v>34</v>
      </c>
      <c r="C21" s="13">
        <v>0.35</v>
      </c>
      <c r="D21" s="9" t="s">
        <v>28</v>
      </c>
      <c r="E21" s="9">
        <v>19337</v>
      </c>
      <c r="F21" s="14" t="s">
        <v>75</v>
      </c>
      <c r="G21" s="14" t="s">
        <v>69</v>
      </c>
      <c r="H21" s="14" t="s">
        <v>69</v>
      </c>
      <c r="I21" s="14"/>
      <c r="J21" s="2" t="s">
        <v>25</v>
      </c>
      <c r="K21" s="29" t="e">
        <f t="shared" si="0"/>
        <v>#VALUE!</v>
      </c>
      <c r="L21" s="29" t="e">
        <f t="shared" si="1"/>
        <v>#VALUE!</v>
      </c>
      <c r="M21" s="29" t="e">
        <f t="shared" si="2"/>
        <v>#VALUE!</v>
      </c>
      <c r="N21" s="29">
        <f t="shared" si="3"/>
        <v>0</v>
      </c>
      <c r="O21" s="29" t="e">
        <f t="shared" si="4"/>
        <v>#VALUE!</v>
      </c>
    </row>
    <row r="22" spans="1:15" ht="20.25" x14ac:dyDescent="0.3">
      <c r="A22" s="12" t="s">
        <v>35</v>
      </c>
      <c r="B22" s="13" t="s">
        <v>36</v>
      </c>
      <c r="C22" s="13">
        <v>0.35</v>
      </c>
      <c r="D22" s="9" t="s">
        <v>28</v>
      </c>
      <c r="E22" s="9">
        <v>19338</v>
      </c>
      <c r="F22" s="14" t="s">
        <v>71</v>
      </c>
      <c r="G22" s="14" t="s">
        <v>69</v>
      </c>
      <c r="H22" s="14" t="s">
        <v>69</v>
      </c>
      <c r="I22" s="14"/>
      <c r="J22" s="2" t="s">
        <v>25</v>
      </c>
      <c r="K22" s="29" t="e">
        <f t="shared" si="0"/>
        <v>#VALUE!</v>
      </c>
      <c r="L22" s="29" t="e">
        <f t="shared" si="1"/>
        <v>#VALUE!</v>
      </c>
      <c r="M22" s="29" t="e">
        <f t="shared" si="2"/>
        <v>#VALUE!</v>
      </c>
      <c r="N22" s="29">
        <f t="shared" si="3"/>
        <v>0</v>
      </c>
      <c r="O22" s="29" t="e">
        <f t="shared" si="4"/>
        <v>#VALUE!</v>
      </c>
    </row>
    <row r="23" spans="1:15" ht="20.25" x14ac:dyDescent="0.3">
      <c r="A23" s="12" t="s">
        <v>37</v>
      </c>
      <c r="B23" s="13" t="s">
        <v>38</v>
      </c>
      <c r="C23" s="13">
        <v>2.2000000000000002</v>
      </c>
      <c r="D23" s="13" t="s">
        <v>28</v>
      </c>
      <c r="E23" s="13">
        <v>19314</v>
      </c>
      <c r="F23" s="14">
        <v>20</v>
      </c>
      <c r="G23" s="14">
        <v>11</v>
      </c>
      <c r="H23" s="14">
        <v>11</v>
      </c>
      <c r="I23" s="14"/>
      <c r="K23" s="29">
        <f t="shared" si="0"/>
        <v>44</v>
      </c>
      <c r="L23" s="29">
        <f t="shared" si="1"/>
        <v>24.200000000000003</v>
      </c>
      <c r="M23" s="29">
        <f t="shared" si="2"/>
        <v>24.200000000000003</v>
      </c>
      <c r="N23" s="29">
        <f t="shared" si="3"/>
        <v>0</v>
      </c>
      <c r="O23" s="29">
        <f t="shared" si="4"/>
        <v>92.4</v>
      </c>
    </row>
    <row r="24" spans="1:15" ht="20.25" x14ac:dyDescent="0.3">
      <c r="A24" s="12" t="s">
        <v>39</v>
      </c>
      <c r="B24" s="13" t="s">
        <v>40</v>
      </c>
      <c r="C24" s="13">
        <v>5</v>
      </c>
      <c r="D24" s="13" t="s">
        <v>28</v>
      </c>
      <c r="E24" s="13">
        <v>19343</v>
      </c>
      <c r="F24" s="14">
        <v>2</v>
      </c>
      <c r="G24" s="14">
        <v>2</v>
      </c>
      <c r="H24" s="14"/>
      <c r="I24" s="14"/>
      <c r="K24" s="29">
        <f t="shared" si="0"/>
        <v>10</v>
      </c>
      <c r="L24" s="29">
        <f t="shared" si="1"/>
        <v>10</v>
      </c>
      <c r="M24" s="29">
        <f t="shared" si="2"/>
        <v>0</v>
      </c>
      <c r="N24" s="29">
        <f t="shared" si="3"/>
        <v>0</v>
      </c>
      <c r="O24" s="29">
        <f t="shared" si="4"/>
        <v>20</v>
      </c>
    </row>
    <row r="25" spans="1:15" ht="20.25" x14ac:dyDescent="0.3">
      <c r="A25" s="12" t="s">
        <v>41</v>
      </c>
      <c r="B25" s="13" t="s">
        <v>42</v>
      </c>
      <c r="C25" s="13">
        <v>2.5</v>
      </c>
      <c r="D25" s="13" t="s">
        <v>28</v>
      </c>
      <c r="E25" s="13">
        <v>17353</v>
      </c>
      <c r="F25" s="14">
        <v>15</v>
      </c>
      <c r="G25" s="14"/>
      <c r="H25" s="14"/>
      <c r="I25" s="14"/>
      <c r="K25" s="29">
        <f t="shared" si="0"/>
        <v>37.5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37.5</v>
      </c>
    </row>
    <row r="26" spans="1:15" ht="20.25" x14ac:dyDescent="0.3">
      <c r="A26" s="12" t="s">
        <v>43</v>
      </c>
      <c r="B26" s="13" t="s">
        <v>44</v>
      </c>
      <c r="C26" s="13"/>
      <c r="D26" s="13" t="s">
        <v>28</v>
      </c>
      <c r="E26" s="13">
        <v>19308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s="18" customFormat="1" ht="20.25" x14ac:dyDescent="0.3">
      <c r="A27" s="12" t="s">
        <v>45</v>
      </c>
      <c r="B27" s="13" t="s">
        <v>46</v>
      </c>
      <c r="C27" s="13">
        <v>5.4</v>
      </c>
      <c r="D27" s="16" t="s">
        <v>28</v>
      </c>
      <c r="E27" s="16">
        <v>19319</v>
      </c>
      <c r="F27" s="14"/>
      <c r="G27" s="14"/>
      <c r="H27" s="14"/>
      <c r="I27" s="14"/>
      <c r="K27" s="29">
        <f t="shared" si="0"/>
        <v>0</v>
      </c>
      <c r="L27" s="29">
        <f t="shared" si="1"/>
        <v>0</v>
      </c>
      <c r="M27" s="29">
        <f t="shared" si="2"/>
        <v>0</v>
      </c>
      <c r="N27" s="29">
        <f t="shared" si="3"/>
        <v>0</v>
      </c>
      <c r="O27" s="29">
        <f t="shared" si="4"/>
        <v>0</v>
      </c>
    </row>
    <row r="28" spans="1:15" s="19" customFormat="1" ht="20.25" x14ac:dyDescent="0.3">
      <c r="A28" s="12" t="s">
        <v>47</v>
      </c>
      <c r="B28" s="13" t="s">
        <v>48</v>
      </c>
      <c r="C28" s="13">
        <v>2.6</v>
      </c>
      <c r="D28" s="13" t="s">
        <v>28</v>
      </c>
      <c r="E28" s="13">
        <v>1371</v>
      </c>
      <c r="F28" s="14">
        <v>3</v>
      </c>
      <c r="G28" s="14"/>
      <c r="H28" s="14">
        <v>20</v>
      </c>
      <c r="I28" s="14"/>
      <c r="K28" s="29">
        <f t="shared" si="0"/>
        <v>7.8000000000000007</v>
      </c>
      <c r="L28" s="29">
        <f t="shared" si="1"/>
        <v>0</v>
      </c>
      <c r="M28" s="29">
        <f t="shared" si="2"/>
        <v>52</v>
      </c>
      <c r="N28" s="29">
        <f t="shared" si="3"/>
        <v>0</v>
      </c>
      <c r="O28" s="29">
        <f t="shared" si="4"/>
        <v>59.8</v>
      </c>
    </row>
    <row r="29" spans="1:15" ht="20.25" x14ac:dyDescent="0.3">
      <c r="A29" s="12" t="s">
        <v>49</v>
      </c>
      <c r="B29" s="9" t="s">
        <v>50</v>
      </c>
      <c r="C29" s="13">
        <v>3.6</v>
      </c>
      <c r="D29" s="13" t="s">
        <v>28</v>
      </c>
      <c r="E29" s="13">
        <v>19318</v>
      </c>
      <c r="F29" s="14">
        <v>50</v>
      </c>
      <c r="G29" s="14">
        <v>20</v>
      </c>
      <c r="H29" s="14">
        <v>20</v>
      </c>
      <c r="I29" s="14"/>
      <c r="K29" s="29">
        <f t="shared" si="0"/>
        <v>180</v>
      </c>
      <c r="L29" s="29">
        <f t="shared" si="1"/>
        <v>72</v>
      </c>
      <c r="M29" s="29">
        <f t="shared" si="2"/>
        <v>72</v>
      </c>
      <c r="N29" s="29">
        <f t="shared" si="3"/>
        <v>0</v>
      </c>
      <c r="O29" s="29">
        <f t="shared" si="4"/>
        <v>324</v>
      </c>
    </row>
    <row r="30" spans="1:15" s="18" customFormat="1" ht="20.25" x14ac:dyDescent="0.3">
      <c r="A30" s="12" t="s">
        <v>52</v>
      </c>
      <c r="B30" s="13" t="s">
        <v>53</v>
      </c>
      <c r="C30" s="13">
        <v>5</v>
      </c>
      <c r="D30" s="13" t="s">
        <v>28</v>
      </c>
      <c r="E30" s="13">
        <v>19301</v>
      </c>
      <c r="F30" s="14">
        <v>12</v>
      </c>
      <c r="G30" s="14"/>
      <c r="H30" s="14"/>
      <c r="I30" s="14"/>
      <c r="K30" s="29">
        <f t="shared" si="0"/>
        <v>60</v>
      </c>
      <c r="L30" s="29">
        <f t="shared" si="1"/>
        <v>0</v>
      </c>
      <c r="M30" s="29">
        <f t="shared" si="2"/>
        <v>0</v>
      </c>
      <c r="N30" s="29">
        <f t="shared" si="3"/>
        <v>0</v>
      </c>
      <c r="O30" s="29">
        <f t="shared" si="4"/>
        <v>60</v>
      </c>
    </row>
    <row r="31" spans="1:15" ht="20.25" x14ac:dyDescent="0.3">
      <c r="A31" s="12" t="s">
        <v>54</v>
      </c>
      <c r="B31" s="13" t="s">
        <v>55</v>
      </c>
      <c r="C31" s="13">
        <v>5</v>
      </c>
      <c r="D31" s="13" t="s">
        <v>28</v>
      </c>
      <c r="E31" s="13">
        <v>19349</v>
      </c>
      <c r="F31" s="14"/>
      <c r="G31" s="14"/>
      <c r="H31" s="14"/>
      <c r="I31" s="14"/>
      <c r="K31" s="29">
        <f t="shared" si="0"/>
        <v>0</v>
      </c>
      <c r="L31" s="29">
        <f t="shared" si="1"/>
        <v>0</v>
      </c>
      <c r="M31" s="29">
        <f t="shared" si="2"/>
        <v>0</v>
      </c>
      <c r="N31" s="29">
        <f t="shared" si="3"/>
        <v>0</v>
      </c>
      <c r="O31" s="29">
        <f t="shared" si="4"/>
        <v>0</v>
      </c>
    </row>
    <row r="32" spans="1:15" ht="20.25" x14ac:dyDescent="0.3">
      <c r="A32" s="12" t="s">
        <v>56</v>
      </c>
      <c r="B32" s="13" t="s">
        <v>57</v>
      </c>
      <c r="C32" s="13">
        <v>4.5999999999999996</v>
      </c>
      <c r="D32" s="9" t="s">
        <v>58</v>
      </c>
      <c r="E32" s="9">
        <v>19335</v>
      </c>
      <c r="F32" s="14" t="s">
        <v>131</v>
      </c>
      <c r="G32" s="14" t="s">
        <v>505</v>
      </c>
      <c r="H32" s="14" t="s">
        <v>111</v>
      </c>
      <c r="I32" s="14"/>
      <c r="J32" s="2" t="s">
        <v>59</v>
      </c>
      <c r="K32" s="29" t="e">
        <f t="shared" si="0"/>
        <v>#VALUE!</v>
      </c>
      <c r="L32" s="29" t="e">
        <f t="shared" si="1"/>
        <v>#VALUE!</v>
      </c>
      <c r="M32" s="29" t="e">
        <f t="shared" si="2"/>
        <v>#VALUE!</v>
      </c>
      <c r="N32" s="29">
        <f t="shared" si="3"/>
        <v>0</v>
      </c>
      <c r="O32" s="29" t="e">
        <f t="shared" si="4"/>
        <v>#VALUE!</v>
      </c>
    </row>
    <row r="33" spans="1:15" ht="16.5" x14ac:dyDescent="0.25">
      <c r="A33" s="21" t="s">
        <v>60</v>
      </c>
      <c r="B33" s="13" t="s">
        <v>61</v>
      </c>
      <c r="C33" s="13">
        <v>5</v>
      </c>
      <c r="D33" s="13" t="s">
        <v>28</v>
      </c>
      <c r="E33" s="13">
        <v>19333</v>
      </c>
      <c r="F33" s="28">
        <v>10</v>
      </c>
      <c r="G33" s="28">
        <v>12</v>
      </c>
      <c r="H33" s="28"/>
      <c r="I33" s="28"/>
      <c r="K33" s="29">
        <f t="shared" si="0"/>
        <v>50</v>
      </c>
      <c r="L33" s="29">
        <f t="shared" si="1"/>
        <v>60</v>
      </c>
      <c r="M33" s="29">
        <f t="shared" si="2"/>
        <v>0</v>
      </c>
      <c r="N33" s="29">
        <f t="shared" si="3"/>
        <v>0</v>
      </c>
      <c r="O33" s="29">
        <f t="shared" si="4"/>
        <v>110</v>
      </c>
    </row>
    <row r="34" spans="1:15" ht="20.25" x14ac:dyDescent="0.3">
      <c r="A34" s="22">
        <v>994266</v>
      </c>
      <c r="B34" s="13" t="s">
        <v>62</v>
      </c>
      <c r="C34" s="13">
        <v>3.3</v>
      </c>
      <c r="D34" s="13" t="s">
        <v>28</v>
      </c>
      <c r="E34" s="13">
        <v>19280</v>
      </c>
      <c r="F34" s="14">
        <v>4</v>
      </c>
      <c r="G34" s="14"/>
      <c r="H34" s="14">
        <v>2</v>
      </c>
      <c r="I34" s="14"/>
      <c r="K34" s="29">
        <f t="shared" si="0"/>
        <v>13.2</v>
      </c>
      <c r="L34" s="29">
        <f t="shared" si="1"/>
        <v>0</v>
      </c>
      <c r="M34" s="29">
        <f t="shared" si="2"/>
        <v>6.6</v>
      </c>
      <c r="N34" s="29">
        <f t="shared" si="3"/>
        <v>0</v>
      </c>
      <c r="O34" s="29">
        <f t="shared" si="4"/>
        <v>19.799999999999997</v>
      </c>
    </row>
    <row r="35" spans="1:15" ht="20.25" x14ac:dyDescent="0.3">
      <c r="A35" s="26" t="s">
        <v>163</v>
      </c>
      <c r="B35" s="13" t="s">
        <v>165</v>
      </c>
      <c r="C35" s="13">
        <v>2.5</v>
      </c>
      <c r="D35" s="9" t="s">
        <v>58</v>
      </c>
      <c r="E35" s="9">
        <v>19332</v>
      </c>
      <c r="F35" s="14" t="s">
        <v>71</v>
      </c>
      <c r="G35" s="14" t="s">
        <v>69</v>
      </c>
      <c r="H35" s="14" t="s">
        <v>25</v>
      </c>
      <c r="I35" s="14"/>
      <c r="J35" s="2" t="s">
        <v>167</v>
      </c>
      <c r="K35" s="29" t="e">
        <f t="shared" si="0"/>
        <v>#VALUE!</v>
      </c>
      <c r="L35" s="29" t="e">
        <f t="shared" si="1"/>
        <v>#VALUE!</v>
      </c>
      <c r="M35" s="29" t="e">
        <f t="shared" si="2"/>
        <v>#VALUE!</v>
      </c>
      <c r="N35" s="29">
        <f t="shared" si="3"/>
        <v>0</v>
      </c>
      <c r="O35" s="29" t="e">
        <f t="shared" si="4"/>
        <v>#VALUE!</v>
      </c>
    </row>
    <row r="36" spans="1:15" ht="20.25" x14ac:dyDescent="0.3">
      <c r="A36" s="26" t="s">
        <v>164</v>
      </c>
      <c r="B36" s="13" t="s">
        <v>166</v>
      </c>
      <c r="C36" s="13">
        <v>2</v>
      </c>
      <c r="D36" s="13" t="s">
        <v>28</v>
      </c>
      <c r="E36" s="13">
        <v>19348</v>
      </c>
      <c r="F36" s="14"/>
      <c r="G36" s="14">
        <v>11</v>
      </c>
      <c r="H36" s="14">
        <v>2</v>
      </c>
      <c r="I36" s="14"/>
      <c r="K36" s="29">
        <f t="shared" si="0"/>
        <v>0</v>
      </c>
      <c r="L36" s="29">
        <f t="shared" si="1"/>
        <v>22</v>
      </c>
      <c r="M36" s="29">
        <f t="shared" si="2"/>
        <v>4</v>
      </c>
      <c r="N36" s="29">
        <f t="shared" si="3"/>
        <v>0</v>
      </c>
      <c r="O36" s="29">
        <f t="shared" si="4"/>
        <v>26</v>
      </c>
    </row>
    <row r="37" spans="1:15" ht="20.25" x14ac:dyDescent="0.3">
      <c r="A37" s="22">
        <v>7502223916272</v>
      </c>
      <c r="B37" s="13" t="s">
        <v>63</v>
      </c>
      <c r="C37" s="13">
        <v>0.17</v>
      </c>
      <c r="D37" s="13" t="s">
        <v>64</v>
      </c>
      <c r="E37" s="13">
        <v>17407</v>
      </c>
      <c r="F37" s="14">
        <v>25</v>
      </c>
      <c r="G37" s="14">
        <v>30</v>
      </c>
      <c r="H37" s="14"/>
      <c r="I37" s="14"/>
      <c r="K37" s="29">
        <f t="shared" si="0"/>
        <v>4.25</v>
      </c>
      <c r="L37" s="29">
        <f t="shared" si="1"/>
        <v>5.1000000000000005</v>
      </c>
      <c r="M37" s="29">
        <f t="shared" si="2"/>
        <v>0</v>
      </c>
      <c r="N37" s="29">
        <f t="shared" si="3"/>
        <v>0</v>
      </c>
      <c r="O37" s="29">
        <f t="shared" si="4"/>
        <v>9.3500000000000014</v>
      </c>
    </row>
    <row r="38" spans="1:15" ht="20.25" x14ac:dyDescent="0.3">
      <c r="A38" s="22">
        <v>990088</v>
      </c>
      <c r="B38" s="13" t="s">
        <v>65</v>
      </c>
      <c r="C38" s="13">
        <v>1</v>
      </c>
      <c r="D38" s="13" t="s">
        <v>64</v>
      </c>
      <c r="E38" s="13">
        <v>17349</v>
      </c>
      <c r="F38" s="14">
        <v>60</v>
      </c>
      <c r="G38" s="14"/>
      <c r="H38" s="14">
        <v>20</v>
      </c>
      <c r="I38" s="14"/>
      <c r="K38" s="29">
        <f t="shared" si="0"/>
        <v>60</v>
      </c>
      <c r="L38" s="29">
        <f t="shared" si="1"/>
        <v>0</v>
      </c>
      <c r="M38" s="29">
        <f t="shared" si="2"/>
        <v>20</v>
      </c>
      <c r="N38" s="29">
        <f t="shared" si="3"/>
        <v>0</v>
      </c>
      <c r="O38" s="29">
        <f t="shared" si="4"/>
        <v>80</v>
      </c>
    </row>
    <row r="39" spans="1:15" ht="15.75" x14ac:dyDescent="0.25">
      <c r="F39" s="19"/>
      <c r="G39" s="23"/>
      <c r="H39" s="23"/>
      <c r="K39" s="10" t="e">
        <f>SUM(K13:K38)</f>
        <v>#VALUE!</v>
      </c>
      <c r="L39" s="10" t="e">
        <f>SUM(L13:L38)</f>
        <v>#VALUE!</v>
      </c>
      <c r="M39" s="10" t="e">
        <f>SUM(M13:M38)</f>
        <v>#VALUE!</v>
      </c>
      <c r="N39" s="10">
        <f>SUM(N13:N38)</f>
        <v>0</v>
      </c>
      <c r="O39" s="31" t="e">
        <f>SUM(O13:O38)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4" orientation="landscape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8.5703125" style="2" customWidth="1"/>
    <col min="4" max="4" width="10.140625" style="2" customWidth="1"/>
    <col min="5" max="5" width="16.85546875" style="2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506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3" t="s">
        <v>507</v>
      </c>
      <c r="B8" s="3"/>
      <c r="C8" s="3"/>
      <c r="D8" s="4"/>
      <c r="E8" s="4"/>
      <c r="F8" s="4"/>
      <c r="G8" s="4"/>
      <c r="H8" s="4"/>
      <c r="I8" s="4"/>
    </row>
    <row r="9" spans="1:15" ht="20.25" x14ac:dyDescent="0.3">
      <c r="A9" s="5"/>
      <c r="B9" s="5"/>
      <c r="C9" s="3"/>
      <c r="D9" s="4"/>
      <c r="E9" s="4"/>
      <c r="F9" s="4"/>
      <c r="G9" s="4"/>
      <c r="H9" s="4"/>
      <c r="I9" s="4"/>
    </row>
    <row r="10" spans="1:15" ht="15.75" x14ac:dyDescent="0.25">
      <c r="A10" s="6" t="s">
        <v>1</v>
      </c>
      <c r="B10" s="6"/>
      <c r="C10" s="6"/>
      <c r="D10" s="6"/>
      <c r="E10" s="6"/>
      <c r="F10" s="6"/>
      <c r="G10" s="6"/>
      <c r="H10" s="6"/>
      <c r="I10" s="6"/>
    </row>
    <row r="11" spans="1:15" x14ac:dyDescent="0.2">
      <c r="A11" s="7"/>
      <c r="B11" s="7"/>
      <c r="C11" s="7"/>
      <c r="D11" s="7"/>
      <c r="E11" s="7"/>
      <c r="F11" s="8">
        <v>3702</v>
      </c>
      <c r="G11" s="8">
        <v>3711</v>
      </c>
      <c r="H11" s="8">
        <v>237</v>
      </c>
      <c r="I11" s="9"/>
    </row>
    <row r="12" spans="1:15" ht="15.75" x14ac:dyDescent="0.25">
      <c r="A12" s="6" t="s">
        <v>2</v>
      </c>
      <c r="B12" s="10" t="s">
        <v>3</v>
      </c>
      <c r="C12" s="10" t="s">
        <v>490</v>
      </c>
      <c r="D12" s="10" t="s">
        <v>4</v>
      </c>
      <c r="E12" s="10" t="s">
        <v>5</v>
      </c>
      <c r="F12" s="10" t="s">
        <v>6</v>
      </c>
      <c r="G12" s="10" t="s">
        <v>7</v>
      </c>
      <c r="H12" s="10" t="s">
        <v>8</v>
      </c>
      <c r="I12" s="10" t="s">
        <v>9</v>
      </c>
      <c r="K12" s="10" t="s">
        <v>491</v>
      </c>
      <c r="L12" s="10" t="s">
        <v>492</v>
      </c>
      <c r="M12" s="10" t="s">
        <v>493</v>
      </c>
      <c r="N12" s="10" t="s">
        <v>494</v>
      </c>
      <c r="O12" s="10" t="s">
        <v>495</v>
      </c>
    </row>
    <row r="13" spans="1:15" ht="20.25" x14ac:dyDescent="0.3">
      <c r="A13" s="12" t="s">
        <v>15</v>
      </c>
      <c r="B13" s="13" t="s">
        <v>16</v>
      </c>
      <c r="C13" s="13">
        <v>1</v>
      </c>
      <c r="D13" s="13" t="s">
        <v>14</v>
      </c>
      <c r="E13" s="13">
        <v>19347</v>
      </c>
      <c r="F13" s="14"/>
      <c r="G13" s="14"/>
      <c r="H13" s="14"/>
      <c r="I13" s="14"/>
      <c r="K13" s="29">
        <f t="shared" ref="K13:K38" si="0">F13*C13</f>
        <v>0</v>
      </c>
      <c r="L13" s="29">
        <f t="shared" ref="L13:L38" si="1">G13*C13</f>
        <v>0</v>
      </c>
      <c r="M13" s="29">
        <f t="shared" ref="M13:M38" si="2">H13*C13</f>
        <v>0</v>
      </c>
      <c r="N13" s="29">
        <f t="shared" ref="N13:N38" si="3">I13*C13</f>
        <v>0</v>
      </c>
      <c r="O13" s="29">
        <f>N13+M13+L13+K13</f>
        <v>0</v>
      </c>
    </row>
    <row r="14" spans="1:15" ht="20.25" x14ac:dyDescent="0.3">
      <c r="A14" s="12" t="s">
        <v>17</v>
      </c>
      <c r="B14" s="13" t="s">
        <v>18</v>
      </c>
      <c r="C14" s="13">
        <v>4.5</v>
      </c>
      <c r="D14" s="13" t="s">
        <v>14</v>
      </c>
      <c r="E14" s="13">
        <v>19342</v>
      </c>
      <c r="F14" s="14"/>
      <c r="G14" s="14"/>
      <c r="H14" s="14"/>
      <c r="I14" s="14"/>
      <c r="K14" s="29">
        <f t="shared" si="0"/>
        <v>0</v>
      </c>
      <c r="L14" s="29">
        <f t="shared" si="1"/>
        <v>0</v>
      </c>
      <c r="M14" s="29">
        <f t="shared" si="2"/>
        <v>0</v>
      </c>
      <c r="N14" s="29">
        <f t="shared" si="3"/>
        <v>0</v>
      </c>
      <c r="O14" s="29">
        <f t="shared" ref="O14:O38" si="4">N14+M14+L14+K14</f>
        <v>0</v>
      </c>
    </row>
    <row r="15" spans="1:15" ht="20.25" x14ac:dyDescent="0.3">
      <c r="A15" s="12" t="s">
        <v>19</v>
      </c>
      <c r="B15" s="13" t="s">
        <v>20</v>
      </c>
      <c r="C15" s="13">
        <v>2</v>
      </c>
      <c r="D15" s="13" t="s">
        <v>14</v>
      </c>
      <c r="E15" s="13">
        <v>19344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12" t="s">
        <v>21</v>
      </c>
      <c r="B16" s="13" t="s">
        <v>22</v>
      </c>
      <c r="C16" s="13">
        <v>0.18</v>
      </c>
      <c r="D16" s="13" t="s">
        <v>14</v>
      </c>
      <c r="E16" s="13">
        <v>19339</v>
      </c>
      <c r="F16" s="14"/>
      <c r="G16" s="14"/>
      <c r="H16" s="14"/>
      <c r="I16" s="14"/>
      <c r="K16" s="29">
        <f t="shared" si="0"/>
        <v>0</v>
      </c>
      <c r="L16" s="29">
        <f t="shared" si="1"/>
        <v>0</v>
      </c>
      <c r="M16" s="29">
        <f t="shared" si="2"/>
        <v>0</v>
      </c>
      <c r="N16" s="29">
        <f t="shared" si="3"/>
        <v>0</v>
      </c>
      <c r="O16" s="29">
        <f t="shared" si="4"/>
        <v>0</v>
      </c>
    </row>
    <row r="17" spans="1:15" ht="20.25" x14ac:dyDescent="0.3">
      <c r="A17" s="12" t="s">
        <v>23</v>
      </c>
      <c r="B17" s="13" t="s">
        <v>24</v>
      </c>
      <c r="C17" s="13">
        <v>5.0999999999999996</v>
      </c>
      <c r="D17" s="9" t="s">
        <v>14</v>
      </c>
      <c r="E17" s="9">
        <v>19320</v>
      </c>
      <c r="F17" s="14"/>
      <c r="G17" s="14" t="s">
        <v>25</v>
      </c>
      <c r="H17" s="14"/>
      <c r="I17" s="14" t="s">
        <v>25</v>
      </c>
      <c r="J17" s="2" t="s">
        <v>25</v>
      </c>
      <c r="K17" s="29">
        <f t="shared" si="0"/>
        <v>0</v>
      </c>
      <c r="L17" s="29" t="e">
        <f t="shared" si="1"/>
        <v>#VALUE!</v>
      </c>
      <c r="M17" s="29">
        <f t="shared" si="2"/>
        <v>0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12" t="s">
        <v>26</v>
      </c>
      <c r="B18" s="13" t="s">
        <v>27</v>
      </c>
      <c r="C18" s="13">
        <v>2.4</v>
      </c>
      <c r="D18" s="13" t="s">
        <v>28</v>
      </c>
      <c r="E18" s="13">
        <v>19315</v>
      </c>
      <c r="F18" s="14"/>
      <c r="G18" s="14"/>
      <c r="H18" s="14">
        <v>11</v>
      </c>
      <c r="I18" s="14">
        <v>8</v>
      </c>
      <c r="K18" s="29">
        <f t="shared" si="0"/>
        <v>0</v>
      </c>
      <c r="L18" s="29">
        <f t="shared" si="1"/>
        <v>0</v>
      </c>
      <c r="M18" s="29">
        <f t="shared" si="2"/>
        <v>26.4</v>
      </c>
      <c r="N18" s="29">
        <f t="shared" si="3"/>
        <v>19.2</v>
      </c>
      <c r="O18" s="29">
        <f t="shared" si="4"/>
        <v>45.599999999999994</v>
      </c>
    </row>
    <row r="19" spans="1:15" ht="20.25" x14ac:dyDescent="0.3">
      <c r="A19" s="12" t="s">
        <v>29</v>
      </c>
      <c r="B19" s="13" t="s">
        <v>30</v>
      </c>
      <c r="C19" s="13">
        <v>0.8</v>
      </c>
      <c r="D19" s="13" t="s">
        <v>28</v>
      </c>
      <c r="E19" s="13">
        <v>19309</v>
      </c>
      <c r="F19" s="14">
        <v>20</v>
      </c>
      <c r="G19" s="14">
        <v>28</v>
      </c>
      <c r="H19" s="14">
        <v>28</v>
      </c>
      <c r="I19" s="14">
        <v>20</v>
      </c>
      <c r="K19" s="29">
        <f t="shared" si="0"/>
        <v>16</v>
      </c>
      <c r="L19" s="29">
        <f t="shared" si="1"/>
        <v>22.400000000000002</v>
      </c>
      <c r="M19" s="29">
        <f t="shared" si="2"/>
        <v>22.400000000000002</v>
      </c>
      <c r="N19" s="29">
        <f t="shared" si="3"/>
        <v>16</v>
      </c>
      <c r="O19" s="29">
        <f t="shared" si="4"/>
        <v>76.800000000000011</v>
      </c>
    </row>
    <row r="20" spans="1:15" ht="20.25" x14ac:dyDescent="0.3">
      <c r="A20" s="12" t="s">
        <v>31</v>
      </c>
      <c r="B20" s="13" t="s">
        <v>32</v>
      </c>
      <c r="C20" s="13">
        <v>0.35</v>
      </c>
      <c r="D20" s="9" t="s">
        <v>28</v>
      </c>
      <c r="E20" s="9">
        <v>19336</v>
      </c>
      <c r="F20" s="14"/>
      <c r="G20" s="14"/>
      <c r="H20" s="14"/>
      <c r="I20" s="14" t="s">
        <v>69</v>
      </c>
      <c r="J20" s="2" t="s">
        <v>25</v>
      </c>
      <c r="K20" s="29">
        <f t="shared" si="0"/>
        <v>0</v>
      </c>
      <c r="L20" s="29">
        <f t="shared" si="1"/>
        <v>0</v>
      </c>
      <c r="M20" s="29">
        <f t="shared" si="2"/>
        <v>0</v>
      </c>
      <c r="N20" s="29" t="e">
        <f t="shared" si="3"/>
        <v>#VALUE!</v>
      </c>
      <c r="O20" s="29" t="e">
        <f t="shared" si="4"/>
        <v>#VALUE!</v>
      </c>
    </row>
    <row r="21" spans="1:15" ht="20.25" x14ac:dyDescent="0.3">
      <c r="A21" s="12" t="s">
        <v>33</v>
      </c>
      <c r="B21" s="13" t="s">
        <v>34</v>
      </c>
      <c r="C21" s="13">
        <v>0.35</v>
      </c>
      <c r="D21" s="9" t="s">
        <v>28</v>
      </c>
      <c r="E21" s="9">
        <v>19337</v>
      </c>
      <c r="F21" s="14" t="s">
        <v>74</v>
      </c>
      <c r="G21" s="14"/>
      <c r="H21" s="14" t="s">
        <v>74</v>
      </c>
      <c r="I21" s="14" t="s">
        <v>69</v>
      </c>
      <c r="J21" s="2" t="s">
        <v>25</v>
      </c>
      <c r="K21" s="29" t="e">
        <f t="shared" si="0"/>
        <v>#VALUE!</v>
      </c>
      <c r="L21" s="29">
        <f t="shared" si="1"/>
        <v>0</v>
      </c>
      <c r="M21" s="29" t="e">
        <f t="shared" si="2"/>
        <v>#VALUE!</v>
      </c>
      <c r="N21" s="29" t="e">
        <f t="shared" si="3"/>
        <v>#VALUE!</v>
      </c>
      <c r="O21" s="29" t="e">
        <f t="shared" si="4"/>
        <v>#VALUE!</v>
      </c>
    </row>
    <row r="22" spans="1:15" ht="20.25" x14ac:dyDescent="0.3">
      <c r="A22" s="12" t="s">
        <v>35</v>
      </c>
      <c r="B22" s="13" t="s">
        <v>36</v>
      </c>
      <c r="C22" s="13">
        <v>0.35</v>
      </c>
      <c r="D22" s="9" t="s">
        <v>28</v>
      </c>
      <c r="E22" s="9">
        <v>19338</v>
      </c>
      <c r="F22" s="14"/>
      <c r="G22" s="14"/>
      <c r="H22" s="14"/>
      <c r="I22" s="14" t="s">
        <v>74</v>
      </c>
      <c r="J22" s="2" t="s">
        <v>25</v>
      </c>
      <c r="K22" s="29">
        <f t="shared" si="0"/>
        <v>0</v>
      </c>
      <c r="L22" s="29">
        <f t="shared" si="1"/>
        <v>0</v>
      </c>
      <c r="M22" s="29">
        <f t="shared" si="2"/>
        <v>0</v>
      </c>
      <c r="N22" s="29" t="e">
        <f t="shared" si="3"/>
        <v>#VALUE!</v>
      </c>
      <c r="O22" s="29" t="e">
        <f t="shared" si="4"/>
        <v>#VALUE!</v>
      </c>
    </row>
    <row r="23" spans="1:15" ht="20.25" x14ac:dyDescent="0.3">
      <c r="A23" s="12" t="s">
        <v>37</v>
      </c>
      <c r="B23" s="13" t="s">
        <v>38</v>
      </c>
      <c r="C23" s="13">
        <v>2.2000000000000002</v>
      </c>
      <c r="D23" s="13" t="s">
        <v>28</v>
      </c>
      <c r="E23" s="13">
        <v>19314</v>
      </c>
      <c r="F23" s="14">
        <v>12</v>
      </c>
      <c r="G23" s="14">
        <v>22</v>
      </c>
      <c r="H23" s="14">
        <v>11</v>
      </c>
      <c r="I23" s="14">
        <v>5</v>
      </c>
      <c r="K23" s="29">
        <f t="shared" si="0"/>
        <v>26.400000000000002</v>
      </c>
      <c r="L23" s="29">
        <f t="shared" si="1"/>
        <v>48.400000000000006</v>
      </c>
      <c r="M23" s="29">
        <f t="shared" si="2"/>
        <v>24.200000000000003</v>
      </c>
      <c r="N23" s="29">
        <f t="shared" si="3"/>
        <v>11</v>
      </c>
      <c r="O23" s="29">
        <f t="shared" si="4"/>
        <v>110.00000000000001</v>
      </c>
    </row>
    <row r="24" spans="1:15" ht="20.25" x14ac:dyDescent="0.3">
      <c r="A24" s="12" t="s">
        <v>39</v>
      </c>
      <c r="B24" s="13" t="s">
        <v>40</v>
      </c>
      <c r="C24" s="13">
        <v>5</v>
      </c>
      <c r="D24" s="13" t="s">
        <v>28</v>
      </c>
      <c r="E24" s="13">
        <v>19343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0</v>
      </c>
    </row>
    <row r="25" spans="1:15" ht="20.25" x14ac:dyDescent="0.3">
      <c r="A25" s="12" t="s">
        <v>41</v>
      </c>
      <c r="B25" s="13" t="s">
        <v>42</v>
      </c>
      <c r="C25" s="13">
        <v>2.5</v>
      </c>
      <c r="D25" s="13" t="s">
        <v>28</v>
      </c>
      <c r="E25" s="13">
        <v>17353</v>
      </c>
      <c r="F25" s="14"/>
      <c r="G25" s="14">
        <v>4</v>
      </c>
      <c r="H25" s="14">
        <v>10</v>
      </c>
      <c r="I25" s="14"/>
      <c r="K25" s="29">
        <f t="shared" si="0"/>
        <v>0</v>
      </c>
      <c r="L25" s="29">
        <f t="shared" si="1"/>
        <v>10</v>
      </c>
      <c r="M25" s="29">
        <f t="shared" si="2"/>
        <v>25</v>
      </c>
      <c r="N25" s="29">
        <f t="shared" si="3"/>
        <v>0</v>
      </c>
      <c r="O25" s="29">
        <f t="shared" si="4"/>
        <v>35</v>
      </c>
    </row>
    <row r="26" spans="1:15" ht="20.25" x14ac:dyDescent="0.3">
      <c r="A26" s="12" t="s">
        <v>43</v>
      </c>
      <c r="B26" s="13" t="s">
        <v>44</v>
      </c>
      <c r="C26" s="13"/>
      <c r="D26" s="13" t="s">
        <v>28</v>
      </c>
      <c r="E26" s="13">
        <v>19308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s="18" customFormat="1" ht="20.25" x14ac:dyDescent="0.3">
      <c r="A27" s="12" t="s">
        <v>45</v>
      </c>
      <c r="B27" s="13" t="s">
        <v>46</v>
      </c>
      <c r="C27" s="13">
        <v>5.4</v>
      </c>
      <c r="D27" s="16" t="s">
        <v>28</v>
      </c>
      <c r="E27" s="16">
        <v>19319</v>
      </c>
      <c r="F27" s="14"/>
      <c r="G27" s="14"/>
      <c r="H27" s="14"/>
      <c r="I27" s="14"/>
      <c r="K27" s="29">
        <f t="shared" si="0"/>
        <v>0</v>
      </c>
      <c r="L27" s="29">
        <f t="shared" si="1"/>
        <v>0</v>
      </c>
      <c r="M27" s="29">
        <f t="shared" si="2"/>
        <v>0</v>
      </c>
      <c r="N27" s="29">
        <f t="shared" si="3"/>
        <v>0</v>
      </c>
      <c r="O27" s="29">
        <f t="shared" si="4"/>
        <v>0</v>
      </c>
    </row>
    <row r="28" spans="1:15" s="19" customFormat="1" ht="20.25" x14ac:dyDescent="0.3">
      <c r="A28" s="12" t="s">
        <v>47</v>
      </c>
      <c r="B28" s="13" t="s">
        <v>48</v>
      </c>
      <c r="C28" s="13">
        <v>2.6</v>
      </c>
      <c r="D28" s="13" t="s">
        <v>28</v>
      </c>
      <c r="E28" s="13">
        <v>1371</v>
      </c>
      <c r="F28" s="14"/>
      <c r="G28" s="14"/>
      <c r="H28" s="14"/>
      <c r="I28" s="14">
        <v>25</v>
      </c>
      <c r="K28" s="29">
        <f t="shared" si="0"/>
        <v>0</v>
      </c>
      <c r="L28" s="29">
        <f t="shared" si="1"/>
        <v>0</v>
      </c>
      <c r="M28" s="29">
        <f t="shared" si="2"/>
        <v>0</v>
      </c>
      <c r="N28" s="29">
        <f t="shared" si="3"/>
        <v>65</v>
      </c>
      <c r="O28" s="29">
        <f t="shared" si="4"/>
        <v>65</v>
      </c>
    </row>
    <row r="29" spans="1:15" ht="20.25" x14ac:dyDescent="0.3">
      <c r="A29" s="12" t="s">
        <v>49</v>
      </c>
      <c r="B29" s="9" t="s">
        <v>50</v>
      </c>
      <c r="C29" s="13">
        <v>3.6</v>
      </c>
      <c r="D29" s="13" t="s">
        <v>28</v>
      </c>
      <c r="E29" s="13">
        <v>19318</v>
      </c>
      <c r="F29" s="14"/>
      <c r="G29" s="14">
        <v>20</v>
      </c>
      <c r="H29" s="14">
        <v>10</v>
      </c>
      <c r="I29" s="14">
        <v>20</v>
      </c>
      <c r="K29" s="29">
        <f t="shared" si="0"/>
        <v>0</v>
      </c>
      <c r="L29" s="29">
        <f t="shared" si="1"/>
        <v>72</v>
      </c>
      <c r="M29" s="29">
        <f t="shared" si="2"/>
        <v>36</v>
      </c>
      <c r="N29" s="29">
        <f t="shared" si="3"/>
        <v>72</v>
      </c>
      <c r="O29" s="29">
        <f t="shared" si="4"/>
        <v>180</v>
      </c>
    </row>
    <row r="30" spans="1:15" s="18" customFormat="1" ht="20.25" x14ac:dyDescent="0.3">
      <c r="A30" s="12" t="s">
        <v>52</v>
      </c>
      <c r="B30" s="13" t="s">
        <v>53</v>
      </c>
      <c r="C30" s="13">
        <v>5</v>
      </c>
      <c r="D30" s="13" t="s">
        <v>28</v>
      </c>
      <c r="E30" s="13">
        <v>19301</v>
      </c>
      <c r="F30" s="14"/>
      <c r="G30" s="14"/>
      <c r="H30" s="14"/>
      <c r="I30" s="14">
        <v>5</v>
      </c>
      <c r="K30" s="29">
        <f t="shared" si="0"/>
        <v>0</v>
      </c>
      <c r="L30" s="29">
        <f t="shared" si="1"/>
        <v>0</v>
      </c>
      <c r="M30" s="29">
        <f t="shared" si="2"/>
        <v>0</v>
      </c>
      <c r="N30" s="29">
        <f t="shared" si="3"/>
        <v>25</v>
      </c>
      <c r="O30" s="29">
        <f t="shared" si="4"/>
        <v>25</v>
      </c>
    </row>
    <row r="31" spans="1:15" ht="20.25" x14ac:dyDescent="0.3">
      <c r="A31" s="12" t="s">
        <v>54</v>
      </c>
      <c r="B31" s="13" t="s">
        <v>55</v>
      </c>
      <c r="C31" s="13">
        <v>5</v>
      </c>
      <c r="D31" s="13" t="s">
        <v>28</v>
      </c>
      <c r="E31" s="13">
        <v>19349</v>
      </c>
      <c r="F31" s="14"/>
      <c r="G31" s="14"/>
      <c r="H31" s="14"/>
      <c r="I31" s="14"/>
      <c r="K31" s="29">
        <f t="shared" si="0"/>
        <v>0</v>
      </c>
      <c r="L31" s="29">
        <f t="shared" si="1"/>
        <v>0</v>
      </c>
      <c r="M31" s="29">
        <f t="shared" si="2"/>
        <v>0</v>
      </c>
      <c r="N31" s="29">
        <f t="shared" si="3"/>
        <v>0</v>
      </c>
      <c r="O31" s="29">
        <f t="shared" si="4"/>
        <v>0</v>
      </c>
    </row>
    <row r="32" spans="1:15" ht="20.25" x14ac:dyDescent="0.3">
      <c r="A32" s="12" t="s">
        <v>56</v>
      </c>
      <c r="B32" s="13" t="s">
        <v>57</v>
      </c>
      <c r="C32" s="13">
        <v>4.5999999999999996</v>
      </c>
      <c r="D32" s="9" t="s">
        <v>58</v>
      </c>
      <c r="E32" s="9">
        <v>19335</v>
      </c>
      <c r="F32" s="14" t="s">
        <v>68</v>
      </c>
      <c r="G32" s="14" t="s">
        <v>69</v>
      </c>
      <c r="H32" s="14" t="s">
        <v>74</v>
      </c>
      <c r="I32" s="14" t="s">
        <v>70</v>
      </c>
      <c r="J32" s="2" t="s">
        <v>59</v>
      </c>
      <c r="K32" s="29" t="e">
        <f t="shared" si="0"/>
        <v>#VALUE!</v>
      </c>
      <c r="L32" s="29" t="e">
        <f t="shared" si="1"/>
        <v>#VALUE!</v>
      </c>
      <c r="M32" s="29" t="e">
        <f t="shared" si="2"/>
        <v>#VALUE!</v>
      </c>
      <c r="N32" s="29" t="e">
        <f t="shared" si="3"/>
        <v>#VALUE!</v>
      </c>
      <c r="O32" s="29" t="e">
        <f t="shared" si="4"/>
        <v>#VALUE!</v>
      </c>
    </row>
    <row r="33" spans="1:15" ht="16.5" x14ac:dyDescent="0.25">
      <c r="A33" s="21" t="s">
        <v>60</v>
      </c>
      <c r="B33" s="13" t="s">
        <v>61</v>
      </c>
      <c r="C33" s="13">
        <v>5</v>
      </c>
      <c r="D33" s="13" t="s">
        <v>28</v>
      </c>
      <c r="E33" s="13">
        <v>19333</v>
      </c>
      <c r="F33" s="28"/>
      <c r="G33" s="28"/>
      <c r="H33" s="28">
        <v>4</v>
      </c>
      <c r="I33" s="28"/>
      <c r="K33" s="29">
        <f t="shared" si="0"/>
        <v>0</v>
      </c>
      <c r="L33" s="29">
        <f t="shared" si="1"/>
        <v>0</v>
      </c>
      <c r="M33" s="29">
        <f t="shared" si="2"/>
        <v>20</v>
      </c>
      <c r="N33" s="29">
        <f t="shared" si="3"/>
        <v>0</v>
      </c>
      <c r="O33" s="29">
        <f t="shared" si="4"/>
        <v>20</v>
      </c>
    </row>
    <row r="34" spans="1:15" ht="20.25" x14ac:dyDescent="0.3">
      <c r="A34" s="22">
        <v>994266</v>
      </c>
      <c r="B34" s="13" t="s">
        <v>62</v>
      </c>
      <c r="C34" s="13">
        <v>3.3</v>
      </c>
      <c r="D34" s="13" t="s">
        <v>28</v>
      </c>
      <c r="E34" s="13">
        <v>19280</v>
      </c>
      <c r="F34" s="14"/>
      <c r="G34" s="14"/>
      <c r="H34" s="14"/>
      <c r="I34" s="14">
        <v>10</v>
      </c>
      <c r="K34" s="29">
        <f t="shared" si="0"/>
        <v>0</v>
      </c>
      <c r="L34" s="29">
        <f t="shared" si="1"/>
        <v>0</v>
      </c>
      <c r="M34" s="29">
        <f t="shared" si="2"/>
        <v>0</v>
      </c>
      <c r="N34" s="29">
        <f t="shared" si="3"/>
        <v>33</v>
      </c>
      <c r="O34" s="29">
        <f t="shared" si="4"/>
        <v>33</v>
      </c>
    </row>
    <row r="35" spans="1:15" ht="20.25" x14ac:dyDescent="0.3">
      <c r="A35" s="26" t="s">
        <v>163</v>
      </c>
      <c r="B35" s="13" t="s">
        <v>165</v>
      </c>
      <c r="C35" s="13">
        <v>2.5</v>
      </c>
      <c r="D35" s="9" t="s">
        <v>58</v>
      </c>
      <c r="E35" s="9">
        <v>19332</v>
      </c>
      <c r="F35" s="14" t="s">
        <v>71</v>
      </c>
      <c r="G35" s="14" t="s">
        <v>75</v>
      </c>
      <c r="H35" s="14" t="s">
        <v>71</v>
      </c>
      <c r="I35" s="14" t="s">
        <v>69</v>
      </c>
      <c r="J35" s="2" t="s">
        <v>167</v>
      </c>
      <c r="K35" s="29" t="e">
        <f t="shared" si="0"/>
        <v>#VALUE!</v>
      </c>
      <c r="L35" s="29" t="e">
        <f t="shared" si="1"/>
        <v>#VALUE!</v>
      </c>
      <c r="M35" s="29" t="e">
        <f t="shared" si="2"/>
        <v>#VALUE!</v>
      </c>
      <c r="N35" s="29" t="e">
        <f t="shared" si="3"/>
        <v>#VALUE!</v>
      </c>
      <c r="O35" s="29" t="e">
        <f t="shared" si="4"/>
        <v>#VALUE!</v>
      </c>
    </row>
    <row r="36" spans="1:15" ht="20.25" x14ac:dyDescent="0.3">
      <c r="A36" s="26" t="s">
        <v>164</v>
      </c>
      <c r="B36" s="13" t="s">
        <v>166</v>
      </c>
      <c r="C36" s="13">
        <v>2</v>
      </c>
      <c r="D36" s="13" t="s">
        <v>28</v>
      </c>
      <c r="E36" s="13">
        <v>19348</v>
      </c>
      <c r="F36" s="14">
        <v>15</v>
      </c>
      <c r="G36" s="14"/>
      <c r="H36" s="14"/>
      <c r="I36" s="14">
        <v>15</v>
      </c>
      <c r="K36" s="29">
        <f t="shared" si="0"/>
        <v>30</v>
      </c>
      <c r="L36" s="29">
        <f t="shared" si="1"/>
        <v>0</v>
      </c>
      <c r="M36" s="29">
        <f t="shared" si="2"/>
        <v>0</v>
      </c>
      <c r="N36" s="29">
        <f t="shared" si="3"/>
        <v>30</v>
      </c>
      <c r="O36" s="29">
        <f t="shared" si="4"/>
        <v>60</v>
      </c>
    </row>
    <row r="37" spans="1:15" ht="20.25" x14ac:dyDescent="0.3">
      <c r="A37" s="22">
        <v>7502223916272</v>
      </c>
      <c r="B37" s="13" t="s">
        <v>63</v>
      </c>
      <c r="C37" s="13">
        <v>0.17</v>
      </c>
      <c r="D37" s="13" t="s">
        <v>64</v>
      </c>
      <c r="E37" s="13">
        <v>17407</v>
      </c>
      <c r="F37" s="14">
        <v>25</v>
      </c>
      <c r="G37" s="14"/>
      <c r="H37" s="14">
        <v>30</v>
      </c>
      <c r="I37" s="14">
        <v>15</v>
      </c>
      <c r="K37" s="29">
        <f t="shared" si="0"/>
        <v>4.25</v>
      </c>
      <c r="L37" s="29">
        <f t="shared" si="1"/>
        <v>0</v>
      </c>
      <c r="M37" s="29">
        <f t="shared" si="2"/>
        <v>5.1000000000000005</v>
      </c>
      <c r="N37" s="29">
        <f t="shared" si="3"/>
        <v>2.5500000000000003</v>
      </c>
      <c r="O37" s="29">
        <f t="shared" si="4"/>
        <v>11.9</v>
      </c>
    </row>
    <row r="38" spans="1:15" ht="20.25" x14ac:dyDescent="0.3">
      <c r="A38" s="22">
        <v>990088</v>
      </c>
      <c r="B38" s="13" t="s">
        <v>65</v>
      </c>
      <c r="C38" s="13">
        <v>1</v>
      </c>
      <c r="D38" s="13" t="s">
        <v>64</v>
      </c>
      <c r="E38" s="13">
        <v>17349</v>
      </c>
      <c r="F38" s="14">
        <v>20</v>
      </c>
      <c r="G38" s="14">
        <v>20</v>
      </c>
      <c r="H38" s="14">
        <v>30</v>
      </c>
      <c r="I38" s="14">
        <v>15</v>
      </c>
      <c r="K38" s="29">
        <f t="shared" si="0"/>
        <v>20</v>
      </c>
      <c r="L38" s="29">
        <f t="shared" si="1"/>
        <v>20</v>
      </c>
      <c r="M38" s="29">
        <f t="shared" si="2"/>
        <v>30</v>
      </c>
      <c r="N38" s="29">
        <f t="shared" si="3"/>
        <v>15</v>
      </c>
      <c r="O38" s="29">
        <f t="shared" si="4"/>
        <v>85</v>
      </c>
    </row>
    <row r="39" spans="1:15" ht="15.75" x14ac:dyDescent="0.25">
      <c r="F39" s="19"/>
      <c r="G39" s="23"/>
      <c r="H39" s="23"/>
      <c r="K39" s="10" t="e">
        <f>SUM(K13:K38)</f>
        <v>#VALUE!</v>
      </c>
      <c r="L39" s="10" t="e">
        <f>SUM(L13:L38)</f>
        <v>#VALUE!</v>
      </c>
      <c r="M39" s="10" t="e">
        <f>SUM(M13:M38)</f>
        <v>#VALUE!</v>
      </c>
      <c r="N39" s="10" t="e">
        <f>SUM(N13:N38)</f>
        <v>#VALUE!</v>
      </c>
      <c r="O39" s="31" t="e">
        <f>SUM(O13:O38)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59" orientation="landscape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9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8.5703125" style="2" customWidth="1"/>
    <col min="4" max="4" width="10.140625" style="2" customWidth="1"/>
    <col min="5" max="5" width="16.85546875" style="2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508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3" t="s">
        <v>509</v>
      </c>
      <c r="B8" s="3"/>
      <c r="C8" s="3"/>
      <c r="D8" s="4"/>
      <c r="E8" s="4"/>
      <c r="F8" s="4"/>
      <c r="G8" s="4"/>
      <c r="H8" s="4"/>
      <c r="I8" s="4"/>
    </row>
    <row r="9" spans="1:15" ht="20.25" x14ac:dyDescent="0.3">
      <c r="A9" s="5"/>
      <c r="B9" s="5"/>
      <c r="C9" s="3"/>
      <c r="D9" s="4"/>
      <c r="E9" s="4"/>
      <c r="F9" s="4"/>
      <c r="G9" s="4"/>
      <c r="H9" s="4"/>
      <c r="I9" s="4"/>
    </row>
    <row r="10" spans="1:15" ht="15.75" x14ac:dyDescent="0.25">
      <c r="A10" s="6" t="s">
        <v>1</v>
      </c>
      <c r="B10" s="6"/>
      <c r="C10" s="6"/>
      <c r="D10" s="6"/>
      <c r="E10" s="6"/>
      <c r="F10" s="6"/>
      <c r="G10" s="6"/>
      <c r="H10" s="6"/>
      <c r="I10" s="6"/>
    </row>
    <row r="11" spans="1:15" x14ac:dyDescent="0.2">
      <c r="A11" s="7"/>
      <c r="B11" s="7"/>
      <c r="C11" s="7"/>
      <c r="D11" s="7"/>
      <c r="E11" s="7"/>
      <c r="F11" s="8">
        <v>3702</v>
      </c>
      <c r="G11" s="8">
        <v>3711</v>
      </c>
      <c r="H11" s="8">
        <v>237</v>
      </c>
      <c r="I11" s="9"/>
    </row>
    <row r="12" spans="1:15" ht="15.75" x14ac:dyDescent="0.25">
      <c r="A12" s="6" t="s">
        <v>2</v>
      </c>
      <c r="B12" s="10" t="s">
        <v>3</v>
      </c>
      <c r="C12" s="10" t="s">
        <v>490</v>
      </c>
      <c r="D12" s="10" t="s">
        <v>4</v>
      </c>
      <c r="E12" s="10" t="s">
        <v>5</v>
      </c>
      <c r="F12" s="10" t="s">
        <v>6</v>
      </c>
      <c r="G12" s="10" t="s">
        <v>7</v>
      </c>
      <c r="H12" s="10" t="s">
        <v>8</v>
      </c>
      <c r="I12" s="10" t="s">
        <v>9</v>
      </c>
      <c r="K12" s="10" t="s">
        <v>491</v>
      </c>
      <c r="L12" s="10" t="s">
        <v>492</v>
      </c>
      <c r="M12" s="10" t="s">
        <v>493</v>
      </c>
      <c r="N12" s="10" t="s">
        <v>494</v>
      </c>
      <c r="O12" s="10" t="s">
        <v>495</v>
      </c>
    </row>
    <row r="13" spans="1:15" ht="20.25" x14ac:dyDescent="0.3">
      <c r="A13" s="12" t="s">
        <v>15</v>
      </c>
      <c r="B13" s="13" t="s">
        <v>16</v>
      </c>
      <c r="C13" s="13">
        <v>1</v>
      </c>
      <c r="D13" s="13" t="s">
        <v>14</v>
      </c>
      <c r="E13" s="13">
        <v>19347</v>
      </c>
      <c r="F13" s="14"/>
      <c r="G13" s="14"/>
      <c r="H13" s="14"/>
      <c r="I13" s="14"/>
      <c r="K13" s="29">
        <f t="shared" ref="K13:K38" si="0">F13*C13</f>
        <v>0</v>
      </c>
      <c r="L13" s="29">
        <f t="shared" ref="L13:L38" si="1">G13*C13</f>
        <v>0</v>
      </c>
      <c r="M13" s="29">
        <f t="shared" ref="M13:M38" si="2">H13*C13</f>
        <v>0</v>
      </c>
      <c r="N13" s="29">
        <f t="shared" ref="N13:N38" si="3">I13*C13</f>
        <v>0</v>
      </c>
      <c r="O13" s="29">
        <f>N13+M13+L13+K13</f>
        <v>0</v>
      </c>
    </row>
    <row r="14" spans="1:15" ht="20.25" x14ac:dyDescent="0.3">
      <c r="A14" s="12" t="s">
        <v>17</v>
      </c>
      <c r="B14" s="13" t="s">
        <v>18</v>
      </c>
      <c r="C14" s="13">
        <v>4.5</v>
      </c>
      <c r="D14" s="13" t="s">
        <v>14</v>
      </c>
      <c r="E14" s="13">
        <v>19342</v>
      </c>
      <c r="F14" s="14"/>
      <c r="G14" s="14">
        <v>8</v>
      </c>
      <c r="H14" s="14">
        <v>1</v>
      </c>
      <c r="I14" s="14"/>
      <c r="K14" s="29">
        <f t="shared" si="0"/>
        <v>0</v>
      </c>
      <c r="L14" s="29">
        <f t="shared" si="1"/>
        <v>36</v>
      </c>
      <c r="M14" s="29">
        <f t="shared" si="2"/>
        <v>4.5</v>
      </c>
      <c r="N14" s="29">
        <f t="shared" si="3"/>
        <v>0</v>
      </c>
      <c r="O14" s="29">
        <f t="shared" ref="O14:O38" si="4">N14+M14+L14+K14</f>
        <v>40.5</v>
      </c>
    </row>
    <row r="15" spans="1:15" ht="20.25" x14ac:dyDescent="0.3">
      <c r="A15" s="12" t="s">
        <v>19</v>
      </c>
      <c r="B15" s="13" t="s">
        <v>20</v>
      </c>
      <c r="C15" s="13">
        <v>2</v>
      </c>
      <c r="D15" s="13" t="s">
        <v>14</v>
      </c>
      <c r="E15" s="13">
        <v>19344</v>
      </c>
      <c r="F15" s="14"/>
      <c r="G15" s="14"/>
      <c r="H15" s="14">
        <v>2</v>
      </c>
      <c r="I15" s="14"/>
      <c r="K15" s="29">
        <f t="shared" si="0"/>
        <v>0</v>
      </c>
      <c r="L15" s="29">
        <f t="shared" si="1"/>
        <v>0</v>
      </c>
      <c r="M15" s="29">
        <f t="shared" si="2"/>
        <v>4</v>
      </c>
      <c r="N15" s="29">
        <f t="shared" si="3"/>
        <v>0</v>
      </c>
      <c r="O15" s="29">
        <f t="shared" si="4"/>
        <v>4</v>
      </c>
    </row>
    <row r="16" spans="1:15" ht="20.25" x14ac:dyDescent="0.3">
      <c r="A16" s="12" t="s">
        <v>21</v>
      </c>
      <c r="B16" s="13" t="s">
        <v>22</v>
      </c>
      <c r="C16" s="13">
        <v>0.18</v>
      </c>
      <c r="D16" s="13" t="s">
        <v>14</v>
      </c>
      <c r="E16" s="13">
        <v>19339</v>
      </c>
      <c r="F16" s="14"/>
      <c r="G16" s="14"/>
      <c r="H16" s="14"/>
      <c r="I16" s="14"/>
      <c r="K16" s="29">
        <f t="shared" si="0"/>
        <v>0</v>
      </c>
      <c r="L16" s="29">
        <f t="shared" si="1"/>
        <v>0</v>
      </c>
      <c r="M16" s="29">
        <f t="shared" si="2"/>
        <v>0</v>
      </c>
      <c r="N16" s="29">
        <f t="shared" si="3"/>
        <v>0</v>
      </c>
      <c r="O16" s="29">
        <f t="shared" si="4"/>
        <v>0</v>
      </c>
    </row>
    <row r="17" spans="1:15" ht="20.25" x14ac:dyDescent="0.3">
      <c r="A17" s="12" t="s">
        <v>23</v>
      </c>
      <c r="B17" s="13" t="s">
        <v>24</v>
      </c>
      <c r="C17" s="13">
        <v>5.0999999999999996</v>
      </c>
      <c r="D17" s="9" t="s">
        <v>14</v>
      </c>
      <c r="E17" s="9">
        <v>19320</v>
      </c>
      <c r="F17" s="14" t="s">
        <v>25</v>
      </c>
      <c r="G17" s="14" t="s">
        <v>25</v>
      </c>
      <c r="H17" s="14"/>
      <c r="I17" s="14" t="s">
        <v>25</v>
      </c>
      <c r="J17" s="2" t="s">
        <v>25</v>
      </c>
      <c r="K17" s="29" t="e">
        <f t="shared" si="0"/>
        <v>#VALUE!</v>
      </c>
      <c r="L17" s="29" t="e">
        <f t="shared" si="1"/>
        <v>#VALUE!</v>
      </c>
      <c r="M17" s="29">
        <f t="shared" si="2"/>
        <v>0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12" t="s">
        <v>26</v>
      </c>
      <c r="B18" s="13" t="s">
        <v>27</v>
      </c>
      <c r="C18" s="13">
        <v>2.4</v>
      </c>
      <c r="D18" s="13" t="s">
        <v>28</v>
      </c>
      <c r="E18" s="13">
        <v>19315</v>
      </c>
      <c r="F18" s="14"/>
      <c r="G18" s="14"/>
      <c r="H18" s="14">
        <v>11</v>
      </c>
      <c r="I18" s="14"/>
      <c r="K18" s="29">
        <f t="shared" si="0"/>
        <v>0</v>
      </c>
      <c r="L18" s="29">
        <f t="shared" si="1"/>
        <v>0</v>
      </c>
      <c r="M18" s="29">
        <f t="shared" si="2"/>
        <v>26.4</v>
      </c>
      <c r="N18" s="29">
        <f t="shared" si="3"/>
        <v>0</v>
      </c>
      <c r="O18" s="29">
        <f t="shared" si="4"/>
        <v>26.4</v>
      </c>
    </row>
    <row r="19" spans="1:15" ht="20.25" x14ac:dyDescent="0.3">
      <c r="A19" s="12" t="s">
        <v>29</v>
      </c>
      <c r="B19" s="13" t="s">
        <v>30</v>
      </c>
      <c r="C19" s="13">
        <v>0.8</v>
      </c>
      <c r="D19" s="13" t="s">
        <v>28</v>
      </c>
      <c r="E19" s="13">
        <v>19309</v>
      </c>
      <c r="F19" s="14">
        <v>20</v>
      </c>
      <c r="G19" s="14">
        <v>50</v>
      </c>
      <c r="H19" s="14">
        <v>28</v>
      </c>
      <c r="I19" s="14">
        <v>40</v>
      </c>
      <c r="K19" s="29">
        <f t="shared" si="0"/>
        <v>16</v>
      </c>
      <c r="L19" s="29">
        <f t="shared" si="1"/>
        <v>40</v>
      </c>
      <c r="M19" s="29">
        <f t="shared" si="2"/>
        <v>22.400000000000002</v>
      </c>
      <c r="N19" s="29">
        <f t="shared" si="3"/>
        <v>32</v>
      </c>
      <c r="O19" s="29">
        <f t="shared" si="4"/>
        <v>110.4</v>
      </c>
    </row>
    <row r="20" spans="1:15" ht="20.25" x14ac:dyDescent="0.3">
      <c r="A20" s="12" t="s">
        <v>31</v>
      </c>
      <c r="B20" s="13" t="s">
        <v>32</v>
      </c>
      <c r="C20" s="13">
        <v>0.35</v>
      </c>
      <c r="D20" s="9" t="s">
        <v>28</v>
      </c>
      <c r="E20" s="9">
        <v>19336</v>
      </c>
      <c r="F20" s="14" t="s">
        <v>74</v>
      </c>
      <c r="G20" s="14" t="s">
        <v>69</v>
      </c>
      <c r="H20" s="14" t="s">
        <v>71</v>
      </c>
      <c r="I20" s="14" t="s">
        <v>68</v>
      </c>
      <c r="J20" s="2" t="s">
        <v>25</v>
      </c>
      <c r="K20" s="29" t="e">
        <f t="shared" si="0"/>
        <v>#VALUE!</v>
      </c>
      <c r="L20" s="29" t="e">
        <f t="shared" si="1"/>
        <v>#VALUE!</v>
      </c>
      <c r="M20" s="29" t="e">
        <f t="shared" si="2"/>
        <v>#VALUE!</v>
      </c>
      <c r="N20" s="29" t="e">
        <f t="shared" si="3"/>
        <v>#VALUE!</v>
      </c>
      <c r="O20" s="29" t="e">
        <f t="shared" si="4"/>
        <v>#VALUE!</v>
      </c>
    </row>
    <row r="21" spans="1:15" ht="20.25" x14ac:dyDescent="0.3">
      <c r="A21" s="12" t="s">
        <v>33</v>
      </c>
      <c r="B21" s="13" t="s">
        <v>34</v>
      </c>
      <c r="C21" s="13">
        <v>0.35</v>
      </c>
      <c r="D21" s="9" t="s">
        <v>28</v>
      </c>
      <c r="E21" s="9">
        <v>19337</v>
      </c>
      <c r="F21" s="14" t="s">
        <v>71</v>
      </c>
      <c r="G21" s="14" t="s">
        <v>69</v>
      </c>
      <c r="H21" s="14" t="s">
        <v>71</v>
      </c>
      <c r="I21" s="14" t="s">
        <v>68</v>
      </c>
      <c r="J21" s="2" t="s">
        <v>25</v>
      </c>
      <c r="K21" s="29" t="e">
        <f t="shared" si="0"/>
        <v>#VALUE!</v>
      </c>
      <c r="L21" s="29" t="e">
        <f t="shared" si="1"/>
        <v>#VALUE!</v>
      </c>
      <c r="M21" s="29" t="e">
        <f t="shared" si="2"/>
        <v>#VALUE!</v>
      </c>
      <c r="N21" s="29" t="e">
        <f t="shared" si="3"/>
        <v>#VALUE!</v>
      </c>
      <c r="O21" s="29" t="e">
        <f t="shared" si="4"/>
        <v>#VALUE!</v>
      </c>
    </row>
    <row r="22" spans="1:15" ht="20.25" x14ac:dyDescent="0.3">
      <c r="A22" s="12" t="s">
        <v>35</v>
      </c>
      <c r="B22" s="13" t="s">
        <v>36</v>
      </c>
      <c r="C22" s="13">
        <v>0.35</v>
      </c>
      <c r="D22" s="9" t="s">
        <v>28</v>
      </c>
      <c r="E22" s="9">
        <v>19338</v>
      </c>
      <c r="F22" s="14"/>
      <c r="G22" s="14" t="s">
        <v>69</v>
      </c>
      <c r="H22" s="14"/>
      <c r="I22" s="14" t="s">
        <v>68</v>
      </c>
      <c r="J22" s="2" t="s">
        <v>25</v>
      </c>
      <c r="K22" s="29">
        <f t="shared" si="0"/>
        <v>0</v>
      </c>
      <c r="L22" s="29" t="e">
        <f t="shared" si="1"/>
        <v>#VALUE!</v>
      </c>
      <c r="M22" s="29">
        <f t="shared" si="2"/>
        <v>0</v>
      </c>
      <c r="N22" s="29" t="e">
        <f t="shared" si="3"/>
        <v>#VALUE!</v>
      </c>
      <c r="O22" s="29" t="e">
        <f t="shared" si="4"/>
        <v>#VALUE!</v>
      </c>
    </row>
    <row r="23" spans="1:15" ht="20.25" x14ac:dyDescent="0.3">
      <c r="A23" s="12" t="s">
        <v>37</v>
      </c>
      <c r="B23" s="13" t="s">
        <v>38</v>
      </c>
      <c r="C23" s="13">
        <v>2.2000000000000002</v>
      </c>
      <c r="D23" s="13" t="s">
        <v>28</v>
      </c>
      <c r="E23" s="13">
        <v>19314</v>
      </c>
      <c r="F23" s="14"/>
      <c r="G23" s="14">
        <v>30</v>
      </c>
      <c r="H23" s="14"/>
      <c r="I23" s="14">
        <v>10</v>
      </c>
      <c r="K23" s="29">
        <f t="shared" si="0"/>
        <v>0</v>
      </c>
      <c r="L23" s="29">
        <f t="shared" si="1"/>
        <v>66</v>
      </c>
      <c r="M23" s="29">
        <f t="shared" si="2"/>
        <v>0</v>
      </c>
      <c r="N23" s="29">
        <f t="shared" si="3"/>
        <v>22</v>
      </c>
      <c r="O23" s="29">
        <f t="shared" si="4"/>
        <v>88</v>
      </c>
    </row>
    <row r="24" spans="1:15" ht="20.25" x14ac:dyDescent="0.3">
      <c r="A24" s="12" t="s">
        <v>39</v>
      </c>
      <c r="B24" s="13" t="s">
        <v>40</v>
      </c>
      <c r="C24" s="13">
        <v>5</v>
      </c>
      <c r="D24" s="13" t="s">
        <v>28</v>
      </c>
      <c r="E24" s="13">
        <v>19343</v>
      </c>
      <c r="F24" s="14">
        <v>2</v>
      </c>
      <c r="G24" s="14">
        <v>1</v>
      </c>
      <c r="H24" s="14"/>
      <c r="I24" s="14"/>
      <c r="K24" s="29">
        <f t="shared" si="0"/>
        <v>10</v>
      </c>
      <c r="L24" s="29">
        <f t="shared" si="1"/>
        <v>5</v>
      </c>
      <c r="M24" s="29">
        <f t="shared" si="2"/>
        <v>0</v>
      </c>
      <c r="N24" s="29">
        <f t="shared" si="3"/>
        <v>0</v>
      </c>
      <c r="O24" s="29">
        <f t="shared" si="4"/>
        <v>15</v>
      </c>
    </row>
    <row r="25" spans="1:15" ht="20.25" x14ac:dyDescent="0.3">
      <c r="A25" s="12" t="s">
        <v>41</v>
      </c>
      <c r="B25" s="13" t="s">
        <v>42</v>
      </c>
      <c r="C25" s="13">
        <v>2.5</v>
      </c>
      <c r="D25" s="13" t="s">
        <v>28</v>
      </c>
      <c r="E25" s="13">
        <v>17353</v>
      </c>
      <c r="F25" s="14"/>
      <c r="G25" s="14"/>
      <c r="H25" s="14">
        <v>10</v>
      </c>
      <c r="I25" s="14"/>
      <c r="K25" s="29">
        <f t="shared" si="0"/>
        <v>0</v>
      </c>
      <c r="L25" s="29">
        <f t="shared" si="1"/>
        <v>0</v>
      </c>
      <c r="M25" s="29">
        <f t="shared" si="2"/>
        <v>25</v>
      </c>
      <c r="N25" s="29">
        <f t="shared" si="3"/>
        <v>0</v>
      </c>
      <c r="O25" s="29">
        <f t="shared" si="4"/>
        <v>25</v>
      </c>
    </row>
    <row r="26" spans="1:15" ht="20.25" x14ac:dyDescent="0.3">
      <c r="A26" s="12" t="s">
        <v>43</v>
      </c>
      <c r="B26" s="13" t="s">
        <v>44</v>
      </c>
      <c r="C26" s="13"/>
      <c r="D26" s="13" t="s">
        <v>28</v>
      </c>
      <c r="E26" s="13">
        <v>19308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s="18" customFormat="1" ht="20.25" x14ac:dyDescent="0.3">
      <c r="A27" s="12" t="s">
        <v>45</v>
      </c>
      <c r="B27" s="13" t="s">
        <v>46</v>
      </c>
      <c r="C27" s="13">
        <v>5.4</v>
      </c>
      <c r="D27" s="16" t="s">
        <v>28</v>
      </c>
      <c r="E27" s="16">
        <v>19319</v>
      </c>
      <c r="F27" s="14"/>
      <c r="G27" s="14"/>
      <c r="H27" s="14"/>
      <c r="I27" s="14"/>
      <c r="K27" s="29">
        <f t="shared" si="0"/>
        <v>0</v>
      </c>
      <c r="L27" s="29">
        <f t="shared" si="1"/>
        <v>0</v>
      </c>
      <c r="M27" s="29">
        <f t="shared" si="2"/>
        <v>0</v>
      </c>
      <c r="N27" s="29">
        <f t="shared" si="3"/>
        <v>0</v>
      </c>
      <c r="O27" s="29">
        <f t="shared" si="4"/>
        <v>0</v>
      </c>
    </row>
    <row r="28" spans="1:15" s="19" customFormat="1" ht="20.25" x14ac:dyDescent="0.3">
      <c r="A28" s="12" t="s">
        <v>47</v>
      </c>
      <c r="B28" s="13" t="s">
        <v>48</v>
      </c>
      <c r="C28" s="13">
        <v>2.6</v>
      </c>
      <c r="D28" s="13" t="s">
        <v>28</v>
      </c>
      <c r="E28" s="13">
        <v>1371</v>
      </c>
      <c r="F28" s="14">
        <v>6</v>
      </c>
      <c r="G28" s="14"/>
      <c r="H28" s="14"/>
      <c r="I28" s="14">
        <v>20</v>
      </c>
      <c r="K28" s="29">
        <f t="shared" si="0"/>
        <v>15.600000000000001</v>
      </c>
      <c r="L28" s="29">
        <f t="shared" si="1"/>
        <v>0</v>
      </c>
      <c r="M28" s="29">
        <f t="shared" si="2"/>
        <v>0</v>
      </c>
      <c r="N28" s="29">
        <f t="shared" si="3"/>
        <v>52</v>
      </c>
      <c r="O28" s="29">
        <f t="shared" si="4"/>
        <v>67.599999999999994</v>
      </c>
    </row>
    <row r="29" spans="1:15" ht="20.25" x14ac:dyDescent="0.3">
      <c r="A29" s="12" t="s">
        <v>49</v>
      </c>
      <c r="B29" s="9" t="s">
        <v>50</v>
      </c>
      <c r="C29" s="13">
        <v>3.6</v>
      </c>
      <c r="D29" s="13" t="s">
        <v>28</v>
      </c>
      <c r="E29" s="13">
        <v>19318</v>
      </c>
      <c r="F29" s="14"/>
      <c r="G29" s="14">
        <v>40</v>
      </c>
      <c r="H29" s="14">
        <v>10</v>
      </c>
      <c r="I29" s="14">
        <v>10</v>
      </c>
      <c r="K29" s="29">
        <f t="shared" si="0"/>
        <v>0</v>
      </c>
      <c r="L29" s="29">
        <f t="shared" si="1"/>
        <v>144</v>
      </c>
      <c r="M29" s="29">
        <f t="shared" si="2"/>
        <v>36</v>
      </c>
      <c r="N29" s="29">
        <f t="shared" si="3"/>
        <v>36</v>
      </c>
      <c r="O29" s="29">
        <f t="shared" si="4"/>
        <v>216</v>
      </c>
    </row>
    <row r="30" spans="1:15" s="18" customFormat="1" ht="20.25" x14ac:dyDescent="0.3">
      <c r="A30" s="12" t="s">
        <v>52</v>
      </c>
      <c r="B30" s="13" t="s">
        <v>53</v>
      </c>
      <c r="C30" s="13">
        <v>5</v>
      </c>
      <c r="D30" s="13" t="s">
        <v>28</v>
      </c>
      <c r="E30" s="13">
        <v>19301</v>
      </c>
      <c r="F30" s="14"/>
      <c r="G30" s="14">
        <v>8</v>
      </c>
      <c r="H30" s="14"/>
      <c r="I30" s="14">
        <v>7</v>
      </c>
      <c r="K30" s="29">
        <f t="shared" si="0"/>
        <v>0</v>
      </c>
      <c r="L30" s="29">
        <f t="shared" si="1"/>
        <v>40</v>
      </c>
      <c r="M30" s="29">
        <f t="shared" si="2"/>
        <v>0</v>
      </c>
      <c r="N30" s="29">
        <f t="shared" si="3"/>
        <v>35</v>
      </c>
      <c r="O30" s="29">
        <f t="shared" si="4"/>
        <v>75</v>
      </c>
    </row>
    <row r="31" spans="1:15" ht="20.25" x14ac:dyDescent="0.3">
      <c r="A31" s="12" t="s">
        <v>54</v>
      </c>
      <c r="B31" s="13" t="s">
        <v>55</v>
      </c>
      <c r="C31" s="13">
        <v>5</v>
      </c>
      <c r="D31" s="13" t="s">
        <v>28</v>
      </c>
      <c r="E31" s="13">
        <v>19349</v>
      </c>
      <c r="F31" s="14"/>
      <c r="G31" s="14"/>
      <c r="H31" s="14"/>
      <c r="I31" s="14"/>
      <c r="K31" s="29">
        <f t="shared" si="0"/>
        <v>0</v>
      </c>
      <c r="L31" s="29">
        <f t="shared" si="1"/>
        <v>0</v>
      </c>
      <c r="M31" s="29">
        <f t="shared" si="2"/>
        <v>0</v>
      </c>
      <c r="N31" s="29">
        <f t="shared" si="3"/>
        <v>0</v>
      </c>
      <c r="O31" s="29">
        <f t="shared" si="4"/>
        <v>0</v>
      </c>
    </row>
    <row r="32" spans="1:15" ht="20.25" x14ac:dyDescent="0.3">
      <c r="A32" s="12" t="s">
        <v>56</v>
      </c>
      <c r="B32" s="13" t="s">
        <v>57</v>
      </c>
      <c r="C32" s="13">
        <v>4.5999999999999996</v>
      </c>
      <c r="D32" s="9" t="s">
        <v>58</v>
      </c>
      <c r="E32" s="9">
        <v>19335</v>
      </c>
      <c r="F32" s="14"/>
      <c r="G32" s="14" t="s">
        <v>131</v>
      </c>
      <c r="H32" s="14" t="s">
        <v>25</v>
      </c>
      <c r="I32" s="14" t="s">
        <v>68</v>
      </c>
      <c r="J32" s="2" t="s">
        <v>59</v>
      </c>
      <c r="K32" s="29">
        <f t="shared" si="0"/>
        <v>0</v>
      </c>
      <c r="L32" s="29" t="e">
        <f t="shared" si="1"/>
        <v>#VALUE!</v>
      </c>
      <c r="M32" s="29" t="e">
        <f t="shared" si="2"/>
        <v>#VALUE!</v>
      </c>
      <c r="N32" s="29" t="e">
        <f t="shared" si="3"/>
        <v>#VALUE!</v>
      </c>
      <c r="O32" s="29" t="e">
        <f t="shared" si="4"/>
        <v>#VALUE!</v>
      </c>
    </row>
    <row r="33" spans="1:15" ht="16.5" x14ac:dyDescent="0.25">
      <c r="A33" s="21" t="s">
        <v>60</v>
      </c>
      <c r="B33" s="13" t="s">
        <v>61</v>
      </c>
      <c r="C33" s="13">
        <v>5</v>
      </c>
      <c r="D33" s="13" t="s">
        <v>28</v>
      </c>
      <c r="E33" s="13">
        <v>19333</v>
      </c>
      <c r="F33" s="28"/>
      <c r="G33" s="28">
        <v>12</v>
      </c>
      <c r="H33" s="28">
        <v>8</v>
      </c>
      <c r="I33" s="28">
        <v>5</v>
      </c>
      <c r="K33" s="29">
        <f t="shared" si="0"/>
        <v>0</v>
      </c>
      <c r="L33" s="29">
        <f t="shared" si="1"/>
        <v>60</v>
      </c>
      <c r="M33" s="29">
        <f t="shared" si="2"/>
        <v>40</v>
      </c>
      <c r="N33" s="29">
        <f t="shared" si="3"/>
        <v>25</v>
      </c>
      <c r="O33" s="29">
        <f t="shared" si="4"/>
        <v>125</v>
      </c>
    </row>
    <row r="34" spans="1:15" ht="20.25" x14ac:dyDescent="0.3">
      <c r="A34" s="22">
        <v>994266</v>
      </c>
      <c r="B34" s="13" t="s">
        <v>62</v>
      </c>
      <c r="C34" s="13">
        <v>3.3</v>
      </c>
      <c r="D34" s="13" t="s">
        <v>28</v>
      </c>
      <c r="E34" s="13">
        <v>19280</v>
      </c>
      <c r="F34" s="14"/>
      <c r="G34" s="14"/>
      <c r="H34" s="14"/>
      <c r="I34" s="14"/>
      <c r="K34" s="29">
        <f t="shared" si="0"/>
        <v>0</v>
      </c>
      <c r="L34" s="29">
        <f t="shared" si="1"/>
        <v>0</v>
      </c>
      <c r="M34" s="29">
        <f t="shared" si="2"/>
        <v>0</v>
      </c>
      <c r="N34" s="29">
        <f t="shared" si="3"/>
        <v>0</v>
      </c>
      <c r="O34" s="29">
        <f t="shared" si="4"/>
        <v>0</v>
      </c>
    </row>
    <row r="35" spans="1:15" ht="20.25" x14ac:dyDescent="0.3">
      <c r="A35" s="26" t="s">
        <v>163</v>
      </c>
      <c r="B35" s="13" t="s">
        <v>165</v>
      </c>
      <c r="C35" s="13">
        <v>2.5</v>
      </c>
      <c r="D35" s="9" t="s">
        <v>58</v>
      </c>
      <c r="E35" s="9">
        <v>19332</v>
      </c>
      <c r="F35" s="14" t="s">
        <v>74</v>
      </c>
      <c r="G35" s="14" t="s">
        <v>111</v>
      </c>
      <c r="H35" s="14" t="s">
        <v>25</v>
      </c>
      <c r="I35" s="14" t="s">
        <v>131</v>
      </c>
      <c r="J35" s="2" t="s">
        <v>167</v>
      </c>
      <c r="K35" s="29" t="e">
        <f t="shared" si="0"/>
        <v>#VALUE!</v>
      </c>
      <c r="L35" s="29" t="e">
        <f t="shared" si="1"/>
        <v>#VALUE!</v>
      </c>
      <c r="M35" s="29" t="e">
        <f t="shared" si="2"/>
        <v>#VALUE!</v>
      </c>
      <c r="N35" s="29" t="e">
        <f t="shared" si="3"/>
        <v>#VALUE!</v>
      </c>
      <c r="O35" s="29" t="e">
        <f t="shared" si="4"/>
        <v>#VALUE!</v>
      </c>
    </row>
    <row r="36" spans="1:15" ht="20.25" x14ac:dyDescent="0.3">
      <c r="A36" s="26" t="s">
        <v>164</v>
      </c>
      <c r="B36" s="13" t="s">
        <v>166</v>
      </c>
      <c r="C36" s="13">
        <v>2</v>
      </c>
      <c r="D36" s="13" t="s">
        <v>28</v>
      </c>
      <c r="E36" s="13">
        <v>19348</v>
      </c>
      <c r="F36" s="14"/>
      <c r="G36" s="14"/>
      <c r="H36" s="14"/>
      <c r="I36" s="14"/>
      <c r="K36" s="29">
        <f t="shared" si="0"/>
        <v>0</v>
      </c>
      <c r="L36" s="29">
        <f t="shared" si="1"/>
        <v>0</v>
      </c>
      <c r="M36" s="29">
        <f t="shared" si="2"/>
        <v>0</v>
      </c>
      <c r="N36" s="29">
        <f t="shared" si="3"/>
        <v>0</v>
      </c>
      <c r="O36" s="29">
        <f t="shared" si="4"/>
        <v>0</v>
      </c>
    </row>
    <row r="37" spans="1:15" ht="20.25" x14ac:dyDescent="0.3">
      <c r="A37" s="22">
        <v>7502223916272</v>
      </c>
      <c r="B37" s="13" t="s">
        <v>63</v>
      </c>
      <c r="C37" s="13">
        <v>0.17</v>
      </c>
      <c r="D37" s="13" t="s">
        <v>64</v>
      </c>
      <c r="E37" s="13">
        <v>17407</v>
      </c>
      <c r="F37" s="14"/>
      <c r="G37" s="14"/>
      <c r="H37" s="14">
        <v>30</v>
      </c>
      <c r="I37" s="14">
        <v>40</v>
      </c>
      <c r="K37" s="29">
        <f t="shared" si="0"/>
        <v>0</v>
      </c>
      <c r="L37" s="29">
        <f t="shared" si="1"/>
        <v>0</v>
      </c>
      <c r="M37" s="29">
        <f t="shared" si="2"/>
        <v>5.1000000000000005</v>
      </c>
      <c r="N37" s="29">
        <f t="shared" si="3"/>
        <v>6.8000000000000007</v>
      </c>
      <c r="O37" s="29">
        <f t="shared" si="4"/>
        <v>11.900000000000002</v>
      </c>
    </row>
    <row r="38" spans="1:15" ht="20.25" x14ac:dyDescent="0.3">
      <c r="A38" s="22">
        <v>990088</v>
      </c>
      <c r="B38" s="13" t="s">
        <v>65</v>
      </c>
      <c r="C38" s="13">
        <v>1</v>
      </c>
      <c r="D38" s="13" t="s">
        <v>64</v>
      </c>
      <c r="E38" s="13">
        <v>17349</v>
      </c>
      <c r="F38" s="14">
        <v>15</v>
      </c>
      <c r="G38" s="14">
        <v>30</v>
      </c>
      <c r="H38" s="14">
        <v>10</v>
      </c>
      <c r="I38" s="14">
        <v>50</v>
      </c>
      <c r="K38" s="29">
        <f t="shared" si="0"/>
        <v>15</v>
      </c>
      <c r="L38" s="29">
        <f t="shared" si="1"/>
        <v>30</v>
      </c>
      <c r="M38" s="29">
        <f t="shared" si="2"/>
        <v>10</v>
      </c>
      <c r="N38" s="29">
        <f t="shared" si="3"/>
        <v>50</v>
      </c>
      <c r="O38" s="29">
        <f t="shared" si="4"/>
        <v>105</v>
      </c>
    </row>
    <row r="39" spans="1:15" ht="15.75" x14ac:dyDescent="0.25">
      <c r="F39" s="19"/>
      <c r="G39" s="23"/>
      <c r="H39" s="23"/>
      <c r="K39" s="10" t="e">
        <f>SUM(K13:K38)</f>
        <v>#VALUE!</v>
      </c>
      <c r="L39" s="10" t="e">
        <f>SUM(L13:L38)</f>
        <v>#VALUE!</v>
      </c>
      <c r="M39" s="10" t="e">
        <f>SUM(M13:M38)</f>
        <v>#VALUE!</v>
      </c>
      <c r="N39" s="10" t="e">
        <f>SUM(N13:N38)</f>
        <v>#VALUE!</v>
      </c>
      <c r="O39" s="31" t="e">
        <f>SUM(O13:O38)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59" orientation="landscape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8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8.5703125" style="2" customWidth="1"/>
    <col min="4" max="4" width="10.140625" style="2" customWidth="1"/>
    <col min="5" max="5" width="16.85546875" style="2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510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2</v>
      </c>
      <c r="B11" s="10" t="s">
        <v>3</v>
      </c>
      <c r="C11" s="10" t="s">
        <v>490</v>
      </c>
      <c r="D11" s="10" t="s">
        <v>4</v>
      </c>
      <c r="E11" s="10" t="s">
        <v>5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12" t="s">
        <v>15</v>
      </c>
      <c r="B12" s="13" t="s">
        <v>16</v>
      </c>
      <c r="C12" s="13">
        <v>1</v>
      </c>
      <c r="D12" s="13" t="s">
        <v>14</v>
      </c>
      <c r="E12" s="13">
        <v>19347</v>
      </c>
      <c r="F12" s="14"/>
      <c r="G12" s="14"/>
      <c r="H12" s="14"/>
      <c r="I12" s="14"/>
      <c r="K12" s="29">
        <f t="shared" ref="K12:K37" si="0">F12*C12</f>
        <v>0</v>
      </c>
      <c r="L12" s="29">
        <f t="shared" ref="L12:L37" si="1">G12*C12</f>
        <v>0</v>
      </c>
      <c r="M12" s="29">
        <f t="shared" ref="M12:M37" si="2">H12*C12</f>
        <v>0</v>
      </c>
      <c r="N12" s="29">
        <f t="shared" ref="N12:N37" si="3">I12*C12</f>
        <v>0</v>
      </c>
      <c r="O12" s="29">
        <f>N12+M12+L12+K12</f>
        <v>0</v>
      </c>
    </row>
    <row r="13" spans="1:15" ht="20.25" x14ac:dyDescent="0.3">
      <c r="A13" s="12" t="s">
        <v>17</v>
      </c>
      <c r="B13" s="13" t="s">
        <v>18</v>
      </c>
      <c r="C13" s="13">
        <v>4.5</v>
      </c>
      <c r="D13" s="13" t="s">
        <v>14</v>
      </c>
      <c r="E13" s="13">
        <v>19342</v>
      </c>
      <c r="F13" s="14">
        <v>2</v>
      </c>
      <c r="G13" s="14"/>
      <c r="H13" s="14"/>
      <c r="I13" s="14"/>
      <c r="K13" s="29">
        <f t="shared" si="0"/>
        <v>9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29">
        <f t="shared" ref="O13:O37" si="4">N13+M13+L13+K13</f>
        <v>9</v>
      </c>
    </row>
    <row r="14" spans="1:15" ht="20.25" x14ac:dyDescent="0.3">
      <c r="A14" s="12" t="s">
        <v>19</v>
      </c>
      <c r="B14" s="13" t="s">
        <v>20</v>
      </c>
      <c r="C14" s="13">
        <v>2</v>
      </c>
      <c r="D14" s="13" t="s">
        <v>14</v>
      </c>
      <c r="E14" s="13">
        <v>19344</v>
      </c>
      <c r="F14" s="14"/>
      <c r="G14" s="14"/>
      <c r="H14" s="14"/>
      <c r="I14" s="14"/>
      <c r="K14" s="29">
        <f t="shared" si="0"/>
        <v>0</v>
      </c>
      <c r="L14" s="29">
        <f t="shared" si="1"/>
        <v>0</v>
      </c>
      <c r="M14" s="29">
        <f t="shared" si="2"/>
        <v>0</v>
      </c>
      <c r="N14" s="29">
        <f t="shared" si="3"/>
        <v>0</v>
      </c>
      <c r="O14" s="29">
        <f t="shared" si="4"/>
        <v>0</v>
      </c>
    </row>
    <row r="15" spans="1:15" ht="20.25" x14ac:dyDescent="0.3">
      <c r="A15" s="12" t="s">
        <v>21</v>
      </c>
      <c r="B15" s="13" t="s">
        <v>22</v>
      </c>
      <c r="C15" s="13">
        <v>0.18</v>
      </c>
      <c r="D15" s="13" t="s">
        <v>14</v>
      </c>
      <c r="E15" s="13">
        <v>19339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12" t="s">
        <v>23</v>
      </c>
      <c r="B16" s="13" t="s">
        <v>24</v>
      </c>
      <c r="C16" s="13">
        <v>5.0999999999999996</v>
      </c>
      <c r="D16" s="9" t="s">
        <v>14</v>
      </c>
      <c r="E16" s="9">
        <v>19320</v>
      </c>
      <c r="F16" s="14" t="s">
        <v>25</v>
      </c>
      <c r="G16" s="14"/>
      <c r="H16" s="14" t="s">
        <v>25</v>
      </c>
      <c r="I16" s="14" t="s">
        <v>25</v>
      </c>
      <c r="J16" s="2" t="s">
        <v>25</v>
      </c>
      <c r="K16" s="29" t="e">
        <f t="shared" si="0"/>
        <v>#VALUE!</v>
      </c>
      <c r="L16" s="29">
        <f t="shared" si="1"/>
        <v>0</v>
      </c>
      <c r="M16" s="29" t="e">
        <f t="shared" si="2"/>
        <v>#VALUE!</v>
      </c>
      <c r="N16" s="29" t="e">
        <f t="shared" si="3"/>
        <v>#VALUE!</v>
      </c>
      <c r="O16" s="29" t="e">
        <f t="shared" si="4"/>
        <v>#VALUE!</v>
      </c>
    </row>
    <row r="17" spans="1:15" ht="20.25" x14ac:dyDescent="0.3">
      <c r="A17" s="12" t="s">
        <v>26</v>
      </c>
      <c r="B17" s="13" t="s">
        <v>27</v>
      </c>
      <c r="C17" s="13">
        <v>2.4</v>
      </c>
      <c r="D17" s="13" t="s">
        <v>28</v>
      </c>
      <c r="E17" s="13">
        <v>19315</v>
      </c>
      <c r="F17" s="14"/>
      <c r="G17" s="14"/>
      <c r="H17" s="14"/>
      <c r="I17" s="14"/>
      <c r="K17" s="29">
        <f t="shared" si="0"/>
        <v>0</v>
      </c>
      <c r="L17" s="29">
        <f t="shared" si="1"/>
        <v>0</v>
      </c>
      <c r="M17" s="29">
        <f t="shared" si="2"/>
        <v>0</v>
      </c>
      <c r="N17" s="29">
        <f t="shared" si="3"/>
        <v>0</v>
      </c>
      <c r="O17" s="29">
        <f t="shared" si="4"/>
        <v>0</v>
      </c>
    </row>
    <row r="18" spans="1:15" ht="20.25" x14ac:dyDescent="0.3">
      <c r="A18" s="12" t="s">
        <v>29</v>
      </c>
      <c r="B18" s="13" t="s">
        <v>30</v>
      </c>
      <c r="C18" s="13">
        <v>0.8</v>
      </c>
      <c r="D18" s="13" t="s">
        <v>28</v>
      </c>
      <c r="E18" s="13">
        <v>19309</v>
      </c>
      <c r="F18" s="14">
        <v>56</v>
      </c>
      <c r="G18" s="14"/>
      <c r="H18" s="14"/>
      <c r="I18" s="14">
        <v>40</v>
      </c>
      <c r="K18" s="29">
        <f t="shared" si="0"/>
        <v>44.800000000000004</v>
      </c>
      <c r="L18" s="29">
        <f t="shared" si="1"/>
        <v>0</v>
      </c>
      <c r="M18" s="29">
        <f t="shared" si="2"/>
        <v>0</v>
      </c>
      <c r="N18" s="29">
        <f t="shared" si="3"/>
        <v>32</v>
      </c>
      <c r="O18" s="29">
        <f t="shared" si="4"/>
        <v>76.800000000000011</v>
      </c>
    </row>
    <row r="19" spans="1:15" ht="20.25" x14ac:dyDescent="0.3">
      <c r="A19" s="12" t="s">
        <v>31</v>
      </c>
      <c r="B19" s="13" t="s">
        <v>32</v>
      </c>
      <c r="C19" s="13">
        <v>0.35</v>
      </c>
      <c r="D19" s="9" t="s">
        <v>28</v>
      </c>
      <c r="E19" s="9">
        <v>19336</v>
      </c>
      <c r="F19" s="14" t="s">
        <v>69</v>
      </c>
      <c r="G19" s="14"/>
      <c r="H19" s="14" t="s">
        <v>71</v>
      </c>
      <c r="I19" s="14"/>
      <c r="J19" s="2" t="s">
        <v>25</v>
      </c>
      <c r="K19" s="29" t="e">
        <f t="shared" si="0"/>
        <v>#VALUE!</v>
      </c>
      <c r="L19" s="29">
        <f t="shared" si="1"/>
        <v>0</v>
      </c>
      <c r="M19" s="29" t="e">
        <f t="shared" si="2"/>
        <v>#VALUE!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12" t="s">
        <v>33</v>
      </c>
      <c r="B20" s="13" t="s">
        <v>34</v>
      </c>
      <c r="C20" s="13">
        <v>0.35</v>
      </c>
      <c r="D20" s="9" t="s">
        <v>28</v>
      </c>
      <c r="E20" s="9">
        <v>19337</v>
      </c>
      <c r="F20" s="14" t="s">
        <v>75</v>
      </c>
      <c r="G20" s="14"/>
      <c r="H20" s="14" t="s">
        <v>71</v>
      </c>
      <c r="I20" s="14" t="s">
        <v>71</v>
      </c>
      <c r="J20" s="2" t="s">
        <v>25</v>
      </c>
      <c r="K20" s="29" t="e">
        <f t="shared" si="0"/>
        <v>#VALUE!</v>
      </c>
      <c r="L20" s="29">
        <f t="shared" si="1"/>
        <v>0</v>
      </c>
      <c r="M20" s="29" t="e">
        <f t="shared" si="2"/>
        <v>#VALUE!</v>
      </c>
      <c r="N20" s="29" t="e">
        <f t="shared" si="3"/>
        <v>#VALUE!</v>
      </c>
      <c r="O20" s="29" t="e">
        <f t="shared" si="4"/>
        <v>#VALUE!</v>
      </c>
    </row>
    <row r="21" spans="1:15" ht="20.25" x14ac:dyDescent="0.3">
      <c r="A21" s="12" t="s">
        <v>35</v>
      </c>
      <c r="B21" s="13" t="s">
        <v>36</v>
      </c>
      <c r="C21" s="13">
        <v>0.35</v>
      </c>
      <c r="D21" s="9" t="s">
        <v>28</v>
      </c>
      <c r="E21" s="9">
        <v>19338</v>
      </c>
      <c r="F21" s="14" t="s">
        <v>71</v>
      </c>
      <c r="G21" s="14"/>
      <c r="H21" s="14" t="s">
        <v>71</v>
      </c>
      <c r="I21" s="14"/>
      <c r="J21" s="2" t="s">
        <v>25</v>
      </c>
      <c r="K21" s="29" t="e">
        <f t="shared" si="0"/>
        <v>#VALUE!</v>
      </c>
      <c r="L21" s="29">
        <f t="shared" si="1"/>
        <v>0</v>
      </c>
      <c r="M21" s="29" t="e">
        <f t="shared" si="2"/>
        <v>#VALUE!</v>
      </c>
      <c r="N21" s="29">
        <f t="shared" si="3"/>
        <v>0</v>
      </c>
      <c r="O21" s="29" t="e">
        <f t="shared" si="4"/>
        <v>#VALUE!</v>
      </c>
    </row>
    <row r="22" spans="1:15" ht="20.25" x14ac:dyDescent="0.3">
      <c r="A22" s="12" t="s">
        <v>37</v>
      </c>
      <c r="B22" s="13" t="s">
        <v>38</v>
      </c>
      <c r="C22" s="13">
        <v>2.2000000000000002</v>
      </c>
      <c r="D22" s="13" t="s">
        <v>28</v>
      </c>
      <c r="E22" s="13">
        <v>19314</v>
      </c>
      <c r="F22" s="14">
        <v>33</v>
      </c>
      <c r="G22" s="14"/>
      <c r="H22" s="14">
        <v>11</v>
      </c>
      <c r="I22" s="14"/>
      <c r="K22" s="29">
        <f t="shared" si="0"/>
        <v>72.600000000000009</v>
      </c>
      <c r="L22" s="29">
        <f t="shared" si="1"/>
        <v>0</v>
      </c>
      <c r="M22" s="29">
        <f t="shared" si="2"/>
        <v>24.200000000000003</v>
      </c>
      <c r="N22" s="29">
        <f t="shared" si="3"/>
        <v>0</v>
      </c>
      <c r="O22" s="29">
        <f t="shared" si="4"/>
        <v>96.800000000000011</v>
      </c>
    </row>
    <row r="23" spans="1:15" ht="20.25" x14ac:dyDescent="0.3">
      <c r="A23" s="12" t="s">
        <v>39</v>
      </c>
      <c r="B23" s="13" t="s">
        <v>40</v>
      </c>
      <c r="C23" s="13">
        <v>5</v>
      </c>
      <c r="D23" s="13" t="s">
        <v>28</v>
      </c>
      <c r="E23" s="13">
        <v>19343</v>
      </c>
      <c r="F23" s="14"/>
      <c r="G23" s="14"/>
      <c r="H23" s="14"/>
      <c r="I23" s="14"/>
      <c r="K23" s="29">
        <f t="shared" si="0"/>
        <v>0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0</v>
      </c>
    </row>
    <row r="24" spans="1:15" ht="20.25" x14ac:dyDescent="0.3">
      <c r="A24" s="12" t="s">
        <v>41</v>
      </c>
      <c r="B24" s="13" t="s">
        <v>42</v>
      </c>
      <c r="C24" s="13">
        <v>2.5</v>
      </c>
      <c r="D24" s="13" t="s">
        <v>28</v>
      </c>
      <c r="E24" s="13">
        <v>17353</v>
      </c>
      <c r="F24" s="14"/>
      <c r="G24" s="14"/>
      <c r="H24" s="14"/>
      <c r="I24" s="14">
        <v>15</v>
      </c>
      <c r="K24" s="29">
        <f t="shared" si="0"/>
        <v>0</v>
      </c>
      <c r="L24" s="29">
        <f t="shared" si="1"/>
        <v>0</v>
      </c>
      <c r="M24" s="29">
        <f t="shared" si="2"/>
        <v>0</v>
      </c>
      <c r="N24" s="29">
        <f t="shared" si="3"/>
        <v>37.5</v>
      </c>
      <c r="O24" s="29">
        <f t="shared" si="4"/>
        <v>37.5</v>
      </c>
    </row>
    <row r="25" spans="1:15" ht="20.25" x14ac:dyDescent="0.3">
      <c r="A25" s="12" t="s">
        <v>43</v>
      </c>
      <c r="B25" s="13" t="s">
        <v>44</v>
      </c>
      <c r="C25" s="13"/>
      <c r="D25" s="13" t="s">
        <v>28</v>
      </c>
      <c r="E25" s="13">
        <v>19308</v>
      </c>
      <c r="F25" s="14"/>
      <c r="G25" s="14"/>
      <c r="H25" s="14"/>
      <c r="I25" s="14"/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0</v>
      </c>
    </row>
    <row r="26" spans="1:15" s="18" customFormat="1" ht="20.25" x14ac:dyDescent="0.3">
      <c r="A26" s="12" t="s">
        <v>45</v>
      </c>
      <c r="B26" s="13" t="s">
        <v>46</v>
      </c>
      <c r="C26" s="13">
        <v>5.4</v>
      </c>
      <c r="D26" s="16" t="s">
        <v>28</v>
      </c>
      <c r="E26" s="16">
        <v>19319</v>
      </c>
      <c r="F26" s="14"/>
      <c r="G26" s="14"/>
      <c r="H26" s="14">
        <v>15</v>
      </c>
      <c r="I26" s="14"/>
      <c r="K26" s="29">
        <f t="shared" si="0"/>
        <v>0</v>
      </c>
      <c r="L26" s="29">
        <f t="shared" si="1"/>
        <v>0</v>
      </c>
      <c r="M26" s="29">
        <f t="shared" si="2"/>
        <v>81</v>
      </c>
      <c r="N26" s="29">
        <f t="shared" si="3"/>
        <v>0</v>
      </c>
      <c r="O26" s="29">
        <f t="shared" si="4"/>
        <v>81</v>
      </c>
    </row>
    <row r="27" spans="1:15" s="19" customFormat="1" ht="20.25" x14ac:dyDescent="0.3">
      <c r="A27" s="12" t="s">
        <v>47</v>
      </c>
      <c r="B27" s="13" t="s">
        <v>48</v>
      </c>
      <c r="C27" s="13">
        <v>2.6</v>
      </c>
      <c r="D27" s="13" t="s">
        <v>28</v>
      </c>
      <c r="E27" s="13">
        <v>1371</v>
      </c>
      <c r="F27" s="14">
        <v>3</v>
      </c>
      <c r="G27" s="14"/>
      <c r="H27" s="14"/>
      <c r="I27" s="14"/>
      <c r="K27" s="29">
        <f t="shared" si="0"/>
        <v>7.8000000000000007</v>
      </c>
      <c r="L27" s="29">
        <f t="shared" si="1"/>
        <v>0</v>
      </c>
      <c r="M27" s="29">
        <f t="shared" si="2"/>
        <v>0</v>
      </c>
      <c r="N27" s="29">
        <f t="shared" si="3"/>
        <v>0</v>
      </c>
      <c r="O27" s="29">
        <f t="shared" si="4"/>
        <v>7.8000000000000007</v>
      </c>
    </row>
    <row r="28" spans="1:15" ht="20.25" x14ac:dyDescent="0.3">
      <c r="A28" s="12" t="s">
        <v>49</v>
      </c>
      <c r="B28" s="9" t="s">
        <v>50</v>
      </c>
      <c r="C28" s="13">
        <v>3.6</v>
      </c>
      <c r="D28" s="13" t="s">
        <v>28</v>
      </c>
      <c r="E28" s="13">
        <v>19318</v>
      </c>
      <c r="F28" s="14"/>
      <c r="G28" s="14"/>
      <c r="H28" s="14">
        <v>20</v>
      </c>
      <c r="I28" s="14"/>
      <c r="K28" s="29">
        <f t="shared" si="0"/>
        <v>0</v>
      </c>
      <c r="L28" s="29">
        <f t="shared" si="1"/>
        <v>0</v>
      </c>
      <c r="M28" s="29">
        <f t="shared" si="2"/>
        <v>72</v>
      </c>
      <c r="N28" s="29">
        <f t="shared" si="3"/>
        <v>0</v>
      </c>
      <c r="O28" s="29">
        <f t="shared" si="4"/>
        <v>72</v>
      </c>
    </row>
    <row r="29" spans="1:15" s="18" customFormat="1" ht="20.25" x14ac:dyDescent="0.3">
      <c r="A29" s="12" t="s">
        <v>52</v>
      </c>
      <c r="B29" s="13" t="s">
        <v>53</v>
      </c>
      <c r="C29" s="13">
        <v>5</v>
      </c>
      <c r="D29" s="13" t="s">
        <v>28</v>
      </c>
      <c r="E29" s="13">
        <v>19301</v>
      </c>
      <c r="F29" s="14"/>
      <c r="G29" s="14"/>
      <c r="H29" s="14">
        <v>8</v>
      </c>
      <c r="I29" s="14"/>
      <c r="K29" s="29">
        <f t="shared" si="0"/>
        <v>0</v>
      </c>
      <c r="L29" s="29">
        <f t="shared" si="1"/>
        <v>0</v>
      </c>
      <c r="M29" s="29">
        <f t="shared" si="2"/>
        <v>40</v>
      </c>
      <c r="N29" s="29">
        <f t="shared" si="3"/>
        <v>0</v>
      </c>
      <c r="O29" s="29">
        <f t="shared" si="4"/>
        <v>40</v>
      </c>
    </row>
    <row r="30" spans="1:15" ht="20.25" x14ac:dyDescent="0.3">
      <c r="A30" s="12" t="s">
        <v>54</v>
      </c>
      <c r="B30" s="13" t="s">
        <v>55</v>
      </c>
      <c r="C30" s="13">
        <v>5</v>
      </c>
      <c r="D30" s="13" t="s">
        <v>28</v>
      </c>
      <c r="E30" s="13">
        <v>19349</v>
      </c>
      <c r="F30" s="14"/>
      <c r="G30" s="14"/>
      <c r="H30" s="14"/>
      <c r="I30" s="14"/>
      <c r="K30" s="29">
        <f t="shared" si="0"/>
        <v>0</v>
      </c>
      <c r="L30" s="29">
        <f t="shared" si="1"/>
        <v>0</v>
      </c>
      <c r="M30" s="29">
        <f t="shared" si="2"/>
        <v>0</v>
      </c>
      <c r="N30" s="29">
        <f t="shared" si="3"/>
        <v>0</v>
      </c>
      <c r="O30" s="29">
        <f t="shared" si="4"/>
        <v>0</v>
      </c>
    </row>
    <row r="31" spans="1:15" ht="20.25" x14ac:dyDescent="0.3">
      <c r="A31" s="12" t="s">
        <v>56</v>
      </c>
      <c r="B31" s="13" t="s">
        <v>57</v>
      </c>
      <c r="C31" s="13">
        <v>4.5999999999999996</v>
      </c>
      <c r="D31" s="9" t="s">
        <v>58</v>
      </c>
      <c r="E31" s="9">
        <v>19335</v>
      </c>
      <c r="F31" s="14" t="s">
        <v>505</v>
      </c>
      <c r="G31" s="14"/>
      <c r="H31" s="14" t="s">
        <v>75</v>
      </c>
      <c r="I31" s="14"/>
      <c r="J31" s="2" t="s">
        <v>59</v>
      </c>
      <c r="K31" s="29" t="e">
        <f t="shared" si="0"/>
        <v>#VALUE!</v>
      </c>
      <c r="L31" s="29">
        <f t="shared" si="1"/>
        <v>0</v>
      </c>
      <c r="M31" s="29" t="e">
        <f t="shared" si="2"/>
        <v>#VALUE!</v>
      </c>
      <c r="N31" s="29">
        <f t="shared" si="3"/>
        <v>0</v>
      </c>
      <c r="O31" s="29" t="e">
        <f t="shared" si="4"/>
        <v>#VALUE!</v>
      </c>
    </row>
    <row r="32" spans="1:15" ht="16.5" x14ac:dyDescent="0.25">
      <c r="A32" s="21" t="s">
        <v>60</v>
      </c>
      <c r="B32" s="13" t="s">
        <v>61</v>
      </c>
      <c r="C32" s="13">
        <v>5</v>
      </c>
      <c r="D32" s="13" t="s">
        <v>28</v>
      </c>
      <c r="E32" s="13">
        <v>19333</v>
      </c>
      <c r="F32" s="28">
        <v>4</v>
      </c>
      <c r="G32" s="28"/>
      <c r="H32" s="28">
        <v>4</v>
      </c>
      <c r="I32" s="28">
        <v>5</v>
      </c>
      <c r="K32" s="29">
        <f t="shared" si="0"/>
        <v>20</v>
      </c>
      <c r="L32" s="29">
        <f t="shared" si="1"/>
        <v>0</v>
      </c>
      <c r="M32" s="29">
        <f t="shared" si="2"/>
        <v>20</v>
      </c>
      <c r="N32" s="29">
        <f t="shared" si="3"/>
        <v>25</v>
      </c>
      <c r="O32" s="29">
        <f t="shared" si="4"/>
        <v>65</v>
      </c>
    </row>
    <row r="33" spans="1:15" ht="20.25" x14ac:dyDescent="0.3">
      <c r="A33" s="22">
        <v>994266</v>
      </c>
      <c r="B33" s="13" t="s">
        <v>62</v>
      </c>
      <c r="C33" s="13">
        <v>3.3</v>
      </c>
      <c r="D33" s="13" t="s">
        <v>28</v>
      </c>
      <c r="E33" s="13">
        <v>19280</v>
      </c>
      <c r="F33" s="14">
        <v>2</v>
      </c>
      <c r="G33" s="14"/>
      <c r="H33" s="14">
        <v>4</v>
      </c>
      <c r="I33" s="14"/>
      <c r="K33" s="29">
        <f t="shared" si="0"/>
        <v>6.6</v>
      </c>
      <c r="L33" s="29">
        <f t="shared" si="1"/>
        <v>0</v>
      </c>
      <c r="M33" s="29">
        <f t="shared" si="2"/>
        <v>13.2</v>
      </c>
      <c r="N33" s="29">
        <f t="shared" si="3"/>
        <v>0</v>
      </c>
      <c r="O33" s="29">
        <f t="shared" si="4"/>
        <v>19.799999999999997</v>
      </c>
    </row>
    <row r="34" spans="1:15" ht="20.25" x14ac:dyDescent="0.3">
      <c r="A34" s="26" t="s">
        <v>163</v>
      </c>
      <c r="B34" s="13" t="s">
        <v>165</v>
      </c>
      <c r="C34" s="13">
        <v>2.5</v>
      </c>
      <c r="D34" s="9" t="s">
        <v>58</v>
      </c>
      <c r="E34" s="9">
        <v>19332</v>
      </c>
      <c r="F34" s="14" t="s">
        <v>75</v>
      </c>
      <c r="G34" s="14"/>
      <c r="H34" s="14" t="s">
        <v>111</v>
      </c>
      <c r="I34" s="14"/>
      <c r="J34" s="2" t="s">
        <v>167</v>
      </c>
      <c r="K34" s="29" t="e">
        <f t="shared" si="0"/>
        <v>#VALUE!</v>
      </c>
      <c r="L34" s="29">
        <f t="shared" si="1"/>
        <v>0</v>
      </c>
      <c r="M34" s="29" t="e">
        <f t="shared" si="2"/>
        <v>#VALUE!</v>
      </c>
      <c r="N34" s="29">
        <f t="shared" si="3"/>
        <v>0</v>
      </c>
      <c r="O34" s="29" t="e">
        <f t="shared" si="4"/>
        <v>#VALUE!</v>
      </c>
    </row>
    <row r="35" spans="1:15" ht="20.25" x14ac:dyDescent="0.3">
      <c r="A35" s="26" t="s">
        <v>164</v>
      </c>
      <c r="B35" s="13" t="s">
        <v>166</v>
      </c>
      <c r="C35" s="13">
        <v>2</v>
      </c>
      <c r="D35" s="13" t="s">
        <v>28</v>
      </c>
      <c r="E35" s="13">
        <v>19348</v>
      </c>
      <c r="F35" s="14">
        <v>22</v>
      </c>
      <c r="G35" s="14"/>
      <c r="H35" s="14">
        <v>22</v>
      </c>
      <c r="I35" s="14"/>
      <c r="K35" s="29">
        <f t="shared" si="0"/>
        <v>44</v>
      </c>
      <c r="L35" s="29">
        <f t="shared" si="1"/>
        <v>0</v>
      </c>
      <c r="M35" s="29">
        <f t="shared" si="2"/>
        <v>44</v>
      </c>
      <c r="N35" s="29">
        <f t="shared" si="3"/>
        <v>0</v>
      </c>
      <c r="O35" s="29">
        <f t="shared" si="4"/>
        <v>88</v>
      </c>
    </row>
    <row r="36" spans="1:15" ht="20.25" x14ac:dyDescent="0.3">
      <c r="A36" s="22">
        <v>7502223916272</v>
      </c>
      <c r="B36" s="13" t="s">
        <v>63</v>
      </c>
      <c r="C36" s="13">
        <v>0.17</v>
      </c>
      <c r="D36" s="13" t="s">
        <v>64</v>
      </c>
      <c r="E36" s="13">
        <v>17407</v>
      </c>
      <c r="F36" s="14">
        <v>30</v>
      </c>
      <c r="G36" s="14"/>
      <c r="H36" s="14"/>
      <c r="I36" s="14"/>
      <c r="K36" s="29">
        <f t="shared" si="0"/>
        <v>5.1000000000000005</v>
      </c>
      <c r="L36" s="29">
        <f t="shared" si="1"/>
        <v>0</v>
      </c>
      <c r="M36" s="29">
        <f t="shared" si="2"/>
        <v>0</v>
      </c>
      <c r="N36" s="29">
        <f t="shared" si="3"/>
        <v>0</v>
      </c>
      <c r="O36" s="29">
        <f t="shared" si="4"/>
        <v>5.1000000000000005</v>
      </c>
    </row>
    <row r="37" spans="1:15" ht="20.25" x14ac:dyDescent="0.3">
      <c r="A37" s="22">
        <v>990088</v>
      </c>
      <c r="B37" s="13" t="s">
        <v>65</v>
      </c>
      <c r="C37" s="13">
        <v>1</v>
      </c>
      <c r="D37" s="13" t="s">
        <v>64</v>
      </c>
      <c r="E37" s="13">
        <v>17349</v>
      </c>
      <c r="F37" s="14">
        <v>40</v>
      </c>
      <c r="G37" s="14"/>
      <c r="H37" s="14">
        <v>40</v>
      </c>
      <c r="I37" s="14">
        <v>30</v>
      </c>
      <c r="K37" s="29">
        <f t="shared" si="0"/>
        <v>40</v>
      </c>
      <c r="L37" s="29">
        <f t="shared" si="1"/>
        <v>0</v>
      </c>
      <c r="M37" s="29">
        <f t="shared" si="2"/>
        <v>40</v>
      </c>
      <c r="N37" s="29">
        <f t="shared" si="3"/>
        <v>30</v>
      </c>
      <c r="O37" s="29">
        <f t="shared" si="4"/>
        <v>110</v>
      </c>
    </row>
    <row r="38" spans="1:15" ht="15.75" x14ac:dyDescent="0.25">
      <c r="F38" s="19"/>
      <c r="G38" s="23"/>
      <c r="H38" s="23"/>
      <c r="K38" s="10" t="e">
        <f>SUM(K12:K37)</f>
        <v>#VALUE!</v>
      </c>
      <c r="L38" s="10">
        <f>SUM(L12:L37)</f>
        <v>0</v>
      </c>
      <c r="M38" s="10" t="e">
        <f>SUM(M12:M37)</f>
        <v>#VALUE!</v>
      </c>
      <c r="N38" s="10" t="e">
        <f>SUM(N12:N37)</f>
        <v>#VALUE!</v>
      </c>
      <c r="O38" s="31" t="e">
        <f>SUM(O12:O37)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59" orientation="landscape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8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8.5703125" style="2" customWidth="1"/>
    <col min="4" max="4" width="10.140625" style="2" customWidth="1"/>
    <col min="5" max="5" width="16.85546875" style="2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511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2</v>
      </c>
      <c r="B11" s="10" t="s">
        <v>3</v>
      </c>
      <c r="C11" s="10" t="s">
        <v>490</v>
      </c>
      <c r="D11" s="10" t="s">
        <v>4</v>
      </c>
      <c r="E11" s="10" t="s">
        <v>5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12" t="s">
        <v>15</v>
      </c>
      <c r="B12" s="13" t="s">
        <v>16</v>
      </c>
      <c r="C12" s="13">
        <v>1</v>
      </c>
      <c r="D12" s="13" t="s">
        <v>14</v>
      </c>
      <c r="E12" s="13">
        <v>19347</v>
      </c>
      <c r="F12" s="14"/>
      <c r="G12" s="14"/>
      <c r="H12" s="14"/>
      <c r="I12" s="14"/>
      <c r="K12" s="29">
        <f t="shared" ref="K12:K37" si="0">F12*C12</f>
        <v>0</v>
      </c>
      <c r="L12" s="29">
        <f t="shared" ref="L12:L37" si="1">G12*C12</f>
        <v>0</v>
      </c>
      <c r="M12" s="29">
        <f t="shared" ref="M12:M37" si="2">H12*C12</f>
        <v>0</v>
      </c>
      <c r="N12" s="29">
        <f t="shared" ref="N12:N37" si="3">I12*C12</f>
        <v>0</v>
      </c>
      <c r="O12" s="29">
        <f>N12+M12+L12+K12</f>
        <v>0</v>
      </c>
    </row>
    <row r="13" spans="1:15" ht="20.25" x14ac:dyDescent="0.3">
      <c r="A13" s="12" t="s">
        <v>17</v>
      </c>
      <c r="B13" s="13" t="s">
        <v>18</v>
      </c>
      <c r="C13" s="13">
        <v>4.5</v>
      </c>
      <c r="D13" s="13" t="s">
        <v>14</v>
      </c>
      <c r="E13" s="13">
        <v>19342</v>
      </c>
      <c r="F13" s="14">
        <v>3</v>
      </c>
      <c r="G13" s="14">
        <v>4</v>
      </c>
      <c r="H13" s="14"/>
      <c r="I13" s="14"/>
      <c r="K13" s="29">
        <f t="shared" si="0"/>
        <v>13.5</v>
      </c>
      <c r="L13" s="29">
        <f t="shared" si="1"/>
        <v>18</v>
      </c>
      <c r="M13" s="29">
        <f t="shared" si="2"/>
        <v>0</v>
      </c>
      <c r="N13" s="29">
        <f t="shared" si="3"/>
        <v>0</v>
      </c>
      <c r="O13" s="29">
        <f t="shared" ref="O13:O37" si="4">N13+M13+L13+K13</f>
        <v>31.5</v>
      </c>
    </row>
    <row r="14" spans="1:15" ht="20.25" x14ac:dyDescent="0.3">
      <c r="A14" s="12" t="s">
        <v>19</v>
      </c>
      <c r="B14" s="13" t="s">
        <v>20</v>
      </c>
      <c r="C14" s="13">
        <v>2</v>
      </c>
      <c r="D14" s="13" t="s">
        <v>14</v>
      </c>
      <c r="E14" s="13">
        <v>19344</v>
      </c>
      <c r="F14" s="14">
        <v>15</v>
      </c>
      <c r="G14" s="14">
        <v>4</v>
      </c>
      <c r="H14" s="14"/>
      <c r="I14" s="14"/>
      <c r="K14" s="29">
        <f t="shared" si="0"/>
        <v>30</v>
      </c>
      <c r="L14" s="29">
        <f t="shared" si="1"/>
        <v>8</v>
      </c>
      <c r="M14" s="29">
        <f t="shared" si="2"/>
        <v>0</v>
      </c>
      <c r="N14" s="29">
        <f t="shared" si="3"/>
        <v>0</v>
      </c>
      <c r="O14" s="29">
        <f t="shared" si="4"/>
        <v>38</v>
      </c>
    </row>
    <row r="15" spans="1:15" ht="20.25" x14ac:dyDescent="0.3">
      <c r="A15" s="12" t="s">
        <v>21</v>
      </c>
      <c r="B15" s="13" t="s">
        <v>22</v>
      </c>
      <c r="C15" s="13">
        <v>0.18</v>
      </c>
      <c r="D15" s="13" t="s">
        <v>14</v>
      </c>
      <c r="E15" s="13">
        <v>19339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12" t="s">
        <v>23</v>
      </c>
      <c r="B16" s="13" t="s">
        <v>24</v>
      </c>
      <c r="C16" s="13">
        <v>5.0999999999999996</v>
      </c>
      <c r="D16" s="9" t="s">
        <v>14</v>
      </c>
      <c r="E16" s="9">
        <v>19320</v>
      </c>
      <c r="F16" s="14" t="s">
        <v>74</v>
      </c>
      <c r="G16" s="14" t="s">
        <v>25</v>
      </c>
      <c r="H16" s="14"/>
      <c r="I16" s="14"/>
      <c r="J16" s="2" t="s">
        <v>25</v>
      </c>
      <c r="K16" s="29" t="e">
        <f t="shared" si="0"/>
        <v>#VALUE!</v>
      </c>
      <c r="L16" s="29" t="e">
        <f t="shared" si="1"/>
        <v>#VALUE!</v>
      </c>
      <c r="M16" s="29">
        <f t="shared" si="2"/>
        <v>0</v>
      </c>
      <c r="N16" s="29">
        <f t="shared" si="3"/>
        <v>0</v>
      </c>
      <c r="O16" s="29" t="e">
        <f t="shared" si="4"/>
        <v>#VALUE!</v>
      </c>
    </row>
    <row r="17" spans="1:15" ht="20.25" x14ac:dyDescent="0.3">
      <c r="A17" s="12" t="s">
        <v>26</v>
      </c>
      <c r="B17" s="13" t="s">
        <v>27</v>
      </c>
      <c r="C17" s="13">
        <v>2.4</v>
      </c>
      <c r="D17" s="13" t="s">
        <v>28</v>
      </c>
      <c r="E17" s="13">
        <v>19315</v>
      </c>
      <c r="F17" s="14"/>
      <c r="G17" s="14"/>
      <c r="H17" s="14"/>
      <c r="I17" s="14"/>
      <c r="K17" s="29">
        <f t="shared" si="0"/>
        <v>0</v>
      </c>
      <c r="L17" s="29">
        <f t="shared" si="1"/>
        <v>0</v>
      </c>
      <c r="M17" s="29">
        <f t="shared" si="2"/>
        <v>0</v>
      </c>
      <c r="N17" s="29">
        <f t="shared" si="3"/>
        <v>0</v>
      </c>
      <c r="O17" s="29">
        <f t="shared" si="4"/>
        <v>0</v>
      </c>
    </row>
    <row r="18" spans="1:15" ht="20.25" x14ac:dyDescent="0.3">
      <c r="A18" s="12" t="s">
        <v>29</v>
      </c>
      <c r="B18" s="13" t="s">
        <v>30</v>
      </c>
      <c r="C18" s="13">
        <v>0.8</v>
      </c>
      <c r="D18" s="13" t="s">
        <v>28</v>
      </c>
      <c r="E18" s="13">
        <v>19309</v>
      </c>
      <c r="F18" s="14">
        <v>25</v>
      </c>
      <c r="G18" s="14">
        <v>84</v>
      </c>
      <c r="H18" s="14">
        <v>56</v>
      </c>
      <c r="I18" s="14"/>
      <c r="K18" s="29">
        <f t="shared" si="0"/>
        <v>20</v>
      </c>
      <c r="L18" s="29">
        <f t="shared" si="1"/>
        <v>67.2</v>
      </c>
      <c r="M18" s="29">
        <f t="shared" si="2"/>
        <v>44.800000000000004</v>
      </c>
      <c r="N18" s="29">
        <f t="shared" si="3"/>
        <v>0</v>
      </c>
      <c r="O18" s="29">
        <f t="shared" si="4"/>
        <v>132</v>
      </c>
    </row>
    <row r="19" spans="1:15" ht="20.25" x14ac:dyDescent="0.3">
      <c r="A19" s="12" t="s">
        <v>31</v>
      </c>
      <c r="B19" s="13" t="s">
        <v>32</v>
      </c>
      <c r="C19" s="13">
        <v>0.35</v>
      </c>
      <c r="D19" s="9" t="s">
        <v>28</v>
      </c>
      <c r="E19" s="9">
        <v>19336</v>
      </c>
      <c r="F19" s="14" t="s">
        <v>75</v>
      </c>
      <c r="G19" s="14"/>
      <c r="H19" s="14"/>
      <c r="I19" s="14"/>
      <c r="J19" s="2" t="s">
        <v>25</v>
      </c>
      <c r="K19" s="29" t="e">
        <f t="shared" si="0"/>
        <v>#VALUE!</v>
      </c>
      <c r="L19" s="29">
        <f t="shared" si="1"/>
        <v>0</v>
      </c>
      <c r="M19" s="29">
        <f t="shared" si="2"/>
        <v>0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12" t="s">
        <v>33</v>
      </c>
      <c r="B20" s="13" t="s">
        <v>34</v>
      </c>
      <c r="C20" s="13">
        <v>0.35</v>
      </c>
      <c r="D20" s="9" t="s">
        <v>28</v>
      </c>
      <c r="E20" s="9">
        <v>19337</v>
      </c>
      <c r="F20" s="14" t="s">
        <v>71</v>
      </c>
      <c r="G20" s="14" t="s">
        <v>25</v>
      </c>
      <c r="H20" s="14" t="s">
        <v>69</v>
      </c>
      <c r="I20" s="14"/>
      <c r="J20" s="2" t="s">
        <v>25</v>
      </c>
      <c r="K20" s="29" t="e">
        <f t="shared" si="0"/>
        <v>#VALUE!</v>
      </c>
      <c r="L20" s="29" t="e">
        <f t="shared" si="1"/>
        <v>#VALUE!</v>
      </c>
      <c r="M20" s="29" t="e">
        <f t="shared" si="2"/>
        <v>#VALUE!</v>
      </c>
      <c r="N20" s="29">
        <f t="shared" si="3"/>
        <v>0</v>
      </c>
      <c r="O20" s="29" t="e">
        <f t="shared" si="4"/>
        <v>#VALUE!</v>
      </c>
    </row>
    <row r="21" spans="1:15" ht="20.25" x14ac:dyDescent="0.3">
      <c r="A21" s="12" t="s">
        <v>35</v>
      </c>
      <c r="B21" s="13" t="s">
        <v>36</v>
      </c>
      <c r="C21" s="13">
        <v>0.35</v>
      </c>
      <c r="D21" s="9" t="s">
        <v>28</v>
      </c>
      <c r="E21" s="9">
        <v>19338</v>
      </c>
      <c r="F21" s="14" t="s">
        <v>71</v>
      </c>
      <c r="G21" s="14"/>
      <c r="H21" s="14"/>
      <c r="I21" s="14"/>
      <c r="J21" s="2" t="s">
        <v>25</v>
      </c>
      <c r="K21" s="29" t="e">
        <f t="shared" si="0"/>
        <v>#VALUE!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 t="e">
        <f t="shared" si="4"/>
        <v>#VALUE!</v>
      </c>
    </row>
    <row r="22" spans="1:15" ht="20.25" x14ac:dyDescent="0.3">
      <c r="A22" s="12" t="s">
        <v>37</v>
      </c>
      <c r="B22" s="13" t="s">
        <v>38</v>
      </c>
      <c r="C22" s="13">
        <v>2.2000000000000002</v>
      </c>
      <c r="D22" s="13" t="s">
        <v>28</v>
      </c>
      <c r="E22" s="13">
        <v>19314</v>
      </c>
      <c r="F22" s="14">
        <v>25</v>
      </c>
      <c r="G22" s="14">
        <v>55</v>
      </c>
      <c r="H22" s="14">
        <v>11</v>
      </c>
      <c r="I22" s="14"/>
      <c r="K22" s="29">
        <f t="shared" si="0"/>
        <v>55.000000000000007</v>
      </c>
      <c r="L22" s="29">
        <f t="shared" si="1"/>
        <v>121.00000000000001</v>
      </c>
      <c r="M22" s="29">
        <f t="shared" si="2"/>
        <v>24.200000000000003</v>
      </c>
      <c r="N22" s="29">
        <f t="shared" si="3"/>
        <v>0</v>
      </c>
      <c r="O22" s="29">
        <f t="shared" si="4"/>
        <v>200.20000000000002</v>
      </c>
    </row>
    <row r="23" spans="1:15" ht="20.25" x14ac:dyDescent="0.3">
      <c r="A23" s="12" t="s">
        <v>39</v>
      </c>
      <c r="B23" s="13" t="s">
        <v>40</v>
      </c>
      <c r="C23" s="13">
        <v>5</v>
      </c>
      <c r="D23" s="13" t="s">
        <v>28</v>
      </c>
      <c r="E23" s="13">
        <v>19343</v>
      </c>
      <c r="F23" s="14">
        <v>2</v>
      </c>
      <c r="G23" s="14">
        <v>1</v>
      </c>
      <c r="H23" s="14"/>
      <c r="I23" s="14"/>
      <c r="K23" s="29">
        <f t="shared" si="0"/>
        <v>10</v>
      </c>
      <c r="L23" s="29">
        <f t="shared" si="1"/>
        <v>5</v>
      </c>
      <c r="M23" s="29">
        <f t="shared" si="2"/>
        <v>0</v>
      </c>
      <c r="N23" s="29">
        <f t="shared" si="3"/>
        <v>0</v>
      </c>
      <c r="O23" s="29">
        <f t="shared" si="4"/>
        <v>15</v>
      </c>
    </row>
    <row r="24" spans="1:15" ht="20.25" x14ac:dyDescent="0.3">
      <c r="A24" s="12" t="s">
        <v>41</v>
      </c>
      <c r="B24" s="13" t="s">
        <v>42</v>
      </c>
      <c r="C24" s="13">
        <v>2.5</v>
      </c>
      <c r="D24" s="13" t="s">
        <v>28</v>
      </c>
      <c r="E24" s="13">
        <v>17353</v>
      </c>
      <c r="F24" s="14">
        <v>20</v>
      </c>
      <c r="G24" s="14"/>
      <c r="H24" s="14"/>
      <c r="I24" s="14"/>
      <c r="K24" s="29">
        <f t="shared" si="0"/>
        <v>50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50</v>
      </c>
    </row>
    <row r="25" spans="1:15" ht="20.25" x14ac:dyDescent="0.3">
      <c r="A25" s="12" t="s">
        <v>43</v>
      </c>
      <c r="B25" s="13" t="s">
        <v>44</v>
      </c>
      <c r="C25" s="13"/>
      <c r="D25" s="13" t="s">
        <v>28</v>
      </c>
      <c r="E25" s="13">
        <v>19308</v>
      </c>
      <c r="F25" s="14"/>
      <c r="G25" s="14"/>
      <c r="H25" s="14"/>
      <c r="I25" s="14"/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0</v>
      </c>
    </row>
    <row r="26" spans="1:15" s="18" customFormat="1" ht="20.25" x14ac:dyDescent="0.3">
      <c r="A26" s="12" t="s">
        <v>45</v>
      </c>
      <c r="B26" s="13" t="s">
        <v>46</v>
      </c>
      <c r="C26" s="13">
        <v>5.4</v>
      </c>
      <c r="D26" s="16" t="s">
        <v>28</v>
      </c>
      <c r="E26" s="16">
        <v>19319</v>
      </c>
      <c r="F26" s="14"/>
      <c r="G26" s="14"/>
      <c r="H26" s="14">
        <v>40</v>
      </c>
      <c r="I26" s="14"/>
      <c r="K26" s="29">
        <f t="shared" si="0"/>
        <v>0</v>
      </c>
      <c r="L26" s="29">
        <f t="shared" si="1"/>
        <v>0</v>
      </c>
      <c r="M26" s="29">
        <f t="shared" si="2"/>
        <v>216</v>
      </c>
      <c r="N26" s="29">
        <f t="shared" si="3"/>
        <v>0</v>
      </c>
      <c r="O26" s="29">
        <f t="shared" si="4"/>
        <v>216</v>
      </c>
    </row>
    <row r="27" spans="1:15" s="19" customFormat="1" ht="20.25" x14ac:dyDescent="0.3">
      <c r="A27" s="12" t="s">
        <v>47</v>
      </c>
      <c r="B27" s="13" t="s">
        <v>48</v>
      </c>
      <c r="C27" s="13">
        <v>2.6</v>
      </c>
      <c r="D27" s="13" t="s">
        <v>28</v>
      </c>
      <c r="E27" s="13">
        <v>1371</v>
      </c>
      <c r="F27" s="14">
        <v>8</v>
      </c>
      <c r="G27" s="14"/>
      <c r="H27" s="14"/>
      <c r="I27" s="14"/>
      <c r="K27" s="29">
        <f t="shared" si="0"/>
        <v>20.8</v>
      </c>
      <c r="L27" s="29">
        <f t="shared" si="1"/>
        <v>0</v>
      </c>
      <c r="M27" s="29">
        <f t="shared" si="2"/>
        <v>0</v>
      </c>
      <c r="N27" s="29">
        <f t="shared" si="3"/>
        <v>0</v>
      </c>
      <c r="O27" s="29">
        <f t="shared" si="4"/>
        <v>20.8</v>
      </c>
    </row>
    <row r="28" spans="1:15" ht="20.25" x14ac:dyDescent="0.3">
      <c r="A28" s="12" t="s">
        <v>49</v>
      </c>
      <c r="B28" s="9" t="s">
        <v>50</v>
      </c>
      <c r="C28" s="13">
        <v>3.6</v>
      </c>
      <c r="D28" s="13" t="s">
        <v>28</v>
      </c>
      <c r="E28" s="13">
        <v>19318</v>
      </c>
      <c r="F28" s="14" t="s">
        <v>69</v>
      </c>
      <c r="G28" s="14" t="s">
        <v>69</v>
      </c>
      <c r="H28" s="14" t="s">
        <v>25</v>
      </c>
      <c r="I28" s="14"/>
      <c r="K28" s="29" t="e">
        <f t="shared" si="0"/>
        <v>#VALUE!</v>
      </c>
      <c r="L28" s="29" t="e">
        <f t="shared" si="1"/>
        <v>#VALUE!</v>
      </c>
      <c r="M28" s="29" t="e">
        <f t="shared" si="2"/>
        <v>#VALUE!</v>
      </c>
      <c r="N28" s="29">
        <f t="shared" si="3"/>
        <v>0</v>
      </c>
      <c r="O28" s="29" t="e">
        <f t="shared" si="4"/>
        <v>#VALUE!</v>
      </c>
    </row>
    <row r="29" spans="1:15" s="18" customFormat="1" ht="20.25" x14ac:dyDescent="0.3">
      <c r="A29" s="12" t="s">
        <v>52</v>
      </c>
      <c r="B29" s="13" t="s">
        <v>53</v>
      </c>
      <c r="C29" s="13">
        <v>5</v>
      </c>
      <c r="D29" s="13" t="s">
        <v>28</v>
      </c>
      <c r="E29" s="13">
        <v>19301</v>
      </c>
      <c r="F29" s="14">
        <v>15</v>
      </c>
      <c r="G29" s="14">
        <v>8</v>
      </c>
      <c r="H29" s="14">
        <v>8</v>
      </c>
      <c r="I29" s="14"/>
      <c r="K29" s="29">
        <f t="shared" si="0"/>
        <v>75</v>
      </c>
      <c r="L29" s="29">
        <f t="shared" si="1"/>
        <v>40</v>
      </c>
      <c r="M29" s="29">
        <f t="shared" si="2"/>
        <v>40</v>
      </c>
      <c r="N29" s="29">
        <f t="shared" si="3"/>
        <v>0</v>
      </c>
      <c r="O29" s="29">
        <f t="shared" si="4"/>
        <v>155</v>
      </c>
    </row>
    <row r="30" spans="1:15" ht="20.25" x14ac:dyDescent="0.3">
      <c r="A30" s="12" t="s">
        <v>54</v>
      </c>
      <c r="B30" s="13" t="s">
        <v>55</v>
      </c>
      <c r="C30" s="13">
        <v>5</v>
      </c>
      <c r="D30" s="13" t="s">
        <v>28</v>
      </c>
      <c r="E30" s="13">
        <v>19349</v>
      </c>
      <c r="F30" s="14">
        <v>2</v>
      </c>
      <c r="G30" s="14"/>
      <c r="H30" s="14"/>
      <c r="I30" s="14"/>
      <c r="K30" s="29">
        <f t="shared" si="0"/>
        <v>10</v>
      </c>
      <c r="L30" s="29">
        <f t="shared" si="1"/>
        <v>0</v>
      </c>
      <c r="M30" s="29">
        <f t="shared" si="2"/>
        <v>0</v>
      </c>
      <c r="N30" s="29">
        <f t="shared" si="3"/>
        <v>0</v>
      </c>
      <c r="O30" s="29">
        <f t="shared" si="4"/>
        <v>10</v>
      </c>
    </row>
    <row r="31" spans="1:15" ht="20.25" x14ac:dyDescent="0.3">
      <c r="A31" s="12" t="s">
        <v>56</v>
      </c>
      <c r="B31" s="13" t="s">
        <v>57</v>
      </c>
      <c r="C31" s="13">
        <v>4.5999999999999996</v>
      </c>
      <c r="D31" s="9" t="s">
        <v>58</v>
      </c>
      <c r="E31" s="9">
        <v>19335</v>
      </c>
      <c r="F31" s="14"/>
      <c r="G31" s="14"/>
      <c r="H31" s="14" t="s">
        <v>25</v>
      </c>
      <c r="I31" s="14"/>
      <c r="J31" s="2" t="s">
        <v>59</v>
      </c>
      <c r="K31" s="29">
        <f t="shared" si="0"/>
        <v>0</v>
      </c>
      <c r="L31" s="29">
        <f t="shared" si="1"/>
        <v>0</v>
      </c>
      <c r="M31" s="29" t="e">
        <f t="shared" si="2"/>
        <v>#VALUE!</v>
      </c>
      <c r="N31" s="29">
        <f t="shared" si="3"/>
        <v>0</v>
      </c>
      <c r="O31" s="29" t="e">
        <f t="shared" si="4"/>
        <v>#VALUE!</v>
      </c>
    </row>
    <row r="32" spans="1:15" ht="16.5" x14ac:dyDescent="0.25">
      <c r="A32" s="21" t="s">
        <v>60</v>
      </c>
      <c r="B32" s="13" t="s">
        <v>61</v>
      </c>
      <c r="C32" s="13">
        <v>5</v>
      </c>
      <c r="D32" s="13" t="s">
        <v>28</v>
      </c>
      <c r="E32" s="13">
        <v>19333</v>
      </c>
      <c r="F32" s="28"/>
      <c r="G32" s="28"/>
      <c r="H32" s="28">
        <v>4</v>
      </c>
      <c r="I32" s="28"/>
      <c r="K32" s="29">
        <f t="shared" si="0"/>
        <v>0</v>
      </c>
      <c r="L32" s="29">
        <f t="shared" si="1"/>
        <v>0</v>
      </c>
      <c r="M32" s="29">
        <f t="shared" si="2"/>
        <v>20</v>
      </c>
      <c r="N32" s="29">
        <f t="shared" si="3"/>
        <v>0</v>
      </c>
      <c r="O32" s="29">
        <f t="shared" si="4"/>
        <v>20</v>
      </c>
    </row>
    <row r="33" spans="1:15" ht="20.25" x14ac:dyDescent="0.3">
      <c r="A33" s="22">
        <v>994266</v>
      </c>
      <c r="B33" s="13" t="s">
        <v>62</v>
      </c>
      <c r="C33" s="13">
        <v>3.3</v>
      </c>
      <c r="D33" s="13" t="s">
        <v>28</v>
      </c>
      <c r="E33" s="13">
        <v>19280</v>
      </c>
      <c r="F33" s="14">
        <v>4</v>
      </c>
      <c r="G33" s="14">
        <v>2</v>
      </c>
      <c r="H33" s="14">
        <v>1</v>
      </c>
      <c r="I33" s="14"/>
      <c r="K33" s="29">
        <f t="shared" si="0"/>
        <v>13.2</v>
      </c>
      <c r="L33" s="29">
        <f t="shared" si="1"/>
        <v>6.6</v>
      </c>
      <c r="M33" s="29">
        <f t="shared" si="2"/>
        <v>3.3</v>
      </c>
      <c r="N33" s="29">
        <f t="shared" si="3"/>
        <v>0</v>
      </c>
      <c r="O33" s="29">
        <f t="shared" si="4"/>
        <v>23.099999999999998</v>
      </c>
    </row>
    <row r="34" spans="1:15" ht="20.25" x14ac:dyDescent="0.3">
      <c r="A34" s="26" t="s">
        <v>163</v>
      </c>
      <c r="B34" s="13" t="s">
        <v>165</v>
      </c>
      <c r="C34" s="13">
        <v>2.5</v>
      </c>
      <c r="D34" s="9" t="s">
        <v>58</v>
      </c>
      <c r="E34" s="9">
        <v>19332</v>
      </c>
      <c r="F34" s="14" t="s">
        <v>75</v>
      </c>
      <c r="G34" s="14" t="s">
        <v>111</v>
      </c>
      <c r="H34" s="14" t="s">
        <v>25</v>
      </c>
      <c r="I34" s="14"/>
      <c r="J34" s="2" t="s">
        <v>167</v>
      </c>
      <c r="K34" s="29" t="e">
        <f t="shared" si="0"/>
        <v>#VALUE!</v>
      </c>
      <c r="L34" s="29" t="e">
        <f t="shared" si="1"/>
        <v>#VALUE!</v>
      </c>
      <c r="M34" s="29" t="e">
        <f t="shared" si="2"/>
        <v>#VALUE!</v>
      </c>
      <c r="N34" s="29">
        <f t="shared" si="3"/>
        <v>0</v>
      </c>
      <c r="O34" s="29" t="e">
        <f t="shared" si="4"/>
        <v>#VALUE!</v>
      </c>
    </row>
    <row r="35" spans="1:15" ht="20.25" x14ac:dyDescent="0.3">
      <c r="A35" s="26" t="s">
        <v>164</v>
      </c>
      <c r="B35" s="13" t="s">
        <v>166</v>
      </c>
      <c r="C35" s="13">
        <v>2</v>
      </c>
      <c r="D35" s="13" t="s">
        <v>28</v>
      </c>
      <c r="E35" s="13">
        <v>19348</v>
      </c>
      <c r="F35" s="14">
        <v>20</v>
      </c>
      <c r="G35" s="14"/>
      <c r="H35" s="14">
        <v>11</v>
      </c>
      <c r="I35" s="14"/>
      <c r="K35" s="29">
        <f t="shared" si="0"/>
        <v>40</v>
      </c>
      <c r="L35" s="29">
        <f t="shared" si="1"/>
        <v>0</v>
      </c>
      <c r="M35" s="29">
        <f t="shared" si="2"/>
        <v>22</v>
      </c>
      <c r="N35" s="29">
        <f t="shared" si="3"/>
        <v>0</v>
      </c>
      <c r="O35" s="29">
        <f t="shared" si="4"/>
        <v>62</v>
      </c>
    </row>
    <row r="36" spans="1:15" ht="20.25" x14ac:dyDescent="0.3">
      <c r="A36" s="22">
        <v>7502223916272</v>
      </c>
      <c r="B36" s="13" t="s">
        <v>63</v>
      </c>
      <c r="C36" s="13">
        <v>0.17</v>
      </c>
      <c r="D36" s="13" t="s">
        <v>64</v>
      </c>
      <c r="E36" s="13">
        <v>17407</v>
      </c>
      <c r="F36" s="14">
        <v>40</v>
      </c>
      <c r="G36" s="14">
        <v>50</v>
      </c>
      <c r="H36" s="14"/>
      <c r="I36" s="14"/>
      <c r="K36" s="29">
        <f t="shared" si="0"/>
        <v>6.8000000000000007</v>
      </c>
      <c r="L36" s="29">
        <f t="shared" si="1"/>
        <v>8.5</v>
      </c>
      <c r="M36" s="29">
        <f t="shared" si="2"/>
        <v>0</v>
      </c>
      <c r="N36" s="29">
        <f t="shared" si="3"/>
        <v>0</v>
      </c>
      <c r="O36" s="29">
        <f t="shared" si="4"/>
        <v>15.3</v>
      </c>
    </row>
    <row r="37" spans="1:15" ht="20.25" x14ac:dyDescent="0.3">
      <c r="A37" s="22">
        <v>990088</v>
      </c>
      <c r="B37" s="13" t="s">
        <v>65</v>
      </c>
      <c r="C37" s="13">
        <v>1</v>
      </c>
      <c r="D37" s="13" t="s">
        <v>64</v>
      </c>
      <c r="E37" s="13">
        <v>17349</v>
      </c>
      <c r="F37" s="14">
        <v>150</v>
      </c>
      <c r="G37" s="14">
        <v>30</v>
      </c>
      <c r="H37" s="14">
        <v>20</v>
      </c>
      <c r="I37" s="14"/>
      <c r="K37" s="29">
        <f t="shared" si="0"/>
        <v>150</v>
      </c>
      <c r="L37" s="29">
        <f t="shared" si="1"/>
        <v>30</v>
      </c>
      <c r="M37" s="29">
        <f t="shared" si="2"/>
        <v>20</v>
      </c>
      <c r="N37" s="29">
        <f t="shared" si="3"/>
        <v>0</v>
      </c>
      <c r="O37" s="29">
        <f t="shared" si="4"/>
        <v>200</v>
      </c>
    </row>
    <row r="38" spans="1:15" ht="15.75" x14ac:dyDescent="0.25">
      <c r="F38" s="19"/>
      <c r="G38" s="23"/>
      <c r="H38" s="23"/>
      <c r="K38" s="10" t="e">
        <f>SUM(K12:K37)</f>
        <v>#VALUE!</v>
      </c>
      <c r="L38" s="10" t="e">
        <f>SUM(L12:L37)</f>
        <v>#VALUE!</v>
      </c>
      <c r="M38" s="10" t="e">
        <f>SUM(M12:M37)</f>
        <v>#VALUE!</v>
      </c>
      <c r="N38" s="10">
        <f>SUM(N12:N37)</f>
        <v>0</v>
      </c>
      <c r="O38" s="31" t="e">
        <f>SUM(O12:O37)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59" orientation="landscape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8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8.5703125" style="2" customWidth="1"/>
    <col min="4" max="4" width="10.140625" style="2" customWidth="1"/>
    <col min="5" max="5" width="16.85546875" style="2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512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2</v>
      </c>
      <c r="B11" s="10" t="s">
        <v>3</v>
      </c>
      <c r="C11" s="10" t="s">
        <v>490</v>
      </c>
      <c r="D11" s="10" t="s">
        <v>4</v>
      </c>
      <c r="E11" s="10" t="s">
        <v>5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12" t="s">
        <v>15</v>
      </c>
      <c r="B12" s="13" t="s">
        <v>16</v>
      </c>
      <c r="C12" s="13">
        <v>1</v>
      </c>
      <c r="D12" s="13" t="s">
        <v>14</v>
      </c>
      <c r="E12" s="13">
        <v>19347</v>
      </c>
      <c r="F12" s="14"/>
      <c r="G12" s="14"/>
      <c r="H12" s="14"/>
      <c r="I12" s="14"/>
      <c r="K12" s="29">
        <f t="shared" ref="K12:K37" si="0">F12*C12</f>
        <v>0</v>
      </c>
      <c r="L12" s="29">
        <f t="shared" ref="L12:L37" si="1">G12*C12</f>
        <v>0</v>
      </c>
      <c r="M12" s="29">
        <f t="shared" ref="M12:M37" si="2">H12*C12</f>
        <v>0</v>
      </c>
      <c r="N12" s="29">
        <f t="shared" ref="N12:N37" si="3">I12*C12</f>
        <v>0</v>
      </c>
      <c r="O12" s="29">
        <f>N12+M12+L12+K12</f>
        <v>0</v>
      </c>
    </row>
    <row r="13" spans="1:15" ht="20.25" x14ac:dyDescent="0.3">
      <c r="A13" s="12" t="s">
        <v>17</v>
      </c>
      <c r="B13" s="13" t="s">
        <v>18</v>
      </c>
      <c r="C13" s="13">
        <v>4.5</v>
      </c>
      <c r="D13" s="13" t="s">
        <v>14</v>
      </c>
      <c r="E13" s="13">
        <v>19342</v>
      </c>
      <c r="F13" s="14">
        <v>3</v>
      </c>
      <c r="G13" s="14">
        <v>8</v>
      </c>
      <c r="H13" s="14">
        <v>2</v>
      </c>
      <c r="I13" s="14">
        <v>2</v>
      </c>
      <c r="K13" s="29">
        <f t="shared" si="0"/>
        <v>13.5</v>
      </c>
      <c r="L13" s="29">
        <f t="shared" si="1"/>
        <v>36</v>
      </c>
      <c r="M13" s="29">
        <f t="shared" si="2"/>
        <v>9</v>
      </c>
      <c r="N13" s="29">
        <f t="shared" si="3"/>
        <v>9</v>
      </c>
      <c r="O13" s="29">
        <f t="shared" ref="O13:O37" si="4">N13+M13+L13+K13</f>
        <v>67.5</v>
      </c>
    </row>
    <row r="14" spans="1:15" ht="20.25" x14ac:dyDescent="0.3">
      <c r="A14" s="12" t="s">
        <v>19</v>
      </c>
      <c r="B14" s="13" t="s">
        <v>20</v>
      </c>
      <c r="C14" s="13">
        <v>2</v>
      </c>
      <c r="D14" s="13" t="s">
        <v>14</v>
      </c>
      <c r="E14" s="13">
        <v>19344</v>
      </c>
      <c r="F14" s="14">
        <v>10</v>
      </c>
      <c r="G14" s="14">
        <v>4</v>
      </c>
      <c r="H14" s="14"/>
      <c r="I14" s="14"/>
      <c r="K14" s="29">
        <f t="shared" si="0"/>
        <v>20</v>
      </c>
      <c r="L14" s="29">
        <f t="shared" si="1"/>
        <v>8</v>
      </c>
      <c r="M14" s="29">
        <f t="shared" si="2"/>
        <v>0</v>
      </c>
      <c r="N14" s="29">
        <f t="shared" si="3"/>
        <v>0</v>
      </c>
      <c r="O14" s="29">
        <f t="shared" si="4"/>
        <v>28</v>
      </c>
    </row>
    <row r="15" spans="1:15" ht="20.25" x14ac:dyDescent="0.3">
      <c r="A15" s="12" t="s">
        <v>21</v>
      </c>
      <c r="B15" s="13" t="s">
        <v>22</v>
      </c>
      <c r="C15" s="13">
        <v>0.18</v>
      </c>
      <c r="D15" s="13" t="s">
        <v>14</v>
      </c>
      <c r="E15" s="13">
        <v>19339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12" t="s">
        <v>23</v>
      </c>
      <c r="B16" s="13" t="s">
        <v>24</v>
      </c>
      <c r="C16" s="13">
        <v>5.0999999999999996</v>
      </c>
      <c r="D16" s="9" t="s">
        <v>14</v>
      </c>
      <c r="E16" s="9">
        <v>19320</v>
      </c>
      <c r="F16" s="14"/>
      <c r="G16" s="14" t="s">
        <v>74</v>
      </c>
      <c r="H16" s="14" t="s">
        <v>25</v>
      </c>
      <c r="I16" s="14" t="s">
        <v>25</v>
      </c>
      <c r="J16" s="2" t="s">
        <v>25</v>
      </c>
      <c r="K16" s="29">
        <f t="shared" si="0"/>
        <v>0</v>
      </c>
      <c r="L16" s="29" t="e">
        <f t="shared" si="1"/>
        <v>#VALUE!</v>
      </c>
      <c r="M16" s="29" t="e">
        <f t="shared" si="2"/>
        <v>#VALUE!</v>
      </c>
      <c r="N16" s="29" t="e">
        <f t="shared" si="3"/>
        <v>#VALUE!</v>
      </c>
      <c r="O16" s="29" t="e">
        <f t="shared" si="4"/>
        <v>#VALUE!</v>
      </c>
    </row>
    <row r="17" spans="1:15" ht="20.25" x14ac:dyDescent="0.3">
      <c r="A17" s="12" t="s">
        <v>26</v>
      </c>
      <c r="B17" s="13" t="s">
        <v>27</v>
      </c>
      <c r="C17" s="13">
        <v>2.4</v>
      </c>
      <c r="D17" s="13" t="s">
        <v>28</v>
      </c>
      <c r="E17" s="13">
        <v>19315</v>
      </c>
      <c r="F17" s="14"/>
      <c r="G17" s="14"/>
      <c r="H17" s="14"/>
      <c r="I17" s="14">
        <v>15</v>
      </c>
      <c r="K17" s="29">
        <f t="shared" si="0"/>
        <v>0</v>
      </c>
      <c r="L17" s="29">
        <f t="shared" si="1"/>
        <v>0</v>
      </c>
      <c r="M17" s="29">
        <f t="shared" si="2"/>
        <v>0</v>
      </c>
      <c r="N17" s="29">
        <f t="shared" si="3"/>
        <v>36</v>
      </c>
      <c r="O17" s="29">
        <f t="shared" si="4"/>
        <v>36</v>
      </c>
    </row>
    <row r="18" spans="1:15" ht="20.25" x14ac:dyDescent="0.3">
      <c r="A18" s="12" t="s">
        <v>29</v>
      </c>
      <c r="B18" s="13" t="s">
        <v>30</v>
      </c>
      <c r="C18" s="13">
        <v>0.8</v>
      </c>
      <c r="D18" s="13" t="s">
        <v>28</v>
      </c>
      <c r="E18" s="13">
        <v>19309</v>
      </c>
      <c r="F18" s="14">
        <v>26</v>
      </c>
      <c r="G18" s="14">
        <v>112</v>
      </c>
      <c r="H18" s="14">
        <v>56</v>
      </c>
      <c r="I18" s="14">
        <v>48</v>
      </c>
      <c r="K18" s="29">
        <f t="shared" si="0"/>
        <v>20.8</v>
      </c>
      <c r="L18" s="29">
        <f t="shared" si="1"/>
        <v>89.600000000000009</v>
      </c>
      <c r="M18" s="29">
        <f t="shared" si="2"/>
        <v>44.800000000000004</v>
      </c>
      <c r="N18" s="29">
        <f t="shared" si="3"/>
        <v>38.400000000000006</v>
      </c>
      <c r="O18" s="29">
        <f t="shared" si="4"/>
        <v>193.60000000000002</v>
      </c>
    </row>
    <row r="19" spans="1:15" ht="20.25" x14ac:dyDescent="0.3">
      <c r="A19" s="12" t="s">
        <v>31</v>
      </c>
      <c r="B19" s="13" t="s">
        <v>32</v>
      </c>
      <c r="C19" s="13">
        <v>0.35</v>
      </c>
      <c r="D19" s="9" t="s">
        <v>28</v>
      </c>
      <c r="E19" s="9">
        <v>19336</v>
      </c>
      <c r="F19" s="14" t="s">
        <v>71</v>
      </c>
      <c r="G19" s="14" t="s">
        <v>69</v>
      </c>
      <c r="H19" s="14" t="s">
        <v>74</v>
      </c>
      <c r="I19" s="14" t="s">
        <v>69</v>
      </c>
      <c r="J19" s="2" t="s">
        <v>25</v>
      </c>
      <c r="K19" s="29" t="e">
        <f t="shared" si="0"/>
        <v>#VALUE!</v>
      </c>
      <c r="L19" s="29" t="e">
        <f t="shared" si="1"/>
        <v>#VALUE!</v>
      </c>
      <c r="M19" s="29" t="e">
        <f t="shared" si="2"/>
        <v>#VALUE!</v>
      </c>
      <c r="N19" s="29" t="e">
        <f t="shared" si="3"/>
        <v>#VALUE!</v>
      </c>
      <c r="O19" s="29" t="e">
        <f t="shared" si="4"/>
        <v>#VALUE!</v>
      </c>
    </row>
    <row r="20" spans="1:15" ht="20.25" x14ac:dyDescent="0.3">
      <c r="A20" s="12" t="s">
        <v>33</v>
      </c>
      <c r="B20" s="13" t="s">
        <v>34</v>
      </c>
      <c r="C20" s="13">
        <v>0.35</v>
      </c>
      <c r="D20" s="9" t="s">
        <v>28</v>
      </c>
      <c r="E20" s="9">
        <v>19337</v>
      </c>
      <c r="F20" s="14" t="s">
        <v>71</v>
      </c>
      <c r="G20" s="14" t="s">
        <v>75</v>
      </c>
      <c r="H20" s="14" t="s">
        <v>74</v>
      </c>
      <c r="I20" s="14" t="s">
        <v>69</v>
      </c>
      <c r="J20" s="2" t="s">
        <v>25</v>
      </c>
      <c r="K20" s="29" t="e">
        <f t="shared" si="0"/>
        <v>#VALUE!</v>
      </c>
      <c r="L20" s="29" t="e">
        <f t="shared" si="1"/>
        <v>#VALUE!</v>
      </c>
      <c r="M20" s="29" t="e">
        <f t="shared" si="2"/>
        <v>#VALUE!</v>
      </c>
      <c r="N20" s="29" t="e">
        <f t="shared" si="3"/>
        <v>#VALUE!</v>
      </c>
      <c r="O20" s="29" t="e">
        <f t="shared" si="4"/>
        <v>#VALUE!</v>
      </c>
    </row>
    <row r="21" spans="1:15" ht="20.25" x14ac:dyDescent="0.3">
      <c r="A21" s="12" t="s">
        <v>35</v>
      </c>
      <c r="B21" s="13" t="s">
        <v>36</v>
      </c>
      <c r="C21" s="13">
        <v>0.35</v>
      </c>
      <c r="D21" s="9" t="s">
        <v>28</v>
      </c>
      <c r="E21" s="9">
        <v>19338</v>
      </c>
      <c r="F21" s="14" t="s">
        <v>69</v>
      </c>
      <c r="G21" s="14"/>
      <c r="H21" s="14" t="s">
        <v>74</v>
      </c>
      <c r="I21" s="14"/>
      <c r="J21" s="2" t="s">
        <v>25</v>
      </c>
      <c r="K21" s="29" t="e">
        <f t="shared" si="0"/>
        <v>#VALUE!</v>
      </c>
      <c r="L21" s="29">
        <f t="shared" si="1"/>
        <v>0</v>
      </c>
      <c r="M21" s="29" t="e">
        <f t="shared" si="2"/>
        <v>#VALUE!</v>
      </c>
      <c r="N21" s="29">
        <f t="shared" si="3"/>
        <v>0</v>
      </c>
      <c r="O21" s="29" t="e">
        <f t="shared" si="4"/>
        <v>#VALUE!</v>
      </c>
    </row>
    <row r="22" spans="1:15" ht="20.25" x14ac:dyDescent="0.3">
      <c r="A22" s="12" t="s">
        <v>37</v>
      </c>
      <c r="B22" s="13" t="s">
        <v>38</v>
      </c>
      <c r="C22" s="13">
        <v>2.2000000000000002</v>
      </c>
      <c r="D22" s="13" t="s">
        <v>28</v>
      </c>
      <c r="E22" s="13">
        <v>19314</v>
      </c>
      <c r="F22" s="14">
        <v>22</v>
      </c>
      <c r="G22" s="14">
        <v>30</v>
      </c>
      <c r="H22" s="14">
        <v>22</v>
      </c>
      <c r="I22" s="14"/>
      <c r="K22" s="29">
        <f t="shared" si="0"/>
        <v>48.400000000000006</v>
      </c>
      <c r="L22" s="29">
        <f t="shared" si="1"/>
        <v>66</v>
      </c>
      <c r="M22" s="29">
        <f t="shared" si="2"/>
        <v>48.400000000000006</v>
      </c>
      <c r="N22" s="29">
        <f t="shared" si="3"/>
        <v>0</v>
      </c>
      <c r="O22" s="29">
        <f t="shared" si="4"/>
        <v>162.80000000000001</v>
      </c>
    </row>
    <row r="23" spans="1:15" ht="20.25" x14ac:dyDescent="0.3">
      <c r="A23" s="12" t="s">
        <v>39</v>
      </c>
      <c r="B23" s="13" t="s">
        <v>40</v>
      </c>
      <c r="C23" s="13">
        <v>5</v>
      </c>
      <c r="D23" s="13" t="s">
        <v>28</v>
      </c>
      <c r="E23" s="13">
        <v>19343</v>
      </c>
      <c r="F23" s="14">
        <v>2</v>
      </c>
      <c r="G23" s="14"/>
      <c r="H23" s="14"/>
      <c r="I23" s="14"/>
      <c r="K23" s="29">
        <f t="shared" si="0"/>
        <v>10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10</v>
      </c>
    </row>
    <row r="24" spans="1:15" ht="20.25" x14ac:dyDescent="0.3">
      <c r="A24" s="12" t="s">
        <v>41</v>
      </c>
      <c r="B24" s="13" t="s">
        <v>42</v>
      </c>
      <c r="C24" s="13">
        <v>2.5</v>
      </c>
      <c r="D24" s="13" t="s">
        <v>28</v>
      </c>
      <c r="E24" s="13">
        <v>17353</v>
      </c>
      <c r="F24" s="14"/>
      <c r="G24" s="14"/>
      <c r="H24" s="14">
        <v>10</v>
      </c>
      <c r="I24" s="14"/>
      <c r="K24" s="29">
        <f t="shared" si="0"/>
        <v>0</v>
      </c>
      <c r="L24" s="29">
        <f t="shared" si="1"/>
        <v>0</v>
      </c>
      <c r="M24" s="29">
        <f t="shared" si="2"/>
        <v>25</v>
      </c>
      <c r="N24" s="29">
        <f t="shared" si="3"/>
        <v>0</v>
      </c>
      <c r="O24" s="29">
        <f t="shared" si="4"/>
        <v>25</v>
      </c>
    </row>
    <row r="25" spans="1:15" ht="20.25" x14ac:dyDescent="0.3">
      <c r="A25" s="12" t="s">
        <v>43</v>
      </c>
      <c r="B25" s="13" t="s">
        <v>44</v>
      </c>
      <c r="C25" s="13"/>
      <c r="D25" s="13" t="s">
        <v>28</v>
      </c>
      <c r="E25" s="13">
        <v>19308</v>
      </c>
      <c r="F25" s="14"/>
      <c r="G25" s="14"/>
      <c r="H25" s="14"/>
      <c r="I25" s="14"/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0</v>
      </c>
    </row>
    <row r="26" spans="1:15" s="18" customFormat="1" ht="20.25" x14ac:dyDescent="0.3">
      <c r="A26" s="12" t="s">
        <v>45</v>
      </c>
      <c r="B26" s="13" t="s">
        <v>46</v>
      </c>
      <c r="C26" s="13">
        <v>5.4</v>
      </c>
      <c r="D26" s="16" t="s">
        <v>28</v>
      </c>
      <c r="E26" s="16">
        <v>19319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s="19" customFormat="1" ht="20.25" x14ac:dyDescent="0.3">
      <c r="A27" s="12" t="s">
        <v>47</v>
      </c>
      <c r="B27" s="13" t="s">
        <v>48</v>
      </c>
      <c r="C27" s="13">
        <v>2.6</v>
      </c>
      <c r="D27" s="13" t="s">
        <v>28</v>
      </c>
      <c r="E27" s="13">
        <v>1371</v>
      </c>
      <c r="F27" s="14">
        <v>6</v>
      </c>
      <c r="G27" s="14"/>
      <c r="H27" s="14">
        <v>50</v>
      </c>
      <c r="I27" s="14">
        <v>50</v>
      </c>
      <c r="K27" s="29">
        <f t="shared" si="0"/>
        <v>15.600000000000001</v>
      </c>
      <c r="L27" s="29">
        <f t="shared" si="1"/>
        <v>0</v>
      </c>
      <c r="M27" s="29">
        <f t="shared" si="2"/>
        <v>130</v>
      </c>
      <c r="N27" s="29">
        <f t="shared" si="3"/>
        <v>130</v>
      </c>
      <c r="O27" s="29">
        <f t="shared" si="4"/>
        <v>275.60000000000002</v>
      </c>
    </row>
    <row r="28" spans="1:15" ht="20.25" x14ac:dyDescent="0.3">
      <c r="A28" s="12" t="s">
        <v>49</v>
      </c>
      <c r="B28" s="9" t="s">
        <v>50</v>
      </c>
      <c r="C28" s="13">
        <v>3.6</v>
      </c>
      <c r="D28" s="13" t="s">
        <v>28</v>
      </c>
      <c r="E28" s="13">
        <v>19318</v>
      </c>
      <c r="F28" s="14">
        <v>40</v>
      </c>
      <c r="G28" s="14">
        <v>50</v>
      </c>
      <c r="H28" s="14">
        <v>50</v>
      </c>
      <c r="I28" s="14">
        <v>40</v>
      </c>
      <c r="K28" s="29">
        <f t="shared" si="0"/>
        <v>144</v>
      </c>
      <c r="L28" s="29">
        <f t="shared" si="1"/>
        <v>180</v>
      </c>
      <c r="M28" s="29">
        <f t="shared" si="2"/>
        <v>180</v>
      </c>
      <c r="N28" s="29">
        <f t="shared" si="3"/>
        <v>144</v>
      </c>
      <c r="O28" s="29">
        <f t="shared" si="4"/>
        <v>648</v>
      </c>
    </row>
    <row r="29" spans="1:15" s="18" customFormat="1" ht="20.25" x14ac:dyDescent="0.3">
      <c r="A29" s="12" t="s">
        <v>52</v>
      </c>
      <c r="B29" s="13" t="s">
        <v>53</v>
      </c>
      <c r="C29" s="13">
        <v>5</v>
      </c>
      <c r="D29" s="13" t="s">
        <v>28</v>
      </c>
      <c r="E29" s="13">
        <v>19301</v>
      </c>
      <c r="F29" s="14">
        <v>20</v>
      </c>
      <c r="G29" s="14">
        <v>12</v>
      </c>
      <c r="H29" s="14"/>
      <c r="I29" s="14">
        <v>5</v>
      </c>
      <c r="K29" s="29">
        <f t="shared" si="0"/>
        <v>100</v>
      </c>
      <c r="L29" s="29">
        <f t="shared" si="1"/>
        <v>60</v>
      </c>
      <c r="M29" s="29">
        <f t="shared" si="2"/>
        <v>0</v>
      </c>
      <c r="N29" s="29">
        <f t="shared" si="3"/>
        <v>25</v>
      </c>
      <c r="O29" s="29">
        <f t="shared" si="4"/>
        <v>185</v>
      </c>
    </row>
    <row r="30" spans="1:15" ht="20.25" x14ac:dyDescent="0.3">
      <c r="A30" s="12" t="s">
        <v>54</v>
      </c>
      <c r="B30" s="13" t="s">
        <v>55</v>
      </c>
      <c r="C30" s="13">
        <v>5</v>
      </c>
      <c r="D30" s="13" t="s">
        <v>28</v>
      </c>
      <c r="E30" s="13">
        <v>19349</v>
      </c>
      <c r="F30" s="14">
        <v>2</v>
      </c>
      <c r="G30" s="14"/>
      <c r="H30" s="14"/>
      <c r="I30" s="14"/>
      <c r="K30" s="29">
        <f t="shared" si="0"/>
        <v>10</v>
      </c>
      <c r="L30" s="29">
        <f t="shared" si="1"/>
        <v>0</v>
      </c>
      <c r="M30" s="29">
        <f t="shared" si="2"/>
        <v>0</v>
      </c>
      <c r="N30" s="29">
        <f t="shared" si="3"/>
        <v>0</v>
      </c>
      <c r="O30" s="29">
        <f t="shared" si="4"/>
        <v>10</v>
      </c>
    </row>
    <row r="31" spans="1:15" ht="20.25" x14ac:dyDescent="0.3">
      <c r="A31" s="12" t="s">
        <v>56</v>
      </c>
      <c r="B31" s="13" t="s">
        <v>57</v>
      </c>
      <c r="C31" s="13">
        <v>4.5999999999999996</v>
      </c>
      <c r="D31" s="9" t="s">
        <v>58</v>
      </c>
      <c r="E31" s="9">
        <v>19335</v>
      </c>
      <c r="F31" s="14" t="s">
        <v>131</v>
      </c>
      <c r="G31" s="14" t="s">
        <v>111</v>
      </c>
      <c r="H31" s="14" t="s">
        <v>111</v>
      </c>
      <c r="I31" s="14" t="s">
        <v>513</v>
      </c>
      <c r="J31" s="2" t="s">
        <v>59</v>
      </c>
      <c r="K31" s="29" t="e">
        <f t="shared" si="0"/>
        <v>#VALUE!</v>
      </c>
      <c r="L31" s="29" t="e">
        <f t="shared" si="1"/>
        <v>#VALUE!</v>
      </c>
      <c r="M31" s="29" t="e">
        <f t="shared" si="2"/>
        <v>#VALUE!</v>
      </c>
      <c r="N31" s="29" t="e">
        <f t="shared" si="3"/>
        <v>#VALUE!</v>
      </c>
      <c r="O31" s="29" t="e">
        <f t="shared" si="4"/>
        <v>#VALUE!</v>
      </c>
    </row>
    <row r="32" spans="1:15" ht="16.5" x14ac:dyDescent="0.25">
      <c r="A32" s="21" t="s">
        <v>60</v>
      </c>
      <c r="B32" s="13" t="s">
        <v>61</v>
      </c>
      <c r="C32" s="13">
        <v>5</v>
      </c>
      <c r="D32" s="13" t="s">
        <v>28</v>
      </c>
      <c r="E32" s="13">
        <v>19333</v>
      </c>
      <c r="F32" s="28">
        <v>10</v>
      </c>
      <c r="G32" s="28">
        <v>8</v>
      </c>
      <c r="H32" s="28">
        <v>10</v>
      </c>
      <c r="I32" s="28">
        <v>5</v>
      </c>
      <c r="K32" s="29">
        <f t="shared" si="0"/>
        <v>50</v>
      </c>
      <c r="L32" s="29">
        <f t="shared" si="1"/>
        <v>40</v>
      </c>
      <c r="M32" s="29">
        <f t="shared" si="2"/>
        <v>50</v>
      </c>
      <c r="N32" s="29">
        <f t="shared" si="3"/>
        <v>25</v>
      </c>
      <c r="O32" s="29">
        <f t="shared" si="4"/>
        <v>165</v>
      </c>
    </row>
    <row r="33" spans="1:15" ht="20.25" x14ac:dyDescent="0.3">
      <c r="A33" s="22">
        <v>994266</v>
      </c>
      <c r="B33" s="13" t="s">
        <v>62</v>
      </c>
      <c r="C33" s="13">
        <v>3.3</v>
      </c>
      <c r="D33" s="13" t="s">
        <v>28</v>
      </c>
      <c r="E33" s="13">
        <v>19280</v>
      </c>
      <c r="F33" s="14">
        <v>2</v>
      </c>
      <c r="G33" s="14"/>
      <c r="H33" s="14">
        <v>2</v>
      </c>
      <c r="I33" s="14"/>
      <c r="K33" s="29">
        <f t="shared" si="0"/>
        <v>6.6</v>
      </c>
      <c r="L33" s="29">
        <f t="shared" si="1"/>
        <v>0</v>
      </c>
      <c r="M33" s="29">
        <f t="shared" si="2"/>
        <v>6.6</v>
      </c>
      <c r="N33" s="29">
        <f t="shared" si="3"/>
        <v>0</v>
      </c>
      <c r="O33" s="29">
        <f t="shared" si="4"/>
        <v>13.2</v>
      </c>
    </row>
    <row r="34" spans="1:15" ht="20.25" x14ac:dyDescent="0.3">
      <c r="A34" s="26" t="s">
        <v>163</v>
      </c>
      <c r="B34" s="13" t="s">
        <v>165</v>
      </c>
      <c r="C34" s="13">
        <v>2.5</v>
      </c>
      <c r="D34" s="9" t="s">
        <v>58</v>
      </c>
      <c r="E34" s="9">
        <v>19332</v>
      </c>
      <c r="F34" s="14" t="s">
        <v>131</v>
      </c>
      <c r="G34" s="14" t="s">
        <v>513</v>
      </c>
      <c r="H34" s="14" t="s">
        <v>513</v>
      </c>
      <c r="I34" s="14" t="s">
        <v>471</v>
      </c>
      <c r="J34" s="2" t="s">
        <v>167</v>
      </c>
      <c r="K34" s="29" t="e">
        <f t="shared" si="0"/>
        <v>#VALUE!</v>
      </c>
      <c r="L34" s="29" t="e">
        <f t="shared" si="1"/>
        <v>#VALUE!</v>
      </c>
      <c r="M34" s="29" t="e">
        <f t="shared" si="2"/>
        <v>#VALUE!</v>
      </c>
      <c r="N34" s="29" t="e">
        <f t="shared" si="3"/>
        <v>#VALUE!</v>
      </c>
      <c r="O34" s="29" t="e">
        <f t="shared" si="4"/>
        <v>#VALUE!</v>
      </c>
    </row>
    <row r="35" spans="1:15" ht="20.25" x14ac:dyDescent="0.3">
      <c r="A35" s="26" t="s">
        <v>164</v>
      </c>
      <c r="B35" s="13" t="s">
        <v>166</v>
      </c>
      <c r="C35" s="13">
        <v>2</v>
      </c>
      <c r="D35" s="13" t="s">
        <v>28</v>
      </c>
      <c r="E35" s="13">
        <v>19348</v>
      </c>
      <c r="F35" s="14">
        <v>22</v>
      </c>
      <c r="G35" s="14"/>
      <c r="H35" s="14">
        <v>22</v>
      </c>
      <c r="I35" s="14">
        <v>30</v>
      </c>
      <c r="K35" s="29">
        <f t="shared" si="0"/>
        <v>44</v>
      </c>
      <c r="L35" s="29">
        <f t="shared" si="1"/>
        <v>0</v>
      </c>
      <c r="M35" s="29">
        <f t="shared" si="2"/>
        <v>44</v>
      </c>
      <c r="N35" s="29">
        <f t="shared" si="3"/>
        <v>60</v>
      </c>
      <c r="O35" s="29">
        <f t="shared" si="4"/>
        <v>148</v>
      </c>
    </row>
    <row r="36" spans="1:15" ht="20.25" x14ac:dyDescent="0.3">
      <c r="A36" s="22">
        <v>7502223916272</v>
      </c>
      <c r="B36" s="13" t="s">
        <v>63</v>
      </c>
      <c r="C36" s="13">
        <v>0.17</v>
      </c>
      <c r="D36" s="13" t="s">
        <v>64</v>
      </c>
      <c r="E36" s="13">
        <v>17407</v>
      </c>
      <c r="F36" s="14">
        <v>20</v>
      </c>
      <c r="G36" s="14">
        <v>60</v>
      </c>
      <c r="H36" s="14"/>
      <c r="I36" s="14">
        <v>40</v>
      </c>
      <c r="K36" s="29">
        <f t="shared" si="0"/>
        <v>3.4000000000000004</v>
      </c>
      <c r="L36" s="29">
        <f t="shared" si="1"/>
        <v>10.200000000000001</v>
      </c>
      <c r="M36" s="29">
        <f t="shared" si="2"/>
        <v>0</v>
      </c>
      <c r="N36" s="29">
        <f t="shared" si="3"/>
        <v>6.8000000000000007</v>
      </c>
      <c r="O36" s="29">
        <f t="shared" si="4"/>
        <v>20.399999999999999</v>
      </c>
    </row>
    <row r="37" spans="1:15" ht="20.25" x14ac:dyDescent="0.3">
      <c r="A37" s="22">
        <v>990088</v>
      </c>
      <c r="B37" s="13" t="s">
        <v>65</v>
      </c>
      <c r="C37" s="13">
        <v>1</v>
      </c>
      <c r="D37" s="13" t="s">
        <v>64</v>
      </c>
      <c r="E37" s="13">
        <v>17349</v>
      </c>
      <c r="F37" s="14">
        <v>150</v>
      </c>
      <c r="G37" s="14">
        <v>30</v>
      </c>
      <c r="H37" s="14">
        <v>100</v>
      </c>
      <c r="I37" s="14">
        <v>50</v>
      </c>
      <c r="K37" s="29">
        <f t="shared" si="0"/>
        <v>150</v>
      </c>
      <c r="L37" s="29">
        <f t="shared" si="1"/>
        <v>30</v>
      </c>
      <c r="M37" s="29">
        <f t="shared" si="2"/>
        <v>100</v>
      </c>
      <c r="N37" s="29">
        <f t="shared" si="3"/>
        <v>50</v>
      </c>
      <c r="O37" s="29">
        <f t="shared" si="4"/>
        <v>330</v>
      </c>
    </row>
    <row r="38" spans="1:15" ht="15.75" x14ac:dyDescent="0.25">
      <c r="F38" s="19"/>
      <c r="G38" s="23"/>
      <c r="H38" s="23"/>
      <c r="K38" s="10" t="e">
        <f>SUM(K12:K37)</f>
        <v>#VALUE!</v>
      </c>
      <c r="L38" s="10" t="e">
        <f>SUM(L12:L37)</f>
        <v>#VALUE!</v>
      </c>
      <c r="M38" s="10" t="e">
        <f>SUM(M12:M37)</f>
        <v>#VALUE!</v>
      </c>
      <c r="N38" s="10" t="e">
        <f>SUM(N12:N37)</f>
        <v>#VALUE!</v>
      </c>
      <c r="O38" s="31" t="e">
        <f>SUM(O12:O37)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59" orientation="landscape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8.5703125" style="2" customWidth="1"/>
    <col min="4" max="4" width="10.140625" style="2" customWidth="1"/>
    <col min="5" max="5" width="16.85546875" style="2" customWidth="1"/>
    <col min="6" max="6" width="15.85546875" style="2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514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2</v>
      </c>
      <c r="B11" s="10" t="s">
        <v>3</v>
      </c>
      <c r="C11" s="10" t="s">
        <v>490</v>
      </c>
      <c r="D11" s="10" t="s">
        <v>4</v>
      </c>
      <c r="E11" s="10" t="s">
        <v>5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12" t="s">
        <v>15</v>
      </c>
      <c r="B12" s="13" t="s">
        <v>16</v>
      </c>
      <c r="C12" s="13">
        <v>1</v>
      </c>
      <c r="D12" s="13" t="s">
        <v>14</v>
      </c>
      <c r="E12" s="13">
        <v>19347</v>
      </c>
      <c r="F12" s="14"/>
      <c r="G12" s="14"/>
      <c r="H12" s="14"/>
      <c r="I12" s="14"/>
      <c r="K12" s="29">
        <f t="shared" ref="K12:K37" si="0">F12*C12</f>
        <v>0</v>
      </c>
      <c r="L12" s="29">
        <f t="shared" ref="L12:L37" si="1">G12*C12</f>
        <v>0</v>
      </c>
      <c r="M12" s="29">
        <f t="shared" ref="M12:M37" si="2">H12*C12</f>
        <v>0</v>
      </c>
      <c r="N12" s="29">
        <f t="shared" ref="N12:N37" si="3">I12*C12</f>
        <v>0</v>
      </c>
      <c r="O12" s="29">
        <f>N12+M12+L12+K12</f>
        <v>0</v>
      </c>
    </row>
    <row r="13" spans="1:15" ht="20.25" x14ac:dyDescent="0.3">
      <c r="A13" s="12" t="s">
        <v>17</v>
      </c>
      <c r="B13" s="13" t="s">
        <v>18</v>
      </c>
      <c r="C13" s="13">
        <v>4.5</v>
      </c>
      <c r="D13" s="13" t="s">
        <v>14</v>
      </c>
      <c r="E13" s="13">
        <v>19342</v>
      </c>
      <c r="F13" s="14"/>
      <c r="G13" s="14"/>
      <c r="H13" s="14">
        <v>2</v>
      </c>
      <c r="I13" s="14"/>
      <c r="K13" s="29">
        <f t="shared" si="0"/>
        <v>0</v>
      </c>
      <c r="L13" s="29">
        <f t="shared" si="1"/>
        <v>0</v>
      </c>
      <c r="M13" s="29">
        <f t="shared" si="2"/>
        <v>9</v>
      </c>
      <c r="N13" s="29">
        <f t="shared" si="3"/>
        <v>0</v>
      </c>
      <c r="O13" s="29">
        <f t="shared" ref="O13:O37" si="4">N13+M13+L13+K13</f>
        <v>9</v>
      </c>
    </row>
    <row r="14" spans="1:15" ht="20.25" x14ac:dyDescent="0.3">
      <c r="A14" s="12" t="s">
        <v>19</v>
      </c>
      <c r="B14" s="13" t="s">
        <v>20</v>
      </c>
      <c r="C14" s="13">
        <v>2</v>
      </c>
      <c r="D14" s="13" t="s">
        <v>14</v>
      </c>
      <c r="E14" s="13">
        <v>19344</v>
      </c>
      <c r="F14" s="14"/>
      <c r="G14" s="14"/>
      <c r="H14" s="14"/>
      <c r="I14" s="14"/>
      <c r="K14" s="29">
        <f t="shared" si="0"/>
        <v>0</v>
      </c>
      <c r="L14" s="29">
        <f t="shared" si="1"/>
        <v>0</v>
      </c>
      <c r="M14" s="29">
        <f t="shared" si="2"/>
        <v>0</v>
      </c>
      <c r="N14" s="29">
        <f t="shared" si="3"/>
        <v>0</v>
      </c>
      <c r="O14" s="29">
        <f t="shared" si="4"/>
        <v>0</v>
      </c>
    </row>
    <row r="15" spans="1:15" ht="20.25" x14ac:dyDescent="0.3">
      <c r="A15" s="12" t="s">
        <v>21</v>
      </c>
      <c r="B15" s="13" t="s">
        <v>22</v>
      </c>
      <c r="C15" s="13">
        <v>0.18</v>
      </c>
      <c r="D15" s="13" t="s">
        <v>14</v>
      </c>
      <c r="E15" s="13">
        <v>19339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12" t="s">
        <v>23</v>
      </c>
      <c r="B16" s="13" t="s">
        <v>24</v>
      </c>
      <c r="C16" s="13">
        <v>5.0999999999999996</v>
      </c>
      <c r="D16" s="9" t="s">
        <v>14</v>
      </c>
      <c r="E16" s="9">
        <v>19320</v>
      </c>
      <c r="F16" s="14" t="s">
        <v>25</v>
      </c>
      <c r="G16" s="14" t="s">
        <v>25</v>
      </c>
      <c r="H16" s="14" t="s">
        <v>205</v>
      </c>
      <c r="I16" s="14"/>
      <c r="J16" s="2" t="s">
        <v>25</v>
      </c>
      <c r="K16" s="29" t="e">
        <f t="shared" si="0"/>
        <v>#VALUE!</v>
      </c>
      <c r="L16" s="29" t="e">
        <f t="shared" si="1"/>
        <v>#VALUE!</v>
      </c>
      <c r="M16" s="29" t="e">
        <f t="shared" si="2"/>
        <v>#VALUE!</v>
      </c>
      <c r="N16" s="29">
        <f t="shared" si="3"/>
        <v>0</v>
      </c>
      <c r="O16" s="29" t="e">
        <f t="shared" si="4"/>
        <v>#VALUE!</v>
      </c>
    </row>
    <row r="17" spans="1:15" ht="20.25" x14ac:dyDescent="0.3">
      <c r="A17" s="12" t="s">
        <v>26</v>
      </c>
      <c r="B17" s="13" t="s">
        <v>27</v>
      </c>
      <c r="C17" s="13">
        <v>2.4</v>
      </c>
      <c r="D17" s="13" t="s">
        <v>28</v>
      </c>
      <c r="E17" s="13">
        <v>19315</v>
      </c>
      <c r="F17" s="14"/>
      <c r="G17" s="14"/>
      <c r="H17" s="14"/>
      <c r="I17" s="14"/>
      <c r="K17" s="29">
        <f t="shared" si="0"/>
        <v>0</v>
      </c>
      <c r="L17" s="29">
        <f t="shared" si="1"/>
        <v>0</v>
      </c>
      <c r="M17" s="29">
        <f t="shared" si="2"/>
        <v>0</v>
      </c>
      <c r="N17" s="29">
        <f t="shared" si="3"/>
        <v>0</v>
      </c>
      <c r="O17" s="29">
        <f t="shared" si="4"/>
        <v>0</v>
      </c>
    </row>
    <row r="18" spans="1:15" ht="20.25" x14ac:dyDescent="0.3">
      <c r="A18" s="12" t="s">
        <v>29</v>
      </c>
      <c r="B18" s="13" t="s">
        <v>30</v>
      </c>
      <c r="C18" s="13">
        <v>0.8</v>
      </c>
      <c r="D18" s="13" t="s">
        <v>28</v>
      </c>
      <c r="E18" s="13">
        <v>19309</v>
      </c>
      <c r="F18" s="14">
        <v>24</v>
      </c>
      <c r="G18" s="14">
        <v>28</v>
      </c>
      <c r="H18" s="14">
        <v>28</v>
      </c>
      <c r="I18" s="14"/>
      <c r="K18" s="29">
        <f t="shared" si="0"/>
        <v>19.200000000000003</v>
      </c>
      <c r="L18" s="29">
        <f t="shared" si="1"/>
        <v>22.400000000000002</v>
      </c>
      <c r="M18" s="29">
        <f t="shared" si="2"/>
        <v>22.400000000000002</v>
      </c>
      <c r="N18" s="29">
        <f t="shared" si="3"/>
        <v>0</v>
      </c>
      <c r="O18" s="29">
        <f t="shared" si="4"/>
        <v>64</v>
      </c>
    </row>
    <row r="19" spans="1:15" ht="20.25" x14ac:dyDescent="0.3">
      <c r="A19" s="12" t="s">
        <v>31</v>
      </c>
      <c r="B19" s="13" t="s">
        <v>32</v>
      </c>
      <c r="C19" s="13">
        <v>0.35</v>
      </c>
      <c r="D19" s="9" t="s">
        <v>28</v>
      </c>
      <c r="E19" s="9">
        <v>19336</v>
      </c>
      <c r="F19" s="14"/>
      <c r="G19" s="14"/>
      <c r="H19" s="14"/>
      <c r="I19" s="14"/>
      <c r="J19" s="2" t="s">
        <v>25</v>
      </c>
      <c r="K19" s="29">
        <f t="shared" si="0"/>
        <v>0</v>
      </c>
      <c r="L19" s="29">
        <f t="shared" si="1"/>
        <v>0</v>
      </c>
      <c r="M19" s="29">
        <f t="shared" si="2"/>
        <v>0</v>
      </c>
      <c r="N19" s="29">
        <f t="shared" si="3"/>
        <v>0</v>
      </c>
      <c r="O19" s="29">
        <f t="shared" si="4"/>
        <v>0</v>
      </c>
    </row>
    <row r="20" spans="1:15" ht="20.25" x14ac:dyDescent="0.3">
      <c r="A20" s="12" t="s">
        <v>33</v>
      </c>
      <c r="B20" s="13" t="s">
        <v>34</v>
      </c>
      <c r="C20" s="13">
        <v>0.35</v>
      </c>
      <c r="D20" s="9" t="s">
        <v>28</v>
      </c>
      <c r="E20" s="9">
        <v>19337</v>
      </c>
      <c r="F20" s="14" t="s">
        <v>71</v>
      </c>
      <c r="G20" s="14"/>
      <c r="H20" s="14"/>
      <c r="I20" s="14"/>
      <c r="J20" s="2" t="s">
        <v>25</v>
      </c>
      <c r="K20" s="29" t="e">
        <f t="shared" si="0"/>
        <v>#VALUE!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 t="e">
        <f t="shared" si="4"/>
        <v>#VALUE!</v>
      </c>
    </row>
    <row r="21" spans="1:15" ht="20.25" x14ac:dyDescent="0.3">
      <c r="A21" s="12" t="s">
        <v>35</v>
      </c>
      <c r="B21" s="13" t="s">
        <v>36</v>
      </c>
      <c r="C21" s="13">
        <v>0.35</v>
      </c>
      <c r="D21" s="9" t="s">
        <v>28</v>
      </c>
      <c r="E21" s="9">
        <v>19338</v>
      </c>
      <c r="F21" s="14"/>
      <c r="G21" s="14"/>
      <c r="H21" s="14"/>
      <c r="I21" s="14"/>
      <c r="J21" s="2" t="s">
        <v>25</v>
      </c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12" t="s">
        <v>37</v>
      </c>
      <c r="B22" s="13" t="s">
        <v>38</v>
      </c>
      <c r="C22" s="13">
        <v>2.2000000000000002</v>
      </c>
      <c r="D22" s="13" t="s">
        <v>28</v>
      </c>
      <c r="E22" s="13">
        <v>19314</v>
      </c>
      <c r="F22" s="14"/>
      <c r="G22" s="14">
        <v>20</v>
      </c>
      <c r="H22" s="14"/>
      <c r="I22" s="14"/>
      <c r="K22" s="29">
        <f t="shared" si="0"/>
        <v>0</v>
      </c>
      <c r="L22" s="29">
        <f t="shared" si="1"/>
        <v>44</v>
      </c>
      <c r="M22" s="29">
        <f t="shared" si="2"/>
        <v>0</v>
      </c>
      <c r="N22" s="29">
        <f t="shared" si="3"/>
        <v>0</v>
      </c>
      <c r="O22" s="29">
        <f t="shared" si="4"/>
        <v>44</v>
      </c>
    </row>
    <row r="23" spans="1:15" ht="20.25" x14ac:dyDescent="0.3">
      <c r="A23" s="12" t="s">
        <v>39</v>
      </c>
      <c r="B23" s="13" t="s">
        <v>40</v>
      </c>
      <c r="C23" s="13">
        <v>5</v>
      </c>
      <c r="D23" s="13" t="s">
        <v>28</v>
      </c>
      <c r="E23" s="13">
        <v>19343</v>
      </c>
      <c r="F23" s="14"/>
      <c r="G23" s="14"/>
      <c r="H23" s="14"/>
      <c r="I23" s="14"/>
      <c r="K23" s="29">
        <f t="shared" si="0"/>
        <v>0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0</v>
      </c>
    </row>
    <row r="24" spans="1:15" ht="20.25" x14ac:dyDescent="0.3">
      <c r="A24" s="12" t="s">
        <v>41</v>
      </c>
      <c r="B24" s="13" t="s">
        <v>42</v>
      </c>
      <c r="C24" s="13">
        <v>2.5</v>
      </c>
      <c r="D24" s="13" t="s">
        <v>28</v>
      </c>
      <c r="E24" s="13">
        <v>17353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0</v>
      </c>
    </row>
    <row r="25" spans="1:15" ht="20.25" x14ac:dyDescent="0.3">
      <c r="A25" s="12" t="s">
        <v>43</v>
      </c>
      <c r="B25" s="13" t="s">
        <v>44</v>
      </c>
      <c r="C25" s="13"/>
      <c r="D25" s="13" t="s">
        <v>28</v>
      </c>
      <c r="E25" s="13">
        <v>19308</v>
      </c>
      <c r="F25" s="14"/>
      <c r="G25" s="14"/>
      <c r="H25" s="14"/>
      <c r="I25" s="14"/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0</v>
      </c>
    </row>
    <row r="26" spans="1:15" s="18" customFormat="1" ht="20.25" x14ac:dyDescent="0.3">
      <c r="A26" s="12" t="s">
        <v>45</v>
      </c>
      <c r="B26" s="13" t="s">
        <v>46</v>
      </c>
      <c r="C26" s="13">
        <v>5.4</v>
      </c>
      <c r="D26" s="16" t="s">
        <v>28</v>
      </c>
      <c r="E26" s="16">
        <v>19319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s="19" customFormat="1" ht="20.25" x14ac:dyDescent="0.3">
      <c r="A27" s="12" t="s">
        <v>47</v>
      </c>
      <c r="B27" s="13" t="s">
        <v>48</v>
      </c>
      <c r="C27" s="13">
        <v>2.6</v>
      </c>
      <c r="D27" s="13" t="s">
        <v>28</v>
      </c>
      <c r="E27" s="13">
        <v>1371</v>
      </c>
      <c r="F27" s="14"/>
      <c r="G27" s="14"/>
      <c r="H27" s="14">
        <v>60</v>
      </c>
      <c r="I27" s="14"/>
      <c r="K27" s="29">
        <f t="shared" si="0"/>
        <v>0</v>
      </c>
      <c r="L27" s="29">
        <f t="shared" si="1"/>
        <v>0</v>
      </c>
      <c r="M27" s="29">
        <f t="shared" si="2"/>
        <v>156</v>
      </c>
      <c r="N27" s="29">
        <f t="shared" si="3"/>
        <v>0</v>
      </c>
      <c r="O27" s="29">
        <f t="shared" si="4"/>
        <v>156</v>
      </c>
    </row>
    <row r="28" spans="1:15" ht="20.25" x14ac:dyDescent="0.3">
      <c r="A28" s="12" t="s">
        <v>49</v>
      </c>
      <c r="B28" s="9" t="s">
        <v>50</v>
      </c>
      <c r="C28" s="13">
        <v>3.6</v>
      </c>
      <c r="D28" s="13" t="s">
        <v>28</v>
      </c>
      <c r="E28" s="13">
        <v>19318</v>
      </c>
      <c r="F28" s="14"/>
      <c r="G28" s="14"/>
      <c r="H28" s="14"/>
      <c r="I28" s="14"/>
      <c r="K28" s="29">
        <f t="shared" si="0"/>
        <v>0</v>
      </c>
      <c r="L28" s="29">
        <f t="shared" si="1"/>
        <v>0</v>
      </c>
      <c r="M28" s="29">
        <f t="shared" si="2"/>
        <v>0</v>
      </c>
      <c r="N28" s="29">
        <f t="shared" si="3"/>
        <v>0</v>
      </c>
      <c r="O28" s="29">
        <f t="shared" si="4"/>
        <v>0</v>
      </c>
    </row>
    <row r="29" spans="1:15" s="18" customFormat="1" ht="20.25" x14ac:dyDescent="0.3">
      <c r="A29" s="12" t="s">
        <v>52</v>
      </c>
      <c r="B29" s="13" t="s">
        <v>53</v>
      </c>
      <c r="C29" s="13">
        <v>5</v>
      </c>
      <c r="D29" s="13" t="s">
        <v>28</v>
      </c>
      <c r="E29" s="13">
        <v>19301</v>
      </c>
      <c r="F29" s="14"/>
      <c r="G29" s="14">
        <v>8</v>
      </c>
      <c r="H29" s="14"/>
      <c r="I29" s="14"/>
      <c r="K29" s="29">
        <f t="shared" si="0"/>
        <v>0</v>
      </c>
      <c r="L29" s="29">
        <f t="shared" si="1"/>
        <v>40</v>
      </c>
      <c r="M29" s="29">
        <f t="shared" si="2"/>
        <v>0</v>
      </c>
      <c r="N29" s="29">
        <f t="shared" si="3"/>
        <v>0</v>
      </c>
      <c r="O29" s="29">
        <f t="shared" si="4"/>
        <v>40</v>
      </c>
    </row>
    <row r="30" spans="1:15" ht="20.25" x14ac:dyDescent="0.3">
      <c r="A30" s="12" t="s">
        <v>54</v>
      </c>
      <c r="B30" s="13" t="s">
        <v>55</v>
      </c>
      <c r="C30" s="13">
        <v>5</v>
      </c>
      <c r="D30" s="13" t="s">
        <v>28</v>
      </c>
      <c r="E30" s="13">
        <v>19349</v>
      </c>
      <c r="F30" s="14"/>
      <c r="G30" s="14"/>
      <c r="H30" s="14"/>
      <c r="I30" s="14"/>
      <c r="K30" s="29">
        <f t="shared" si="0"/>
        <v>0</v>
      </c>
      <c r="L30" s="29">
        <f t="shared" si="1"/>
        <v>0</v>
      </c>
      <c r="M30" s="29">
        <f t="shared" si="2"/>
        <v>0</v>
      </c>
      <c r="N30" s="29">
        <f t="shared" si="3"/>
        <v>0</v>
      </c>
      <c r="O30" s="29">
        <f t="shared" si="4"/>
        <v>0</v>
      </c>
    </row>
    <row r="31" spans="1:15" ht="20.25" x14ac:dyDescent="0.3">
      <c r="A31" s="12" t="s">
        <v>56</v>
      </c>
      <c r="B31" s="13" t="s">
        <v>57</v>
      </c>
      <c r="C31" s="13">
        <v>4.5999999999999996</v>
      </c>
      <c r="D31" s="9" t="s">
        <v>58</v>
      </c>
      <c r="E31" s="9">
        <v>19335</v>
      </c>
      <c r="F31" s="14"/>
      <c r="G31" s="14" t="s">
        <v>69</v>
      </c>
      <c r="H31" s="14"/>
      <c r="I31" s="14"/>
      <c r="J31" s="2" t="s">
        <v>59</v>
      </c>
      <c r="K31" s="29">
        <f t="shared" si="0"/>
        <v>0</v>
      </c>
      <c r="L31" s="29" t="e">
        <f t="shared" si="1"/>
        <v>#VALUE!</v>
      </c>
      <c r="M31" s="29">
        <f t="shared" si="2"/>
        <v>0</v>
      </c>
      <c r="N31" s="29">
        <f t="shared" si="3"/>
        <v>0</v>
      </c>
      <c r="O31" s="29" t="e">
        <f t="shared" si="4"/>
        <v>#VALUE!</v>
      </c>
    </row>
    <row r="32" spans="1:15" ht="16.5" x14ac:dyDescent="0.25">
      <c r="A32" s="21" t="s">
        <v>60</v>
      </c>
      <c r="B32" s="13" t="s">
        <v>61</v>
      </c>
      <c r="C32" s="13">
        <v>5</v>
      </c>
      <c r="D32" s="13" t="s">
        <v>28</v>
      </c>
      <c r="E32" s="13">
        <v>19333</v>
      </c>
      <c r="F32" s="28"/>
      <c r="G32" s="28">
        <v>12</v>
      </c>
      <c r="H32" s="28">
        <v>8</v>
      </c>
      <c r="I32" s="28"/>
      <c r="K32" s="29">
        <f t="shared" si="0"/>
        <v>0</v>
      </c>
      <c r="L32" s="29">
        <f t="shared" si="1"/>
        <v>60</v>
      </c>
      <c r="M32" s="29">
        <f t="shared" si="2"/>
        <v>40</v>
      </c>
      <c r="N32" s="29">
        <f t="shared" si="3"/>
        <v>0</v>
      </c>
      <c r="O32" s="29">
        <f t="shared" si="4"/>
        <v>100</v>
      </c>
    </row>
    <row r="33" spans="1:15" ht="20.25" x14ac:dyDescent="0.3">
      <c r="A33" s="22">
        <v>994266</v>
      </c>
      <c r="B33" s="13" t="s">
        <v>62</v>
      </c>
      <c r="C33" s="13">
        <v>3.3</v>
      </c>
      <c r="D33" s="13" t="s">
        <v>28</v>
      </c>
      <c r="E33" s="13">
        <v>19280</v>
      </c>
      <c r="F33" s="14"/>
      <c r="G33" s="14"/>
      <c r="H33" s="14"/>
      <c r="I33" s="14"/>
      <c r="K33" s="29">
        <f t="shared" si="0"/>
        <v>0</v>
      </c>
      <c r="L33" s="29">
        <f t="shared" si="1"/>
        <v>0</v>
      </c>
      <c r="M33" s="29">
        <f t="shared" si="2"/>
        <v>0</v>
      </c>
      <c r="N33" s="29">
        <f t="shared" si="3"/>
        <v>0</v>
      </c>
      <c r="O33" s="29">
        <f t="shared" si="4"/>
        <v>0</v>
      </c>
    </row>
    <row r="34" spans="1:15" ht="20.25" x14ac:dyDescent="0.3">
      <c r="A34" s="26" t="s">
        <v>163</v>
      </c>
      <c r="B34" s="13" t="s">
        <v>165</v>
      </c>
      <c r="C34" s="13">
        <v>2.5</v>
      </c>
      <c r="D34" s="9" t="s">
        <v>58</v>
      </c>
      <c r="E34" s="9">
        <v>19332</v>
      </c>
      <c r="F34" s="14"/>
      <c r="G34" s="14" t="s">
        <v>75</v>
      </c>
      <c r="H34" s="14"/>
      <c r="I34" s="14"/>
      <c r="J34" s="2" t="s">
        <v>167</v>
      </c>
      <c r="K34" s="29">
        <f t="shared" si="0"/>
        <v>0</v>
      </c>
      <c r="L34" s="29" t="e">
        <f t="shared" si="1"/>
        <v>#VALUE!</v>
      </c>
      <c r="M34" s="29">
        <f t="shared" si="2"/>
        <v>0</v>
      </c>
      <c r="N34" s="29">
        <f t="shared" si="3"/>
        <v>0</v>
      </c>
      <c r="O34" s="29" t="e">
        <f t="shared" si="4"/>
        <v>#VALUE!</v>
      </c>
    </row>
    <row r="35" spans="1:15" ht="20.25" x14ac:dyDescent="0.3">
      <c r="A35" s="26" t="s">
        <v>164</v>
      </c>
      <c r="B35" s="13" t="s">
        <v>166</v>
      </c>
      <c r="C35" s="13">
        <v>2</v>
      </c>
      <c r="D35" s="13" t="s">
        <v>28</v>
      </c>
      <c r="E35" s="13">
        <v>19348</v>
      </c>
      <c r="F35" s="14"/>
      <c r="G35" s="14"/>
      <c r="H35" s="14"/>
      <c r="I35" s="14"/>
      <c r="K35" s="29">
        <f t="shared" si="0"/>
        <v>0</v>
      </c>
      <c r="L35" s="29">
        <f t="shared" si="1"/>
        <v>0</v>
      </c>
      <c r="M35" s="29">
        <f t="shared" si="2"/>
        <v>0</v>
      </c>
      <c r="N35" s="29">
        <f t="shared" si="3"/>
        <v>0</v>
      </c>
      <c r="O35" s="29">
        <f t="shared" si="4"/>
        <v>0</v>
      </c>
    </row>
    <row r="36" spans="1:15" ht="20.25" x14ac:dyDescent="0.3">
      <c r="A36" s="22">
        <v>7502223916272</v>
      </c>
      <c r="B36" s="13" t="s">
        <v>63</v>
      </c>
      <c r="C36" s="13">
        <v>0.17</v>
      </c>
      <c r="D36" s="13" t="s">
        <v>64</v>
      </c>
      <c r="E36" s="13">
        <v>17407</v>
      </c>
      <c r="F36" s="14"/>
      <c r="G36" s="14">
        <v>50</v>
      </c>
      <c r="H36" s="14"/>
      <c r="I36" s="14"/>
      <c r="K36" s="29">
        <f t="shared" si="0"/>
        <v>0</v>
      </c>
      <c r="L36" s="29">
        <f t="shared" si="1"/>
        <v>8.5</v>
      </c>
      <c r="M36" s="29">
        <f t="shared" si="2"/>
        <v>0</v>
      </c>
      <c r="N36" s="29">
        <f t="shared" si="3"/>
        <v>0</v>
      </c>
      <c r="O36" s="29">
        <f t="shared" si="4"/>
        <v>8.5</v>
      </c>
    </row>
    <row r="37" spans="1:15" ht="20.25" x14ac:dyDescent="0.3">
      <c r="A37" s="22">
        <v>990088</v>
      </c>
      <c r="B37" s="13" t="s">
        <v>65</v>
      </c>
      <c r="C37" s="13">
        <v>1</v>
      </c>
      <c r="D37" s="13" t="s">
        <v>64</v>
      </c>
      <c r="E37" s="13">
        <v>17349</v>
      </c>
      <c r="F37" s="14"/>
      <c r="G37" s="14">
        <v>30</v>
      </c>
      <c r="H37" s="14"/>
      <c r="I37" s="14"/>
      <c r="K37" s="29">
        <f t="shared" si="0"/>
        <v>0</v>
      </c>
      <c r="L37" s="29">
        <f t="shared" si="1"/>
        <v>30</v>
      </c>
      <c r="M37" s="29">
        <f t="shared" si="2"/>
        <v>0</v>
      </c>
      <c r="N37" s="29">
        <f t="shared" si="3"/>
        <v>0</v>
      </c>
      <c r="O37" s="29">
        <f t="shared" si="4"/>
        <v>30</v>
      </c>
    </row>
    <row r="38" spans="1:15" ht="15.75" x14ac:dyDescent="0.25">
      <c r="F38" s="19"/>
      <c r="G38" s="23"/>
      <c r="H38" s="23"/>
      <c r="K38" s="10" t="e">
        <f>SUM(K12:K37)</f>
        <v>#VALUE!</v>
      </c>
      <c r="L38" s="10" t="e">
        <f>SUM(L12:L37)</f>
        <v>#VALUE!</v>
      </c>
      <c r="M38" s="10" t="e">
        <f>SUM(M12:M37)</f>
        <v>#VALUE!</v>
      </c>
      <c r="N38" s="10">
        <f>SUM(N12:N37)</f>
        <v>0</v>
      </c>
      <c r="O38" s="31" t="e">
        <f>SUM(O12:O37)</f>
        <v>#VALUE!</v>
      </c>
    </row>
  </sheetData>
  <mergeCells count="1">
    <mergeCell ref="A6:I6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8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8.28515625" style="2" bestFit="1" customWidth="1"/>
    <col min="2" max="2" width="62" style="2" bestFit="1" customWidth="1"/>
    <col min="3" max="3" width="8.5703125" style="2" customWidth="1"/>
    <col min="4" max="4" width="10.140625" style="2" customWidth="1"/>
    <col min="5" max="5" width="16.85546875" style="2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515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2</v>
      </c>
      <c r="B11" s="10" t="s">
        <v>3</v>
      </c>
      <c r="C11" s="10" t="s">
        <v>490</v>
      </c>
      <c r="D11" s="10" t="s">
        <v>4</v>
      </c>
      <c r="E11" s="10" t="s">
        <v>5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12" t="s">
        <v>15</v>
      </c>
      <c r="B12" s="13" t="s">
        <v>16</v>
      </c>
      <c r="C12" s="13">
        <v>1</v>
      </c>
      <c r="D12" s="13" t="s">
        <v>14</v>
      </c>
      <c r="E12" s="13">
        <v>19347</v>
      </c>
      <c r="F12" s="14"/>
      <c r="G12" s="14"/>
      <c r="H12" s="14"/>
      <c r="I12" s="14"/>
      <c r="K12" s="29">
        <f t="shared" ref="K12:K37" si="0">F12*C12</f>
        <v>0</v>
      </c>
      <c r="L12" s="29">
        <f t="shared" ref="L12:L37" si="1">G12*C12</f>
        <v>0</v>
      </c>
      <c r="M12" s="29">
        <f t="shared" ref="M12:M37" si="2">H12*C12</f>
        <v>0</v>
      </c>
      <c r="N12" s="29">
        <f t="shared" ref="N12:N37" si="3">I12*C12</f>
        <v>0</v>
      </c>
      <c r="O12" s="29">
        <f>N12+M12+L12+K12</f>
        <v>0</v>
      </c>
    </row>
    <row r="13" spans="1:15" ht="20.25" x14ac:dyDescent="0.3">
      <c r="A13" s="12" t="s">
        <v>17</v>
      </c>
      <c r="B13" s="13" t="s">
        <v>18</v>
      </c>
      <c r="C13" s="13">
        <v>4.5</v>
      </c>
      <c r="D13" s="13" t="s">
        <v>14</v>
      </c>
      <c r="E13" s="13">
        <v>19342</v>
      </c>
      <c r="F13" s="14">
        <v>3</v>
      </c>
      <c r="G13" s="14"/>
      <c r="H13" s="14"/>
      <c r="I13" s="14"/>
      <c r="K13" s="29">
        <f t="shared" si="0"/>
        <v>13.5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29">
        <f t="shared" ref="O13:O37" si="4">N13+M13+L13+K13</f>
        <v>13.5</v>
      </c>
    </row>
    <row r="14" spans="1:15" ht="20.25" x14ac:dyDescent="0.3">
      <c r="A14" s="12" t="s">
        <v>19</v>
      </c>
      <c r="B14" s="13" t="s">
        <v>20</v>
      </c>
      <c r="C14" s="13">
        <v>2</v>
      </c>
      <c r="D14" s="13" t="s">
        <v>14</v>
      </c>
      <c r="E14" s="13">
        <v>19344</v>
      </c>
      <c r="F14" s="14"/>
      <c r="G14" s="14"/>
      <c r="H14" s="14"/>
      <c r="I14" s="14"/>
      <c r="K14" s="29">
        <f t="shared" si="0"/>
        <v>0</v>
      </c>
      <c r="L14" s="29">
        <f t="shared" si="1"/>
        <v>0</v>
      </c>
      <c r="M14" s="29">
        <f t="shared" si="2"/>
        <v>0</v>
      </c>
      <c r="N14" s="29">
        <f t="shared" si="3"/>
        <v>0</v>
      </c>
      <c r="O14" s="29">
        <f t="shared" si="4"/>
        <v>0</v>
      </c>
    </row>
    <row r="15" spans="1:15" ht="20.25" x14ac:dyDescent="0.3">
      <c r="A15" s="12" t="s">
        <v>21</v>
      </c>
      <c r="B15" s="13" t="s">
        <v>22</v>
      </c>
      <c r="C15" s="13">
        <v>0.18</v>
      </c>
      <c r="D15" s="13" t="s">
        <v>14</v>
      </c>
      <c r="E15" s="13">
        <v>19339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12" t="s">
        <v>23</v>
      </c>
      <c r="B16" s="13" t="s">
        <v>24</v>
      </c>
      <c r="C16" s="13">
        <v>5.0999999999999996</v>
      </c>
      <c r="D16" s="9" t="s">
        <v>14</v>
      </c>
      <c r="E16" s="9">
        <v>19320</v>
      </c>
      <c r="F16" s="14" t="s">
        <v>25</v>
      </c>
      <c r="G16" s="14"/>
      <c r="H16" s="14"/>
      <c r="I16" s="14"/>
      <c r="J16" s="2" t="s">
        <v>25</v>
      </c>
      <c r="K16" s="29" t="e">
        <f t="shared" si="0"/>
        <v>#VALUE!</v>
      </c>
      <c r="L16" s="29">
        <f t="shared" si="1"/>
        <v>0</v>
      </c>
      <c r="M16" s="29">
        <f t="shared" si="2"/>
        <v>0</v>
      </c>
      <c r="N16" s="29">
        <f t="shared" si="3"/>
        <v>0</v>
      </c>
      <c r="O16" s="29" t="e">
        <f t="shared" si="4"/>
        <v>#VALUE!</v>
      </c>
    </row>
    <row r="17" spans="1:15" ht="20.25" x14ac:dyDescent="0.3">
      <c r="A17" s="12" t="s">
        <v>26</v>
      </c>
      <c r="B17" s="13" t="s">
        <v>27</v>
      </c>
      <c r="C17" s="13">
        <v>2.4</v>
      </c>
      <c r="D17" s="13" t="s">
        <v>28</v>
      </c>
      <c r="E17" s="13">
        <v>19315</v>
      </c>
      <c r="F17" s="14"/>
      <c r="G17" s="14"/>
      <c r="H17" s="14"/>
      <c r="I17" s="14"/>
      <c r="K17" s="29">
        <f t="shared" si="0"/>
        <v>0</v>
      </c>
      <c r="L17" s="29">
        <f t="shared" si="1"/>
        <v>0</v>
      </c>
      <c r="M17" s="29">
        <f t="shared" si="2"/>
        <v>0</v>
      </c>
      <c r="N17" s="29">
        <f t="shared" si="3"/>
        <v>0</v>
      </c>
      <c r="O17" s="29">
        <f t="shared" si="4"/>
        <v>0</v>
      </c>
    </row>
    <row r="18" spans="1:15" ht="20.25" x14ac:dyDescent="0.3">
      <c r="A18" s="12" t="s">
        <v>29</v>
      </c>
      <c r="B18" s="13" t="s">
        <v>30</v>
      </c>
      <c r="C18" s="13">
        <v>0.8</v>
      </c>
      <c r="D18" s="13" t="s">
        <v>28</v>
      </c>
      <c r="E18" s="13">
        <v>19309</v>
      </c>
      <c r="F18" s="14">
        <v>56</v>
      </c>
      <c r="G18" s="14"/>
      <c r="H18" s="14"/>
      <c r="I18" s="14"/>
      <c r="K18" s="29">
        <f t="shared" si="0"/>
        <v>44.800000000000004</v>
      </c>
      <c r="L18" s="29">
        <f t="shared" si="1"/>
        <v>0</v>
      </c>
      <c r="M18" s="29">
        <f t="shared" si="2"/>
        <v>0</v>
      </c>
      <c r="N18" s="29">
        <f t="shared" si="3"/>
        <v>0</v>
      </c>
      <c r="O18" s="29">
        <f t="shared" si="4"/>
        <v>44.800000000000004</v>
      </c>
    </row>
    <row r="19" spans="1:15" ht="20.25" x14ac:dyDescent="0.3">
      <c r="A19" s="12" t="s">
        <v>31</v>
      </c>
      <c r="B19" s="13" t="s">
        <v>32</v>
      </c>
      <c r="C19" s="13">
        <v>0.35</v>
      </c>
      <c r="D19" s="9" t="s">
        <v>28</v>
      </c>
      <c r="E19" s="9">
        <v>19336</v>
      </c>
      <c r="F19" s="14"/>
      <c r="G19" s="14"/>
      <c r="H19" s="14"/>
      <c r="I19" s="14"/>
      <c r="J19" s="2" t="s">
        <v>25</v>
      </c>
      <c r="K19" s="29">
        <f t="shared" si="0"/>
        <v>0</v>
      </c>
      <c r="L19" s="29">
        <f t="shared" si="1"/>
        <v>0</v>
      </c>
      <c r="M19" s="29">
        <f t="shared" si="2"/>
        <v>0</v>
      </c>
      <c r="N19" s="29">
        <f t="shared" si="3"/>
        <v>0</v>
      </c>
      <c r="O19" s="29">
        <f t="shared" si="4"/>
        <v>0</v>
      </c>
    </row>
    <row r="20" spans="1:15" ht="20.25" x14ac:dyDescent="0.3">
      <c r="A20" s="12" t="s">
        <v>33</v>
      </c>
      <c r="B20" s="13" t="s">
        <v>34</v>
      </c>
      <c r="C20" s="13">
        <v>0.35</v>
      </c>
      <c r="D20" s="9" t="s">
        <v>28</v>
      </c>
      <c r="E20" s="9">
        <v>19337</v>
      </c>
      <c r="F20" s="14" t="s">
        <v>75</v>
      </c>
      <c r="G20" s="14"/>
      <c r="H20" s="14"/>
      <c r="I20" s="14"/>
      <c r="J20" s="2" t="s">
        <v>25</v>
      </c>
      <c r="K20" s="29" t="e">
        <f t="shared" si="0"/>
        <v>#VALUE!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 t="e">
        <f t="shared" si="4"/>
        <v>#VALUE!</v>
      </c>
    </row>
    <row r="21" spans="1:15" ht="20.25" x14ac:dyDescent="0.3">
      <c r="A21" s="12" t="s">
        <v>35</v>
      </c>
      <c r="B21" s="13" t="s">
        <v>36</v>
      </c>
      <c r="C21" s="13">
        <v>0.35</v>
      </c>
      <c r="D21" s="9" t="s">
        <v>28</v>
      </c>
      <c r="E21" s="9">
        <v>19338</v>
      </c>
      <c r="F21" s="14" t="s">
        <v>69</v>
      </c>
      <c r="G21" s="14"/>
      <c r="H21" s="14"/>
      <c r="I21" s="14"/>
      <c r="J21" s="2" t="s">
        <v>25</v>
      </c>
      <c r="K21" s="29" t="e">
        <f t="shared" si="0"/>
        <v>#VALUE!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 t="e">
        <f t="shared" si="4"/>
        <v>#VALUE!</v>
      </c>
    </row>
    <row r="22" spans="1:15" ht="20.25" x14ac:dyDescent="0.3">
      <c r="A22" s="12" t="s">
        <v>37</v>
      </c>
      <c r="B22" s="13" t="s">
        <v>38</v>
      </c>
      <c r="C22" s="13">
        <v>2.2000000000000002</v>
      </c>
      <c r="D22" s="13" t="s">
        <v>28</v>
      </c>
      <c r="E22" s="13">
        <v>19314</v>
      </c>
      <c r="F22" s="14">
        <v>22</v>
      </c>
      <c r="G22" s="14"/>
      <c r="H22" s="14"/>
      <c r="I22" s="14"/>
      <c r="K22" s="29">
        <f t="shared" si="0"/>
        <v>48.400000000000006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48.400000000000006</v>
      </c>
    </row>
    <row r="23" spans="1:15" ht="20.25" x14ac:dyDescent="0.3">
      <c r="A23" s="12" t="s">
        <v>39</v>
      </c>
      <c r="B23" s="13" t="s">
        <v>40</v>
      </c>
      <c r="C23" s="13">
        <v>5</v>
      </c>
      <c r="D23" s="13" t="s">
        <v>28</v>
      </c>
      <c r="E23" s="13">
        <v>19343</v>
      </c>
      <c r="F23" s="14"/>
      <c r="G23" s="14"/>
      <c r="H23" s="14"/>
      <c r="I23" s="14"/>
      <c r="K23" s="29">
        <f t="shared" si="0"/>
        <v>0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0</v>
      </c>
    </row>
    <row r="24" spans="1:15" ht="20.25" x14ac:dyDescent="0.3">
      <c r="A24" s="12" t="s">
        <v>41</v>
      </c>
      <c r="B24" s="13" t="s">
        <v>42</v>
      </c>
      <c r="C24" s="13">
        <v>2.5</v>
      </c>
      <c r="D24" s="13" t="s">
        <v>28</v>
      </c>
      <c r="E24" s="13">
        <v>17353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0</v>
      </c>
    </row>
    <row r="25" spans="1:15" ht="20.25" x14ac:dyDescent="0.3">
      <c r="A25" s="12" t="s">
        <v>43</v>
      </c>
      <c r="B25" s="13" t="s">
        <v>44</v>
      </c>
      <c r="C25" s="13"/>
      <c r="D25" s="13" t="s">
        <v>28</v>
      </c>
      <c r="E25" s="13">
        <v>19308</v>
      </c>
      <c r="F25" s="14"/>
      <c r="G25" s="14"/>
      <c r="H25" s="14"/>
      <c r="I25" s="14"/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0</v>
      </c>
    </row>
    <row r="26" spans="1:15" s="18" customFormat="1" ht="20.25" x14ac:dyDescent="0.3">
      <c r="A26" s="12" t="s">
        <v>45</v>
      </c>
      <c r="B26" s="13" t="s">
        <v>46</v>
      </c>
      <c r="C26" s="13">
        <v>5.4</v>
      </c>
      <c r="D26" s="16" t="s">
        <v>28</v>
      </c>
      <c r="E26" s="16">
        <v>19319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s="19" customFormat="1" ht="20.25" x14ac:dyDescent="0.3">
      <c r="A27" s="12" t="s">
        <v>47</v>
      </c>
      <c r="B27" s="13" t="s">
        <v>48</v>
      </c>
      <c r="C27" s="13">
        <v>2.6</v>
      </c>
      <c r="D27" s="13" t="s">
        <v>28</v>
      </c>
      <c r="E27" s="13">
        <v>1371</v>
      </c>
      <c r="F27" s="14">
        <v>5</v>
      </c>
      <c r="G27" s="14"/>
      <c r="H27" s="14"/>
      <c r="I27" s="14"/>
      <c r="K27" s="29">
        <f t="shared" si="0"/>
        <v>13</v>
      </c>
      <c r="L27" s="29">
        <f t="shared" si="1"/>
        <v>0</v>
      </c>
      <c r="M27" s="29">
        <f t="shared" si="2"/>
        <v>0</v>
      </c>
      <c r="N27" s="29">
        <f t="shared" si="3"/>
        <v>0</v>
      </c>
      <c r="O27" s="29">
        <f t="shared" si="4"/>
        <v>13</v>
      </c>
    </row>
    <row r="28" spans="1:15" ht="20.25" x14ac:dyDescent="0.3">
      <c r="A28" s="12" t="s">
        <v>49</v>
      </c>
      <c r="B28" s="9" t="s">
        <v>50</v>
      </c>
      <c r="C28" s="13">
        <v>3.6</v>
      </c>
      <c r="D28" s="13" t="s">
        <v>28</v>
      </c>
      <c r="E28" s="13">
        <v>19318</v>
      </c>
      <c r="F28" s="14"/>
      <c r="G28" s="14"/>
      <c r="H28" s="14"/>
      <c r="I28" s="14"/>
      <c r="K28" s="29">
        <f t="shared" si="0"/>
        <v>0</v>
      </c>
      <c r="L28" s="29">
        <f t="shared" si="1"/>
        <v>0</v>
      </c>
      <c r="M28" s="29">
        <f t="shared" si="2"/>
        <v>0</v>
      </c>
      <c r="N28" s="29">
        <f t="shared" si="3"/>
        <v>0</v>
      </c>
      <c r="O28" s="29">
        <f t="shared" si="4"/>
        <v>0</v>
      </c>
    </row>
    <row r="29" spans="1:15" s="18" customFormat="1" ht="20.25" x14ac:dyDescent="0.3">
      <c r="A29" s="12" t="s">
        <v>52</v>
      </c>
      <c r="B29" s="13" t="s">
        <v>53</v>
      </c>
      <c r="C29" s="13">
        <v>5</v>
      </c>
      <c r="D29" s="13" t="s">
        <v>28</v>
      </c>
      <c r="E29" s="13">
        <v>19301</v>
      </c>
      <c r="F29" s="14"/>
      <c r="G29" s="14"/>
      <c r="H29" s="14"/>
      <c r="I29" s="14"/>
      <c r="K29" s="29">
        <f t="shared" si="0"/>
        <v>0</v>
      </c>
      <c r="L29" s="29">
        <f t="shared" si="1"/>
        <v>0</v>
      </c>
      <c r="M29" s="29">
        <f t="shared" si="2"/>
        <v>0</v>
      </c>
      <c r="N29" s="29">
        <f t="shared" si="3"/>
        <v>0</v>
      </c>
      <c r="O29" s="29">
        <f t="shared" si="4"/>
        <v>0</v>
      </c>
    </row>
    <row r="30" spans="1:15" ht="20.25" x14ac:dyDescent="0.3">
      <c r="A30" s="12" t="s">
        <v>54</v>
      </c>
      <c r="B30" s="13" t="s">
        <v>55</v>
      </c>
      <c r="C30" s="13">
        <v>5</v>
      </c>
      <c r="D30" s="13" t="s">
        <v>28</v>
      </c>
      <c r="E30" s="13">
        <v>19349</v>
      </c>
      <c r="F30" s="14"/>
      <c r="G30" s="14"/>
      <c r="H30" s="14"/>
      <c r="I30" s="14"/>
      <c r="K30" s="29">
        <f t="shared" si="0"/>
        <v>0</v>
      </c>
      <c r="L30" s="29">
        <f t="shared" si="1"/>
        <v>0</v>
      </c>
      <c r="M30" s="29">
        <f t="shared" si="2"/>
        <v>0</v>
      </c>
      <c r="N30" s="29">
        <f t="shared" si="3"/>
        <v>0</v>
      </c>
      <c r="O30" s="29">
        <f t="shared" si="4"/>
        <v>0</v>
      </c>
    </row>
    <row r="31" spans="1:15" ht="20.25" x14ac:dyDescent="0.3">
      <c r="A31" s="12" t="s">
        <v>56</v>
      </c>
      <c r="B31" s="13" t="s">
        <v>57</v>
      </c>
      <c r="C31" s="13">
        <v>4.5999999999999996</v>
      </c>
      <c r="D31" s="9" t="s">
        <v>58</v>
      </c>
      <c r="E31" s="9">
        <v>19335</v>
      </c>
      <c r="F31" s="14" t="s">
        <v>75</v>
      </c>
      <c r="G31" s="14"/>
      <c r="H31" s="14"/>
      <c r="I31" s="14"/>
      <c r="J31" s="2" t="s">
        <v>59</v>
      </c>
      <c r="K31" s="29" t="e">
        <f t="shared" si="0"/>
        <v>#VALUE!</v>
      </c>
      <c r="L31" s="29">
        <f t="shared" si="1"/>
        <v>0</v>
      </c>
      <c r="M31" s="29">
        <f t="shared" si="2"/>
        <v>0</v>
      </c>
      <c r="N31" s="29">
        <f t="shared" si="3"/>
        <v>0</v>
      </c>
      <c r="O31" s="29" t="e">
        <f t="shared" si="4"/>
        <v>#VALUE!</v>
      </c>
    </row>
    <row r="32" spans="1:15" ht="16.5" x14ac:dyDescent="0.25">
      <c r="A32" s="21" t="s">
        <v>60</v>
      </c>
      <c r="B32" s="13" t="s">
        <v>61</v>
      </c>
      <c r="C32" s="13">
        <v>5</v>
      </c>
      <c r="D32" s="13" t="s">
        <v>28</v>
      </c>
      <c r="E32" s="13">
        <v>19333</v>
      </c>
      <c r="F32" s="28"/>
      <c r="G32" s="28"/>
      <c r="H32" s="28"/>
      <c r="I32" s="28"/>
      <c r="K32" s="29">
        <f t="shared" si="0"/>
        <v>0</v>
      </c>
      <c r="L32" s="29">
        <f t="shared" si="1"/>
        <v>0</v>
      </c>
      <c r="M32" s="29">
        <f t="shared" si="2"/>
        <v>0</v>
      </c>
      <c r="N32" s="29">
        <f t="shared" si="3"/>
        <v>0</v>
      </c>
      <c r="O32" s="29">
        <f t="shared" si="4"/>
        <v>0</v>
      </c>
    </row>
    <row r="33" spans="1:15" ht="20.25" x14ac:dyDescent="0.3">
      <c r="A33" s="22">
        <v>994266</v>
      </c>
      <c r="B33" s="13" t="s">
        <v>62</v>
      </c>
      <c r="C33" s="13">
        <v>3.3</v>
      </c>
      <c r="D33" s="13" t="s">
        <v>28</v>
      </c>
      <c r="E33" s="13">
        <v>19280</v>
      </c>
      <c r="F33" s="14"/>
      <c r="G33" s="14"/>
      <c r="H33" s="14"/>
      <c r="I33" s="14"/>
      <c r="K33" s="29">
        <f t="shared" si="0"/>
        <v>0</v>
      </c>
      <c r="L33" s="29">
        <f t="shared" si="1"/>
        <v>0</v>
      </c>
      <c r="M33" s="29">
        <f t="shared" si="2"/>
        <v>0</v>
      </c>
      <c r="N33" s="29">
        <f t="shared" si="3"/>
        <v>0</v>
      </c>
      <c r="O33" s="29">
        <f t="shared" si="4"/>
        <v>0</v>
      </c>
    </row>
    <row r="34" spans="1:15" ht="20.25" x14ac:dyDescent="0.3">
      <c r="A34" s="26" t="s">
        <v>163</v>
      </c>
      <c r="B34" s="13" t="s">
        <v>165</v>
      </c>
      <c r="C34" s="13">
        <v>2.5</v>
      </c>
      <c r="D34" s="9" t="s">
        <v>58</v>
      </c>
      <c r="E34" s="9">
        <v>19332</v>
      </c>
      <c r="F34" s="14" t="s">
        <v>75</v>
      </c>
      <c r="G34" s="14"/>
      <c r="H34" s="14"/>
      <c r="I34" s="14"/>
      <c r="J34" s="2" t="s">
        <v>167</v>
      </c>
      <c r="K34" s="29" t="e">
        <f t="shared" si="0"/>
        <v>#VALUE!</v>
      </c>
      <c r="L34" s="29">
        <f t="shared" si="1"/>
        <v>0</v>
      </c>
      <c r="M34" s="29">
        <f t="shared" si="2"/>
        <v>0</v>
      </c>
      <c r="N34" s="29">
        <f t="shared" si="3"/>
        <v>0</v>
      </c>
      <c r="O34" s="29" t="e">
        <f t="shared" si="4"/>
        <v>#VALUE!</v>
      </c>
    </row>
    <row r="35" spans="1:15" ht="20.25" x14ac:dyDescent="0.3">
      <c r="A35" s="26" t="s">
        <v>164</v>
      </c>
      <c r="B35" s="13" t="s">
        <v>166</v>
      </c>
      <c r="C35" s="13">
        <v>2</v>
      </c>
      <c r="D35" s="13" t="s">
        <v>28</v>
      </c>
      <c r="E35" s="13">
        <v>19348</v>
      </c>
      <c r="F35" s="14">
        <v>11</v>
      </c>
      <c r="G35" s="14"/>
      <c r="H35" s="14"/>
      <c r="I35" s="14"/>
      <c r="K35" s="29">
        <f t="shared" si="0"/>
        <v>22</v>
      </c>
      <c r="L35" s="29">
        <f t="shared" si="1"/>
        <v>0</v>
      </c>
      <c r="M35" s="29">
        <f t="shared" si="2"/>
        <v>0</v>
      </c>
      <c r="N35" s="29">
        <f t="shared" si="3"/>
        <v>0</v>
      </c>
      <c r="O35" s="29">
        <f t="shared" si="4"/>
        <v>22</v>
      </c>
    </row>
    <row r="36" spans="1:15" ht="20.25" x14ac:dyDescent="0.3">
      <c r="A36" s="22">
        <v>7502223916272</v>
      </c>
      <c r="B36" s="13" t="s">
        <v>63</v>
      </c>
      <c r="C36" s="13">
        <v>0.17</v>
      </c>
      <c r="D36" s="13" t="s">
        <v>64</v>
      </c>
      <c r="E36" s="13">
        <v>17407</v>
      </c>
      <c r="F36" s="14"/>
      <c r="G36" s="14"/>
      <c r="H36" s="14"/>
      <c r="I36" s="14"/>
      <c r="K36" s="29">
        <f t="shared" si="0"/>
        <v>0</v>
      </c>
      <c r="L36" s="29">
        <f t="shared" si="1"/>
        <v>0</v>
      </c>
      <c r="M36" s="29">
        <f t="shared" si="2"/>
        <v>0</v>
      </c>
      <c r="N36" s="29">
        <f t="shared" si="3"/>
        <v>0</v>
      </c>
      <c r="O36" s="29">
        <f t="shared" si="4"/>
        <v>0</v>
      </c>
    </row>
    <row r="37" spans="1:15" ht="20.25" x14ac:dyDescent="0.3">
      <c r="A37" s="22">
        <v>990088</v>
      </c>
      <c r="B37" s="13" t="s">
        <v>65</v>
      </c>
      <c r="C37" s="13">
        <v>1</v>
      </c>
      <c r="D37" s="13" t="s">
        <v>64</v>
      </c>
      <c r="E37" s="13">
        <v>17349</v>
      </c>
      <c r="F37" s="14">
        <v>150</v>
      </c>
      <c r="G37" s="14"/>
      <c r="H37" s="14"/>
      <c r="I37" s="14"/>
      <c r="K37" s="29">
        <f t="shared" si="0"/>
        <v>150</v>
      </c>
      <c r="L37" s="29">
        <f t="shared" si="1"/>
        <v>0</v>
      </c>
      <c r="M37" s="29">
        <f t="shared" si="2"/>
        <v>0</v>
      </c>
      <c r="N37" s="29">
        <f t="shared" si="3"/>
        <v>0</v>
      </c>
      <c r="O37" s="29">
        <f t="shared" si="4"/>
        <v>150</v>
      </c>
    </row>
    <row r="38" spans="1:15" ht="15.75" x14ac:dyDescent="0.25">
      <c r="F38" s="19"/>
      <c r="G38" s="23"/>
      <c r="H38" s="23"/>
      <c r="K38" s="10" t="e">
        <f>SUM(K12:K37)</f>
        <v>#VALUE!</v>
      </c>
      <c r="L38" s="10">
        <f>SUM(L12:L37)</f>
        <v>0</v>
      </c>
      <c r="M38" s="10">
        <f>SUM(M12:M37)</f>
        <v>0</v>
      </c>
      <c r="N38" s="10">
        <f>SUM(N12:N37)</f>
        <v>0</v>
      </c>
      <c r="O38" s="31" t="e">
        <f>SUM(O12:O37)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59" orientation="landscape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19.7109375" style="2" customWidth="1"/>
    <col min="3" max="3" width="62" style="2" bestFit="1" customWidth="1"/>
    <col min="4" max="4" width="8.5703125" style="2" customWidth="1"/>
    <col min="5" max="5" width="10.140625" style="2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516</v>
      </c>
      <c r="B7" s="3"/>
      <c r="C7" s="3"/>
      <c r="D7" s="3"/>
      <c r="E7" s="4"/>
      <c r="F7" s="4"/>
      <c r="G7" s="4"/>
      <c r="H7" s="4"/>
      <c r="I7" s="4"/>
    </row>
    <row r="8" spans="1:15" ht="20.25" x14ac:dyDescent="0.3">
      <c r="A8" s="5"/>
      <c r="B8" s="5"/>
      <c r="C8" s="5"/>
      <c r="D8" s="3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6" t="s">
        <v>537</v>
      </c>
      <c r="C11" s="10" t="s">
        <v>3</v>
      </c>
      <c r="D11" s="10" t="s">
        <v>490</v>
      </c>
      <c r="E11" s="10" t="s">
        <v>4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7">
        <v>19342</v>
      </c>
      <c r="C12" s="13" t="s">
        <v>18</v>
      </c>
      <c r="D12" s="13">
        <v>4.5</v>
      </c>
      <c r="E12" s="13" t="s">
        <v>14</v>
      </c>
      <c r="F12" s="14">
        <v>2</v>
      </c>
      <c r="G12" s="14">
        <v>8</v>
      </c>
      <c r="H12" s="14"/>
      <c r="I12" s="14"/>
      <c r="K12" s="29">
        <f t="shared" ref="K12:K33" si="0">F12*D12</f>
        <v>9</v>
      </c>
      <c r="L12" s="29">
        <f t="shared" ref="L12:L33" si="1">G12*D12</f>
        <v>36</v>
      </c>
      <c r="M12" s="29">
        <f t="shared" ref="M12:M33" si="2">H12*D12</f>
        <v>0</v>
      </c>
      <c r="N12" s="29">
        <f t="shared" ref="N12:N33" si="3">I12*D12</f>
        <v>0</v>
      </c>
      <c r="O12" s="29">
        <f t="shared" ref="O12:O33" si="4">N12+M12+L12+K12</f>
        <v>45</v>
      </c>
    </row>
    <row r="13" spans="1:15" ht="20.25" x14ac:dyDescent="0.3">
      <c r="A13" s="32" t="s">
        <v>520</v>
      </c>
      <c r="B13" s="7">
        <v>19344</v>
      </c>
      <c r="C13" s="13" t="s">
        <v>20</v>
      </c>
      <c r="D13" s="13">
        <v>2</v>
      </c>
      <c r="E13" s="13" t="s">
        <v>14</v>
      </c>
      <c r="F13" s="14">
        <v>10</v>
      </c>
      <c r="G13" s="14">
        <v>4</v>
      </c>
      <c r="H13" s="14">
        <v>2</v>
      </c>
      <c r="I13" s="14">
        <v>10</v>
      </c>
      <c r="K13" s="29">
        <f t="shared" si="0"/>
        <v>20</v>
      </c>
      <c r="L13" s="29">
        <f t="shared" si="1"/>
        <v>8</v>
      </c>
      <c r="M13" s="29">
        <f t="shared" si="2"/>
        <v>4</v>
      </c>
      <c r="N13" s="29">
        <f t="shared" si="3"/>
        <v>20</v>
      </c>
      <c r="O13" s="29">
        <f t="shared" si="4"/>
        <v>52</v>
      </c>
    </row>
    <row r="14" spans="1:15" ht="20.25" x14ac:dyDescent="0.3">
      <c r="A14" s="32" t="s">
        <v>521</v>
      </c>
      <c r="B14" s="8">
        <v>19320</v>
      </c>
      <c r="C14" s="13" t="s">
        <v>24</v>
      </c>
      <c r="D14" s="13">
        <v>5.0999999999999996</v>
      </c>
      <c r="E14" s="9" t="s">
        <v>14</v>
      </c>
      <c r="F14" s="14" t="s">
        <v>25</v>
      </c>
      <c r="G14" s="14" t="s">
        <v>25</v>
      </c>
      <c r="H14" s="14" t="s">
        <v>25</v>
      </c>
      <c r="I14" s="14" t="s">
        <v>25</v>
      </c>
      <c r="J14" s="2" t="s">
        <v>25</v>
      </c>
      <c r="K14" s="29" t="e">
        <f t="shared" si="0"/>
        <v>#VALUE!</v>
      </c>
      <c r="L14" s="29" t="e">
        <f t="shared" si="1"/>
        <v>#VALUE!</v>
      </c>
      <c r="M14" s="29" t="e">
        <f t="shared" si="2"/>
        <v>#VALUE!</v>
      </c>
      <c r="N14" s="29" t="e">
        <f t="shared" si="3"/>
        <v>#VALUE!</v>
      </c>
      <c r="O14" s="29" t="e">
        <f t="shared" si="4"/>
        <v>#VALUE!</v>
      </c>
    </row>
    <row r="15" spans="1:15" ht="20.25" x14ac:dyDescent="0.3">
      <c r="A15" s="32">
        <v>1176</v>
      </c>
      <c r="B15" s="7">
        <v>19315</v>
      </c>
      <c r="C15" s="13" t="s">
        <v>27</v>
      </c>
      <c r="D15" s="13">
        <v>2.4</v>
      </c>
      <c r="E15" s="13" t="s">
        <v>28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7">
        <v>19309</v>
      </c>
      <c r="C16" s="13" t="s">
        <v>30</v>
      </c>
      <c r="D16" s="13">
        <v>0.8</v>
      </c>
      <c r="E16" s="13" t="s">
        <v>28</v>
      </c>
      <c r="F16" s="14">
        <v>30</v>
      </c>
      <c r="G16" s="14"/>
      <c r="H16" s="14">
        <v>28</v>
      </c>
      <c r="I16" s="14">
        <v>30</v>
      </c>
      <c r="K16" s="29">
        <f t="shared" si="0"/>
        <v>24</v>
      </c>
      <c r="L16" s="29">
        <f t="shared" si="1"/>
        <v>0</v>
      </c>
      <c r="M16" s="29">
        <f t="shared" si="2"/>
        <v>22.400000000000002</v>
      </c>
      <c r="N16" s="29">
        <f t="shared" si="3"/>
        <v>24</v>
      </c>
      <c r="O16" s="29">
        <f t="shared" si="4"/>
        <v>70.400000000000006</v>
      </c>
    </row>
    <row r="17" spans="1:15" ht="20.25" x14ac:dyDescent="0.3">
      <c r="A17" s="34" t="s">
        <v>532</v>
      </c>
      <c r="B17" s="8">
        <v>19336</v>
      </c>
      <c r="C17" s="13" t="s">
        <v>32</v>
      </c>
      <c r="D17" s="13">
        <v>0.35</v>
      </c>
      <c r="E17" s="9" t="s">
        <v>28</v>
      </c>
      <c r="F17" s="14"/>
      <c r="G17" s="14" t="s">
        <v>69</v>
      </c>
      <c r="H17" s="14" t="s">
        <v>71</v>
      </c>
      <c r="I17" s="14" t="s">
        <v>71</v>
      </c>
      <c r="J17" s="2" t="s">
        <v>25</v>
      </c>
      <c r="K17" s="29">
        <f t="shared" si="0"/>
        <v>0</v>
      </c>
      <c r="L17" s="29" t="e">
        <f t="shared" si="1"/>
        <v>#VALUE!</v>
      </c>
      <c r="M17" s="29" t="e">
        <f t="shared" si="2"/>
        <v>#VALUE!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34" t="s">
        <v>533</v>
      </c>
      <c r="B18" s="8">
        <v>19337</v>
      </c>
      <c r="C18" s="13" t="s">
        <v>34</v>
      </c>
      <c r="D18" s="13">
        <v>0.35</v>
      </c>
      <c r="E18" s="9" t="s">
        <v>28</v>
      </c>
      <c r="F18" s="14" t="s">
        <v>75</v>
      </c>
      <c r="G18" s="14" t="s">
        <v>69</v>
      </c>
      <c r="H18" s="14" t="s">
        <v>68</v>
      </c>
      <c r="I18" s="14" t="s">
        <v>71</v>
      </c>
      <c r="J18" s="2" t="s">
        <v>25</v>
      </c>
      <c r="K18" s="29" t="e">
        <f t="shared" si="0"/>
        <v>#VALUE!</v>
      </c>
      <c r="L18" s="29" t="e">
        <f t="shared" si="1"/>
        <v>#VALUE!</v>
      </c>
      <c r="M18" s="29" t="e">
        <f t="shared" si="2"/>
        <v>#VALUE!</v>
      </c>
      <c r="N18" s="29" t="e">
        <f t="shared" si="3"/>
        <v>#VALUE!</v>
      </c>
      <c r="O18" s="29" t="e">
        <f t="shared" si="4"/>
        <v>#VALUE!</v>
      </c>
    </row>
    <row r="19" spans="1:15" ht="20.25" x14ac:dyDescent="0.3">
      <c r="A19" s="34" t="s">
        <v>534</v>
      </c>
      <c r="B19" s="8">
        <v>19338</v>
      </c>
      <c r="C19" s="13" t="s">
        <v>36</v>
      </c>
      <c r="D19" s="13">
        <v>0.35</v>
      </c>
      <c r="E19" s="9" t="s">
        <v>28</v>
      </c>
      <c r="F19" s="14"/>
      <c r="G19" s="14"/>
      <c r="H19" s="14" t="s">
        <v>71</v>
      </c>
      <c r="I19" s="14"/>
      <c r="J19" s="2" t="s">
        <v>25</v>
      </c>
      <c r="K19" s="29">
        <f t="shared" si="0"/>
        <v>0</v>
      </c>
      <c r="L19" s="29">
        <f t="shared" si="1"/>
        <v>0</v>
      </c>
      <c r="M19" s="29" t="e">
        <f t="shared" si="2"/>
        <v>#VALUE!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7">
        <v>19314</v>
      </c>
      <c r="C20" s="13" t="s">
        <v>38</v>
      </c>
      <c r="D20" s="13">
        <v>2.2000000000000002</v>
      </c>
      <c r="E20" s="13" t="s">
        <v>28</v>
      </c>
      <c r="F20" s="14"/>
      <c r="G20" s="14">
        <v>20</v>
      </c>
      <c r="H20" s="14">
        <v>11</v>
      </c>
      <c r="I20" s="14"/>
      <c r="K20" s="29">
        <f t="shared" si="0"/>
        <v>0</v>
      </c>
      <c r="L20" s="29">
        <f t="shared" si="1"/>
        <v>44</v>
      </c>
      <c r="M20" s="29">
        <f t="shared" si="2"/>
        <v>24.200000000000003</v>
      </c>
      <c r="N20" s="29">
        <f t="shared" si="3"/>
        <v>0</v>
      </c>
      <c r="O20" s="29">
        <f t="shared" si="4"/>
        <v>68.2</v>
      </c>
    </row>
    <row r="21" spans="1:15" ht="20.25" x14ac:dyDescent="0.3">
      <c r="A21" s="32" t="s">
        <v>523</v>
      </c>
      <c r="B21" s="7">
        <v>19343</v>
      </c>
      <c r="C21" s="13" t="s">
        <v>40</v>
      </c>
      <c r="D21" s="13">
        <v>5</v>
      </c>
      <c r="E21" s="13" t="s">
        <v>28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7">
        <v>17353</v>
      </c>
      <c r="C22" s="13" t="s">
        <v>42</v>
      </c>
      <c r="D22" s="13">
        <v>2.5</v>
      </c>
      <c r="E22" s="13" t="s">
        <v>28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7">
        <v>1371</v>
      </c>
      <c r="C23" s="13" t="s">
        <v>48</v>
      </c>
      <c r="D23" s="13">
        <v>2.6</v>
      </c>
      <c r="E23" s="13" t="s">
        <v>28</v>
      </c>
      <c r="F23" s="14"/>
      <c r="G23" s="14"/>
      <c r="H23" s="14"/>
      <c r="I23" s="14"/>
      <c r="K23" s="29">
        <f t="shared" si="0"/>
        <v>0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0</v>
      </c>
    </row>
    <row r="24" spans="1:15" ht="20.25" x14ac:dyDescent="0.3">
      <c r="A24" s="32" t="s">
        <v>526</v>
      </c>
      <c r="B24" s="7">
        <v>19318</v>
      </c>
      <c r="C24" s="9" t="s">
        <v>50</v>
      </c>
      <c r="D24" s="13">
        <v>3.6</v>
      </c>
      <c r="E24" s="13" t="s">
        <v>28</v>
      </c>
      <c r="F24" s="14"/>
      <c r="G24" s="14">
        <v>30</v>
      </c>
      <c r="H24" s="14">
        <v>20</v>
      </c>
      <c r="I24" s="14"/>
      <c r="K24" s="29">
        <f t="shared" si="0"/>
        <v>0</v>
      </c>
      <c r="L24" s="29">
        <f t="shared" si="1"/>
        <v>108</v>
      </c>
      <c r="M24" s="29">
        <f t="shared" si="2"/>
        <v>72</v>
      </c>
      <c r="N24" s="29">
        <f t="shared" si="3"/>
        <v>0</v>
      </c>
      <c r="O24" s="29">
        <f t="shared" si="4"/>
        <v>180</v>
      </c>
    </row>
    <row r="25" spans="1:15" s="18" customFormat="1" ht="20.25" x14ac:dyDescent="0.3">
      <c r="A25" s="32" t="s">
        <v>527</v>
      </c>
      <c r="B25" s="7">
        <v>19301</v>
      </c>
      <c r="C25" s="13" t="s">
        <v>53</v>
      </c>
      <c r="D25" s="13">
        <v>5</v>
      </c>
      <c r="E25" s="13" t="s">
        <v>28</v>
      </c>
      <c r="F25" s="14"/>
      <c r="G25" s="14"/>
      <c r="H25" s="14"/>
      <c r="I25" s="14"/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0</v>
      </c>
    </row>
    <row r="26" spans="1:15" ht="20.25" x14ac:dyDescent="0.3">
      <c r="A26" s="32" t="s">
        <v>528</v>
      </c>
      <c r="B26" s="7">
        <v>19349</v>
      </c>
      <c r="C26" s="13" t="s">
        <v>55</v>
      </c>
      <c r="D26" s="13">
        <v>5</v>
      </c>
      <c r="E26" s="13" t="s">
        <v>28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2">
        <v>2130</v>
      </c>
      <c r="B27" s="8">
        <v>19335</v>
      </c>
      <c r="C27" s="13" t="s">
        <v>517</v>
      </c>
      <c r="D27" s="13">
        <v>2.4</v>
      </c>
      <c r="E27" s="9" t="s">
        <v>58</v>
      </c>
      <c r="F27" s="14"/>
      <c r="G27" s="14" t="s">
        <v>518</v>
      </c>
      <c r="H27" s="14" t="s">
        <v>69</v>
      </c>
      <c r="I27" s="14"/>
      <c r="J27" s="2" t="s">
        <v>59</v>
      </c>
      <c r="K27" s="29">
        <f t="shared" si="0"/>
        <v>0</v>
      </c>
      <c r="L27" s="29" t="e">
        <f t="shared" si="1"/>
        <v>#VALUE!</v>
      </c>
      <c r="M27" s="29" t="e">
        <f t="shared" si="2"/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7">
        <v>19333</v>
      </c>
      <c r="C28" s="13" t="s">
        <v>61</v>
      </c>
      <c r="D28" s="13">
        <v>5</v>
      </c>
      <c r="E28" s="13" t="s">
        <v>28</v>
      </c>
      <c r="F28" s="28"/>
      <c r="G28" s="28"/>
      <c r="H28" s="28">
        <v>8</v>
      </c>
      <c r="I28" s="28"/>
      <c r="K28" s="29">
        <f t="shared" si="0"/>
        <v>0</v>
      </c>
      <c r="L28" s="29">
        <f t="shared" si="1"/>
        <v>0</v>
      </c>
      <c r="M28" s="29">
        <f t="shared" si="2"/>
        <v>40</v>
      </c>
      <c r="N28" s="29">
        <f t="shared" si="3"/>
        <v>0</v>
      </c>
      <c r="O28" s="29">
        <f t="shared" si="4"/>
        <v>40</v>
      </c>
    </row>
    <row r="29" spans="1:15" ht="20.25" x14ac:dyDescent="0.3">
      <c r="A29" s="32">
        <v>4266</v>
      </c>
      <c r="B29" s="7">
        <v>19280</v>
      </c>
      <c r="C29" s="13" t="s">
        <v>62</v>
      </c>
      <c r="D29" s="13">
        <v>3.3</v>
      </c>
      <c r="E29" s="13" t="s">
        <v>28</v>
      </c>
      <c r="F29" s="14"/>
      <c r="G29" s="14">
        <v>2</v>
      </c>
      <c r="H29" s="14">
        <v>4</v>
      </c>
      <c r="I29" s="14"/>
      <c r="K29" s="29">
        <f t="shared" si="0"/>
        <v>0</v>
      </c>
      <c r="L29" s="29">
        <f t="shared" si="1"/>
        <v>6.6</v>
      </c>
      <c r="M29" s="29">
        <f t="shared" si="2"/>
        <v>13.2</v>
      </c>
      <c r="N29" s="29">
        <f t="shared" si="3"/>
        <v>0</v>
      </c>
      <c r="O29" s="29">
        <f t="shared" si="4"/>
        <v>19.799999999999997</v>
      </c>
    </row>
    <row r="30" spans="1:15" ht="20.25" x14ac:dyDescent="0.3">
      <c r="A30" s="32" t="s">
        <v>163</v>
      </c>
      <c r="B30" s="8">
        <v>19332</v>
      </c>
      <c r="C30" s="13" t="s">
        <v>165</v>
      </c>
      <c r="D30" s="13">
        <v>2.5</v>
      </c>
      <c r="E30" s="9" t="s">
        <v>58</v>
      </c>
      <c r="F30" s="14" t="s">
        <v>71</v>
      </c>
      <c r="G30" s="14" t="s">
        <v>111</v>
      </c>
      <c r="H30" s="14" t="s">
        <v>111</v>
      </c>
      <c r="I30" s="14"/>
      <c r="J30" s="2" t="s">
        <v>167</v>
      </c>
      <c r="K30" s="29" t="e">
        <f t="shared" si="0"/>
        <v>#VALUE!</v>
      </c>
      <c r="L30" s="29" t="e">
        <f t="shared" si="1"/>
        <v>#VALUE!</v>
      </c>
      <c r="M30" s="29" t="e">
        <f t="shared" si="2"/>
        <v>#VALUE!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7">
        <v>19348</v>
      </c>
      <c r="C31" s="13" t="s">
        <v>166</v>
      </c>
      <c r="D31" s="13">
        <v>2</v>
      </c>
      <c r="E31" s="13" t="s">
        <v>28</v>
      </c>
      <c r="F31" s="14"/>
      <c r="G31" s="14"/>
      <c r="H31" s="14"/>
      <c r="I31" s="14"/>
      <c r="K31" s="29">
        <f t="shared" si="0"/>
        <v>0</v>
      </c>
      <c r="L31" s="29">
        <f t="shared" si="1"/>
        <v>0</v>
      </c>
      <c r="M31" s="29">
        <f t="shared" si="2"/>
        <v>0</v>
      </c>
      <c r="N31" s="29">
        <f t="shared" si="3"/>
        <v>0</v>
      </c>
      <c r="O31" s="29">
        <f t="shared" si="4"/>
        <v>0</v>
      </c>
    </row>
    <row r="32" spans="1:15" ht="20.25" x14ac:dyDescent="0.3">
      <c r="A32" s="34" t="s">
        <v>535</v>
      </c>
      <c r="B32" s="7">
        <v>17407</v>
      </c>
      <c r="C32" s="13" t="s">
        <v>63</v>
      </c>
      <c r="D32" s="13">
        <v>0.17</v>
      </c>
      <c r="E32" s="13" t="s">
        <v>64</v>
      </c>
      <c r="F32" s="14">
        <v>60</v>
      </c>
      <c r="G32" s="14">
        <v>100</v>
      </c>
      <c r="H32" s="14">
        <v>30</v>
      </c>
      <c r="I32" s="14"/>
      <c r="K32" s="29">
        <f t="shared" si="0"/>
        <v>10.200000000000001</v>
      </c>
      <c r="L32" s="29">
        <f t="shared" si="1"/>
        <v>17</v>
      </c>
      <c r="M32" s="29">
        <f t="shared" si="2"/>
        <v>5.1000000000000005</v>
      </c>
      <c r="N32" s="29">
        <f t="shared" si="3"/>
        <v>0</v>
      </c>
      <c r="O32" s="29">
        <f t="shared" si="4"/>
        <v>32.300000000000004</v>
      </c>
    </row>
    <row r="33" spans="1:15" ht="20.25" x14ac:dyDescent="0.3">
      <c r="A33" s="32" t="s">
        <v>530</v>
      </c>
      <c r="B33" s="7">
        <v>17349</v>
      </c>
      <c r="C33" s="13" t="s">
        <v>65</v>
      </c>
      <c r="D33" s="13">
        <v>1</v>
      </c>
      <c r="E33" s="13" t="s">
        <v>64</v>
      </c>
      <c r="F33" s="14"/>
      <c r="G33" s="14">
        <v>100</v>
      </c>
      <c r="H33" s="14">
        <v>50</v>
      </c>
      <c r="I33" s="14">
        <v>60</v>
      </c>
      <c r="K33" s="29">
        <f t="shared" si="0"/>
        <v>0</v>
      </c>
      <c r="L33" s="29">
        <f t="shared" si="1"/>
        <v>100</v>
      </c>
      <c r="M33" s="29">
        <f t="shared" si="2"/>
        <v>50</v>
      </c>
      <c r="N33" s="29">
        <f t="shared" si="3"/>
        <v>60</v>
      </c>
      <c r="O33" s="29">
        <f t="shared" si="4"/>
        <v>210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 t="e">
        <f>SUM(N12:N33)</f>
        <v>#VALUE!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59" orientation="landscape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19.7109375" style="2" customWidth="1"/>
    <col min="3" max="3" width="62" style="2" bestFit="1" customWidth="1"/>
    <col min="4" max="4" width="8.5703125" style="2" customWidth="1"/>
    <col min="5" max="5" width="12.28515625" style="2" bestFit="1" customWidth="1"/>
    <col min="6" max="6" width="15.85546875" style="2" customWidth="1"/>
    <col min="7" max="7" width="21" style="11" hidden="1" customWidth="1"/>
    <col min="8" max="8" width="15.85546875" style="11" hidden="1" customWidth="1"/>
    <col min="9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538</v>
      </c>
      <c r="B7" s="3"/>
      <c r="C7" s="3"/>
      <c r="D7" s="3"/>
      <c r="E7" s="4"/>
      <c r="F7" s="4"/>
      <c r="G7" s="4"/>
      <c r="H7" s="4"/>
      <c r="I7" s="4"/>
    </row>
    <row r="8" spans="1:15" ht="20.25" x14ac:dyDescent="0.3">
      <c r="A8" s="5"/>
      <c r="B8" s="5"/>
      <c r="C8" s="5"/>
      <c r="D8" s="3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6" t="s">
        <v>537</v>
      </c>
      <c r="C11" s="10" t="s">
        <v>3</v>
      </c>
      <c r="D11" s="10" t="s">
        <v>490</v>
      </c>
      <c r="E11" s="10" t="s">
        <v>4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7">
        <v>19342</v>
      </c>
      <c r="C12" s="13" t="s">
        <v>18</v>
      </c>
      <c r="D12" s="13">
        <v>4.5</v>
      </c>
      <c r="E12" s="13" t="s">
        <v>14</v>
      </c>
      <c r="F12" s="14">
        <v>3</v>
      </c>
      <c r="G12" s="14"/>
      <c r="H12" s="14"/>
      <c r="I12" s="14"/>
      <c r="K12" s="29">
        <f t="shared" ref="K12:K33" si="0">F12*D12</f>
        <v>13.5</v>
      </c>
      <c r="L12" s="29">
        <f t="shared" ref="L12:L33" si="1">G12*D12</f>
        <v>0</v>
      </c>
      <c r="M12" s="29">
        <f t="shared" ref="M12:M33" si="2">H12*D12</f>
        <v>0</v>
      </c>
      <c r="N12" s="29">
        <f t="shared" ref="N12:N33" si="3">I12*D12</f>
        <v>0</v>
      </c>
      <c r="O12" s="29">
        <f t="shared" ref="O12:O33" si="4">N12+M12+L12+K12</f>
        <v>13.5</v>
      </c>
    </row>
    <row r="13" spans="1:15" ht="20.25" x14ac:dyDescent="0.3">
      <c r="A13" s="32" t="s">
        <v>520</v>
      </c>
      <c r="B13" s="7">
        <v>19344</v>
      </c>
      <c r="C13" s="13" t="s">
        <v>20</v>
      </c>
      <c r="D13" s="13">
        <v>2</v>
      </c>
      <c r="E13" s="13" t="s">
        <v>14</v>
      </c>
      <c r="F13" s="14">
        <v>10</v>
      </c>
      <c r="G13" s="14"/>
      <c r="H13" s="14"/>
      <c r="I13" s="14"/>
      <c r="K13" s="29">
        <f t="shared" si="0"/>
        <v>20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29">
        <f t="shared" si="4"/>
        <v>20</v>
      </c>
    </row>
    <row r="14" spans="1:15" ht="20.25" x14ac:dyDescent="0.3">
      <c r="A14" s="32" t="s">
        <v>521</v>
      </c>
      <c r="B14" s="8">
        <v>19320</v>
      </c>
      <c r="C14" s="13" t="s">
        <v>24</v>
      </c>
      <c r="D14" s="13">
        <v>5.0999999999999996</v>
      </c>
      <c r="E14" s="9" t="s">
        <v>14</v>
      </c>
      <c r="F14" s="14" t="s">
        <v>74</v>
      </c>
      <c r="G14" s="14"/>
      <c r="H14" s="14"/>
      <c r="I14" s="14" t="s">
        <v>25</v>
      </c>
      <c r="J14" s="2" t="s">
        <v>25</v>
      </c>
      <c r="K14" s="29" t="e">
        <f t="shared" si="0"/>
        <v>#VALUE!</v>
      </c>
      <c r="L14" s="29">
        <f t="shared" si="1"/>
        <v>0</v>
      </c>
      <c r="M14" s="29">
        <f t="shared" si="2"/>
        <v>0</v>
      </c>
      <c r="N14" s="29" t="e">
        <f t="shared" si="3"/>
        <v>#VALUE!</v>
      </c>
      <c r="O14" s="29" t="e">
        <f t="shared" si="4"/>
        <v>#VALUE!</v>
      </c>
    </row>
    <row r="15" spans="1:15" ht="20.25" x14ac:dyDescent="0.3">
      <c r="A15" s="32">
        <v>1176</v>
      </c>
      <c r="B15" s="7">
        <v>19315</v>
      </c>
      <c r="C15" s="13" t="s">
        <v>27</v>
      </c>
      <c r="D15" s="13">
        <v>2.4</v>
      </c>
      <c r="E15" s="13" t="s">
        <v>28</v>
      </c>
      <c r="F15" s="14"/>
      <c r="G15" s="14"/>
      <c r="H15" s="14"/>
      <c r="I15" s="14">
        <v>30</v>
      </c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72</v>
      </c>
      <c r="O15" s="29">
        <f t="shared" si="4"/>
        <v>72</v>
      </c>
    </row>
    <row r="16" spans="1:15" ht="20.25" x14ac:dyDescent="0.3">
      <c r="A16" s="33" t="s">
        <v>531</v>
      </c>
      <c r="B16" s="7">
        <v>19309</v>
      </c>
      <c r="C16" s="13" t="s">
        <v>30</v>
      </c>
      <c r="D16" s="13">
        <v>0.8</v>
      </c>
      <c r="E16" s="13" t="s">
        <v>28</v>
      </c>
      <c r="F16" s="14">
        <v>48</v>
      </c>
      <c r="G16" s="14"/>
      <c r="H16" s="14"/>
      <c r="I16" s="14"/>
      <c r="K16" s="29">
        <f t="shared" si="0"/>
        <v>38.400000000000006</v>
      </c>
      <c r="L16" s="29">
        <f t="shared" si="1"/>
        <v>0</v>
      </c>
      <c r="M16" s="29">
        <f t="shared" si="2"/>
        <v>0</v>
      </c>
      <c r="N16" s="29">
        <f t="shared" si="3"/>
        <v>0</v>
      </c>
      <c r="O16" s="29">
        <f t="shared" si="4"/>
        <v>38.400000000000006</v>
      </c>
    </row>
    <row r="17" spans="1:15" ht="20.25" x14ac:dyDescent="0.3">
      <c r="A17" s="34" t="s">
        <v>532</v>
      </c>
      <c r="B17" s="8">
        <v>19336</v>
      </c>
      <c r="C17" s="13" t="s">
        <v>32</v>
      </c>
      <c r="D17" s="13">
        <v>0.35</v>
      </c>
      <c r="E17" s="9" t="s">
        <v>28</v>
      </c>
      <c r="F17" s="14" t="s">
        <v>75</v>
      </c>
      <c r="G17" s="14"/>
      <c r="H17" s="14"/>
      <c r="I17" s="14" t="s">
        <v>75</v>
      </c>
      <c r="J17" s="2" t="s">
        <v>25</v>
      </c>
      <c r="K17" s="29" t="e">
        <f t="shared" si="0"/>
        <v>#VALUE!</v>
      </c>
      <c r="L17" s="29">
        <f t="shared" si="1"/>
        <v>0</v>
      </c>
      <c r="M17" s="29">
        <f t="shared" si="2"/>
        <v>0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34" t="s">
        <v>533</v>
      </c>
      <c r="B18" s="8">
        <v>19337</v>
      </c>
      <c r="C18" s="13" t="s">
        <v>34</v>
      </c>
      <c r="D18" s="13">
        <v>0.35</v>
      </c>
      <c r="E18" s="9" t="s">
        <v>28</v>
      </c>
      <c r="F18" s="14" t="s">
        <v>70</v>
      </c>
      <c r="G18" s="14"/>
      <c r="H18" s="14"/>
      <c r="I18" s="14" t="s">
        <v>131</v>
      </c>
      <c r="J18" s="2" t="s">
        <v>25</v>
      </c>
      <c r="K18" s="29" t="e">
        <f t="shared" si="0"/>
        <v>#VALUE!</v>
      </c>
      <c r="L18" s="29">
        <f t="shared" si="1"/>
        <v>0</v>
      </c>
      <c r="M18" s="29">
        <f t="shared" si="2"/>
        <v>0</v>
      </c>
      <c r="N18" s="29" t="e">
        <f t="shared" si="3"/>
        <v>#VALUE!</v>
      </c>
      <c r="O18" s="29" t="e">
        <f t="shared" si="4"/>
        <v>#VALUE!</v>
      </c>
    </row>
    <row r="19" spans="1:15" ht="20.25" x14ac:dyDescent="0.3">
      <c r="A19" s="34" t="s">
        <v>534</v>
      </c>
      <c r="B19" s="8">
        <v>19338</v>
      </c>
      <c r="C19" s="13" t="s">
        <v>36</v>
      </c>
      <c r="D19" s="13">
        <v>0.35</v>
      </c>
      <c r="E19" s="9" t="s">
        <v>28</v>
      </c>
      <c r="F19" s="14" t="s">
        <v>75</v>
      </c>
      <c r="G19" s="14"/>
      <c r="H19" s="14"/>
      <c r="I19" s="14" t="s">
        <v>74</v>
      </c>
      <c r="J19" s="2" t="s">
        <v>25</v>
      </c>
      <c r="K19" s="29" t="e">
        <f t="shared" si="0"/>
        <v>#VALUE!</v>
      </c>
      <c r="L19" s="29">
        <f t="shared" si="1"/>
        <v>0</v>
      </c>
      <c r="M19" s="29">
        <f t="shared" si="2"/>
        <v>0</v>
      </c>
      <c r="N19" s="29" t="e">
        <f t="shared" si="3"/>
        <v>#VALUE!</v>
      </c>
      <c r="O19" s="29" t="e">
        <f t="shared" si="4"/>
        <v>#VALUE!</v>
      </c>
    </row>
    <row r="20" spans="1:15" ht="20.25" x14ac:dyDescent="0.3">
      <c r="A20" s="32" t="s">
        <v>522</v>
      </c>
      <c r="B20" s="7">
        <v>19314</v>
      </c>
      <c r="C20" s="13" t="s">
        <v>38</v>
      </c>
      <c r="D20" s="13">
        <v>2.2000000000000002</v>
      </c>
      <c r="E20" s="13" t="s">
        <v>28</v>
      </c>
      <c r="F20" s="14">
        <v>30</v>
      </c>
      <c r="G20" s="14"/>
      <c r="H20" s="14"/>
      <c r="I20" s="14"/>
      <c r="K20" s="29">
        <f t="shared" si="0"/>
        <v>66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>
        <f t="shared" si="4"/>
        <v>66</v>
      </c>
    </row>
    <row r="21" spans="1:15" ht="20.25" x14ac:dyDescent="0.3">
      <c r="A21" s="32" t="s">
        <v>523</v>
      </c>
      <c r="B21" s="7">
        <v>19343</v>
      </c>
      <c r="C21" s="13" t="s">
        <v>40</v>
      </c>
      <c r="D21" s="13">
        <v>5</v>
      </c>
      <c r="E21" s="13" t="s">
        <v>28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7">
        <v>17353</v>
      </c>
      <c r="C22" s="13" t="s">
        <v>42</v>
      </c>
      <c r="D22" s="13">
        <v>2.5</v>
      </c>
      <c r="E22" s="13" t="s">
        <v>28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7">
        <v>1371</v>
      </c>
      <c r="C23" s="13" t="s">
        <v>48</v>
      </c>
      <c r="D23" s="13">
        <v>2.6</v>
      </c>
      <c r="E23" s="13" t="s">
        <v>28</v>
      </c>
      <c r="F23" s="14">
        <v>10</v>
      </c>
      <c r="G23" s="14"/>
      <c r="H23" s="14"/>
      <c r="I23" s="14"/>
      <c r="K23" s="29">
        <f t="shared" si="0"/>
        <v>26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26</v>
      </c>
    </row>
    <row r="24" spans="1:15" ht="20.25" x14ac:dyDescent="0.3">
      <c r="A24" s="32" t="s">
        <v>526</v>
      </c>
      <c r="B24" s="7">
        <v>19318</v>
      </c>
      <c r="C24" s="9" t="s">
        <v>50</v>
      </c>
      <c r="D24" s="13">
        <v>3.6</v>
      </c>
      <c r="E24" s="13" t="s">
        <v>28</v>
      </c>
      <c r="F24" s="14">
        <v>30</v>
      </c>
      <c r="G24" s="14"/>
      <c r="H24" s="14"/>
      <c r="I24" s="14"/>
      <c r="K24" s="29">
        <f t="shared" si="0"/>
        <v>108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108</v>
      </c>
    </row>
    <row r="25" spans="1:15" s="18" customFormat="1" ht="20.25" x14ac:dyDescent="0.3">
      <c r="A25" s="32" t="s">
        <v>527</v>
      </c>
      <c r="B25" s="7">
        <v>19301</v>
      </c>
      <c r="C25" s="13" t="s">
        <v>53</v>
      </c>
      <c r="D25" s="13">
        <v>5</v>
      </c>
      <c r="E25" s="13" t="s">
        <v>28</v>
      </c>
      <c r="F25" s="14">
        <v>20</v>
      </c>
      <c r="G25" s="14"/>
      <c r="H25" s="14"/>
      <c r="I25" s="14">
        <v>10</v>
      </c>
      <c r="K25" s="29">
        <f t="shared" si="0"/>
        <v>100</v>
      </c>
      <c r="L25" s="29">
        <f t="shared" si="1"/>
        <v>0</v>
      </c>
      <c r="M25" s="29">
        <f t="shared" si="2"/>
        <v>0</v>
      </c>
      <c r="N25" s="29">
        <f t="shared" si="3"/>
        <v>50</v>
      </c>
      <c r="O25" s="29">
        <f t="shared" si="4"/>
        <v>150</v>
      </c>
    </row>
    <row r="26" spans="1:15" ht="20.25" x14ac:dyDescent="0.3">
      <c r="A26" s="32" t="s">
        <v>528</v>
      </c>
      <c r="B26" s="7">
        <v>19349</v>
      </c>
      <c r="C26" s="13" t="s">
        <v>55</v>
      </c>
      <c r="D26" s="13">
        <v>5</v>
      </c>
      <c r="E26" s="13" t="s">
        <v>28</v>
      </c>
      <c r="F26" s="14">
        <v>2</v>
      </c>
      <c r="G26" s="14"/>
      <c r="H26" s="14"/>
      <c r="I26" s="14"/>
      <c r="K26" s="29">
        <f t="shared" si="0"/>
        <v>10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10</v>
      </c>
    </row>
    <row r="27" spans="1:15" ht="20.25" x14ac:dyDescent="0.3">
      <c r="A27" s="32">
        <v>2130</v>
      </c>
      <c r="B27" s="8">
        <v>19335</v>
      </c>
      <c r="C27" s="13" t="s">
        <v>517</v>
      </c>
      <c r="D27" s="13">
        <v>2.4</v>
      </c>
      <c r="E27" s="9" t="s">
        <v>58</v>
      </c>
      <c r="F27" s="14" t="s">
        <v>70</v>
      </c>
      <c r="G27" s="14"/>
      <c r="H27" s="14"/>
      <c r="I27" s="14" t="s">
        <v>69</v>
      </c>
      <c r="J27" s="2" t="s">
        <v>59</v>
      </c>
      <c r="K27" s="29" t="e">
        <f t="shared" si="0"/>
        <v>#VALUE!</v>
      </c>
      <c r="L27" s="29">
        <f t="shared" si="1"/>
        <v>0</v>
      </c>
      <c r="M27" s="29">
        <f t="shared" si="2"/>
        <v>0</v>
      </c>
      <c r="N27" s="29" t="e">
        <f t="shared" si="3"/>
        <v>#VALUE!</v>
      </c>
      <c r="O27" s="29" t="e">
        <f t="shared" si="4"/>
        <v>#VALUE!</v>
      </c>
    </row>
    <row r="28" spans="1:15" ht="18" x14ac:dyDescent="0.25">
      <c r="A28" s="32" t="s">
        <v>529</v>
      </c>
      <c r="B28" s="7">
        <v>19333</v>
      </c>
      <c r="C28" s="13" t="s">
        <v>61</v>
      </c>
      <c r="D28" s="13">
        <v>5</v>
      </c>
      <c r="E28" s="13" t="s">
        <v>28</v>
      </c>
      <c r="F28" s="28">
        <v>10</v>
      </c>
      <c r="G28" s="28"/>
      <c r="H28" s="28"/>
      <c r="I28" s="28">
        <v>10</v>
      </c>
      <c r="K28" s="29">
        <f t="shared" si="0"/>
        <v>50</v>
      </c>
      <c r="L28" s="29">
        <f t="shared" si="1"/>
        <v>0</v>
      </c>
      <c r="M28" s="29">
        <f t="shared" si="2"/>
        <v>0</v>
      </c>
      <c r="N28" s="29">
        <f t="shared" si="3"/>
        <v>50</v>
      </c>
      <c r="O28" s="29">
        <f t="shared" si="4"/>
        <v>100</v>
      </c>
    </row>
    <row r="29" spans="1:15" ht="20.25" x14ac:dyDescent="0.3">
      <c r="A29" s="32">
        <v>4266</v>
      </c>
      <c r="B29" s="7">
        <v>19280</v>
      </c>
      <c r="C29" s="13" t="s">
        <v>62</v>
      </c>
      <c r="D29" s="13">
        <v>3.3</v>
      </c>
      <c r="E29" s="13" t="s">
        <v>28</v>
      </c>
      <c r="F29" s="14">
        <v>2</v>
      </c>
      <c r="G29" s="14"/>
      <c r="H29" s="14"/>
      <c r="I29" s="14">
        <v>15</v>
      </c>
      <c r="K29" s="29">
        <f t="shared" si="0"/>
        <v>6.6</v>
      </c>
      <c r="L29" s="29">
        <f t="shared" si="1"/>
        <v>0</v>
      </c>
      <c r="M29" s="29">
        <f t="shared" si="2"/>
        <v>0</v>
      </c>
      <c r="N29" s="29">
        <f t="shared" si="3"/>
        <v>49.5</v>
      </c>
      <c r="O29" s="29">
        <f t="shared" si="4"/>
        <v>56.1</v>
      </c>
    </row>
    <row r="30" spans="1:15" ht="20.25" x14ac:dyDescent="0.3">
      <c r="A30" s="32" t="s">
        <v>163</v>
      </c>
      <c r="B30" s="8">
        <v>19332</v>
      </c>
      <c r="C30" s="13" t="s">
        <v>165</v>
      </c>
      <c r="D30" s="13">
        <v>2.5</v>
      </c>
      <c r="E30" s="9" t="s">
        <v>58</v>
      </c>
      <c r="F30" s="14" t="s">
        <v>75</v>
      </c>
      <c r="G30" s="14"/>
      <c r="H30" s="14"/>
      <c r="I30" s="14"/>
      <c r="J30" s="2" t="s">
        <v>167</v>
      </c>
      <c r="K30" s="29" t="e">
        <f t="shared" si="0"/>
        <v>#VALUE!</v>
      </c>
      <c r="L30" s="29">
        <f t="shared" si="1"/>
        <v>0</v>
      </c>
      <c r="M30" s="29">
        <f t="shared" si="2"/>
        <v>0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7">
        <v>19348</v>
      </c>
      <c r="C31" s="13" t="s">
        <v>166</v>
      </c>
      <c r="D31" s="13">
        <v>2</v>
      </c>
      <c r="E31" s="13" t="s">
        <v>28</v>
      </c>
      <c r="F31" s="14">
        <v>30</v>
      </c>
      <c r="G31" s="14"/>
      <c r="H31" s="14"/>
      <c r="I31" s="14">
        <v>25</v>
      </c>
      <c r="K31" s="29">
        <f t="shared" si="0"/>
        <v>60</v>
      </c>
      <c r="L31" s="29">
        <f t="shared" si="1"/>
        <v>0</v>
      </c>
      <c r="M31" s="29">
        <f t="shared" si="2"/>
        <v>0</v>
      </c>
      <c r="N31" s="29">
        <f t="shared" si="3"/>
        <v>50</v>
      </c>
      <c r="O31" s="29">
        <f t="shared" si="4"/>
        <v>110</v>
      </c>
    </row>
    <row r="32" spans="1:15" ht="20.25" x14ac:dyDescent="0.3">
      <c r="A32" s="34" t="s">
        <v>535</v>
      </c>
      <c r="B32" s="7">
        <v>17407</v>
      </c>
      <c r="C32" s="13" t="s">
        <v>63</v>
      </c>
      <c r="D32" s="13">
        <v>0.17</v>
      </c>
      <c r="E32" s="13" t="s">
        <v>64</v>
      </c>
      <c r="F32" s="14">
        <v>60</v>
      </c>
      <c r="G32" s="14"/>
      <c r="H32" s="14"/>
      <c r="I32" s="14">
        <v>50</v>
      </c>
      <c r="K32" s="29">
        <f t="shared" si="0"/>
        <v>10.200000000000001</v>
      </c>
      <c r="L32" s="29">
        <f t="shared" si="1"/>
        <v>0</v>
      </c>
      <c r="M32" s="29">
        <f t="shared" si="2"/>
        <v>0</v>
      </c>
      <c r="N32" s="29">
        <f t="shared" si="3"/>
        <v>8.5</v>
      </c>
      <c r="O32" s="29">
        <f t="shared" si="4"/>
        <v>18.700000000000003</v>
      </c>
    </row>
    <row r="33" spans="1:15" ht="20.25" x14ac:dyDescent="0.3">
      <c r="A33" s="32" t="s">
        <v>530</v>
      </c>
      <c r="B33" s="7">
        <v>17349</v>
      </c>
      <c r="C33" s="13" t="s">
        <v>65</v>
      </c>
      <c r="D33" s="13">
        <v>1</v>
      </c>
      <c r="E33" s="13" t="s">
        <v>64</v>
      </c>
      <c r="F33" s="14">
        <v>80</v>
      </c>
      <c r="G33" s="14"/>
      <c r="H33" s="14"/>
      <c r="I33" s="14">
        <v>100</v>
      </c>
      <c r="K33" s="29">
        <f t="shared" si="0"/>
        <v>80</v>
      </c>
      <c r="L33" s="29">
        <f t="shared" si="1"/>
        <v>0</v>
      </c>
      <c r="M33" s="29">
        <f t="shared" si="2"/>
        <v>0</v>
      </c>
      <c r="N33" s="29">
        <f t="shared" si="3"/>
        <v>100</v>
      </c>
      <c r="O33" s="29">
        <f t="shared" si="4"/>
        <v>180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>
        <f>SUM(L12:L33)</f>
        <v>0</v>
      </c>
      <c r="M34" s="10">
        <f>SUM(M12:M33)</f>
        <v>0</v>
      </c>
      <c r="N34" s="10" t="e">
        <f>SUM(N12:N33)</f>
        <v>#VALUE!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72" orientation="landscape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19.7109375" style="2" customWidth="1"/>
    <col min="3" max="3" width="62" style="2" bestFit="1" customWidth="1"/>
    <col min="4" max="4" width="8.5703125" style="2" customWidth="1"/>
    <col min="5" max="5" width="12.28515625" style="2" bestFit="1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539</v>
      </c>
      <c r="B7" s="3"/>
      <c r="C7" s="3"/>
      <c r="D7" s="3"/>
      <c r="E7" s="4"/>
      <c r="F7" s="4"/>
      <c r="G7" s="4"/>
      <c r="H7" s="4"/>
      <c r="I7" s="4"/>
    </row>
    <row r="8" spans="1:15" ht="20.25" x14ac:dyDescent="0.3">
      <c r="A8" s="5"/>
      <c r="B8" s="5"/>
      <c r="C8" s="5"/>
      <c r="D8" s="3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6" t="s">
        <v>537</v>
      </c>
      <c r="C11" s="10" t="s">
        <v>3</v>
      </c>
      <c r="D11" s="10" t="s">
        <v>490</v>
      </c>
      <c r="E11" s="10" t="s">
        <v>4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7">
        <v>19342</v>
      </c>
      <c r="C12" s="13" t="s">
        <v>18</v>
      </c>
      <c r="D12" s="13">
        <v>4.5</v>
      </c>
      <c r="E12" s="13" t="s">
        <v>14</v>
      </c>
      <c r="F12" s="14">
        <v>2</v>
      </c>
      <c r="G12" s="14">
        <v>8</v>
      </c>
      <c r="H12" s="14">
        <v>2</v>
      </c>
      <c r="I12" s="14">
        <v>3</v>
      </c>
      <c r="K12" s="29">
        <f t="shared" ref="K12:K33" si="0">F12*D12</f>
        <v>9</v>
      </c>
      <c r="L12" s="29">
        <f t="shared" ref="L12:L33" si="1">G12*D12</f>
        <v>36</v>
      </c>
      <c r="M12" s="29">
        <f t="shared" ref="M12:M33" si="2">H12*D12</f>
        <v>9</v>
      </c>
      <c r="N12" s="29">
        <f t="shared" ref="N12:N33" si="3">I12*D12</f>
        <v>13.5</v>
      </c>
      <c r="O12" s="29">
        <f t="shared" ref="O12:O33" si="4">N12+M12+L12+K12</f>
        <v>67.5</v>
      </c>
    </row>
    <row r="13" spans="1:15" ht="20.25" x14ac:dyDescent="0.3">
      <c r="A13" s="32" t="s">
        <v>520</v>
      </c>
      <c r="B13" s="7">
        <v>19344</v>
      </c>
      <c r="C13" s="13" t="s">
        <v>20</v>
      </c>
      <c r="D13" s="13">
        <v>2</v>
      </c>
      <c r="E13" s="13" t="s">
        <v>14</v>
      </c>
      <c r="F13" s="14"/>
      <c r="G13" s="14">
        <v>5</v>
      </c>
      <c r="H13" s="14">
        <v>2</v>
      </c>
      <c r="I13" s="14"/>
      <c r="K13" s="29">
        <f t="shared" si="0"/>
        <v>0</v>
      </c>
      <c r="L13" s="29">
        <f t="shared" si="1"/>
        <v>10</v>
      </c>
      <c r="M13" s="29">
        <f t="shared" si="2"/>
        <v>4</v>
      </c>
      <c r="N13" s="29">
        <f t="shared" si="3"/>
        <v>0</v>
      </c>
      <c r="O13" s="29">
        <f t="shared" si="4"/>
        <v>14</v>
      </c>
    </row>
    <row r="14" spans="1:15" ht="20.25" x14ac:dyDescent="0.3">
      <c r="A14" s="32" t="s">
        <v>521</v>
      </c>
      <c r="B14" s="8">
        <v>19320</v>
      </c>
      <c r="C14" s="13" t="s">
        <v>24</v>
      </c>
      <c r="D14" s="13">
        <v>5.0999999999999996</v>
      </c>
      <c r="E14" s="9" t="s">
        <v>14</v>
      </c>
      <c r="F14" s="14"/>
      <c r="G14" s="14" t="s">
        <v>25</v>
      </c>
      <c r="H14" s="14"/>
      <c r="I14" s="14"/>
      <c r="J14" s="2" t="s">
        <v>25</v>
      </c>
      <c r="K14" s="29">
        <f t="shared" si="0"/>
        <v>0</v>
      </c>
      <c r="L14" s="29" t="e">
        <f t="shared" si="1"/>
        <v>#VALUE!</v>
      </c>
      <c r="M14" s="29">
        <f t="shared" si="2"/>
        <v>0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7">
        <v>19315</v>
      </c>
      <c r="C15" s="13" t="s">
        <v>27</v>
      </c>
      <c r="D15" s="13">
        <v>2.4</v>
      </c>
      <c r="E15" s="13" t="s">
        <v>28</v>
      </c>
      <c r="F15" s="14"/>
      <c r="G15" s="14"/>
      <c r="H15" s="14"/>
      <c r="I15" s="14">
        <v>10</v>
      </c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24</v>
      </c>
      <c r="O15" s="29">
        <f t="shared" si="4"/>
        <v>24</v>
      </c>
    </row>
    <row r="16" spans="1:15" ht="20.25" x14ac:dyDescent="0.3">
      <c r="A16" s="33" t="s">
        <v>531</v>
      </c>
      <c r="B16" s="7">
        <v>19309</v>
      </c>
      <c r="C16" s="13" t="s">
        <v>30</v>
      </c>
      <c r="D16" s="13">
        <v>0.8</v>
      </c>
      <c r="E16" s="13" t="s">
        <v>28</v>
      </c>
      <c r="F16" s="14">
        <v>24</v>
      </c>
      <c r="G16" s="14">
        <v>56</v>
      </c>
      <c r="H16" s="14">
        <v>28</v>
      </c>
      <c r="I16" s="14">
        <v>40</v>
      </c>
      <c r="K16" s="29">
        <f t="shared" si="0"/>
        <v>19.200000000000003</v>
      </c>
      <c r="L16" s="29">
        <f t="shared" si="1"/>
        <v>44.800000000000004</v>
      </c>
      <c r="M16" s="29">
        <f t="shared" si="2"/>
        <v>22.400000000000002</v>
      </c>
      <c r="N16" s="29">
        <f t="shared" si="3"/>
        <v>32</v>
      </c>
      <c r="O16" s="29">
        <f t="shared" si="4"/>
        <v>118.40000000000002</v>
      </c>
    </row>
    <row r="17" spans="1:15" ht="20.25" x14ac:dyDescent="0.3">
      <c r="A17" s="34" t="s">
        <v>532</v>
      </c>
      <c r="B17" s="8">
        <v>19336</v>
      </c>
      <c r="C17" s="13" t="s">
        <v>32</v>
      </c>
      <c r="D17" s="13">
        <v>0.35</v>
      </c>
      <c r="E17" s="9" t="s">
        <v>28</v>
      </c>
      <c r="F17" s="14" t="s">
        <v>111</v>
      </c>
      <c r="G17" s="14" t="s">
        <v>69</v>
      </c>
      <c r="H17" s="14" t="s">
        <v>74</v>
      </c>
      <c r="I17" s="14" t="s">
        <v>111</v>
      </c>
      <c r="J17" s="2" t="s">
        <v>25</v>
      </c>
      <c r="K17" s="29" t="e">
        <f t="shared" si="0"/>
        <v>#VALUE!</v>
      </c>
      <c r="L17" s="29" t="e">
        <f t="shared" si="1"/>
        <v>#VALUE!</v>
      </c>
      <c r="M17" s="29" t="e">
        <f t="shared" si="2"/>
        <v>#VALUE!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34" t="s">
        <v>533</v>
      </c>
      <c r="B18" s="8">
        <v>19337</v>
      </c>
      <c r="C18" s="13" t="s">
        <v>34</v>
      </c>
      <c r="D18" s="13">
        <v>0.35</v>
      </c>
      <c r="E18" s="9" t="s">
        <v>28</v>
      </c>
      <c r="F18" s="14" t="s">
        <v>111</v>
      </c>
      <c r="G18" s="14" t="s">
        <v>69</v>
      </c>
      <c r="H18" s="14" t="s">
        <v>111</v>
      </c>
      <c r="I18" s="14" t="s">
        <v>111</v>
      </c>
      <c r="J18" s="2" t="s">
        <v>25</v>
      </c>
      <c r="K18" s="29" t="e">
        <f t="shared" si="0"/>
        <v>#VALUE!</v>
      </c>
      <c r="L18" s="29" t="e">
        <f t="shared" si="1"/>
        <v>#VALUE!</v>
      </c>
      <c r="M18" s="29" t="e">
        <f t="shared" si="2"/>
        <v>#VALUE!</v>
      </c>
      <c r="N18" s="29" t="e">
        <f t="shared" si="3"/>
        <v>#VALUE!</v>
      </c>
      <c r="O18" s="29" t="e">
        <f t="shared" si="4"/>
        <v>#VALUE!</v>
      </c>
    </row>
    <row r="19" spans="1:15" ht="20.25" x14ac:dyDescent="0.3">
      <c r="A19" s="34" t="s">
        <v>534</v>
      </c>
      <c r="B19" s="8">
        <v>19338</v>
      </c>
      <c r="C19" s="13" t="s">
        <v>36</v>
      </c>
      <c r="D19" s="13">
        <v>0.35</v>
      </c>
      <c r="E19" s="9" t="s">
        <v>28</v>
      </c>
      <c r="F19" s="14" t="s">
        <v>111</v>
      </c>
      <c r="G19" s="14" t="s">
        <v>69</v>
      </c>
      <c r="H19" s="14" t="s">
        <v>74</v>
      </c>
      <c r="I19" s="14" t="s">
        <v>74</v>
      </c>
      <c r="J19" s="2" t="s">
        <v>25</v>
      </c>
      <c r="K19" s="29" t="e">
        <f t="shared" si="0"/>
        <v>#VALUE!</v>
      </c>
      <c r="L19" s="29" t="e">
        <f t="shared" si="1"/>
        <v>#VALUE!</v>
      </c>
      <c r="M19" s="29" t="e">
        <f t="shared" si="2"/>
        <v>#VALUE!</v>
      </c>
      <c r="N19" s="29" t="e">
        <f t="shared" si="3"/>
        <v>#VALUE!</v>
      </c>
      <c r="O19" s="29" t="e">
        <f t="shared" si="4"/>
        <v>#VALUE!</v>
      </c>
    </row>
    <row r="20" spans="1:15" ht="20.25" x14ac:dyDescent="0.3">
      <c r="A20" s="32" t="s">
        <v>522</v>
      </c>
      <c r="B20" s="7">
        <v>19314</v>
      </c>
      <c r="C20" s="13" t="s">
        <v>38</v>
      </c>
      <c r="D20" s="13">
        <v>2.2000000000000002</v>
      </c>
      <c r="E20" s="13" t="s">
        <v>28</v>
      </c>
      <c r="F20" s="14">
        <v>20</v>
      </c>
      <c r="G20" s="14">
        <v>30</v>
      </c>
      <c r="H20" s="14">
        <v>11</v>
      </c>
      <c r="I20" s="14"/>
      <c r="K20" s="29">
        <f t="shared" si="0"/>
        <v>44</v>
      </c>
      <c r="L20" s="29">
        <f t="shared" si="1"/>
        <v>66</v>
      </c>
      <c r="M20" s="29">
        <f t="shared" si="2"/>
        <v>24.200000000000003</v>
      </c>
      <c r="N20" s="29">
        <f t="shared" si="3"/>
        <v>0</v>
      </c>
      <c r="O20" s="29">
        <f t="shared" si="4"/>
        <v>134.19999999999999</v>
      </c>
    </row>
    <row r="21" spans="1:15" ht="20.25" x14ac:dyDescent="0.3">
      <c r="A21" s="32" t="s">
        <v>523</v>
      </c>
      <c r="B21" s="7">
        <v>19343</v>
      </c>
      <c r="C21" s="13" t="s">
        <v>40</v>
      </c>
      <c r="D21" s="13">
        <v>5</v>
      </c>
      <c r="E21" s="13" t="s">
        <v>28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7">
        <v>17353</v>
      </c>
      <c r="C22" s="13" t="s">
        <v>42</v>
      </c>
      <c r="D22" s="13">
        <v>2.5</v>
      </c>
      <c r="E22" s="13" t="s">
        <v>28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7">
        <v>1371</v>
      </c>
      <c r="C23" s="13" t="s">
        <v>48</v>
      </c>
      <c r="D23" s="13">
        <v>2.6</v>
      </c>
      <c r="E23" s="13" t="s">
        <v>28</v>
      </c>
      <c r="F23" s="14">
        <v>8</v>
      </c>
      <c r="G23" s="14"/>
      <c r="H23" s="14"/>
      <c r="I23" s="14"/>
      <c r="K23" s="29">
        <f t="shared" si="0"/>
        <v>20.8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20.8</v>
      </c>
    </row>
    <row r="24" spans="1:15" ht="20.25" x14ac:dyDescent="0.3">
      <c r="A24" s="32" t="s">
        <v>526</v>
      </c>
      <c r="B24" s="7">
        <v>19318</v>
      </c>
      <c r="C24" s="9" t="s">
        <v>50</v>
      </c>
      <c r="D24" s="13">
        <v>3.6</v>
      </c>
      <c r="E24" s="13" t="s">
        <v>28</v>
      </c>
      <c r="F24" s="14">
        <v>20</v>
      </c>
      <c r="G24" s="14">
        <v>40</v>
      </c>
      <c r="H24" s="14">
        <v>30</v>
      </c>
      <c r="I24" s="14"/>
      <c r="K24" s="29">
        <f t="shared" si="0"/>
        <v>72</v>
      </c>
      <c r="L24" s="29">
        <f t="shared" si="1"/>
        <v>144</v>
      </c>
      <c r="M24" s="29">
        <f t="shared" si="2"/>
        <v>108</v>
      </c>
      <c r="N24" s="29">
        <f t="shared" si="3"/>
        <v>0</v>
      </c>
      <c r="O24" s="29">
        <f t="shared" si="4"/>
        <v>324</v>
      </c>
    </row>
    <row r="25" spans="1:15" s="18" customFormat="1" ht="20.25" x14ac:dyDescent="0.3">
      <c r="A25" s="32" t="s">
        <v>527</v>
      </c>
      <c r="B25" s="7">
        <v>19301</v>
      </c>
      <c r="C25" s="13" t="s">
        <v>53</v>
      </c>
      <c r="D25" s="13">
        <v>5</v>
      </c>
      <c r="E25" s="13" t="s">
        <v>28</v>
      </c>
      <c r="F25" s="14"/>
      <c r="G25" s="14"/>
      <c r="H25" s="14"/>
      <c r="I25" s="14">
        <v>7</v>
      </c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35</v>
      </c>
      <c r="O25" s="29">
        <f t="shared" si="4"/>
        <v>35</v>
      </c>
    </row>
    <row r="26" spans="1:15" ht="20.25" x14ac:dyDescent="0.3">
      <c r="A26" s="32" t="s">
        <v>528</v>
      </c>
      <c r="B26" s="7">
        <v>19349</v>
      </c>
      <c r="C26" s="13" t="s">
        <v>55</v>
      </c>
      <c r="D26" s="13">
        <v>5</v>
      </c>
      <c r="E26" s="13" t="s">
        <v>28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2">
        <v>2130</v>
      </c>
      <c r="B27" s="8">
        <v>19335</v>
      </c>
      <c r="C27" s="13" t="s">
        <v>517</v>
      </c>
      <c r="D27" s="13">
        <v>2.4</v>
      </c>
      <c r="E27" s="9" t="s">
        <v>58</v>
      </c>
      <c r="F27" s="14" t="s">
        <v>513</v>
      </c>
      <c r="G27" s="14" t="s">
        <v>68</v>
      </c>
      <c r="H27" s="14"/>
      <c r="I27" s="14" t="s">
        <v>71</v>
      </c>
      <c r="J27" s="2" t="s">
        <v>59</v>
      </c>
      <c r="K27" s="29" t="e">
        <f t="shared" si="0"/>
        <v>#VALUE!</v>
      </c>
      <c r="L27" s="29" t="e">
        <f t="shared" si="1"/>
        <v>#VALUE!</v>
      </c>
      <c r="M27" s="29">
        <f t="shared" si="2"/>
        <v>0</v>
      </c>
      <c r="N27" s="29" t="e">
        <f t="shared" si="3"/>
        <v>#VALUE!</v>
      </c>
      <c r="O27" s="29" t="e">
        <f t="shared" si="4"/>
        <v>#VALUE!</v>
      </c>
    </row>
    <row r="28" spans="1:15" ht="18" x14ac:dyDescent="0.25">
      <c r="A28" s="32" t="s">
        <v>529</v>
      </c>
      <c r="B28" s="7">
        <v>19333</v>
      </c>
      <c r="C28" s="13" t="s">
        <v>61</v>
      </c>
      <c r="D28" s="13">
        <v>5</v>
      </c>
      <c r="E28" s="13" t="s">
        <v>28</v>
      </c>
      <c r="F28" s="28"/>
      <c r="G28" s="28"/>
      <c r="H28" s="28"/>
      <c r="I28" s="28">
        <v>10</v>
      </c>
      <c r="K28" s="29">
        <f t="shared" si="0"/>
        <v>0</v>
      </c>
      <c r="L28" s="29">
        <f t="shared" si="1"/>
        <v>0</v>
      </c>
      <c r="M28" s="29">
        <f t="shared" si="2"/>
        <v>0</v>
      </c>
      <c r="N28" s="29">
        <f t="shared" si="3"/>
        <v>50</v>
      </c>
      <c r="O28" s="29">
        <f t="shared" si="4"/>
        <v>50</v>
      </c>
    </row>
    <row r="29" spans="1:15" ht="20.25" x14ac:dyDescent="0.3">
      <c r="A29" s="32">
        <v>4266</v>
      </c>
      <c r="B29" s="7">
        <v>19280</v>
      </c>
      <c r="C29" s="13" t="s">
        <v>62</v>
      </c>
      <c r="D29" s="13">
        <v>3.3</v>
      </c>
      <c r="E29" s="13" t="s">
        <v>28</v>
      </c>
      <c r="F29" s="14">
        <v>4</v>
      </c>
      <c r="G29" s="14">
        <v>2</v>
      </c>
      <c r="H29" s="14"/>
      <c r="I29" s="14">
        <v>15</v>
      </c>
      <c r="K29" s="29">
        <f t="shared" si="0"/>
        <v>13.2</v>
      </c>
      <c r="L29" s="29">
        <f t="shared" si="1"/>
        <v>6.6</v>
      </c>
      <c r="M29" s="29">
        <f t="shared" si="2"/>
        <v>0</v>
      </c>
      <c r="N29" s="29">
        <f t="shared" si="3"/>
        <v>49.5</v>
      </c>
      <c r="O29" s="29">
        <f t="shared" si="4"/>
        <v>69.3</v>
      </c>
    </row>
    <row r="30" spans="1:15" ht="20.25" x14ac:dyDescent="0.3">
      <c r="A30" s="32" t="s">
        <v>163</v>
      </c>
      <c r="B30" s="8">
        <v>19332</v>
      </c>
      <c r="C30" s="13" t="s">
        <v>165</v>
      </c>
      <c r="D30" s="13">
        <v>2.5</v>
      </c>
      <c r="E30" s="9" t="s">
        <v>58</v>
      </c>
      <c r="F30" s="14" t="s">
        <v>75</v>
      </c>
      <c r="G30" s="14" t="s">
        <v>75</v>
      </c>
      <c r="H30" s="14" t="s">
        <v>111</v>
      </c>
      <c r="I30" s="14"/>
      <c r="J30" s="2" t="s">
        <v>167</v>
      </c>
      <c r="K30" s="29" t="e">
        <f t="shared" si="0"/>
        <v>#VALUE!</v>
      </c>
      <c r="L30" s="29" t="e">
        <f t="shared" si="1"/>
        <v>#VALUE!</v>
      </c>
      <c r="M30" s="29" t="e">
        <f t="shared" si="2"/>
        <v>#VALUE!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7">
        <v>19348</v>
      </c>
      <c r="C31" s="13" t="s">
        <v>166</v>
      </c>
      <c r="D31" s="13">
        <v>2</v>
      </c>
      <c r="E31" s="13" t="s">
        <v>28</v>
      </c>
      <c r="F31" s="14">
        <v>15</v>
      </c>
      <c r="G31" s="14"/>
      <c r="H31" s="14">
        <v>22</v>
      </c>
      <c r="I31" s="14"/>
      <c r="K31" s="29">
        <f t="shared" si="0"/>
        <v>30</v>
      </c>
      <c r="L31" s="29">
        <f t="shared" si="1"/>
        <v>0</v>
      </c>
      <c r="M31" s="29">
        <f t="shared" si="2"/>
        <v>44</v>
      </c>
      <c r="N31" s="29">
        <f t="shared" si="3"/>
        <v>0</v>
      </c>
      <c r="O31" s="29">
        <f t="shared" si="4"/>
        <v>74</v>
      </c>
    </row>
    <row r="32" spans="1:15" ht="20.25" x14ac:dyDescent="0.3">
      <c r="A32" s="34" t="s">
        <v>535</v>
      </c>
      <c r="B32" s="7">
        <v>17407</v>
      </c>
      <c r="C32" s="13" t="s">
        <v>63</v>
      </c>
      <c r="D32" s="13">
        <v>0.17</v>
      </c>
      <c r="E32" s="13" t="s">
        <v>64</v>
      </c>
      <c r="F32" s="14">
        <v>40</v>
      </c>
      <c r="G32" s="14">
        <v>50</v>
      </c>
      <c r="H32" s="14">
        <v>50</v>
      </c>
      <c r="I32" s="14">
        <v>50</v>
      </c>
      <c r="K32" s="29">
        <f t="shared" si="0"/>
        <v>6.8000000000000007</v>
      </c>
      <c r="L32" s="29">
        <f t="shared" si="1"/>
        <v>8.5</v>
      </c>
      <c r="M32" s="29">
        <f t="shared" si="2"/>
        <v>8.5</v>
      </c>
      <c r="N32" s="29">
        <f t="shared" si="3"/>
        <v>8.5</v>
      </c>
      <c r="O32" s="29">
        <f t="shared" si="4"/>
        <v>32.299999999999997</v>
      </c>
    </row>
    <row r="33" spans="1:15" ht="20.25" x14ac:dyDescent="0.3">
      <c r="A33" s="32" t="s">
        <v>530</v>
      </c>
      <c r="B33" s="7">
        <v>17349</v>
      </c>
      <c r="C33" s="13" t="s">
        <v>65</v>
      </c>
      <c r="D33" s="13">
        <v>1</v>
      </c>
      <c r="E33" s="13" t="s">
        <v>64</v>
      </c>
      <c r="F33" s="14">
        <v>100</v>
      </c>
      <c r="G33" s="14">
        <v>100</v>
      </c>
      <c r="H33" s="14">
        <v>100</v>
      </c>
      <c r="I33" s="14">
        <v>150</v>
      </c>
      <c r="K33" s="29">
        <f t="shared" si="0"/>
        <v>100</v>
      </c>
      <c r="L33" s="29">
        <f t="shared" si="1"/>
        <v>100</v>
      </c>
      <c r="M33" s="29">
        <f t="shared" si="2"/>
        <v>100</v>
      </c>
      <c r="N33" s="29">
        <f t="shared" si="3"/>
        <v>150</v>
      </c>
      <c r="O33" s="29">
        <f t="shared" si="4"/>
        <v>450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 t="e">
        <f>SUM(N12:N33)</f>
        <v>#VALUE!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2" orientation="landscape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19.7109375" style="2" customWidth="1"/>
    <col min="3" max="3" width="62" style="2" bestFit="1" customWidth="1"/>
    <col min="4" max="4" width="8.5703125" style="2" customWidth="1"/>
    <col min="5" max="5" width="12.28515625" style="2" bestFit="1" customWidth="1"/>
    <col min="6" max="6" width="15.85546875" style="2" customWidth="1"/>
    <col min="7" max="7" width="21" style="11" hidden="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540</v>
      </c>
      <c r="B7" s="3"/>
      <c r="C7" s="3"/>
      <c r="D7" s="3"/>
      <c r="E7" s="4"/>
      <c r="F7" s="4"/>
      <c r="G7" s="4"/>
      <c r="H7" s="4"/>
      <c r="I7" s="4"/>
    </row>
    <row r="8" spans="1:15" ht="20.25" x14ac:dyDescent="0.3">
      <c r="A8" s="5"/>
      <c r="B8" s="5"/>
      <c r="C8" s="5"/>
      <c r="D8" s="3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6" t="s">
        <v>537</v>
      </c>
      <c r="C11" s="10" t="s">
        <v>3</v>
      </c>
      <c r="D11" s="10" t="s">
        <v>490</v>
      </c>
      <c r="E11" s="10" t="s">
        <v>4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7">
        <v>19342</v>
      </c>
      <c r="C12" s="13" t="s">
        <v>18</v>
      </c>
      <c r="D12" s="13">
        <v>4.5</v>
      </c>
      <c r="E12" s="13" t="s">
        <v>14</v>
      </c>
      <c r="F12" s="14">
        <v>3</v>
      </c>
      <c r="G12" s="14"/>
      <c r="H12" s="14">
        <v>2</v>
      </c>
      <c r="I12" s="14"/>
      <c r="K12" s="29">
        <f t="shared" ref="K12:K33" si="0">F12*D12</f>
        <v>13.5</v>
      </c>
      <c r="L12" s="29">
        <f t="shared" ref="L12:L33" si="1">G12*D12</f>
        <v>0</v>
      </c>
      <c r="M12" s="29">
        <f t="shared" ref="M12:M33" si="2">H12*D12</f>
        <v>9</v>
      </c>
      <c r="N12" s="29">
        <f t="shared" ref="N12:N33" si="3">I12*D12</f>
        <v>0</v>
      </c>
      <c r="O12" s="29">
        <f t="shared" ref="O12:O33" si="4">N12+M12+L12+K12</f>
        <v>22.5</v>
      </c>
    </row>
    <row r="13" spans="1:15" ht="20.25" x14ac:dyDescent="0.3">
      <c r="A13" s="32" t="s">
        <v>520</v>
      </c>
      <c r="B13" s="7">
        <v>19344</v>
      </c>
      <c r="C13" s="13" t="s">
        <v>20</v>
      </c>
      <c r="D13" s="13">
        <v>2</v>
      </c>
      <c r="E13" s="13" t="s">
        <v>14</v>
      </c>
      <c r="F13" s="14"/>
      <c r="G13" s="14"/>
      <c r="H13" s="14"/>
      <c r="I13" s="14"/>
      <c r="K13" s="29">
        <f t="shared" si="0"/>
        <v>0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29">
        <f t="shared" si="4"/>
        <v>0</v>
      </c>
    </row>
    <row r="14" spans="1:15" ht="20.25" x14ac:dyDescent="0.3">
      <c r="A14" s="35" t="s">
        <v>521</v>
      </c>
      <c r="B14" s="8">
        <v>19320</v>
      </c>
      <c r="C14" s="9" t="s">
        <v>24</v>
      </c>
      <c r="D14" s="9">
        <v>5.0999999999999996</v>
      </c>
      <c r="E14" s="9" t="s">
        <v>14</v>
      </c>
      <c r="F14" s="25" t="s">
        <v>25</v>
      </c>
      <c r="G14" s="25"/>
      <c r="H14" s="25"/>
      <c r="I14" s="25"/>
      <c r="J14" s="36" t="s">
        <v>25</v>
      </c>
      <c r="K14" s="29" t="e">
        <f t="shared" si="0"/>
        <v>#VALUE!</v>
      </c>
      <c r="L14" s="29">
        <f t="shared" si="1"/>
        <v>0</v>
      </c>
      <c r="M14" s="29">
        <f t="shared" si="2"/>
        <v>0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7">
        <v>19315</v>
      </c>
      <c r="C15" s="13" t="s">
        <v>27</v>
      </c>
      <c r="D15" s="13">
        <v>2.4</v>
      </c>
      <c r="E15" s="13" t="s">
        <v>28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7">
        <v>19309</v>
      </c>
      <c r="C16" s="13" t="s">
        <v>30</v>
      </c>
      <c r="D16" s="13">
        <v>0.8</v>
      </c>
      <c r="E16" s="13" t="s">
        <v>28</v>
      </c>
      <c r="F16" s="14">
        <v>26</v>
      </c>
      <c r="G16" s="14"/>
      <c r="H16" s="14">
        <v>28</v>
      </c>
      <c r="I16" s="14"/>
      <c r="K16" s="29">
        <f t="shared" si="0"/>
        <v>20.8</v>
      </c>
      <c r="L16" s="29">
        <f t="shared" si="1"/>
        <v>0</v>
      </c>
      <c r="M16" s="29">
        <f t="shared" si="2"/>
        <v>22.400000000000002</v>
      </c>
      <c r="N16" s="29">
        <f t="shared" si="3"/>
        <v>0</v>
      </c>
      <c r="O16" s="29">
        <f t="shared" si="4"/>
        <v>43.2</v>
      </c>
    </row>
    <row r="17" spans="1:15" ht="20.25" x14ac:dyDescent="0.3">
      <c r="A17" s="37" t="s">
        <v>532</v>
      </c>
      <c r="B17" s="8">
        <v>19336</v>
      </c>
      <c r="C17" s="9" t="s">
        <v>32</v>
      </c>
      <c r="D17" s="9">
        <v>0.35</v>
      </c>
      <c r="E17" s="9" t="s">
        <v>28</v>
      </c>
      <c r="F17" s="25"/>
      <c r="G17" s="25"/>
      <c r="H17" s="25"/>
      <c r="I17" s="25"/>
      <c r="J17" s="36" t="s">
        <v>25</v>
      </c>
      <c r="K17" s="29">
        <f t="shared" si="0"/>
        <v>0</v>
      </c>
      <c r="L17" s="29">
        <f t="shared" si="1"/>
        <v>0</v>
      </c>
      <c r="M17" s="29">
        <f t="shared" si="2"/>
        <v>0</v>
      </c>
      <c r="N17" s="29">
        <f t="shared" si="3"/>
        <v>0</v>
      </c>
      <c r="O17" s="29">
        <f t="shared" si="4"/>
        <v>0</v>
      </c>
    </row>
    <row r="18" spans="1:15" ht="20.25" x14ac:dyDescent="0.3">
      <c r="A18" s="37" t="s">
        <v>533</v>
      </c>
      <c r="B18" s="8">
        <v>19337</v>
      </c>
      <c r="C18" s="9" t="s">
        <v>34</v>
      </c>
      <c r="D18" s="9">
        <v>0.35</v>
      </c>
      <c r="E18" s="9" t="s">
        <v>28</v>
      </c>
      <c r="F18" s="25" t="s">
        <v>74</v>
      </c>
      <c r="G18" s="25"/>
      <c r="H18" s="25" t="s">
        <v>71</v>
      </c>
      <c r="I18" s="25"/>
      <c r="J18" s="36" t="s">
        <v>25</v>
      </c>
      <c r="K18" s="29" t="e">
        <f t="shared" si="0"/>
        <v>#VALUE!</v>
      </c>
      <c r="L18" s="29">
        <f t="shared" si="1"/>
        <v>0</v>
      </c>
      <c r="M18" s="29" t="e">
        <f t="shared" si="2"/>
        <v>#VALUE!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8">
        <v>19338</v>
      </c>
      <c r="C19" s="9" t="s">
        <v>36</v>
      </c>
      <c r="D19" s="9">
        <v>0.35</v>
      </c>
      <c r="E19" s="9" t="s">
        <v>28</v>
      </c>
      <c r="F19" s="25"/>
      <c r="G19" s="25"/>
      <c r="H19" s="25"/>
      <c r="I19" s="25"/>
      <c r="J19" s="36" t="s">
        <v>25</v>
      </c>
      <c r="K19" s="29">
        <f t="shared" si="0"/>
        <v>0</v>
      </c>
      <c r="L19" s="29">
        <f t="shared" si="1"/>
        <v>0</v>
      </c>
      <c r="M19" s="29">
        <f t="shared" si="2"/>
        <v>0</v>
      </c>
      <c r="N19" s="29">
        <f t="shared" si="3"/>
        <v>0</v>
      </c>
      <c r="O19" s="29">
        <f t="shared" si="4"/>
        <v>0</v>
      </c>
    </row>
    <row r="20" spans="1:15" ht="20.25" x14ac:dyDescent="0.3">
      <c r="A20" s="32" t="s">
        <v>522</v>
      </c>
      <c r="B20" s="7">
        <v>19314</v>
      </c>
      <c r="C20" s="13" t="s">
        <v>38</v>
      </c>
      <c r="D20" s="13">
        <v>2.2000000000000002</v>
      </c>
      <c r="E20" s="13" t="s">
        <v>28</v>
      </c>
      <c r="F20" s="14"/>
      <c r="G20" s="14"/>
      <c r="H20" s="14"/>
      <c r="I20" s="14"/>
      <c r="K20" s="29">
        <f t="shared" si="0"/>
        <v>0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>
        <f t="shared" si="4"/>
        <v>0</v>
      </c>
    </row>
    <row r="21" spans="1:15" ht="20.25" x14ac:dyDescent="0.3">
      <c r="A21" s="32" t="s">
        <v>523</v>
      </c>
      <c r="B21" s="7">
        <v>19343</v>
      </c>
      <c r="C21" s="13" t="s">
        <v>40</v>
      </c>
      <c r="D21" s="13">
        <v>5</v>
      </c>
      <c r="E21" s="13" t="s">
        <v>28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7">
        <v>17353</v>
      </c>
      <c r="C22" s="13" t="s">
        <v>42</v>
      </c>
      <c r="D22" s="13">
        <v>2.5</v>
      </c>
      <c r="E22" s="13" t="s">
        <v>28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7">
        <v>1371</v>
      </c>
      <c r="C23" s="13" t="s">
        <v>48</v>
      </c>
      <c r="D23" s="13">
        <v>2.6</v>
      </c>
      <c r="E23" s="13" t="s">
        <v>28</v>
      </c>
      <c r="F23" s="14"/>
      <c r="G23" s="14"/>
      <c r="H23" s="14"/>
      <c r="I23" s="14"/>
      <c r="K23" s="29">
        <f t="shared" si="0"/>
        <v>0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0</v>
      </c>
    </row>
    <row r="24" spans="1:15" ht="20.25" x14ac:dyDescent="0.3">
      <c r="A24" s="32" t="s">
        <v>526</v>
      </c>
      <c r="B24" s="7">
        <v>19318</v>
      </c>
      <c r="C24" s="9" t="s">
        <v>50</v>
      </c>
      <c r="D24" s="13">
        <v>3.6</v>
      </c>
      <c r="E24" s="13" t="s">
        <v>28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0</v>
      </c>
    </row>
    <row r="25" spans="1:15" s="18" customFormat="1" ht="20.25" x14ac:dyDescent="0.3">
      <c r="A25" s="32" t="s">
        <v>527</v>
      </c>
      <c r="B25" s="7">
        <v>19301</v>
      </c>
      <c r="C25" s="13" t="s">
        <v>53</v>
      </c>
      <c r="D25" s="13">
        <v>5</v>
      </c>
      <c r="E25" s="13" t="s">
        <v>28</v>
      </c>
      <c r="F25" s="14">
        <v>10</v>
      </c>
      <c r="G25" s="14"/>
      <c r="H25" s="14"/>
      <c r="I25" s="14"/>
      <c r="K25" s="29">
        <f t="shared" si="0"/>
        <v>50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50</v>
      </c>
    </row>
    <row r="26" spans="1:15" ht="20.25" x14ac:dyDescent="0.3">
      <c r="A26" s="32" t="s">
        <v>528</v>
      </c>
      <c r="B26" s="7">
        <v>19349</v>
      </c>
      <c r="C26" s="13" t="s">
        <v>55</v>
      </c>
      <c r="D26" s="13">
        <v>5</v>
      </c>
      <c r="E26" s="13" t="s">
        <v>28</v>
      </c>
      <c r="F26" s="14">
        <v>2</v>
      </c>
      <c r="G26" s="14"/>
      <c r="H26" s="14"/>
      <c r="I26" s="14"/>
      <c r="K26" s="29">
        <f t="shared" si="0"/>
        <v>10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10</v>
      </c>
    </row>
    <row r="27" spans="1:15" ht="20.25" x14ac:dyDescent="0.3">
      <c r="A27" s="35">
        <v>2130</v>
      </c>
      <c r="B27" s="8">
        <v>19335</v>
      </c>
      <c r="C27" s="9" t="s">
        <v>517</v>
      </c>
      <c r="D27" s="9">
        <v>2.4</v>
      </c>
      <c r="E27" s="9" t="s">
        <v>58</v>
      </c>
      <c r="F27" s="25"/>
      <c r="G27" s="25"/>
      <c r="H27" s="25" t="s">
        <v>75</v>
      </c>
      <c r="I27" s="25"/>
      <c r="J27" s="36" t="s">
        <v>59</v>
      </c>
      <c r="K27" s="29">
        <f t="shared" si="0"/>
        <v>0</v>
      </c>
      <c r="L27" s="29">
        <f t="shared" si="1"/>
        <v>0</v>
      </c>
      <c r="M27" s="29" t="e">
        <f t="shared" si="2"/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7">
        <v>19333</v>
      </c>
      <c r="C28" s="13" t="s">
        <v>61</v>
      </c>
      <c r="D28" s="13">
        <v>5</v>
      </c>
      <c r="E28" s="13" t="s">
        <v>28</v>
      </c>
      <c r="F28" s="28">
        <v>10</v>
      </c>
      <c r="G28" s="28"/>
      <c r="H28" s="28"/>
      <c r="I28" s="28"/>
      <c r="K28" s="29">
        <f t="shared" si="0"/>
        <v>50</v>
      </c>
      <c r="L28" s="29">
        <f t="shared" si="1"/>
        <v>0</v>
      </c>
      <c r="M28" s="29">
        <f t="shared" si="2"/>
        <v>0</v>
      </c>
      <c r="N28" s="29">
        <f t="shared" si="3"/>
        <v>0</v>
      </c>
      <c r="O28" s="29">
        <f t="shared" si="4"/>
        <v>50</v>
      </c>
    </row>
    <row r="29" spans="1:15" ht="20.25" x14ac:dyDescent="0.3">
      <c r="A29" s="32">
        <v>4266</v>
      </c>
      <c r="B29" s="7">
        <v>19280</v>
      </c>
      <c r="C29" s="13" t="s">
        <v>62</v>
      </c>
      <c r="D29" s="13">
        <v>3.3</v>
      </c>
      <c r="E29" s="13" t="s">
        <v>28</v>
      </c>
      <c r="F29" s="14">
        <v>2</v>
      </c>
      <c r="G29" s="14"/>
      <c r="H29" s="14">
        <v>2</v>
      </c>
      <c r="I29" s="14"/>
      <c r="K29" s="29">
        <f t="shared" si="0"/>
        <v>6.6</v>
      </c>
      <c r="L29" s="29">
        <f t="shared" si="1"/>
        <v>0</v>
      </c>
      <c r="M29" s="29">
        <f t="shared" si="2"/>
        <v>6.6</v>
      </c>
      <c r="N29" s="29">
        <f t="shared" si="3"/>
        <v>0</v>
      </c>
      <c r="O29" s="29">
        <f t="shared" si="4"/>
        <v>13.2</v>
      </c>
    </row>
    <row r="30" spans="1:15" ht="20.25" x14ac:dyDescent="0.3">
      <c r="A30" s="35" t="s">
        <v>163</v>
      </c>
      <c r="B30" s="8">
        <v>19332</v>
      </c>
      <c r="C30" s="9" t="s">
        <v>165</v>
      </c>
      <c r="D30" s="9">
        <v>2.5</v>
      </c>
      <c r="E30" s="9" t="s">
        <v>58</v>
      </c>
      <c r="F30" s="25" t="s">
        <v>74</v>
      </c>
      <c r="G30" s="25"/>
      <c r="H30" s="25" t="s">
        <v>75</v>
      </c>
      <c r="I30" s="25"/>
      <c r="J30" s="36" t="s">
        <v>167</v>
      </c>
      <c r="K30" s="29" t="e">
        <f t="shared" si="0"/>
        <v>#VALUE!</v>
      </c>
      <c r="L30" s="29">
        <f t="shared" si="1"/>
        <v>0</v>
      </c>
      <c r="M30" s="29" t="e">
        <f t="shared" si="2"/>
        <v>#VALUE!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7">
        <v>19348</v>
      </c>
      <c r="C31" s="13" t="s">
        <v>166</v>
      </c>
      <c r="D31" s="13">
        <v>2</v>
      </c>
      <c r="E31" s="13" t="s">
        <v>28</v>
      </c>
      <c r="F31" s="14"/>
      <c r="G31" s="14"/>
      <c r="H31" s="14">
        <v>20</v>
      </c>
      <c r="I31" s="14"/>
      <c r="K31" s="29">
        <f t="shared" si="0"/>
        <v>0</v>
      </c>
      <c r="L31" s="29">
        <f t="shared" si="1"/>
        <v>0</v>
      </c>
      <c r="M31" s="29">
        <f t="shared" si="2"/>
        <v>40</v>
      </c>
      <c r="N31" s="29">
        <f t="shared" si="3"/>
        <v>0</v>
      </c>
      <c r="O31" s="29">
        <f t="shared" si="4"/>
        <v>40</v>
      </c>
    </row>
    <row r="32" spans="1:15" ht="20.25" x14ac:dyDescent="0.3">
      <c r="A32" s="34" t="s">
        <v>535</v>
      </c>
      <c r="B32" s="7">
        <v>17407</v>
      </c>
      <c r="C32" s="13" t="s">
        <v>63</v>
      </c>
      <c r="D32" s="13">
        <v>0.17</v>
      </c>
      <c r="E32" s="13" t="s">
        <v>64</v>
      </c>
      <c r="F32" s="14">
        <v>30</v>
      </c>
      <c r="G32" s="14"/>
      <c r="H32" s="14">
        <v>30</v>
      </c>
      <c r="I32" s="14"/>
      <c r="K32" s="29">
        <f t="shared" si="0"/>
        <v>5.1000000000000005</v>
      </c>
      <c r="L32" s="29">
        <f t="shared" si="1"/>
        <v>0</v>
      </c>
      <c r="M32" s="29">
        <f t="shared" si="2"/>
        <v>5.1000000000000005</v>
      </c>
      <c r="N32" s="29">
        <f t="shared" si="3"/>
        <v>0</v>
      </c>
      <c r="O32" s="29">
        <f t="shared" si="4"/>
        <v>10.200000000000001</v>
      </c>
    </row>
    <row r="33" spans="1:15" ht="20.25" x14ac:dyDescent="0.3">
      <c r="A33" s="32" t="s">
        <v>530</v>
      </c>
      <c r="B33" s="7">
        <v>17349</v>
      </c>
      <c r="C33" s="13" t="s">
        <v>65</v>
      </c>
      <c r="D33" s="13">
        <v>1</v>
      </c>
      <c r="E33" s="13" t="s">
        <v>64</v>
      </c>
      <c r="F33" s="14">
        <v>40</v>
      </c>
      <c r="G33" s="14"/>
      <c r="H33" s="14">
        <v>50</v>
      </c>
      <c r="I33" s="14"/>
      <c r="K33" s="29">
        <f t="shared" si="0"/>
        <v>40</v>
      </c>
      <c r="L33" s="29">
        <f t="shared" si="1"/>
        <v>0</v>
      </c>
      <c r="M33" s="29">
        <f t="shared" si="2"/>
        <v>50</v>
      </c>
      <c r="N33" s="29">
        <f t="shared" si="3"/>
        <v>0</v>
      </c>
      <c r="O33" s="29">
        <f t="shared" si="4"/>
        <v>90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>
        <f>SUM(L12:L33)</f>
        <v>0</v>
      </c>
      <c r="M34" s="10" t="e">
        <f>SUM(M12:M33)</f>
        <v>#VALUE!</v>
      </c>
      <c r="N34" s="10">
        <f>SUM(N12:N33)</f>
        <v>0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72" orientation="landscape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19.7109375" style="2" customWidth="1"/>
    <col min="3" max="3" width="62" style="2" bestFit="1" customWidth="1"/>
    <col min="4" max="4" width="8.5703125" style="2" customWidth="1"/>
    <col min="5" max="5" width="12.28515625" style="2" bestFit="1" customWidth="1"/>
    <col min="6" max="6" width="15.85546875" style="2" customWidth="1"/>
    <col min="7" max="7" width="21" style="11" customWidth="1"/>
    <col min="8" max="8" width="15.85546875" style="11" hidden="1" customWidth="1"/>
    <col min="9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541</v>
      </c>
      <c r="B7" s="3"/>
      <c r="C7" s="3"/>
      <c r="D7" s="3"/>
      <c r="E7" s="4"/>
      <c r="F7" s="4"/>
      <c r="G7" s="4"/>
      <c r="H7" s="4"/>
      <c r="I7" s="4"/>
    </row>
    <row r="8" spans="1:15" ht="20.25" x14ac:dyDescent="0.3">
      <c r="A8" s="5"/>
      <c r="B8" s="5"/>
      <c r="C8" s="5"/>
      <c r="D8" s="3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6" t="s">
        <v>537</v>
      </c>
      <c r="C11" s="10" t="s">
        <v>3</v>
      </c>
      <c r="D11" s="10" t="s">
        <v>490</v>
      </c>
      <c r="E11" s="10" t="s">
        <v>4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7">
        <v>19342</v>
      </c>
      <c r="C12" s="13" t="s">
        <v>18</v>
      </c>
      <c r="D12" s="13">
        <v>4.5</v>
      </c>
      <c r="E12" s="13" t="s">
        <v>14</v>
      </c>
      <c r="F12" s="14">
        <v>3</v>
      </c>
      <c r="G12" s="14"/>
      <c r="H12" s="14"/>
      <c r="I12" s="14">
        <v>2</v>
      </c>
      <c r="K12" s="29">
        <f t="shared" ref="K12:K33" si="0">F12*D12</f>
        <v>13.5</v>
      </c>
      <c r="L12" s="29">
        <f t="shared" ref="L12:L33" si="1">G12*D12</f>
        <v>0</v>
      </c>
      <c r="M12" s="29">
        <f t="shared" ref="M12:M33" si="2">H12*D12</f>
        <v>0</v>
      </c>
      <c r="N12" s="29">
        <f t="shared" ref="N12:N33" si="3">I12*D12</f>
        <v>9</v>
      </c>
      <c r="O12" s="29">
        <f t="shared" ref="O12:O33" si="4">N12+M12+L12+K12</f>
        <v>22.5</v>
      </c>
    </row>
    <row r="13" spans="1:15" ht="20.25" x14ac:dyDescent="0.3">
      <c r="A13" s="32" t="s">
        <v>520</v>
      </c>
      <c r="B13" s="7">
        <v>19344</v>
      </c>
      <c r="C13" s="13" t="s">
        <v>20</v>
      </c>
      <c r="D13" s="13">
        <v>2</v>
      </c>
      <c r="E13" s="13" t="s">
        <v>14</v>
      </c>
      <c r="F13" s="14"/>
      <c r="G13" s="14"/>
      <c r="H13" s="14"/>
      <c r="I13" s="14"/>
      <c r="K13" s="29">
        <f t="shared" si="0"/>
        <v>0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29">
        <f t="shared" si="4"/>
        <v>0</v>
      </c>
    </row>
    <row r="14" spans="1:15" ht="20.25" x14ac:dyDescent="0.3">
      <c r="A14" s="35" t="s">
        <v>521</v>
      </c>
      <c r="B14" s="8">
        <v>19320</v>
      </c>
      <c r="C14" s="9" t="s">
        <v>24</v>
      </c>
      <c r="D14" s="9">
        <v>5.0999999999999996</v>
      </c>
      <c r="E14" s="9" t="s">
        <v>14</v>
      </c>
      <c r="F14" s="25" t="s">
        <v>25</v>
      </c>
      <c r="G14" s="25" t="s">
        <v>25</v>
      </c>
      <c r="H14" s="25"/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>
        <f t="shared" si="2"/>
        <v>0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7">
        <v>19315</v>
      </c>
      <c r="C15" s="13" t="s">
        <v>27</v>
      </c>
      <c r="D15" s="13">
        <v>2.4</v>
      </c>
      <c r="E15" s="13" t="s">
        <v>28</v>
      </c>
      <c r="F15" s="14"/>
      <c r="G15" s="14"/>
      <c r="H15" s="14"/>
      <c r="I15" s="14">
        <v>20</v>
      </c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48</v>
      </c>
      <c r="O15" s="29">
        <f t="shared" si="4"/>
        <v>48</v>
      </c>
    </row>
    <row r="16" spans="1:15" ht="20.25" x14ac:dyDescent="0.3">
      <c r="A16" s="33" t="s">
        <v>531</v>
      </c>
      <c r="B16" s="7">
        <v>19309</v>
      </c>
      <c r="C16" s="13" t="s">
        <v>30</v>
      </c>
      <c r="D16" s="13">
        <v>0.8</v>
      </c>
      <c r="E16" s="13" t="s">
        <v>28</v>
      </c>
      <c r="F16" s="14">
        <v>44</v>
      </c>
      <c r="G16" s="14">
        <v>96</v>
      </c>
      <c r="H16" s="14"/>
      <c r="I16" s="14"/>
      <c r="K16" s="29">
        <f t="shared" si="0"/>
        <v>35.200000000000003</v>
      </c>
      <c r="L16" s="29">
        <f t="shared" si="1"/>
        <v>76.800000000000011</v>
      </c>
      <c r="M16" s="29">
        <f t="shared" si="2"/>
        <v>0</v>
      </c>
      <c r="N16" s="29">
        <f t="shared" si="3"/>
        <v>0</v>
      </c>
      <c r="O16" s="29">
        <f t="shared" si="4"/>
        <v>112.00000000000001</v>
      </c>
    </row>
    <row r="17" spans="1:15" ht="20.25" x14ac:dyDescent="0.3">
      <c r="A17" s="37" t="s">
        <v>532</v>
      </c>
      <c r="B17" s="8">
        <v>19336</v>
      </c>
      <c r="C17" s="9" t="s">
        <v>32</v>
      </c>
      <c r="D17" s="9">
        <v>0.35</v>
      </c>
      <c r="E17" s="9" t="s">
        <v>28</v>
      </c>
      <c r="F17" s="25" t="s">
        <v>71</v>
      </c>
      <c r="G17" s="25" t="s">
        <v>68</v>
      </c>
      <c r="H17" s="25"/>
      <c r="I17" s="25"/>
      <c r="J17" s="36" t="s">
        <v>25</v>
      </c>
      <c r="K17" s="29" t="e">
        <f t="shared" si="0"/>
        <v>#VALUE!</v>
      </c>
      <c r="L17" s="29" t="e">
        <f t="shared" si="1"/>
        <v>#VALUE!</v>
      </c>
      <c r="M17" s="29">
        <f t="shared" si="2"/>
        <v>0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8">
        <v>19337</v>
      </c>
      <c r="C18" s="9" t="s">
        <v>34</v>
      </c>
      <c r="D18" s="9">
        <v>0.35</v>
      </c>
      <c r="E18" s="9" t="s">
        <v>28</v>
      </c>
      <c r="F18" s="25" t="s">
        <v>68</v>
      </c>
      <c r="G18" s="25" t="s">
        <v>68</v>
      </c>
      <c r="H18" s="25"/>
      <c r="I18" s="25"/>
      <c r="J18" s="36" t="s">
        <v>25</v>
      </c>
      <c r="K18" s="29" t="e">
        <f t="shared" si="0"/>
        <v>#VALUE!</v>
      </c>
      <c r="L18" s="29" t="e">
        <f t="shared" si="1"/>
        <v>#VALUE!</v>
      </c>
      <c r="M18" s="29">
        <f t="shared" si="2"/>
        <v>0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8">
        <v>19338</v>
      </c>
      <c r="C19" s="9" t="s">
        <v>36</v>
      </c>
      <c r="D19" s="9">
        <v>0.35</v>
      </c>
      <c r="E19" s="9" t="s">
        <v>28</v>
      </c>
      <c r="F19" s="25" t="s">
        <v>71</v>
      </c>
      <c r="G19" s="25" t="s">
        <v>68</v>
      </c>
      <c r="H19" s="25"/>
      <c r="I19" s="25"/>
      <c r="J19" s="36" t="s">
        <v>25</v>
      </c>
      <c r="K19" s="29" t="e">
        <f t="shared" si="0"/>
        <v>#VALUE!</v>
      </c>
      <c r="L19" s="29" t="e">
        <f t="shared" si="1"/>
        <v>#VALUE!</v>
      </c>
      <c r="M19" s="29">
        <f t="shared" si="2"/>
        <v>0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7">
        <v>19314</v>
      </c>
      <c r="C20" s="13" t="s">
        <v>38</v>
      </c>
      <c r="D20" s="13">
        <v>2.2000000000000002</v>
      </c>
      <c r="E20" s="13" t="s">
        <v>28</v>
      </c>
      <c r="F20" s="14">
        <v>15</v>
      </c>
      <c r="G20" s="14">
        <v>30</v>
      </c>
      <c r="H20" s="14"/>
      <c r="I20" s="14"/>
      <c r="K20" s="29">
        <f t="shared" si="0"/>
        <v>33</v>
      </c>
      <c r="L20" s="29">
        <f t="shared" si="1"/>
        <v>66</v>
      </c>
      <c r="M20" s="29">
        <f t="shared" si="2"/>
        <v>0</v>
      </c>
      <c r="N20" s="29">
        <f t="shared" si="3"/>
        <v>0</v>
      </c>
      <c r="O20" s="29">
        <f t="shared" si="4"/>
        <v>99</v>
      </c>
    </row>
    <row r="21" spans="1:15" ht="20.25" x14ac:dyDescent="0.3">
      <c r="A21" s="32" t="s">
        <v>523</v>
      </c>
      <c r="B21" s="7">
        <v>19343</v>
      </c>
      <c r="C21" s="13" t="s">
        <v>40</v>
      </c>
      <c r="D21" s="13">
        <v>5</v>
      </c>
      <c r="E21" s="13" t="s">
        <v>28</v>
      </c>
      <c r="F21" s="14">
        <v>2</v>
      </c>
      <c r="G21" s="14"/>
      <c r="H21" s="14"/>
      <c r="I21" s="14"/>
      <c r="K21" s="29">
        <f t="shared" si="0"/>
        <v>10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10</v>
      </c>
    </row>
    <row r="22" spans="1:15" ht="20.25" x14ac:dyDescent="0.3">
      <c r="A22" s="32" t="s">
        <v>524</v>
      </c>
      <c r="B22" s="7">
        <v>17353</v>
      </c>
      <c r="C22" s="13" t="s">
        <v>42</v>
      </c>
      <c r="D22" s="13">
        <v>2.5</v>
      </c>
      <c r="E22" s="13" t="s">
        <v>28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7">
        <v>1371</v>
      </c>
      <c r="C23" s="13" t="s">
        <v>48</v>
      </c>
      <c r="D23" s="13">
        <v>2.6</v>
      </c>
      <c r="E23" s="13" t="s">
        <v>28</v>
      </c>
      <c r="F23" s="14">
        <v>6</v>
      </c>
      <c r="G23" s="14"/>
      <c r="H23" s="14"/>
      <c r="I23" s="14"/>
      <c r="K23" s="29">
        <f t="shared" si="0"/>
        <v>15.600000000000001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15.600000000000001</v>
      </c>
    </row>
    <row r="24" spans="1:15" ht="20.25" x14ac:dyDescent="0.3">
      <c r="A24" s="32" t="s">
        <v>526</v>
      </c>
      <c r="B24" s="7">
        <v>19318</v>
      </c>
      <c r="C24" s="9" t="s">
        <v>50</v>
      </c>
      <c r="D24" s="13">
        <v>3.6</v>
      </c>
      <c r="E24" s="13" t="s">
        <v>28</v>
      </c>
      <c r="F24" s="14">
        <v>25</v>
      </c>
      <c r="G24" s="14">
        <v>30</v>
      </c>
      <c r="H24" s="14"/>
      <c r="I24" s="14"/>
      <c r="K24" s="29">
        <f t="shared" si="0"/>
        <v>90</v>
      </c>
      <c r="L24" s="29">
        <f t="shared" si="1"/>
        <v>108</v>
      </c>
      <c r="M24" s="29">
        <f t="shared" si="2"/>
        <v>0</v>
      </c>
      <c r="N24" s="29">
        <f t="shared" si="3"/>
        <v>0</v>
      </c>
      <c r="O24" s="29">
        <f t="shared" si="4"/>
        <v>198</v>
      </c>
    </row>
    <row r="25" spans="1:15" s="18" customFormat="1" ht="20.25" x14ac:dyDescent="0.3">
      <c r="A25" s="32" t="s">
        <v>527</v>
      </c>
      <c r="B25" s="7">
        <v>19301</v>
      </c>
      <c r="C25" s="13" t="s">
        <v>53</v>
      </c>
      <c r="D25" s="13">
        <v>5</v>
      </c>
      <c r="E25" s="13" t="s">
        <v>28</v>
      </c>
      <c r="F25" s="14">
        <v>10</v>
      </c>
      <c r="G25" s="14"/>
      <c r="H25" s="14"/>
      <c r="I25" s="14"/>
      <c r="K25" s="29">
        <f t="shared" si="0"/>
        <v>50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50</v>
      </c>
    </row>
    <row r="26" spans="1:15" ht="20.25" x14ac:dyDescent="0.3">
      <c r="A26" s="32" t="s">
        <v>528</v>
      </c>
      <c r="B26" s="7">
        <v>19349</v>
      </c>
      <c r="C26" s="13" t="s">
        <v>55</v>
      </c>
      <c r="D26" s="13">
        <v>5</v>
      </c>
      <c r="E26" s="13" t="s">
        <v>28</v>
      </c>
      <c r="F26" s="14">
        <v>2</v>
      </c>
      <c r="G26" s="14"/>
      <c r="H26" s="14"/>
      <c r="I26" s="14"/>
      <c r="K26" s="29">
        <f t="shared" si="0"/>
        <v>10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10</v>
      </c>
    </row>
    <row r="27" spans="1:15" ht="20.25" x14ac:dyDescent="0.3">
      <c r="A27" s="35">
        <v>2130</v>
      </c>
      <c r="B27" s="8">
        <v>19335</v>
      </c>
      <c r="C27" s="9" t="s">
        <v>517</v>
      </c>
      <c r="D27" s="9">
        <v>2.4</v>
      </c>
      <c r="E27" s="9" t="s">
        <v>58</v>
      </c>
      <c r="F27" s="25" t="s">
        <v>131</v>
      </c>
      <c r="G27" s="25" t="s">
        <v>68</v>
      </c>
      <c r="H27" s="25"/>
      <c r="I27" s="25"/>
      <c r="J27" s="36" t="s">
        <v>59</v>
      </c>
      <c r="K27" s="29" t="e">
        <f t="shared" si="0"/>
        <v>#VALUE!</v>
      </c>
      <c r="L27" s="29" t="e">
        <f t="shared" si="1"/>
        <v>#VALUE!</v>
      </c>
      <c r="M27" s="29">
        <f t="shared" si="2"/>
        <v>0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7">
        <v>19333</v>
      </c>
      <c r="C28" s="13" t="s">
        <v>61</v>
      </c>
      <c r="D28" s="13">
        <v>5</v>
      </c>
      <c r="E28" s="13" t="s">
        <v>28</v>
      </c>
      <c r="F28" s="28"/>
      <c r="G28" s="28"/>
      <c r="H28" s="28"/>
      <c r="I28" s="28"/>
      <c r="K28" s="29">
        <f t="shared" si="0"/>
        <v>0</v>
      </c>
      <c r="L28" s="29">
        <f t="shared" si="1"/>
        <v>0</v>
      </c>
      <c r="M28" s="29">
        <f t="shared" si="2"/>
        <v>0</v>
      </c>
      <c r="N28" s="29">
        <f t="shared" si="3"/>
        <v>0</v>
      </c>
      <c r="O28" s="29">
        <f t="shared" si="4"/>
        <v>0</v>
      </c>
    </row>
    <row r="29" spans="1:15" ht="20.25" x14ac:dyDescent="0.3">
      <c r="A29" s="32">
        <v>4266</v>
      </c>
      <c r="B29" s="7">
        <v>19280</v>
      </c>
      <c r="C29" s="13" t="s">
        <v>62</v>
      </c>
      <c r="D29" s="13">
        <v>3.3</v>
      </c>
      <c r="E29" s="13" t="s">
        <v>28</v>
      </c>
      <c r="F29" s="14">
        <v>3</v>
      </c>
      <c r="G29" s="14">
        <v>2</v>
      </c>
      <c r="H29" s="14"/>
      <c r="I29" s="14"/>
      <c r="K29" s="29">
        <f t="shared" si="0"/>
        <v>9.8999999999999986</v>
      </c>
      <c r="L29" s="29">
        <f t="shared" si="1"/>
        <v>6.6</v>
      </c>
      <c r="M29" s="29">
        <f t="shared" si="2"/>
        <v>0</v>
      </c>
      <c r="N29" s="29">
        <f t="shared" si="3"/>
        <v>0</v>
      </c>
      <c r="O29" s="29">
        <f t="shared" si="4"/>
        <v>16.5</v>
      </c>
    </row>
    <row r="30" spans="1:15" ht="20.25" x14ac:dyDescent="0.3">
      <c r="A30" s="35" t="s">
        <v>163</v>
      </c>
      <c r="B30" s="8">
        <v>19332</v>
      </c>
      <c r="C30" s="9" t="s">
        <v>165</v>
      </c>
      <c r="D30" s="9">
        <v>2.5</v>
      </c>
      <c r="E30" s="9" t="s">
        <v>58</v>
      </c>
      <c r="F30" s="25" t="s">
        <v>71</v>
      </c>
      <c r="G30" s="25" t="s">
        <v>542</v>
      </c>
      <c r="H30" s="25"/>
      <c r="I30" s="25" t="s">
        <v>75</v>
      </c>
      <c r="J30" s="36" t="s">
        <v>167</v>
      </c>
      <c r="K30" s="29" t="e">
        <f t="shared" si="0"/>
        <v>#VALUE!</v>
      </c>
      <c r="L30" s="29" t="e">
        <f t="shared" si="1"/>
        <v>#VALUE!</v>
      </c>
      <c r="M30" s="29">
        <f t="shared" si="2"/>
        <v>0</v>
      </c>
      <c r="N30" s="29" t="e">
        <f t="shared" si="3"/>
        <v>#VALUE!</v>
      </c>
      <c r="O30" s="29" t="e">
        <f t="shared" si="4"/>
        <v>#VALUE!</v>
      </c>
    </row>
    <row r="31" spans="1:15" ht="20.25" x14ac:dyDescent="0.3">
      <c r="A31" s="32" t="s">
        <v>164</v>
      </c>
      <c r="B31" s="7">
        <v>19348</v>
      </c>
      <c r="C31" s="13" t="s">
        <v>166</v>
      </c>
      <c r="D31" s="13">
        <v>2</v>
      </c>
      <c r="E31" s="13" t="s">
        <v>28</v>
      </c>
      <c r="F31" s="14"/>
      <c r="G31" s="14"/>
      <c r="H31" s="14"/>
      <c r="I31" s="14">
        <v>30</v>
      </c>
      <c r="K31" s="29">
        <f t="shared" si="0"/>
        <v>0</v>
      </c>
      <c r="L31" s="29">
        <f t="shared" si="1"/>
        <v>0</v>
      </c>
      <c r="M31" s="29">
        <f t="shared" si="2"/>
        <v>0</v>
      </c>
      <c r="N31" s="29">
        <f t="shared" si="3"/>
        <v>60</v>
      </c>
      <c r="O31" s="29">
        <f t="shared" si="4"/>
        <v>60</v>
      </c>
    </row>
    <row r="32" spans="1:15" ht="20.25" x14ac:dyDescent="0.3">
      <c r="A32" s="34" t="s">
        <v>535</v>
      </c>
      <c r="B32" s="7">
        <v>17407</v>
      </c>
      <c r="C32" s="13" t="s">
        <v>63</v>
      </c>
      <c r="D32" s="13">
        <v>0.17</v>
      </c>
      <c r="E32" s="13" t="s">
        <v>64</v>
      </c>
      <c r="F32" s="14">
        <v>80</v>
      </c>
      <c r="G32" s="14">
        <v>50</v>
      </c>
      <c r="H32" s="14"/>
      <c r="I32" s="14">
        <v>50</v>
      </c>
      <c r="K32" s="29">
        <f t="shared" si="0"/>
        <v>13.600000000000001</v>
      </c>
      <c r="L32" s="29">
        <f t="shared" si="1"/>
        <v>8.5</v>
      </c>
      <c r="M32" s="29">
        <f t="shared" si="2"/>
        <v>0</v>
      </c>
      <c r="N32" s="29">
        <f t="shared" si="3"/>
        <v>8.5</v>
      </c>
      <c r="O32" s="29">
        <f t="shared" si="4"/>
        <v>30.6</v>
      </c>
    </row>
    <row r="33" spans="1:15" ht="20.25" x14ac:dyDescent="0.3">
      <c r="A33" s="32" t="s">
        <v>530</v>
      </c>
      <c r="B33" s="7">
        <v>17349</v>
      </c>
      <c r="C33" s="13" t="s">
        <v>65</v>
      </c>
      <c r="D33" s="13">
        <v>1</v>
      </c>
      <c r="E33" s="13" t="s">
        <v>64</v>
      </c>
      <c r="F33" s="14">
        <v>150</v>
      </c>
      <c r="G33" s="14">
        <v>50</v>
      </c>
      <c r="H33" s="14"/>
      <c r="I33" s="14">
        <v>60</v>
      </c>
      <c r="K33" s="29">
        <f t="shared" si="0"/>
        <v>150</v>
      </c>
      <c r="L33" s="29">
        <f t="shared" si="1"/>
        <v>50</v>
      </c>
      <c r="M33" s="29">
        <f t="shared" si="2"/>
        <v>0</v>
      </c>
      <c r="N33" s="29">
        <f t="shared" si="3"/>
        <v>60</v>
      </c>
      <c r="O33" s="29">
        <f t="shared" si="4"/>
        <v>260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>
        <f>SUM(M12:M33)</f>
        <v>0</v>
      </c>
      <c r="N34" s="10" t="e">
        <f>SUM(N12:N33)</f>
        <v>#VALUE!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59" orientation="landscape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19.7109375" style="2" customWidth="1"/>
    <col min="3" max="3" width="62" style="2" bestFit="1" customWidth="1"/>
    <col min="4" max="4" width="8.5703125" style="2" customWidth="1"/>
    <col min="5" max="5" width="12.28515625" style="2" bestFit="1" customWidth="1"/>
    <col min="6" max="6" width="15.85546875" style="2" hidden="1" customWidth="1"/>
    <col min="7" max="7" width="21" style="11" hidden="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541</v>
      </c>
      <c r="B7" s="3"/>
      <c r="C7" s="3"/>
      <c r="D7" s="3"/>
      <c r="E7" s="4"/>
      <c r="F7" s="4"/>
      <c r="G7" s="4"/>
      <c r="H7" s="4"/>
      <c r="I7" s="4"/>
    </row>
    <row r="8" spans="1:15" ht="20.25" x14ac:dyDescent="0.3">
      <c r="A8" s="5"/>
      <c r="B8" s="5"/>
      <c r="C8" s="5"/>
      <c r="D8" s="3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6" t="s">
        <v>537</v>
      </c>
      <c r="C11" s="10" t="s">
        <v>3</v>
      </c>
      <c r="D11" s="10" t="s">
        <v>490</v>
      </c>
      <c r="E11" s="10" t="s">
        <v>4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7">
        <v>19342</v>
      </c>
      <c r="C12" s="13" t="s">
        <v>18</v>
      </c>
      <c r="D12" s="13">
        <v>4.5</v>
      </c>
      <c r="E12" s="13" t="s">
        <v>14</v>
      </c>
      <c r="F12" s="14"/>
      <c r="G12" s="14"/>
      <c r="H12" s="14"/>
      <c r="I12" s="14"/>
      <c r="K12" s="29">
        <f t="shared" ref="K12:K33" si="0">F12*D12</f>
        <v>0</v>
      </c>
      <c r="L12" s="29">
        <f t="shared" ref="L12:L33" si="1">G12*D12</f>
        <v>0</v>
      </c>
      <c r="M12" s="29">
        <f t="shared" ref="M12:M33" si="2">H12*D12</f>
        <v>0</v>
      </c>
      <c r="N12" s="29">
        <f t="shared" ref="N12:N33" si="3">I12*D12</f>
        <v>0</v>
      </c>
      <c r="O12" s="29">
        <f t="shared" ref="O12:O33" si="4">N12+M12+L12+K12</f>
        <v>0</v>
      </c>
    </row>
    <row r="13" spans="1:15" ht="20.25" x14ac:dyDescent="0.3">
      <c r="A13" s="32" t="s">
        <v>520</v>
      </c>
      <c r="B13" s="7">
        <v>19344</v>
      </c>
      <c r="C13" s="13" t="s">
        <v>20</v>
      </c>
      <c r="D13" s="13">
        <v>2</v>
      </c>
      <c r="E13" s="13" t="s">
        <v>14</v>
      </c>
      <c r="F13" s="14"/>
      <c r="G13" s="14"/>
      <c r="H13" s="14"/>
      <c r="I13" s="14"/>
      <c r="K13" s="29">
        <f t="shared" si="0"/>
        <v>0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29">
        <f t="shared" si="4"/>
        <v>0</v>
      </c>
    </row>
    <row r="14" spans="1:15" ht="20.25" x14ac:dyDescent="0.3">
      <c r="A14" s="35" t="s">
        <v>521</v>
      </c>
      <c r="B14" s="8">
        <v>19320</v>
      </c>
      <c r="C14" s="9" t="s">
        <v>24</v>
      </c>
      <c r="D14" s="9">
        <v>5.0999999999999996</v>
      </c>
      <c r="E14" s="9" t="s">
        <v>14</v>
      </c>
      <c r="F14" s="25"/>
      <c r="G14" s="25"/>
      <c r="H14" s="25" t="s">
        <v>25</v>
      </c>
      <c r="I14" s="25"/>
      <c r="J14" s="36" t="s">
        <v>25</v>
      </c>
      <c r="K14" s="29">
        <f t="shared" si="0"/>
        <v>0</v>
      </c>
      <c r="L14" s="29">
        <f t="shared" si="1"/>
        <v>0</v>
      </c>
      <c r="M14" s="29" t="e">
        <f t="shared" si="2"/>
        <v>#VALUE!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7">
        <v>19315</v>
      </c>
      <c r="C15" s="13" t="s">
        <v>27</v>
      </c>
      <c r="D15" s="13">
        <v>2.4</v>
      </c>
      <c r="E15" s="13" t="s">
        <v>28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7">
        <v>19309</v>
      </c>
      <c r="C16" s="13" t="s">
        <v>30</v>
      </c>
      <c r="D16" s="13">
        <v>0.8</v>
      </c>
      <c r="E16" s="13" t="s">
        <v>28</v>
      </c>
      <c r="F16" s="14"/>
      <c r="G16" s="14"/>
      <c r="H16" s="14"/>
      <c r="I16" s="14"/>
      <c r="K16" s="29">
        <f t="shared" si="0"/>
        <v>0</v>
      </c>
      <c r="L16" s="29">
        <f t="shared" si="1"/>
        <v>0</v>
      </c>
      <c r="M16" s="29">
        <f t="shared" si="2"/>
        <v>0</v>
      </c>
      <c r="N16" s="29">
        <f t="shared" si="3"/>
        <v>0</v>
      </c>
      <c r="O16" s="29">
        <f t="shared" si="4"/>
        <v>0</v>
      </c>
    </row>
    <row r="17" spans="1:15" ht="20.25" x14ac:dyDescent="0.3">
      <c r="A17" s="37" t="s">
        <v>532</v>
      </c>
      <c r="B17" s="8">
        <v>19336</v>
      </c>
      <c r="C17" s="9" t="s">
        <v>32</v>
      </c>
      <c r="D17" s="9">
        <v>0.35</v>
      </c>
      <c r="E17" s="9" t="s">
        <v>28</v>
      </c>
      <c r="F17" s="25"/>
      <c r="G17" s="25"/>
      <c r="H17" s="25" t="s">
        <v>71</v>
      </c>
      <c r="I17" s="25"/>
      <c r="J17" s="36" t="s">
        <v>25</v>
      </c>
      <c r="K17" s="29">
        <f t="shared" si="0"/>
        <v>0</v>
      </c>
      <c r="L17" s="29">
        <f t="shared" si="1"/>
        <v>0</v>
      </c>
      <c r="M17" s="29" t="e">
        <f t="shared" si="2"/>
        <v>#VALUE!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8">
        <v>19337</v>
      </c>
      <c r="C18" s="9" t="s">
        <v>34</v>
      </c>
      <c r="D18" s="9">
        <v>0.35</v>
      </c>
      <c r="E18" s="9" t="s">
        <v>28</v>
      </c>
      <c r="F18" s="25"/>
      <c r="G18" s="25"/>
      <c r="H18" s="25" t="s">
        <v>68</v>
      </c>
      <c r="I18" s="25"/>
      <c r="J18" s="36" t="s">
        <v>25</v>
      </c>
      <c r="K18" s="29">
        <f t="shared" si="0"/>
        <v>0</v>
      </c>
      <c r="L18" s="29">
        <f t="shared" si="1"/>
        <v>0</v>
      </c>
      <c r="M18" s="29" t="e">
        <f t="shared" si="2"/>
        <v>#VALUE!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8">
        <v>19338</v>
      </c>
      <c r="C19" s="9" t="s">
        <v>36</v>
      </c>
      <c r="D19" s="9">
        <v>0.35</v>
      </c>
      <c r="E19" s="9" t="s">
        <v>28</v>
      </c>
      <c r="F19" s="25"/>
      <c r="G19" s="25"/>
      <c r="H19" s="25" t="s">
        <v>71</v>
      </c>
      <c r="I19" s="25"/>
      <c r="J19" s="36" t="s">
        <v>25</v>
      </c>
      <c r="K19" s="29">
        <f t="shared" si="0"/>
        <v>0</v>
      </c>
      <c r="L19" s="29">
        <f t="shared" si="1"/>
        <v>0</v>
      </c>
      <c r="M19" s="29" t="e">
        <f t="shared" si="2"/>
        <v>#VALUE!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7">
        <v>19314</v>
      </c>
      <c r="C20" s="13" t="s">
        <v>38</v>
      </c>
      <c r="D20" s="13">
        <v>2.2000000000000002</v>
      </c>
      <c r="E20" s="13" t="s">
        <v>28</v>
      </c>
      <c r="F20" s="14"/>
      <c r="G20" s="14"/>
      <c r="H20" s="14"/>
      <c r="I20" s="14"/>
      <c r="K20" s="29">
        <f t="shared" si="0"/>
        <v>0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>
        <f t="shared" si="4"/>
        <v>0</v>
      </c>
    </row>
    <row r="21" spans="1:15" ht="20.25" x14ac:dyDescent="0.3">
      <c r="A21" s="32" t="s">
        <v>523</v>
      </c>
      <c r="B21" s="7">
        <v>19343</v>
      </c>
      <c r="C21" s="13" t="s">
        <v>40</v>
      </c>
      <c r="D21" s="13">
        <v>5</v>
      </c>
      <c r="E21" s="13" t="s">
        <v>28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7">
        <v>17353</v>
      </c>
      <c r="C22" s="13" t="s">
        <v>42</v>
      </c>
      <c r="D22" s="13">
        <v>2.5</v>
      </c>
      <c r="E22" s="13" t="s">
        <v>28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7">
        <v>1371</v>
      </c>
      <c r="C23" s="13" t="s">
        <v>48</v>
      </c>
      <c r="D23" s="13">
        <v>2.6</v>
      </c>
      <c r="E23" s="13" t="s">
        <v>28</v>
      </c>
      <c r="F23" s="14"/>
      <c r="G23" s="14"/>
      <c r="H23" s="14"/>
      <c r="I23" s="14"/>
      <c r="K23" s="29">
        <f t="shared" si="0"/>
        <v>0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0</v>
      </c>
    </row>
    <row r="24" spans="1:15" ht="20.25" x14ac:dyDescent="0.3">
      <c r="A24" s="32" t="s">
        <v>526</v>
      </c>
      <c r="B24" s="7">
        <v>19318</v>
      </c>
      <c r="C24" s="9" t="s">
        <v>50</v>
      </c>
      <c r="D24" s="13">
        <v>3.6</v>
      </c>
      <c r="E24" s="13" t="s">
        <v>28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0</v>
      </c>
    </row>
    <row r="25" spans="1:15" s="18" customFormat="1" ht="20.25" x14ac:dyDescent="0.3">
      <c r="A25" s="32" t="s">
        <v>527</v>
      </c>
      <c r="B25" s="7">
        <v>19301</v>
      </c>
      <c r="C25" s="13" t="s">
        <v>53</v>
      </c>
      <c r="D25" s="13">
        <v>5</v>
      </c>
      <c r="E25" s="13" t="s">
        <v>28</v>
      </c>
      <c r="F25" s="14"/>
      <c r="G25" s="14"/>
      <c r="H25" s="14"/>
      <c r="I25" s="14"/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0</v>
      </c>
    </row>
    <row r="26" spans="1:15" ht="20.25" x14ac:dyDescent="0.3">
      <c r="A26" s="32" t="s">
        <v>528</v>
      </c>
      <c r="B26" s="7">
        <v>19349</v>
      </c>
      <c r="C26" s="13" t="s">
        <v>55</v>
      </c>
      <c r="D26" s="13">
        <v>5</v>
      </c>
      <c r="E26" s="13" t="s">
        <v>28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8">
        <v>19335</v>
      </c>
      <c r="C27" s="9" t="s">
        <v>517</v>
      </c>
      <c r="D27" s="9">
        <v>2.4</v>
      </c>
      <c r="E27" s="9" t="s">
        <v>58</v>
      </c>
      <c r="F27" s="25"/>
      <c r="G27" s="25"/>
      <c r="H27" s="25" t="s">
        <v>75</v>
      </c>
      <c r="I27" s="25"/>
      <c r="J27" s="36" t="s">
        <v>59</v>
      </c>
      <c r="K27" s="29">
        <f t="shared" si="0"/>
        <v>0</v>
      </c>
      <c r="L27" s="29">
        <f t="shared" si="1"/>
        <v>0</v>
      </c>
      <c r="M27" s="29" t="e">
        <f t="shared" si="2"/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7">
        <v>19333</v>
      </c>
      <c r="C28" s="13" t="s">
        <v>61</v>
      </c>
      <c r="D28" s="13">
        <v>5</v>
      </c>
      <c r="E28" s="13" t="s">
        <v>28</v>
      </c>
      <c r="F28" s="28"/>
      <c r="G28" s="28"/>
      <c r="H28" s="28">
        <v>12</v>
      </c>
      <c r="I28" s="28"/>
      <c r="K28" s="29">
        <f t="shared" si="0"/>
        <v>0</v>
      </c>
      <c r="L28" s="29">
        <f t="shared" si="1"/>
        <v>0</v>
      </c>
      <c r="M28" s="29">
        <f t="shared" si="2"/>
        <v>60</v>
      </c>
      <c r="N28" s="29">
        <f t="shared" si="3"/>
        <v>0</v>
      </c>
      <c r="O28" s="29">
        <f t="shared" si="4"/>
        <v>60</v>
      </c>
    </row>
    <row r="29" spans="1:15" ht="20.25" x14ac:dyDescent="0.3">
      <c r="A29" s="32">
        <v>4266</v>
      </c>
      <c r="B29" s="7">
        <v>19280</v>
      </c>
      <c r="C29" s="13" t="s">
        <v>62</v>
      </c>
      <c r="D29" s="13">
        <v>3.3</v>
      </c>
      <c r="E29" s="13" t="s">
        <v>28</v>
      </c>
      <c r="F29" s="14"/>
      <c r="G29" s="14"/>
      <c r="H29" s="14"/>
      <c r="I29" s="14"/>
      <c r="K29" s="29">
        <f t="shared" si="0"/>
        <v>0</v>
      </c>
      <c r="L29" s="29">
        <f t="shared" si="1"/>
        <v>0</v>
      </c>
      <c r="M29" s="29">
        <f t="shared" si="2"/>
        <v>0</v>
      </c>
      <c r="N29" s="29">
        <f t="shared" si="3"/>
        <v>0</v>
      </c>
      <c r="O29" s="29">
        <f t="shared" si="4"/>
        <v>0</v>
      </c>
    </row>
    <row r="30" spans="1:15" ht="20.25" x14ac:dyDescent="0.3">
      <c r="A30" s="35" t="s">
        <v>163</v>
      </c>
      <c r="B30" s="8">
        <v>19332</v>
      </c>
      <c r="C30" s="9" t="s">
        <v>165</v>
      </c>
      <c r="D30" s="9">
        <v>2.5</v>
      </c>
      <c r="E30" s="9" t="s">
        <v>58</v>
      </c>
      <c r="F30" s="25"/>
      <c r="G30" s="25"/>
      <c r="H30" s="25" t="s">
        <v>513</v>
      </c>
      <c r="I30" s="25"/>
      <c r="J30" s="36" t="s">
        <v>167</v>
      </c>
      <c r="K30" s="29">
        <f t="shared" si="0"/>
        <v>0</v>
      </c>
      <c r="L30" s="29">
        <f t="shared" si="1"/>
        <v>0</v>
      </c>
      <c r="M30" s="29" t="e">
        <f t="shared" si="2"/>
        <v>#VALUE!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7">
        <v>19348</v>
      </c>
      <c r="C31" s="13" t="s">
        <v>166</v>
      </c>
      <c r="D31" s="13">
        <v>2</v>
      </c>
      <c r="E31" s="13" t="s">
        <v>28</v>
      </c>
      <c r="F31" s="14"/>
      <c r="G31" s="14"/>
      <c r="H31" s="14">
        <v>20</v>
      </c>
      <c r="I31" s="14"/>
      <c r="K31" s="29">
        <f t="shared" si="0"/>
        <v>0</v>
      </c>
      <c r="L31" s="29">
        <f t="shared" si="1"/>
        <v>0</v>
      </c>
      <c r="M31" s="29">
        <f t="shared" si="2"/>
        <v>40</v>
      </c>
      <c r="N31" s="29">
        <f t="shared" si="3"/>
        <v>0</v>
      </c>
      <c r="O31" s="29">
        <f t="shared" si="4"/>
        <v>40</v>
      </c>
    </row>
    <row r="32" spans="1:15" ht="20.25" x14ac:dyDescent="0.3">
      <c r="A32" s="34" t="s">
        <v>535</v>
      </c>
      <c r="B32" s="7">
        <v>17407</v>
      </c>
      <c r="C32" s="13" t="s">
        <v>63</v>
      </c>
      <c r="D32" s="13">
        <v>0.17</v>
      </c>
      <c r="E32" s="13" t="s">
        <v>64</v>
      </c>
      <c r="F32" s="14"/>
      <c r="G32" s="14"/>
      <c r="H32" s="14">
        <v>40</v>
      </c>
      <c r="I32" s="14"/>
      <c r="K32" s="29">
        <f t="shared" si="0"/>
        <v>0</v>
      </c>
      <c r="L32" s="29">
        <f t="shared" si="1"/>
        <v>0</v>
      </c>
      <c r="M32" s="29">
        <f t="shared" si="2"/>
        <v>6.8000000000000007</v>
      </c>
      <c r="N32" s="29">
        <f t="shared" si="3"/>
        <v>0</v>
      </c>
      <c r="O32" s="29">
        <f t="shared" si="4"/>
        <v>6.8000000000000007</v>
      </c>
    </row>
    <row r="33" spans="1:15" ht="20.25" x14ac:dyDescent="0.3">
      <c r="A33" s="32" t="s">
        <v>530</v>
      </c>
      <c r="B33" s="7">
        <v>17349</v>
      </c>
      <c r="C33" s="13" t="s">
        <v>65</v>
      </c>
      <c r="D33" s="13">
        <v>1</v>
      </c>
      <c r="E33" s="13" t="s">
        <v>64</v>
      </c>
      <c r="F33" s="14"/>
      <c r="G33" s="14"/>
      <c r="H33" s="14">
        <v>50</v>
      </c>
      <c r="I33" s="14"/>
      <c r="K33" s="29">
        <f t="shared" si="0"/>
        <v>0</v>
      </c>
      <c r="L33" s="29">
        <f t="shared" si="1"/>
        <v>0</v>
      </c>
      <c r="M33" s="29">
        <f t="shared" si="2"/>
        <v>50</v>
      </c>
      <c r="N33" s="29">
        <f t="shared" si="3"/>
        <v>0</v>
      </c>
      <c r="O33" s="29">
        <f t="shared" si="4"/>
        <v>50</v>
      </c>
    </row>
    <row r="34" spans="1:15" ht="15.75" x14ac:dyDescent="0.25">
      <c r="F34" s="19"/>
      <c r="G34" s="23"/>
      <c r="H34" s="23"/>
      <c r="K34" s="10">
        <f>SUM(K12:K33)</f>
        <v>0</v>
      </c>
      <c r="L34" s="10">
        <f>SUM(L12:L33)</f>
        <v>0</v>
      </c>
      <c r="M34" s="10" t="e">
        <f>SUM(M12:M33)</f>
        <v>#VALUE!</v>
      </c>
      <c r="N34" s="10">
        <f>SUM(N12:N33)</f>
        <v>0</v>
      </c>
      <c r="O34" s="31" t="e">
        <f>SUM(O12:O33)</f>
        <v>#VALUE!</v>
      </c>
    </row>
  </sheetData>
  <mergeCells count="1">
    <mergeCell ref="A6:I6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19.7109375" style="2" customWidth="1"/>
    <col min="3" max="3" width="62" style="2" bestFit="1" customWidth="1"/>
    <col min="4" max="4" width="8.5703125" style="2" customWidth="1"/>
    <col min="5" max="5" width="12.28515625" style="2" bestFit="1" customWidth="1"/>
    <col min="6" max="6" width="15.85546875" style="2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543</v>
      </c>
      <c r="B7" s="3"/>
      <c r="C7" s="3"/>
      <c r="D7" s="3"/>
      <c r="E7" s="4"/>
      <c r="F7" s="4"/>
      <c r="G7" s="4"/>
      <c r="H7" s="4"/>
      <c r="I7" s="4"/>
    </row>
    <row r="8" spans="1:15" ht="20.25" x14ac:dyDescent="0.3">
      <c r="A8" s="5"/>
      <c r="B8" s="5"/>
      <c r="C8" s="5"/>
      <c r="D8" s="3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6" t="s">
        <v>537</v>
      </c>
      <c r="C11" s="10" t="s">
        <v>3</v>
      </c>
      <c r="D11" s="10" t="s">
        <v>490</v>
      </c>
      <c r="E11" s="10" t="s">
        <v>4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7">
        <v>19342</v>
      </c>
      <c r="C12" s="13" t="s">
        <v>18</v>
      </c>
      <c r="D12" s="13">
        <v>4.5</v>
      </c>
      <c r="E12" s="13" t="s">
        <v>14</v>
      </c>
      <c r="F12" s="14"/>
      <c r="G12" s="14"/>
      <c r="H12" s="14"/>
      <c r="I12" s="14"/>
      <c r="K12" s="29">
        <f t="shared" ref="K12:K33" si="0">F12*D12</f>
        <v>0</v>
      </c>
      <c r="L12" s="29">
        <f t="shared" ref="L12:L33" si="1">G12*D12</f>
        <v>0</v>
      </c>
      <c r="M12" s="29">
        <f t="shared" ref="M12:M33" si="2">H12*D12</f>
        <v>0</v>
      </c>
      <c r="N12" s="29">
        <f t="shared" ref="N12:N33" si="3">I12*D12</f>
        <v>0</v>
      </c>
      <c r="O12" s="29">
        <f t="shared" ref="O12:O33" si="4">N12+M12+L12+K12</f>
        <v>0</v>
      </c>
    </row>
    <row r="13" spans="1:15" ht="20.25" x14ac:dyDescent="0.3">
      <c r="A13" s="32" t="s">
        <v>520</v>
      </c>
      <c r="B13" s="7">
        <v>19344</v>
      </c>
      <c r="C13" s="13" t="s">
        <v>20</v>
      </c>
      <c r="D13" s="13">
        <v>2</v>
      </c>
      <c r="E13" s="13" t="s">
        <v>14</v>
      </c>
      <c r="F13" s="14">
        <v>10</v>
      </c>
      <c r="G13" s="14"/>
      <c r="H13" s="14"/>
      <c r="I13" s="14"/>
      <c r="K13" s="29">
        <f t="shared" si="0"/>
        <v>20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29">
        <f t="shared" si="4"/>
        <v>20</v>
      </c>
    </row>
    <row r="14" spans="1:15" ht="20.25" x14ac:dyDescent="0.3">
      <c r="A14" s="35" t="s">
        <v>521</v>
      </c>
      <c r="B14" s="8">
        <v>19320</v>
      </c>
      <c r="C14" s="9" t="s">
        <v>24</v>
      </c>
      <c r="D14" s="9">
        <v>5.0999999999999996</v>
      </c>
      <c r="E14" s="9" t="s">
        <v>14</v>
      </c>
      <c r="F14" s="25" t="s">
        <v>25</v>
      </c>
      <c r="G14" s="25" t="s">
        <v>25</v>
      </c>
      <c r="H14" s="25"/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>
        <f t="shared" si="2"/>
        <v>0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7">
        <v>19315</v>
      </c>
      <c r="C15" s="13" t="s">
        <v>27</v>
      </c>
      <c r="D15" s="13">
        <v>2.4</v>
      </c>
      <c r="E15" s="13" t="s">
        <v>28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7">
        <v>19309</v>
      </c>
      <c r="C16" s="13" t="s">
        <v>30</v>
      </c>
      <c r="D16" s="13">
        <v>0.8</v>
      </c>
      <c r="E16" s="13" t="s">
        <v>28</v>
      </c>
      <c r="F16" s="14">
        <v>58</v>
      </c>
      <c r="G16" s="14">
        <v>56</v>
      </c>
      <c r="H16" s="14">
        <v>28</v>
      </c>
      <c r="I16" s="14"/>
      <c r="K16" s="29">
        <f t="shared" si="0"/>
        <v>46.400000000000006</v>
      </c>
      <c r="L16" s="29">
        <f t="shared" si="1"/>
        <v>44.800000000000004</v>
      </c>
      <c r="M16" s="29">
        <f t="shared" si="2"/>
        <v>22.400000000000002</v>
      </c>
      <c r="N16" s="29">
        <f t="shared" si="3"/>
        <v>0</v>
      </c>
      <c r="O16" s="29">
        <f t="shared" si="4"/>
        <v>113.60000000000001</v>
      </c>
    </row>
    <row r="17" spans="1:15" ht="20.25" x14ac:dyDescent="0.3">
      <c r="A17" s="37" t="s">
        <v>532</v>
      </c>
      <c r="B17" s="8">
        <v>19336</v>
      </c>
      <c r="C17" s="9" t="s">
        <v>32</v>
      </c>
      <c r="D17" s="9">
        <v>0.35</v>
      </c>
      <c r="E17" s="9" t="s">
        <v>28</v>
      </c>
      <c r="F17" s="25" t="s">
        <v>69</v>
      </c>
      <c r="G17" s="25" t="s">
        <v>75</v>
      </c>
      <c r="H17" s="25"/>
      <c r="I17" s="25"/>
      <c r="J17" s="36" t="s">
        <v>25</v>
      </c>
      <c r="K17" s="29" t="e">
        <f t="shared" si="0"/>
        <v>#VALUE!</v>
      </c>
      <c r="L17" s="29" t="e">
        <f t="shared" si="1"/>
        <v>#VALUE!</v>
      </c>
      <c r="M17" s="29">
        <f t="shared" si="2"/>
        <v>0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8">
        <v>19337</v>
      </c>
      <c r="C18" s="9" t="s">
        <v>34</v>
      </c>
      <c r="D18" s="9">
        <v>0.35</v>
      </c>
      <c r="E18" s="9" t="s">
        <v>28</v>
      </c>
      <c r="F18" s="25" t="s">
        <v>71</v>
      </c>
      <c r="G18" s="25" t="s">
        <v>75</v>
      </c>
      <c r="H18" s="25"/>
      <c r="I18" s="25"/>
      <c r="J18" s="36" t="s">
        <v>25</v>
      </c>
      <c r="K18" s="29" t="e">
        <f t="shared" si="0"/>
        <v>#VALUE!</v>
      </c>
      <c r="L18" s="29" t="e">
        <f t="shared" si="1"/>
        <v>#VALUE!</v>
      </c>
      <c r="M18" s="29">
        <f t="shared" si="2"/>
        <v>0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8">
        <v>19338</v>
      </c>
      <c r="C19" s="9" t="s">
        <v>36</v>
      </c>
      <c r="D19" s="9">
        <v>0.35</v>
      </c>
      <c r="E19" s="9" t="s">
        <v>28</v>
      </c>
      <c r="F19" s="25" t="s">
        <v>69</v>
      </c>
      <c r="G19" s="25" t="s">
        <v>75</v>
      </c>
      <c r="H19" s="25"/>
      <c r="I19" s="25"/>
      <c r="J19" s="36" t="s">
        <v>25</v>
      </c>
      <c r="K19" s="29" t="e">
        <f t="shared" si="0"/>
        <v>#VALUE!</v>
      </c>
      <c r="L19" s="29" t="e">
        <f t="shared" si="1"/>
        <v>#VALUE!</v>
      </c>
      <c r="M19" s="29">
        <f t="shared" si="2"/>
        <v>0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7">
        <v>19314</v>
      </c>
      <c r="C20" s="13" t="s">
        <v>38</v>
      </c>
      <c r="D20" s="13">
        <v>2.2000000000000002</v>
      </c>
      <c r="E20" s="13" t="s">
        <v>28</v>
      </c>
      <c r="F20" s="14">
        <v>22</v>
      </c>
      <c r="G20" s="14"/>
      <c r="H20" s="14"/>
      <c r="I20" s="14"/>
      <c r="K20" s="29">
        <f t="shared" si="0"/>
        <v>48.400000000000006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>
        <f t="shared" si="4"/>
        <v>48.400000000000006</v>
      </c>
    </row>
    <row r="21" spans="1:15" ht="20.25" x14ac:dyDescent="0.3">
      <c r="A21" s="32" t="s">
        <v>523</v>
      </c>
      <c r="B21" s="7">
        <v>19343</v>
      </c>
      <c r="C21" s="13" t="s">
        <v>40</v>
      </c>
      <c r="D21" s="13">
        <v>5</v>
      </c>
      <c r="E21" s="13" t="s">
        <v>28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7">
        <v>17353</v>
      </c>
      <c r="C22" s="13" t="s">
        <v>42</v>
      </c>
      <c r="D22" s="13">
        <v>2.5</v>
      </c>
      <c r="E22" s="13" t="s">
        <v>28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7">
        <v>1371</v>
      </c>
      <c r="C23" s="13" t="s">
        <v>48</v>
      </c>
      <c r="D23" s="13">
        <v>2.6</v>
      </c>
      <c r="E23" s="13" t="s">
        <v>28</v>
      </c>
      <c r="F23" s="14"/>
      <c r="G23" s="14"/>
      <c r="H23" s="14"/>
      <c r="I23" s="14"/>
      <c r="K23" s="29">
        <f t="shared" si="0"/>
        <v>0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0</v>
      </c>
    </row>
    <row r="24" spans="1:15" ht="20.25" x14ac:dyDescent="0.3">
      <c r="A24" s="32" t="s">
        <v>526</v>
      </c>
      <c r="B24" s="7">
        <v>19318</v>
      </c>
      <c r="C24" s="9" t="s">
        <v>50</v>
      </c>
      <c r="D24" s="13">
        <v>3.6</v>
      </c>
      <c r="E24" s="13" t="s">
        <v>28</v>
      </c>
      <c r="F24" s="14"/>
      <c r="G24" s="14">
        <v>20</v>
      </c>
      <c r="H24" s="14">
        <v>10</v>
      </c>
      <c r="I24" s="14"/>
      <c r="K24" s="29">
        <f t="shared" si="0"/>
        <v>0</v>
      </c>
      <c r="L24" s="29">
        <f t="shared" si="1"/>
        <v>72</v>
      </c>
      <c r="M24" s="29">
        <f t="shared" si="2"/>
        <v>36</v>
      </c>
      <c r="N24" s="29">
        <f t="shared" si="3"/>
        <v>0</v>
      </c>
      <c r="O24" s="29">
        <f t="shared" si="4"/>
        <v>108</v>
      </c>
    </row>
    <row r="25" spans="1:15" s="18" customFormat="1" ht="20.25" x14ac:dyDescent="0.3">
      <c r="A25" s="32" t="s">
        <v>527</v>
      </c>
      <c r="B25" s="7">
        <v>19301</v>
      </c>
      <c r="C25" s="13" t="s">
        <v>53</v>
      </c>
      <c r="D25" s="13">
        <v>5</v>
      </c>
      <c r="E25" s="13" t="s">
        <v>28</v>
      </c>
      <c r="F25" s="14"/>
      <c r="G25" s="14"/>
      <c r="H25" s="14"/>
      <c r="I25" s="14"/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0</v>
      </c>
    </row>
    <row r="26" spans="1:15" ht="20.25" x14ac:dyDescent="0.3">
      <c r="A26" s="32" t="s">
        <v>528</v>
      </c>
      <c r="B26" s="7">
        <v>19349</v>
      </c>
      <c r="C26" s="13" t="s">
        <v>55</v>
      </c>
      <c r="D26" s="13">
        <v>5</v>
      </c>
      <c r="E26" s="13" t="s">
        <v>28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8">
        <v>19335</v>
      </c>
      <c r="C27" s="9" t="s">
        <v>517</v>
      </c>
      <c r="D27" s="9">
        <v>2.4</v>
      </c>
      <c r="E27" s="9" t="s">
        <v>58</v>
      </c>
      <c r="F27" s="25"/>
      <c r="G27" s="25" t="s">
        <v>111</v>
      </c>
      <c r="H27" s="25" t="s">
        <v>69</v>
      </c>
      <c r="I27" s="25"/>
      <c r="J27" s="36" t="s">
        <v>59</v>
      </c>
      <c r="K27" s="29">
        <f t="shared" si="0"/>
        <v>0</v>
      </c>
      <c r="L27" s="29" t="e">
        <f t="shared" si="1"/>
        <v>#VALUE!</v>
      </c>
      <c r="M27" s="29" t="e">
        <f t="shared" si="2"/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7">
        <v>19333</v>
      </c>
      <c r="C28" s="13" t="s">
        <v>61</v>
      </c>
      <c r="D28" s="13">
        <v>5</v>
      </c>
      <c r="E28" s="13" t="s">
        <v>28</v>
      </c>
      <c r="F28" s="28"/>
      <c r="G28" s="28"/>
      <c r="H28" s="28"/>
      <c r="I28" s="28"/>
      <c r="K28" s="29">
        <f t="shared" si="0"/>
        <v>0</v>
      </c>
      <c r="L28" s="29">
        <f t="shared" si="1"/>
        <v>0</v>
      </c>
      <c r="M28" s="29">
        <f t="shared" si="2"/>
        <v>0</v>
      </c>
      <c r="N28" s="29">
        <f t="shared" si="3"/>
        <v>0</v>
      </c>
      <c r="O28" s="29">
        <f t="shared" si="4"/>
        <v>0</v>
      </c>
    </row>
    <row r="29" spans="1:15" ht="20.25" x14ac:dyDescent="0.3">
      <c r="A29" s="32">
        <v>4266</v>
      </c>
      <c r="B29" s="7">
        <v>19280</v>
      </c>
      <c r="C29" s="13" t="s">
        <v>62</v>
      </c>
      <c r="D29" s="13">
        <v>3.3</v>
      </c>
      <c r="E29" s="13" t="s">
        <v>28</v>
      </c>
      <c r="F29" s="14"/>
      <c r="G29" s="14"/>
      <c r="H29" s="14">
        <v>2</v>
      </c>
      <c r="I29" s="14"/>
      <c r="K29" s="29">
        <f t="shared" si="0"/>
        <v>0</v>
      </c>
      <c r="L29" s="29">
        <f t="shared" si="1"/>
        <v>0</v>
      </c>
      <c r="M29" s="29">
        <f t="shared" si="2"/>
        <v>6.6</v>
      </c>
      <c r="N29" s="29">
        <f t="shared" si="3"/>
        <v>0</v>
      </c>
      <c r="O29" s="29">
        <f t="shared" si="4"/>
        <v>6.6</v>
      </c>
    </row>
    <row r="30" spans="1:15" ht="20.25" x14ac:dyDescent="0.3">
      <c r="A30" s="35" t="s">
        <v>163</v>
      </c>
      <c r="B30" s="8">
        <v>19332</v>
      </c>
      <c r="C30" s="9" t="s">
        <v>165</v>
      </c>
      <c r="D30" s="9">
        <v>2.5</v>
      </c>
      <c r="E30" s="9" t="s">
        <v>58</v>
      </c>
      <c r="F30" s="25" t="s">
        <v>75</v>
      </c>
      <c r="G30" s="25" t="s">
        <v>75</v>
      </c>
      <c r="H30" s="25"/>
      <c r="I30" s="25"/>
      <c r="J30" s="36" t="s">
        <v>167</v>
      </c>
      <c r="K30" s="29" t="e">
        <f t="shared" si="0"/>
        <v>#VALUE!</v>
      </c>
      <c r="L30" s="29" t="e">
        <f t="shared" si="1"/>
        <v>#VALUE!</v>
      </c>
      <c r="M30" s="29">
        <f t="shared" si="2"/>
        <v>0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7">
        <v>19348</v>
      </c>
      <c r="C31" s="13" t="s">
        <v>166</v>
      </c>
      <c r="D31" s="13">
        <v>2</v>
      </c>
      <c r="E31" s="13" t="s">
        <v>28</v>
      </c>
      <c r="F31" s="14">
        <v>22</v>
      </c>
      <c r="G31" s="14"/>
      <c r="H31" s="14">
        <v>10</v>
      </c>
      <c r="I31" s="14"/>
      <c r="K31" s="29">
        <f t="shared" si="0"/>
        <v>44</v>
      </c>
      <c r="L31" s="29">
        <f t="shared" si="1"/>
        <v>0</v>
      </c>
      <c r="M31" s="29">
        <f t="shared" si="2"/>
        <v>20</v>
      </c>
      <c r="N31" s="29">
        <f t="shared" si="3"/>
        <v>0</v>
      </c>
      <c r="O31" s="29">
        <f t="shared" si="4"/>
        <v>64</v>
      </c>
    </row>
    <row r="32" spans="1:15" ht="20.25" x14ac:dyDescent="0.3">
      <c r="A32" s="34" t="s">
        <v>535</v>
      </c>
      <c r="B32" s="7">
        <v>17407</v>
      </c>
      <c r="C32" s="13" t="s">
        <v>63</v>
      </c>
      <c r="D32" s="13">
        <v>0.17</v>
      </c>
      <c r="E32" s="13" t="s">
        <v>64</v>
      </c>
      <c r="F32" s="14"/>
      <c r="G32" s="14">
        <v>100</v>
      </c>
      <c r="H32" s="14"/>
      <c r="I32" s="14"/>
      <c r="K32" s="29">
        <f t="shared" si="0"/>
        <v>0</v>
      </c>
      <c r="L32" s="29">
        <f t="shared" si="1"/>
        <v>17</v>
      </c>
      <c r="M32" s="29">
        <f t="shared" si="2"/>
        <v>0</v>
      </c>
      <c r="N32" s="29">
        <f t="shared" si="3"/>
        <v>0</v>
      </c>
      <c r="O32" s="29">
        <f t="shared" si="4"/>
        <v>17</v>
      </c>
    </row>
    <row r="33" spans="1:15" ht="20.25" x14ac:dyDescent="0.3">
      <c r="A33" s="32" t="s">
        <v>530</v>
      </c>
      <c r="B33" s="7">
        <v>17349</v>
      </c>
      <c r="C33" s="13" t="s">
        <v>65</v>
      </c>
      <c r="D33" s="13">
        <v>1</v>
      </c>
      <c r="E33" s="13" t="s">
        <v>64</v>
      </c>
      <c r="F33" s="14">
        <v>150</v>
      </c>
      <c r="G33" s="14"/>
      <c r="H33" s="14">
        <v>100</v>
      </c>
      <c r="I33" s="14"/>
      <c r="K33" s="29">
        <f t="shared" si="0"/>
        <v>150</v>
      </c>
      <c r="L33" s="29">
        <f t="shared" si="1"/>
        <v>0</v>
      </c>
      <c r="M33" s="29">
        <f t="shared" si="2"/>
        <v>100</v>
      </c>
      <c r="N33" s="29">
        <f t="shared" si="3"/>
        <v>0</v>
      </c>
      <c r="O33" s="29">
        <f t="shared" si="4"/>
        <v>250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>
        <f>SUM(N12:N33)</f>
        <v>0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4" orientation="landscape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19.7109375" style="2" customWidth="1"/>
    <col min="3" max="3" width="62" style="2" bestFit="1" customWidth="1"/>
    <col min="4" max="4" width="8.5703125" style="2" customWidth="1"/>
    <col min="5" max="5" width="12.28515625" style="2" bestFit="1" customWidth="1"/>
    <col min="6" max="6" width="15.85546875" style="2" hidden="1" customWidth="1"/>
    <col min="7" max="7" width="21" style="11" customWidth="1"/>
    <col min="8" max="8" width="15.85546875" style="11" hidden="1" customWidth="1"/>
    <col min="9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544</v>
      </c>
      <c r="B7" s="3"/>
      <c r="C7" s="3"/>
      <c r="D7" s="3"/>
      <c r="E7" s="4"/>
      <c r="F7" s="4"/>
      <c r="G7" s="4"/>
      <c r="H7" s="4"/>
      <c r="I7" s="4"/>
    </row>
    <row r="8" spans="1:15" ht="20.25" x14ac:dyDescent="0.3">
      <c r="A8" s="5"/>
      <c r="B8" s="5"/>
      <c r="C8" s="5"/>
      <c r="D8" s="3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6" t="s">
        <v>537</v>
      </c>
      <c r="C11" s="10" t="s">
        <v>3</v>
      </c>
      <c r="D11" s="10" t="s">
        <v>490</v>
      </c>
      <c r="E11" s="10" t="s">
        <v>4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7">
        <v>19342</v>
      </c>
      <c r="C12" s="13" t="s">
        <v>18</v>
      </c>
      <c r="D12" s="13">
        <v>4.5</v>
      </c>
      <c r="E12" s="13" t="s">
        <v>14</v>
      </c>
      <c r="F12" s="14"/>
      <c r="G12" s="14">
        <v>8</v>
      </c>
      <c r="H12" s="14"/>
      <c r="I12" s="14"/>
      <c r="K12" s="29">
        <f t="shared" ref="K12:K33" si="0">F12*D12</f>
        <v>0</v>
      </c>
      <c r="L12" s="29">
        <f t="shared" ref="L12:L33" si="1">G12*D12</f>
        <v>36</v>
      </c>
      <c r="M12" s="29">
        <f t="shared" ref="M12:M33" si="2">H12*D12</f>
        <v>0</v>
      </c>
      <c r="N12" s="29">
        <f t="shared" ref="N12:N33" si="3">I12*D12</f>
        <v>0</v>
      </c>
      <c r="O12" s="29">
        <f t="shared" ref="O12:O33" si="4">N12+M12+L12+K12</f>
        <v>36</v>
      </c>
    </row>
    <row r="13" spans="1:15" ht="20.25" x14ac:dyDescent="0.3">
      <c r="A13" s="32" t="s">
        <v>520</v>
      </c>
      <c r="B13" s="7">
        <v>19344</v>
      </c>
      <c r="C13" s="13" t="s">
        <v>20</v>
      </c>
      <c r="D13" s="13">
        <v>2</v>
      </c>
      <c r="E13" s="13" t="s">
        <v>14</v>
      </c>
      <c r="F13" s="14"/>
      <c r="G13" s="14"/>
      <c r="H13" s="14"/>
      <c r="I13" s="14">
        <v>20</v>
      </c>
      <c r="K13" s="29">
        <f t="shared" si="0"/>
        <v>0</v>
      </c>
      <c r="L13" s="29">
        <f t="shared" si="1"/>
        <v>0</v>
      </c>
      <c r="M13" s="29">
        <f t="shared" si="2"/>
        <v>0</v>
      </c>
      <c r="N13" s="29">
        <f t="shared" si="3"/>
        <v>40</v>
      </c>
      <c r="O13" s="29">
        <f t="shared" si="4"/>
        <v>40</v>
      </c>
    </row>
    <row r="14" spans="1:15" ht="20.25" x14ac:dyDescent="0.3">
      <c r="A14" s="35" t="s">
        <v>521</v>
      </c>
      <c r="B14" s="8">
        <v>19320</v>
      </c>
      <c r="C14" s="9" t="s">
        <v>24</v>
      </c>
      <c r="D14" s="9">
        <v>5.0999999999999996</v>
      </c>
      <c r="E14" s="9" t="s">
        <v>14</v>
      </c>
      <c r="F14" s="25"/>
      <c r="G14" s="25" t="s">
        <v>25</v>
      </c>
      <c r="H14" s="25"/>
      <c r="I14" s="25" t="s">
        <v>78</v>
      </c>
      <c r="J14" s="36" t="s">
        <v>25</v>
      </c>
      <c r="K14" s="29">
        <f t="shared" si="0"/>
        <v>0</v>
      </c>
      <c r="L14" s="29" t="e">
        <f t="shared" si="1"/>
        <v>#VALUE!</v>
      </c>
      <c r="M14" s="29">
        <f t="shared" si="2"/>
        <v>0</v>
      </c>
      <c r="N14" s="29" t="e">
        <f t="shared" si="3"/>
        <v>#VALUE!</v>
      </c>
      <c r="O14" s="29" t="e">
        <f t="shared" si="4"/>
        <v>#VALUE!</v>
      </c>
    </row>
    <row r="15" spans="1:15" ht="20.25" x14ac:dyDescent="0.3">
      <c r="A15" s="32">
        <v>1176</v>
      </c>
      <c r="B15" s="7">
        <v>19315</v>
      </c>
      <c r="C15" s="13" t="s">
        <v>27</v>
      </c>
      <c r="D15" s="13">
        <v>2.4</v>
      </c>
      <c r="E15" s="13" t="s">
        <v>28</v>
      </c>
      <c r="F15" s="14"/>
      <c r="G15" s="14"/>
      <c r="H15" s="14"/>
      <c r="I15" s="14">
        <v>30</v>
      </c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72</v>
      </c>
      <c r="O15" s="29">
        <f t="shared" si="4"/>
        <v>72</v>
      </c>
    </row>
    <row r="16" spans="1:15" ht="20.25" x14ac:dyDescent="0.3">
      <c r="A16" s="33" t="s">
        <v>531</v>
      </c>
      <c r="B16" s="7">
        <v>19309</v>
      </c>
      <c r="C16" s="13" t="s">
        <v>30</v>
      </c>
      <c r="D16" s="13">
        <v>0.8</v>
      </c>
      <c r="E16" s="13" t="s">
        <v>28</v>
      </c>
      <c r="F16" s="14"/>
      <c r="G16" s="14">
        <v>84</v>
      </c>
      <c r="H16" s="14"/>
      <c r="I16" s="14">
        <v>40</v>
      </c>
      <c r="K16" s="29">
        <f t="shared" si="0"/>
        <v>0</v>
      </c>
      <c r="L16" s="29">
        <f t="shared" si="1"/>
        <v>67.2</v>
      </c>
      <c r="M16" s="29">
        <f t="shared" si="2"/>
        <v>0</v>
      </c>
      <c r="N16" s="29">
        <f t="shared" si="3"/>
        <v>32</v>
      </c>
      <c r="O16" s="29">
        <f t="shared" si="4"/>
        <v>99.2</v>
      </c>
    </row>
    <row r="17" spans="1:15" ht="20.25" x14ac:dyDescent="0.3">
      <c r="A17" s="37" t="s">
        <v>532</v>
      </c>
      <c r="B17" s="8">
        <v>19336</v>
      </c>
      <c r="C17" s="9" t="s">
        <v>32</v>
      </c>
      <c r="D17" s="9">
        <v>0.35</v>
      </c>
      <c r="E17" s="9" t="s">
        <v>28</v>
      </c>
      <c r="F17" s="25"/>
      <c r="G17" s="25" t="s">
        <v>69</v>
      </c>
      <c r="H17" s="25"/>
      <c r="I17" s="25" t="s">
        <v>71</v>
      </c>
      <c r="J17" s="36" t="s">
        <v>25</v>
      </c>
      <c r="K17" s="29">
        <f t="shared" si="0"/>
        <v>0</v>
      </c>
      <c r="L17" s="29" t="e">
        <f t="shared" si="1"/>
        <v>#VALUE!</v>
      </c>
      <c r="M17" s="29">
        <f t="shared" si="2"/>
        <v>0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37" t="s">
        <v>533</v>
      </c>
      <c r="B18" s="8">
        <v>19337</v>
      </c>
      <c r="C18" s="9" t="s">
        <v>34</v>
      </c>
      <c r="D18" s="9">
        <v>0.35</v>
      </c>
      <c r="E18" s="9" t="s">
        <v>28</v>
      </c>
      <c r="F18" s="25"/>
      <c r="G18" s="25" t="s">
        <v>75</v>
      </c>
      <c r="H18" s="25"/>
      <c r="I18" s="25" t="s">
        <v>68</v>
      </c>
      <c r="J18" s="36" t="s">
        <v>25</v>
      </c>
      <c r="K18" s="29">
        <f t="shared" si="0"/>
        <v>0</v>
      </c>
      <c r="L18" s="29" t="e">
        <f t="shared" si="1"/>
        <v>#VALUE!</v>
      </c>
      <c r="M18" s="29">
        <f t="shared" si="2"/>
        <v>0</v>
      </c>
      <c r="N18" s="29" t="e">
        <f t="shared" si="3"/>
        <v>#VALUE!</v>
      </c>
      <c r="O18" s="29" t="e">
        <f t="shared" si="4"/>
        <v>#VALUE!</v>
      </c>
    </row>
    <row r="19" spans="1:15" ht="20.25" x14ac:dyDescent="0.3">
      <c r="A19" s="37" t="s">
        <v>534</v>
      </c>
      <c r="B19" s="8">
        <v>19338</v>
      </c>
      <c r="C19" s="9" t="s">
        <v>36</v>
      </c>
      <c r="D19" s="9">
        <v>0.35</v>
      </c>
      <c r="E19" s="9" t="s">
        <v>28</v>
      </c>
      <c r="F19" s="25"/>
      <c r="G19" s="25" t="s">
        <v>75</v>
      </c>
      <c r="H19" s="25"/>
      <c r="I19" s="25" t="s">
        <v>74</v>
      </c>
      <c r="J19" s="36" t="s">
        <v>25</v>
      </c>
      <c r="K19" s="29">
        <f t="shared" si="0"/>
        <v>0</v>
      </c>
      <c r="L19" s="29" t="e">
        <f t="shared" si="1"/>
        <v>#VALUE!</v>
      </c>
      <c r="M19" s="29">
        <f t="shared" si="2"/>
        <v>0</v>
      </c>
      <c r="N19" s="29" t="e">
        <f t="shared" si="3"/>
        <v>#VALUE!</v>
      </c>
      <c r="O19" s="29" t="e">
        <f t="shared" si="4"/>
        <v>#VALUE!</v>
      </c>
    </row>
    <row r="20" spans="1:15" ht="20.25" x14ac:dyDescent="0.3">
      <c r="A20" s="32" t="s">
        <v>522</v>
      </c>
      <c r="B20" s="7">
        <v>19314</v>
      </c>
      <c r="C20" s="13" t="s">
        <v>38</v>
      </c>
      <c r="D20" s="13">
        <v>2.2000000000000002</v>
      </c>
      <c r="E20" s="13" t="s">
        <v>28</v>
      </c>
      <c r="F20" s="14"/>
      <c r="G20" s="14">
        <v>30</v>
      </c>
      <c r="H20" s="14"/>
      <c r="I20" s="14"/>
      <c r="K20" s="29">
        <f t="shared" si="0"/>
        <v>0</v>
      </c>
      <c r="L20" s="29">
        <f t="shared" si="1"/>
        <v>66</v>
      </c>
      <c r="M20" s="29">
        <f t="shared" si="2"/>
        <v>0</v>
      </c>
      <c r="N20" s="29">
        <f t="shared" si="3"/>
        <v>0</v>
      </c>
      <c r="O20" s="29">
        <f t="shared" si="4"/>
        <v>66</v>
      </c>
    </row>
    <row r="21" spans="1:15" ht="20.25" x14ac:dyDescent="0.3">
      <c r="A21" s="32" t="s">
        <v>523</v>
      </c>
      <c r="B21" s="7">
        <v>19343</v>
      </c>
      <c r="C21" s="13" t="s">
        <v>40</v>
      </c>
      <c r="D21" s="13">
        <v>5</v>
      </c>
      <c r="E21" s="13" t="s">
        <v>28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7">
        <v>17353</v>
      </c>
      <c r="C22" s="13" t="s">
        <v>42</v>
      </c>
      <c r="D22" s="13">
        <v>2.5</v>
      </c>
      <c r="E22" s="13" t="s">
        <v>28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7">
        <v>1371</v>
      </c>
      <c r="C23" s="13" t="s">
        <v>48</v>
      </c>
      <c r="D23" s="13">
        <v>2.6</v>
      </c>
      <c r="E23" s="13" t="s">
        <v>28</v>
      </c>
      <c r="F23" s="14"/>
      <c r="G23" s="14"/>
      <c r="H23" s="14"/>
      <c r="I23" s="14">
        <v>15</v>
      </c>
      <c r="K23" s="29">
        <f t="shared" si="0"/>
        <v>0</v>
      </c>
      <c r="L23" s="29">
        <f t="shared" si="1"/>
        <v>0</v>
      </c>
      <c r="M23" s="29">
        <f t="shared" si="2"/>
        <v>0</v>
      </c>
      <c r="N23" s="29">
        <f t="shared" si="3"/>
        <v>39</v>
      </c>
      <c r="O23" s="29">
        <f t="shared" si="4"/>
        <v>39</v>
      </c>
    </row>
    <row r="24" spans="1:15" ht="20.25" x14ac:dyDescent="0.3">
      <c r="A24" s="32" t="s">
        <v>526</v>
      </c>
      <c r="B24" s="7">
        <v>19318</v>
      </c>
      <c r="C24" s="9" t="s">
        <v>50</v>
      </c>
      <c r="D24" s="13">
        <v>3.6</v>
      </c>
      <c r="E24" s="13" t="s">
        <v>28</v>
      </c>
      <c r="F24" s="14"/>
      <c r="G24" s="14">
        <v>40</v>
      </c>
      <c r="H24" s="14"/>
      <c r="I24" s="14"/>
      <c r="K24" s="29">
        <f t="shared" si="0"/>
        <v>0</v>
      </c>
      <c r="L24" s="29">
        <f t="shared" si="1"/>
        <v>144</v>
      </c>
      <c r="M24" s="29">
        <f t="shared" si="2"/>
        <v>0</v>
      </c>
      <c r="N24" s="29">
        <f t="shared" si="3"/>
        <v>0</v>
      </c>
      <c r="O24" s="29">
        <f t="shared" si="4"/>
        <v>144</v>
      </c>
    </row>
    <row r="25" spans="1:15" s="18" customFormat="1" ht="20.25" x14ac:dyDescent="0.3">
      <c r="A25" s="32" t="s">
        <v>527</v>
      </c>
      <c r="B25" s="7">
        <v>19301</v>
      </c>
      <c r="C25" s="13" t="s">
        <v>53</v>
      </c>
      <c r="D25" s="13">
        <v>5</v>
      </c>
      <c r="E25" s="13" t="s">
        <v>28</v>
      </c>
      <c r="F25" s="14"/>
      <c r="G25" s="14">
        <v>8</v>
      </c>
      <c r="H25" s="14"/>
      <c r="I25" s="14"/>
      <c r="K25" s="29">
        <f t="shared" si="0"/>
        <v>0</v>
      </c>
      <c r="L25" s="29">
        <f t="shared" si="1"/>
        <v>40</v>
      </c>
      <c r="M25" s="29">
        <f t="shared" si="2"/>
        <v>0</v>
      </c>
      <c r="N25" s="29">
        <f t="shared" si="3"/>
        <v>0</v>
      </c>
      <c r="O25" s="29">
        <f t="shared" si="4"/>
        <v>40</v>
      </c>
    </row>
    <row r="26" spans="1:15" ht="20.25" x14ac:dyDescent="0.3">
      <c r="A26" s="32" t="s">
        <v>528</v>
      </c>
      <c r="B26" s="7">
        <v>19349</v>
      </c>
      <c r="C26" s="13" t="s">
        <v>55</v>
      </c>
      <c r="D26" s="13">
        <v>5</v>
      </c>
      <c r="E26" s="13" t="s">
        <v>28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8">
        <v>19335</v>
      </c>
      <c r="C27" s="9" t="s">
        <v>517</v>
      </c>
      <c r="D27" s="9">
        <v>2.4</v>
      </c>
      <c r="E27" s="9" t="s">
        <v>58</v>
      </c>
      <c r="F27" s="25"/>
      <c r="G27" s="25" t="s">
        <v>111</v>
      </c>
      <c r="H27" s="25"/>
      <c r="I27" s="25"/>
      <c r="J27" s="36" t="s">
        <v>59</v>
      </c>
      <c r="K27" s="29">
        <f t="shared" si="0"/>
        <v>0</v>
      </c>
      <c r="L27" s="29" t="e">
        <f t="shared" si="1"/>
        <v>#VALUE!</v>
      </c>
      <c r="M27" s="29">
        <f t="shared" si="2"/>
        <v>0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7">
        <v>19333</v>
      </c>
      <c r="C28" s="13" t="s">
        <v>61</v>
      </c>
      <c r="D28" s="13">
        <v>5</v>
      </c>
      <c r="E28" s="13" t="s">
        <v>28</v>
      </c>
      <c r="F28" s="28"/>
      <c r="G28" s="28">
        <v>12</v>
      </c>
      <c r="H28" s="28"/>
      <c r="I28" s="28">
        <v>15</v>
      </c>
      <c r="K28" s="29">
        <f t="shared" si="0"/>
        <v>0</v>
      </c>
      <c r="L28" s="29">
        <f t="shared" si="1"/>
        <v>60</v>
      </c>
      <c r="M28" s="29">
        <f t="shared" si="2"/>
        <v>0</v>
      </c>
      <c r="N28" s="29">
        <f t="shared" si="3"/>
        <v>75</v>
      </c>
      <c r="O28" s="29">
        <f t="shared" si="4"/>
        <v>135</v>
      </c>
    </row>
    <row r="29" spans="1:15" ht="20.25" x14ac:dyDescent="0.3">
      <c r="A29" s="32">
        <v>4266</v>
      </c>
      <c r="B29" s="7">
        <v>19280</v>
      </c>
      <c r="C29" s="13" t="s">
        <v>62</v>
      </c>
      <c r="D29" s="13">
        <v>3.3</v>
      </c>
      <c r="E29" s="13" t="s">
        <v>28</v>
      </c>
      <c r="F29" s="14"/>
      <c r="G29" s="14">
        <v>2</v>
      </c>
      <c r="H29" s="14"/>
      <c r="I29" s="14">
        <v>15</v>
      </c>
      <c r="K29" s="29">
        <f t="shared" si="0"/>
        <v>0</v>
      </c>
      <c r="L29" s="29">
        <f t="shared" si="1"/>
        <v>6.6</v>
      </c>
      <c r="M29" s="29">
        <f t="shared" si="2"/>
        <v>0</v>
      </c>
      <c r="N29" s="29">
        <f t="shared" si="3"/>
        <v>49.5</v>
      </c>
      <c r="O29" s="29">
        <f t="shared" si="4"/>
        <v>56.1</v>
      </c>
    </row>
    <row r="30" spans="1:15" ht="20.25" x14ac:dyDescent="0.3">
      <c r="A30" s="35" t="s">
        <v>163</v>
      </c>
      <c r="B30" s="8">
        <v>19332</v>
      </c>
      <c r="C30" s="9" t="s">
        <v>165</v>
      </c>
      <c r="D30" s="9">
        <v>2.5</v>
      </c>
      <c r="E30" s="9" t="s">
        <v>58</v>
      </c>
      <c r="F30" s="25"/>
      <c r="G30" s="25" t="s">
        <v>131</v>
      </c>
      <c r="H30" s="25"/>
      <c r="I30" s="25"/>
      <c r="J30" s="36" t="s">
        <v>167</v>
      </c>
      <c r="K30" s="29">
        <f t="shared" si="0"/>
        <v>0</v>
      </c>
      <c r="L30" s="29" t="e">
        <f t="shared" si="1"/>
        <v>#VALUE!</v>
      </c>
      <c r="M30" s="29">
        <f t="shared" si="2"/>
        <v>0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7">
        <v>19348</v>
      </c>
      <c r="C31" s="13" t="s">
        <v>166</v>
      </c>
      <c r="D31" s="13">
        <v>2</v>
      </c>
      <c r="E31" s="13" t="s">
        <v>28</v>
      </c>
      <c r="F31" s="14"/>
      <c r="G31" s="14"/>
      <c r="H31" s="14"/>
      <c r="I31" s="14"/>
      <c r="K31" s="29">
        <f t="shared" si="0"/>
        <v>0</v>
      </c>
      <c r="L31" s="29">
        <f t="shared" si="1"/>
        <v>0</v>
      </c>
      <c r="M31" s="29">
        <f t="shared" si="2"/>
        <v>0</v>
      </c>
      <c r="N31" s="29">
        <f t="shared" si="3"/>
        <v>0</v>
      </c>
      <c r="O31" s="29">
        <f t="shared" si="4"/>
        <v>0</v>
      </c>
    </row>
    <row r="32" spans="1:15" ht="20.25" x14ac:dyDescent="0.3">
      <c r="A32" s="34" t="s">
        <v>535</v>
      </c>
      <c r="B32" s="7">
        <v>17407</v>
      </c>
      <c r="C32" s="13" t="s">
        <v>63</v>
      </c>
      <c r="D32" s="13">
        <v>0.17</v>
      </c>
      <c r="E32" s="13" t="s">
        <v>64</v>
      </c>
      <c r="F32" s="14"/>
      <c r="G32" s="14">
        <v>100</v>
      </c>
      <c r="H32" s="14"/>
      <c r="I32" s="14"/>
      <c r="K32" s="29">
        <f t="shared" si="0"/>
        <v>0</v>
      </c>
      <c r="L32" s="29">
        <f t="shared" si="1"/>
        <v>17</v>
      </c>
      <c r="M32" s="29">
        <f t="shared" si="2"/>
        <v>0</v>
      </c>
      <c r="N32" s="29">
        <f t="shared" si="3"/>
        <v>0</v>
      </c>
      <c r="O32" s="29">
        <f t="shared" si="4"/>
        <v>17</v>
      </c>
    </row>
    <row r="33" spans="1:15" ht="20.25" x14ac:dyDescent="0.3">
      <c r="A33" s="32" t="s">
        <v>530</v>
      </c>
      <c r="B33" s="7">
        <v>17349</v>
      </c>
      <c r="C33" s="13" t="s">
        <v>65</v>
      </c>
      <c r="D33" s="13">
        <v>1</v>
      </c>
      <c r="E33" s="13" t="s">
        <v>64</v>
      </c>
      <c r="F33" s="14"/>
      <c r="G33" s="14"/>
      <c r="H33" s="14"/>
      <c r="I33" s="14"/>
      <c r="K33" s="29">
        <f t="shared" si="0"/>
        <v>0</v>
      </c>
      <c r="L33" s="29">
        <f t="shared" si="1"/>
        <v>0</v>
      </c>
      <c r="M33" s="29">
        <f t="shared" si="2"/>
        <v>0</v>
      </c>
      <c r="N33" s="29">
        <f t="shared" si="3"/>
        <v>0</v>
      </c>
      <c r="O33" s="29">
        <f t="shared" si="4"/>
        <v>0</v>
      </c>
    </row>
    <row r="34" spans="1:15" ht="15.75" x14ac:dyDescent="0.25">
      <c r="F34" s="19"/>
      <c r="G34" s="23"/>
      <c r="H34" s="23"/>
      <c r="K34" s="10">
        <f>SUM(K12:K33)</f>
        <v>0</v>
      </c>
      <c r="L34" s="10" t="e">
        <f>SUM(L12:L33)</f>
        <v>#VALUE!</v>
      </c>
      <c r="M34" s="10">
        <f>SUM(M12:M33)</f>
        <v>0</v>
      </c>
      <c r="N34" s="10" t="e">
        <f>SUM(N12:N33)</f>
        <v>#VALUE!</v>
      </c>
      <c r="O34" s="31" t="e">
        <f>SUM(O12:O33)</f>
        <v>#VALUE!</v>
      </c>
    </row>
  </sheetData>
  <mergeCells count="1">
    <mergeCell ref="A6:I6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90" zoomScaleNormal="90" workbookViewId="0">
      <selection activeCell="D23" sqref="D23"/>
    </sheetView>
  </sheetViews>
  <sheetFormatPr baseColWidth="10" defaultColWidth="11.42578125" defaultRowHeight="15" x14ac:dyDescent="0.2"/>
  <cols>
    <col min="1" max="1" width="23.140625" style="2" customWidth="1"/>
    <col min="2" max="2" width="19.7109375" style="2" customWidth="1"/>
    <col min="3" max="3" width="62" style="2" bestFit="1" customWidth="1"/>
    <col min="4" max="4" width="8.5703125" style="2" customWidth="1"/>
    <col min="5" max="5" width="12.28515625" style="2" bestFit="1" customWidth="1"/>
    <col min="6" max="6" width="15.85546875" style="2" customWidth="1"/>
    <col min="7" max="7" width="21" style="11" hidden="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545</v>
      </c>
      <c r="B7" s="3"/>
      <c r="C7" s="3"/>
      <c r="D7" s="3"/>
      <c r="E7" s="4"/>
      <c r="F7" s="4"/>
      <c r="G7" s="4"/>
      <c r="H7" s="4"/>
      <c r="I7" s="4"/>
    </row>
    <row r="8" spans="1:15" ht="20.25" x14ac:dyDescent="0.3">
      <c r="A8" s="5"/>
      <c r="B8" s="5"/>
      <c r="C8" s="5"/>
      <c r="D8" s="3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6" t="s">
        <v>537</v>
      </c>
      <c r="C11" s="10" t="s">
        <v>3</v>
      </c>
      <c r="D11" s="10" t="s">
        <v>490</v>
      </c>
      <c r="E11" s="10" t="s">
        <v>4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7">
        <v>19342</v>
      </c>
      <c r="C12" s="13" t="s">
        <v>18</v>
      </c>
      <c r="D12" s="13">
        <v>4.5</v>
      </c>
      <c r="E12" s="13" t="s">
        <v>14</v>
      </c>
      <c r="F12" s="14"/>
      <c r="G12" s="14"/>
      <c r="H12" s="14">
        <v>2</v>
      </c>
      <c r="I12" s="14"/>
      <c r="K12" s="29">
        <f t="shared" ref="K12:K33" si="0">F12*D12</f>
        <v>0</v>
      </c>
      <c r="L12" s="29">
        <f t="shared" ref="L12:L33" si="1">G12*D12</f>
        <v>0</v>
      </c>
      <c r="M12" s="29">
        <f t="shared" ref="M12:M33" si="2">H12*D12</f>
        <v>9</v>
      </c>
      <c r="N12" s="29">
        <f t="shared" ref="N12:N33" si="3">I12*D12</f>
        <v>0</v>
      </c>
      <c r="O12" s="29">
        <f t="shared" ref="O12:O33" si="4">N12+M12+L12+K12</f>
        <v>9</v>
      </c>
    </row>
    <row r="13" spans="1:15" ht="20.25" x14ac:dyDescent="0.3">
      <c r="A13" s="32" t="s">
        <v>520</v>
      </c>
      <c r="B13" s="7">
        <v>19344</v>
      </c>
      <c r="C13" s="13" t="s">
        <v>20</v>
      </c>
      <c r="D13" s="13">
        <v>2</v>
      </c>
      <c r="E13" s="13" t="s">
        <v>14</v>
      </c>
      <c r="F13" s="14"/>
      <c r="G13" s="14"/>
      <c r="H13" s="14">
        <v>2</v>
      </c>
      <c r="I13" s="14"/>
      <c r="K13" s="29">
        <f t="shared" si="0"/>
        <v>0</v>
      </c>
      <c r="L13" s="29">
        <f t="shared" si="1"/>
        <v>0</v>
      </c>
      <c r="M13" s="29">
        <f t="shared" si="2"/>
        <v>4</v>
      </c>
      <c r="N13" s="29">
        <f t="shared" si="3"/>
        <v>0</v>
      </c>
      <c r="O13" s="29">
        <f t="shared" si="4"/>
        <v>4</v>
      </c>
    </row>
    <row r="14" spans="1:15" ht="20.25" x14ac:dyDescent="0.3">
      <c r="A14" s="35" t="s">
        <v>521</v>
      </c>
      <c r="B14" s="8">
        <v>19320</v>
      </c>
      <c r="C14" s="9" t="s">
        <v>24</v>
      </c>
      <c r="D14" s="9">
        <v>5.0999999999999996</v>
      </c>
      <c r="E14" s="9" t="s">
        <v>14</v>
      </c>
      <c r="F14" s="25"/>
      <c r="G14" s="25"/>
      <c r="H14" s="25" t="s">
        <v>25</v>
      </c>
      <c r="I14" s="25"/>
      <c r="J14" s="36" t="s">
        <v>25</v>
      </c>
      <c r="K14" s="29">
        <f t="shared" si="0"/>
        <v>0</v>
      </c>
      <c r="L14" s="29">
        <f t="shared" si="1"/>
        <v>0</v>
      </c>
      <c r="M14" s="29" t="e">
        <f t="shared" si="2"/>
        <v>#VALUE!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7">
        <v>19315</v>
      </c>
      <c r="C15" s="13" t="s">
        <v>27</v>
      </c>
      <c r="D15" s="13">
        <v>2.4</v>
      </c>
      <c r="E15" s="13" t="s">
        <v>28</v>
      </c>
      <c r="F15" s="14"/>
      <c r="G15" s="14"/>
      <c r="H15" s="14"/>
      <c r="I15" s="14">
        <v>20</v>
      </c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48</v>
      </c>
      <c r="O15" s="29">
        <f t="shared" si="4"/>
        <v>48</v>
      </c>
    </row>
    <row r="16" spans="1:15" ht="20.25" x14ac:dyDescent="0.3">
      <c r="A16" s="33" t="s">
        <v>531</v>
      </c>
      <c r="B16" s="7">
        <v>19309</v>
      </c>
      <c r="C16" s="13" t="s">
        <v>30</v>
      </c>
      <c r="D16" s="13">
        <v>0.8</v>
      </c>
      <c r="E16" s="13" t="s">
        <v>28</v>
      </c>
      <c r="F16" s="14">
        <v>40</v>
      </c>
      <c r="G16" s="14"/>
      <c r="H16" s="14">
        <v>56</v>
      </c>
      <c r="I16" s="14">
        <v>30</v>
      </c>
      <c r="K16" s="29">
        <f t="shared" si="0"/>
        <v>32</v>
      </c>
      <c r="L16" s="29">
        <f t="shared" si="1"/>
        <v>0</v>
      </c>
      <c r="M16" s="29">
        <f t="shared" si="2"/>
        <v>44.800000000000004</v>
      </c>
      <c r="N16" s="29">
        <f t="shared" si="3"/>
        <v>24</v>
      </c>
      <c r="O16" s="29">
        <f t="shared" si="4"/>
        <v>100.80000000000001</v>
      </c>
    </row>
    <row r="17" spans="1:15" ht="20.25" x14ac:dyDescent="0.3">
      <c r="A17" s="37" t="s">
        <v>532</v>
      </c>
      <c r="B17" s="8">
        <v>19336</v>
      </c>
      <c r="C17" s="9" t="s">
        <v>32</v>
      </c>
      <c r="D17" s="9">
        <v>0.35</v>
      </c>
      <c r="E17" s="9" t="s">
        <v>28</v>
      </c>
      <c r="F17" s="25" t="s">
        <v>71</v>
      </c>
      <c r="G17" s="25"/>
      <c r="H17" s="25"/>
      <c r="I17" s="25" t="s">
        <v>74</v>
      </c>
      <c r="J17" s="36" t="s">
        <v>25</v>
      </c>
      <c r="K17" s="29" t="e">
        <f t="shared" si="0"/>
        <v>#VALUE!</v>
      </c>
      <c r="L17" s="29">
        <f t="shared" si="1"/>
        <v>0</v>
      </c>
      <c r="M17" s="29">
        <f t="shared" si="2"/>
        <v>0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37" t="s">
        <v>533</v>
      </c>
      <c r="B18" s="8">
        <v>19337</v>
      </c>
      <c r="C18" s="9" t="s">
        <v>34</v>
      </c>
      <c r="D18" s="9">
        <v>0.35</v>
      </c>
      <c r="E18" s="9" t="s">
        <v>28</v>
      </c>
      <c r="F18" s="25" t="s">
        <v>71</v>
      </c>
      <c r="G18" s="25"/>
      <c r="H18" s="25"/>
      <c r="I18" s="25" t="s">
        <v>69</v>
      </c>
      <c r="J18" s="36" t="s">
        <v>25</v>
      </c>
      <c r="K18" s="29" t="e">
        <f t="shared" si="0"/>
        <v>#VALUE!</v>
      </c>
      <c r="L18" s="29">
        <f t="shared" si="1"/>
        <v>0</v>
      </c>
      <c r="M18" s="29">
        <f t="shared" si="2"/>
        <v>0</v>
      </c>
      <c r="N18" s="29" t="e">
        <f t="shared" si="3"/>
        <v>#VALUE!</v>
      </c>
      <c r="O18" s="29" t="e">
        <f t="shared" si="4"/>
        <v>#VALUE!</v>
      </c>
    </row>
    <row r="19" spans="1:15" ht="20.25" x14ac:dyDescent="0.3">
      <c r="A19" s="37" t="s">
        <v>534</v>
      </c>
      <c r="B19" s="8">
        <v>19338</v>
      </c>
      <c r="C19" s="9" t="s">
        <v>36</v>
      </c>
      <c r="D19" s="9">
        <v>0.35</v>
      </c>
      <c r="E19" s="9" t="s">
        <v>28</v>
      </c>
      <c r="F19" s="25" t="s">
        <v>71</v>
      </c>
      <c r="G19" s="25"/>
      <c r="H19" s="25"/>
      <c r="I19" s="25" t="s">
        <v>25</v>
      </c>
      <c r="J19" s="36" t="s">
        <v>25</v>
      </c>
      <c r="K19" s="29" t="e">
        <f t="shared" si="0"/>
        <v>#VALUE!</v>
      </c>
      <c r="L19" s="29">
        <f t="shared" si="1"/>
        <v>0</v>
      </c>
      <c r="M19" s="29">
        <f t="shared" si="2"/>
        <v>0</v>
      </c>
      <c r="N19" s="29" t="e">
        <f t="shared" si="3"/>
        <v>#VALUE!</v>
      </c>
      <c r="O19" s="29" t="e">
        <f t="shared" si="4"/>
        <v>#VALUE!</v>
      </c>
    </row>
    <row r="20" spans="1:15" ht="20.25" x14ac:dyDescent="0.3">
      <c r="A20" s="32" t="s">
        <v>522</v>
      </c>
      <c r="B20" s="7">
        <v>19314</v>
      </c>
      <c r="C20" s="13" t="s">
        <v>38</v>
      </c>
      <c r="D20" s="13">
        <v>2.2000000000000002</v>
      </c>
      <c r="E20" s="13" t="s">
        <v>28</v>
      </c>
      <c r="F20" s="14">
        <v>40</v>
      </c>
      <c r="G20" s="14"/>
      <c r="H20" s="14">
        <v>22</v>
      </c>
      <c r="I20" s="14">
        <v>10</v>
      </c>
      <c r="K20" s="29">
        <f t="shared" si="0"/>
        <v>88</v>
      </c>
      <c r="L20" s="29">
        <f t="shared" si="1"/>
        <v>0</v>
      </c>
      <c r="M20" s="29">
        <f t="shared" si="2"/>
        <v>48.400000000000006</v>
      </c>
      <c r="N20" s="29">
        <f t="shared" si="3"/>
        <v>22</v>
      </c>
      <c r="O20" s="29">
        <f t="shared" si="4"/>
        <v>158.4</v>
      </c>
    </row>
    <row r="21" spans="1:15" ht="20.25" x14ac:dyDescent="0.3">
      <c r="A21" s="32" t="s">
        <v>523</v>
      </c>
      <c r="B21" s="7">
        <v>19343</v>
      </c>
      <c r="C21" s="13" t="s">
        <v>40</v>
      </c>
      <c r="D21" s="13">
        <v>5</v>
      </c>
      <c r="E21" s="13" t="s">
        <v>28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7">
        <v>17353</v>
      </c>
      <c r="C22" s="13" t="s">
        <v>42</v>
      </c>
      <c r="D22" s="13">
        <v>2.5</v>
      </c>
      <c r="E22" s="13" t="s">
        <v>28</v>
      </c>
      <c r="F22" s="14">
        <v>20</v>
      </c>
      <c r="G22" s="14"/>
      <c r="H22" s="14"/>
      <c r="I22" s="14"/>
      <c r="K22" s="29">
        <f t="shared" si="0"/>
        <v>50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50</v>
      </c>
    </row>
    <row r="23" spans="1:15" s="19" customFormat="1" ht="20.25" x14ac:dyDescent="0.3">
      <c r="A23" s="32" t="s">
        <v>525</v>
      </c>
      <c r="B23" s="7">
        <v>1371</v>
      </c>
      <c r="C23" s="13" t="s">
        <v>48</v>
      </c>
      <c r="D23" s="13">
        <v>2.6</v>
      </c>
      <c r="E23" s="13" t="s">
        <v>28</v>
      </c>
      <c r="F23" s="14">
        <v>10</v>
      </c>
      <c r="G23" s="14"/>
      <c r="H23" s="14"/>
      <c r="I23" s="14"/>
      <c r="K23" s="29">
        <f t="shared" si="0"/>
        <v>26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26</v>
      </c>
    </row>
    <row r="24" spans="1:15" ht="20.25" x14ac:dyDescent="0.3">
      <c r="A24" s="32" t="s">
        <v>526</v>
      </c>
      <c r="B24" s="7">
        <v>19318</v>
      </c>
      <c r="C24" s="9" t="s">
        <v>50</v>
      </c>
      <c r="D24" s="13">
        <v>3.6</v>
      </c>
      <c r="E24" s="13" t="s">
        <v>28</v>
      </c>
      <c r="F24" s="14">
        <v>20</v>
      </c>
      <c r="G24" s="14"/>
      <c r="H24" s="14">
        <v>10</v>
      </c>
      <c r="I24" s="14"/>
      <c r="K24" s="29">
        <f t="shared" si="0"/>
        <v>72</v>
      </c>
      <c r="L24" s="29">
        <f t="shared" si="1"/>
        <v>0</v>
      </c>
      <c r="M24" s="29">
        <f t="shared" si="2"/>
        <v>36</v>
      </c>
      <c r="N24" s="29">
        <f t="shared" si="3"/>
        <v>0</v>
      </c>
      <c r="O24" s="29">
        <f t="shared" si="4"/>
        <v>108</v>
      </c>
    </row>
    <row r="25" spans="1:15" s="18" customFormat="1" ht="20.25" x14ac:dyDescent="0.3">
      <c r="A25" s="32" t="s">
        <v>527</v>
      </c>
      <c r="B25" s="7">
        <v>19301</v>
      </c>
      <c r="C25" s="13" t="s">
        <v>53</v>
      </c>
      <c r="D25" s="13">
        <v>5</v>
      </c>
      <c r="E25" s="13" t="s">
        <v>28</v>
      </c>
      <c r="F25" s="14"/>
      <c r="G25" s="14"/>
      <c r="H25" s="14"/>
      <c r="I25" s="14"/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0</v>
      </c>
    </row>
    <row r="26" spans="1:15" ht="20.25" x14ac:dyDescent="0.3">
      <c r="A26" s="32" t="s">
        <v>528</v>
      </c>
      <c r="B26" s="7">
        <v>19349</v>
      </c>
      <c r="C26" s="13" t="s">
        <v>55</v>
      </c>
      <c r="D26" s="13">
        <v>5</v>
      </c>
      <c r="E26" s="13" t="s">
        <v>28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8">
        <v>19335</v>
      </c>
      <c r="C27" s="9" t="s">
        <v>517</v>
      </c>
      <c r="D27" s="9">
        <v>2.4</v>
      </c>
      <c r="E27" s="9" t="s">
        <v>58</v>
      </c>
      <c r="F27" s="25"/>
      <c r="G27" s="25"/>
      <c r="H27" s="25" t="s">
        <v>71</v>
      </c>
      <c r="I27" s="25"/>
      <c r="J27" s="36" t="s">
        <v>59</v>
      </c>
      <c r="K27" s="29">
        <f t="shared" si="0"/>
        <v>0</v>
      </c>
      <c r="L27" s="29">
        <f t="shared" si="1"/>
        <v>0</v>
      </c>
      <c r="M27" s="29" t="e">
        <f t="shared" si="2"/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7">
        <v>19333</v>
      </c>
      <c r="C28" s="13" t="s">
        <v>61</v>
      </c>
      <c r="D28" s="13">
        <v>5</v>
      </c>
      <c r="E28" s="13" t="s">
        <v>28</v>
      </c>
      <c r="F28" s="28">
        <v>10</v>
      </c>
      <c r="G28" s="28"/>
      <c r="H28" s="28">
        <v>10</v>
      </c>
      <c r="I28" s="28"/>
      <c r="K28" s="29">
        <f t="shared" si="0"/>
        <v>50</v>
      </c>
      <c r="L28" s="29">
        <f t="shared" si="1"/>
        <v>0</v>
      </c>
      <c r="M28" s="29">
        <f t="shared" si="2"/>
        <v>50</v>
      </c>
      <c r="N28" s="29">
        <f t="shared" si="3"/>
        <v>0</v>
      </c>
      <c r="O28" s="29">
        <f t="shared" si="4"/>
        <v>100</v>
      </c>
    </row>
    <row r="29" spans="1:15" ht="20.25" x14ac:dyDescent="0.3">
      <c r="A29" s="32">
        <v>4266</v>
      </c>
      <c r="B29" s="7">
        <v>19280</v>
      </c>
      <c r="C29" s="13" t="s">
        <v>62</v>
      </c>
      <c r="D29" s="13">
        <v>3.3</v>
      </c>
      <c r="E29" s="13" t="s">
        <v>28</v>
      </c>
      <c r="F29" s="14"/>
      <c r="G29" s="14"/>
      <c r="H29" s="14"/>
      <c r="I29" s="14"/>
      <c r="K29" s="29">
        <f t="shared" si="0"/>
        <v>0</v>
      </c>
      <c r="L29" s="29">
        <f t="shared" si="1"/>
        <v>0</v>
      </c>
      <c r="M29" s="29">
        <f t="shared" si="2"/>
        <v>0</v>
      </c>
      <c r="N29" s="29">
        <f t="shared" si="3"/>
        <v>0</v>
      </c>
      <c r="O29" s="29">
        <f t="shared" si="4"/>
        <v>0</v>
      </c>
    </row>
    <row r="30" spans="1:15" ht="20.25" x14ac:dyDescent="0.3">
      <c r="A30" s="35" t="s">
        <v>163</v>
      </c>
      <c r="B30" s="8">
        <v>19332</v>
      </c>
      <c r="C30" s="9" t="s">
        <v>165</v>
      </c>
      <c r="D30" s="9">
        <v>2.5</v>
      </c>
      <c r="E30" s="9" t="s">
        <v>58</v>
      </c>
      <c r="F30" s="25" t="s">
        <v>75</v>
      </c>
      <c r="G30" s="25"/>
      <c r="H30" s="25"/>
      <c r="I30" s="25" t="s">
        <v>68</v>
      </c>
      <c r="J30" s="36" t="s">
        <v>167</v>
      </c>
      <c r="K30" s="29" t="e">
        <f t="shared" si="0"/>
        <v>#VALUE!</v>
      </c>
      <c r="L30" s="29">
        <f t="shared" si="1"/>
        <v>0</v>
      </c>
      <c r="M30" s="29">
        <f t="shared" si="2"/>
        <v>0</v>
      </c>
      <c r="N30" s="29" t="e">
        <f t="shared" si="3"/>
        <v>#VALUE!</v>
      </c>
      <c r="O30" s="29" t="e">
        <f t="shared" si="4"/>
        <v>#VALUE!</v>
      </c>
    </row>
    <row r="31" spans="1:15" ht="20.25" x14ac:dyDescent="0.3">
      <c r="A31" s="32" t="s">
        <v>164</v>
      </c>
      <c r="B31" s="7">
        <v>19348</v>
      </c>
      <c r="C31" s="13" t="s">
        <v>166</v>
      </c>
      <c r="D31" s="13">
        <v>2</v>
      </c>
      <c r="E31" s="13" t="s">
        <v>28</v>
      </c>
      <c r="F31" s="14"/>
      <c r="G31" s="14"/>
      <c r="H31" s="14"/>
      <c r="I31" s="14">
        <v>10</v>
      </c>
      <c r="K31" s="29">
        <f t="shared" si="0"/>
        <v>0</v>
      </c>
      <c r="L31" s="29">
        <f t="shared" si="1"/>
        <v>0</v>
      </c>
      <c r="M31" s="29">
        <f t="shared" si="2"/>
        <v>0</v>
      </c>
      <c r="N31" s="29">
        <f t="shared" si="3"/>
        <v>20</v>
      </c>
      <c r="O31" s="29">
        <f t="shared" si="4"/>
        <v>20</v>
      </c>
    </row>
    <row r="32" spans="1:15" ht="20.25" x14ac:dyDescent="0.3">
      <c r="A32" s="34" t="s">
        <v>535</v>
      </c>
      <c r="B32" s="7">
        <v>17407</v>
      </c>
      <c r="C32" s="13" t="s">
        <v>63</v>
      </c>
      <c r="D32" s="13">
        <v>0.17</v>
      </c>
      <c r="E32" s="13" t="s">
        <v>64</v>
      </c>
      <c r="F32" s="14">
        <v>40</v>
      </c>
      <c r="G32" s="14"/>
      <c r="H32" s="14">
        <v>30</v>
      </c>
      <c r="I32" s="14"/>
      <c r="K32" s="29">
        <f t="shared" si="0"/>
        <v>6.8000000000000007</v>
      </c>
      <c r="L32" s="29">
        <f t="shared" si="1"/>
        <v>0</v>
      </c>
      <c r="M32" s="29">
        <f t="shared" si="2"/>
        <v>5.1000000000000005</v>
      </c>
      <c r="N32" s="29">
        <f t="shared" si="3"/>
        <v>0</v>
      </c>
      <c r="O32" s="29">
        <f t="shared" si="4"/>
        <v>11.900000000000002</v>
      </c>
    </row>
    <row r="33" spans="1:15" ht="20.25" x14ac:dyDescent="0.3">
      <c r="A33" s="32" t="s">
        <v>530</v>
      </c>
      <c r="B33" s="7">
        <v>17349</v>
      </c>
      <c r="C33" s="13" t="s">
        <v>65</v>
      </c>
      <c r="D33" s="13">
        <v>1</v>
      </c>
      <c r="E33" s="13" t="s">
        <v>64</v>
      </c>
      <c r="F33" s="14">
        <v>150</v>
      </c>
      <c r="G33" s="14"/>
      <c r="H33" s="14">
        <v>50</v>
      </c>
      <c r="I33" s="14"/>
      <c r="K33" s="29">
        <f t="shared" si="0"/>
        <v>150</v>
      </c>
      <c r="L33" s="29">
        <f t="shared" si="1"/>
        <v>0</v>
      </c>
      <c r="M33" s="29">
        <f t="shared" si="2"/>
        <v>50</v>
      </c>
      <c r="N33" s="29">
        <f t="shared" si="3"/>
        <v>0</v>
      </c>
      <c r="O33" s="29">
        <f t="shared" si="4"/>
        <v>200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>
        <f>SUM(L12:L33)</f>
        <v>0</v>
      </c>
      <c r="M34" s="10" t="e">
        <f>SUM(M12:M33)</f>
        <v>#VALUE!</v>
      </c>
      <c r="N34" s="10" t="e">
        <f>SUM(N12:N33)</f>
        <v>#VALUE!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19.7109375" style="2" customWidth="1"/>
    <col min="3" max="3" width="62" style="2" bestFit="1" customWidth="1"/>
    <col min="4" max="4" width="8.5703125" style="2" customWidth="1"/>
    <col min="5" max="5" width="12.28515625" style="2" bestFit="1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546</v>
      </c>
      <c r="B7" s="3"/>
      <c r="C7" s="3"/>
      <c r="D7" s="3"/>
      <c r="E7" s="4"/>
      <c r="F7" s="4"/>
      <c r="G7" s="4"/>
      <c r="H7" s="4"/>
      <c r="I7" s="4"/>
    </row>
    <row r="8" spans="1:15" ht="20.25" x14ac:dyDescent="0.3">
      <c r="A8" s="5"/>
      <c r="B8" s="5"/>
      <c r="C8" s="5"/>
      <c r="D8" s="3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6" t="s">
        <v>537</v>
      </c>
      <c r="C11" s="10" t="s">
        <v>3</v>
      </c>
      <c r="D11" s="10" t="s">
        <v>490</v>
      </c>
      <c r="E11" s="10" t="s">
        <v>4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7">
        <v>19342</v>
      </c>
      <c r="C12" s="13" t="s">
        <v>18</v>
      </c>
      <c r="D12" s="13">
        <v>4.5</v>
      </c>
      <c r="E12" s="13" t="s">
        <v>14</v>
      </c>
      <c r="F12" s="14"/>
      <c r="G12" s="14"/>
      <c r="H12" s="14">
        <v>2</v>
      </c>
      <c r="I12" s="14"/>
      <c r="K12" s="29">
        <f t="shared" ref="K12:K33" si="0">F12*D12</f>
        <v>0</v>
      </c>
      <c r="L12" s="29">
        <f t="shared" ref="L12:L33" si="1">G12*D12</f>
        <v>0</v>
      </c>
      <c r="M12" s="29">
        <f t="shared" ref="M12:M33" si="2">H12*D12</f>
        <v>9</v>
      </c>
      <c r="N12" s="29">
        <f t="shared" ref="N12:N33" si="3">I12*D12</f>
        <v>0</v>
      </c>
      <c r="O12" s="29">
        <f t="shared" ref="O12:O33" si="4">N12+M12+L12+K12</f>
        <v>9</v>
      </c>
    </row>
    <row r="13" spans="1:15" ht="20.25" x14ac:dyDescent="0.3">
      <c r="A13" s="32" t="s">
        <v>520</v>
      </c>
      <c r="B13" s="7">
        <v>19344</v>
      </c>
      <c r="C13" s="13" t="s">
        <v>20</v>
      </c>
      <c r="D13" s="13">
        <v>2</v>
      </c>
      <c r="E13" s="13" t="s">
        <v>14</v>
      </c>
      <c r="F13" s="14">
        <v>10</v>
      </c>
      <c r="G13" s="14"/>
      <c r="H13" s="14">
        <v>2</v>
      </c>
      <c r="I13" s="14"/>
      <c r="K13" s="29">
        <f t="shared" si="0"/>
        <v>20</v>
      </c>
      <c r="L13" s="29">
        <f t="shared" si="1"/>
        <v>0</v>
      </c>
      <c r="M13" s="29">
        <f t="shared" si="2"/>
        <v>4</v>
      </c>
      <c r="N13" s="29">
        <f t="shared" si="3"/>
        <v>0</v>
      </c>
      <c r="O13" s="29">
        <f t="shared" si="4"/>
        <v>24</v>
      </c>
    </row>
    <row r="14" spans="1:15" ht="20.25" x14ac:dyDescent="0.3">
      <c r="A14" s="35" t="s">
        <v>521</v>
      </c>
      <c r="B14" s="8">
        <v>19320</v>
      </c>
      <c r="C14" s="9" t="s">
        <v>24</v>
      </c>
      <c r="D14" s="9">
        <v>5.0999999999999996</v>
      </c>
      <c r="E14" s="9" t="s">
        <v>14</v>
      </c>
      <c r="F14" s="25">
        <v>20</v>
      </c>
      <c r="G14" s="25" t="s">
        <v>25</v>
      </c>
      <c r="H14" s="25" t="s">
        <v>25</v>
      </c>
      <c r="I14" s="25"/>
      <c r="J14" s="36" t="s">
        <v>25</v>
      </c>
      <c r="K14" s="29">
        <f t="shared" si="0"/>
        <v>102</v>
      </c>
      <c r="L14" s="29" t="e">
        <f t="shared" si="1"/>
        <v>#VALUE!</v>
      </c>
      <c r="M14" s="29" t="e">
        <f t="shared" si="2"/>
        <v>#VALUE!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7">
        <v>19315</v>
      </c>
      <c r="C15" s="13" t="s">
        <v>27</v>
      </c>
      <c r="D15" s="13">
        <v>2.4</v>
      </c>
      <c r="E15" s="13" t="s">
        <v>28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7">
        <v>19309</v>
      </c>
      <c r="C16" s="13" t="s">
        <v>30</v>
      </c>
      <c r="D16" s="13">
        <v>0.8</v>
      </c>
      <c r="E16" s="13" t="s">
        <v>28</v>
      </c>
      <c r="F16" s="14">
        <v>40</v>
      </c>
      <c r="G16" s="14">
        <v>80</v>
      </c>
      <c r="H16" s="14">
        <v>56</v>
      </c>
      <c r="I16" s="14"/>
      <c r="K16" s="29">
        <f t="shared" si="0"/>
        <v>32</v>
      </c>
      <c r="L16" s="29">
        <f t="shared" si="1"/>
        <v>64</v>
      </c>
      <c r="M16" s="29">
        <f t="shared" si="2"/>
        <v>44.800000000000004</v>
      </c>
      <c r="N16" s="29">
        <f t="shared" si="3"/>
        <v>0</v>
      </c>
      <c r="O16" s="29">
        <f t="shared" si="4"/>
        <v>140.80000000000001</v>
      </c>
    </row>
    <row r="17" spans="1:15" ht="20.25" x14ac:dyDescent="0.3">
      <c r="A17" s="37" t="s">
        <v>532</v>
      </c>
      <c r="B17" s="8">
        <v>19336</v>
      </c>
      <c r="C17" s="9" t="s">
        <v>32</v>
      </c>
      <c r="D17" s="9">
        <v>0.35</v>
      </c>
      <c r="E17" s="9" t="s">
        <v>28</v>
      </c>
      <c r="F17" s="25" t="s">
        <v>71</v>
      </c>
      <c r="G17" s="25"/>
      <c r="H17" s="25" t="s">
        <v>74</v>
      </c>
      <c r="I17" s="25" t="s">
        <v>69</v>
      </c>
      <c r="J17" s="36" t="s">
        <v>25</v>
      </c>
      <c r="K17" s="29" t="e">
        <f t="shared" si="0"/>
        <v>#VALUE!</v>
      </c>
      <c r="L17" s="29">
        <f t="shared" si="1"/>
        <v>0</v>
      </c>
      <c r="M17" s="29" t="e">
        <f t="shared" si="2"/>
        <v>#VALUE!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37" t="s">
        <v>533</v>
      </c>
      <c r="B18" s="8">
        <v>19337</v>
      </c>
      <c r="C18" s="9" t="s">
        <v>34</v>
      </c>
      <c r="D18" s="9">
        <v>0.35</v>
      </c>
      <c r="E18" s="9" t="s">
        <v>28</v>
      </c>
      <c r="F18" s="25" t="s">
        <v>71</v>
      </c>
      <c r="G18" s="25"/>
      <c r="H18" s="25"/>
      <c r="I18" s="25" t="s">
        <v>70</v>
      </c>
      <c r="J18" s="36" t="s">
        <v>25</v>
      </c>
      <c r="K18" s="29" t="e">
        <f t="shared" si="0"/>
        <v>#VALUE!</v>
      </c>
      <c r="L18" s="29">
        <f t="shared" si="1"/>
        <v>0</v>
      </c>
      <c r="M18" s="29">
        <f t="shared" si="2"/>
        <v>0</v>
      </c>
      <c r="N18" s="29" t="e">
        <f t="shared" si="3"/>
        <v>#VALUE!</v>
      </c>
      <c r="O18" s="29" t="e">
        <f t="shared" si="4"/>
        <v>#VALUE!</v>
      </c>
    </row>
    <row r="19" spans="1:15" ht="20.25" x14ac:dyDescent="0.3">
      <c r="A19" s="37" t="s">
        <v>534</v>
      </c>
      <c r="B19" s="8">
        <v>19338</v>
      </c>
      <c r="C19" s="9" t="s">
        <v>36</v>
      </c>
      <c r="D19" s="9">
        <v>0.35</v>
      </c>
      <c r="E19" s="9" t="s">
        <v>28</v>
      </c>
      <c r="F19" s="25" t="s">
        <v>71</v>
      </c>
      <c r="G19" s="25" t="s">
        <v>74</v>
      </c>
      <c r="H19" s="25" t="s">
        <v>74</v>
      </c>
      <c r="I19" s="25" t="s">
        <v>69</v>
      </c>
      <c r="J19" s="36" t="s">
        <v>25</v>
      </c>
      <c r="K19" s="29" t="e">
        <f t="shared" si="0"/>
        <v>#VALUE!</v>
      </c>
      <c r="L19" s="29" t="e">
        <f t="shared" si="1"/>
        <v>#VALUE!</v>
      </c>
      <c r="M19" s="29" t="e">
        <f t="shared" si="2"/>
        <v>#VALUE!</v>
      </c>
      <c r="N19" s="29" t="e">
        <f t="shared" si="3"/>
        <v>#VALUE!</v>
      </c>
      <c r="O19" s="29" t="e">
        <f t="shared" si="4"/>
        <v>#VALUE!</v>
      </c>
    </row>
    <row r="20" spans="1:15" ht="20.25" x14ac:dyDescent="0.3">
      <c r="A20" s="32" t="s">
        <v>522</v>
      </c>
      <c r="B20" s="7">
        <v>19314</v>
      </c>
      <c r="C20" s="13" t="s">
        <v>38</v>
      </c>
      <c r="D20" s="13">
        <v>2.2000000000000002</v>
      </c>
      <c r="E20" s="13" t="s">
        <v>28</v>
      </c>
      <c r="F20" s="14">
        <v>30</v>
      </c>
      <c r="G20" s="14">
        <v>20</v>
      </c>
      <c r="H20" s="14"/>
      <c r="I20" s="14"/>
      <c r="K20" s="29">
        <f t="shared" si="0"/>
        <v>66</v>
      </c>
      <c r="L20" s="29">
        <f t="shared" si="1"/>
        <v>44</v>
      </c>
      <c r="M20" s="29">
        <f t="shared" si="2"/>
        <v>0</v>
      </c>
      <c r="N20" s="29">
        <f t="shared" si="3"/>
        <v>0</v>
      </c>
      <c r="O20" s="29">
        <f t="shared" si="4"/>
        <v>110</v>
      </c>
    </row>
    <row r="21" spans="1:15" ht="20.25" x14ac:dyDescent="0.3">
      <c r="A21" s="32" t="s">
        <v>523</v>
      </c>
      <c r="B21" s="7">
        <v>19343</v>
      </c>
      <c r="C21" s="13" t="s">
        <v>40</v>
      </c>
      <c r="D21" s="13">
        <v>5</v>
      </c>
      <c r="E21" s="13" t="s">
        <v>28</v>
      </c>
      <c r="F21" s="14">
        <v>2</v>
      </c>
      <c r="G21" s="14"/>
      <c r="H21" s="14"/>
      <c r="I21" s="14"/>
      <c r="K21" s="29">
        <f t="shared" si="0"/>
        <v>10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10</v>
      </c>
    </row>
    <row r="22" spans="1:15" ht="20.25" x14ac:dyDescent="0.3">
      <c r="A22" s="32" t="s">
        <v>524</v>
      </c>
      <c r="B22" s="7">
        <v>17353</v>
      </c>
      <c r="C22" s="13" t="s">
        <v>42</v>
      </c>
      <c r="D22" s="13">
        <v>2.5</v>
      </c>
      <c r="E22" s="13" t="s">
        <v>28</v>
      </c>
      <c r="F22" s="14">
        <v>20</v>
      </c>
      <c r="G22" s="14"/>
      <c r="H22" s="14"/>
      <c r="I22" s="14"/>
      <c r="K22" s="29">
        <f t="shared" si="0"/>
        <v>50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50</v>
      </c>
    </row>
    <row r="23" spans="1:15" s="19" customFormat="1" ht="20.25" x14ac:dyDescent="0.3">
      <c r="A23" s="32" t="s">
        <v>525</v>
      </c>
      <c r="B23" s="7">
        <v>1371</v>
      </c>
      <c r="C23" s="13" t="s">
        <v>48</v>
      </c>
      <c r="D23" s="13">
        <v>2.6</v>
      </c>
      <c r="E23" s="13" t="s">
        <v>28</v>
      </c>
      <c r="F23" s="14"/>
      <c r="G23" s="14"/>
      <c r="H23" s="14"/>
      <c r="I23" s="14"/>
      <c r="K23" s="29">
        <f t="shared" si="0"/>
        <v>0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0</v>
      </c>
    </row>
    <row r="24" spans="1:15" ht="20.25" x14ac:dyDescent="0.3">
      <c r="A24" s="32" t="s">
        <v>526</v>
      </c>
      <c r="B24" s="7">
        <v>19318</v>
      </c>
      <c r="C24" s="9" t="s">
        <v>50</v>
      </c>
      <c r="D24" s="13">
        <v>3.6</v>
      </c>
      <c r="E24" s="13" t="s">
        <v>28</v>
      </c>
      <c r="F24" s="14"/>
      <c r="G24" s="14">
        <v>20</v>
      </c>
      <c r="H24" s="14">
        <v>10</v>
      </c>
      <c r="I24" s="14">
        <v>10</v>
      </c>
      <c r="K24" s="29">
        <f t="shared" si="0"/>
        <v>0</v>
      </c>
      <c r="L24" s="29">
        <f t="shared" si="1"/>
        <v>72</v>
      </c>
      <c r="M24" s="29">
        <f t="shared" si="2"/>
        <v>36</v>
      </c>
      <c r="N24" s="29">
        <f t="shared" si="3"/>
        <v>36</v>
      </c>
      <c r="O24" s="29">
        <f t="shared" si="4"/>
        <v>144</v>
      </c>
    </row>
    <row r="25" spans="1:15" s="18" customFormat="1" ht="20.25" x14ac:dyDescent="0.3">
      <c r="A25" s="32" t="s">
        <v>527</v>
      </c>
      <c r="B25" s="7">
        <v>19301</v>
      </c>
      <c r="C25" s="13" t="s">
        <v>53</v>
      </c>
      <c r="D25" s="13">
        <v>5</v>
      </c>
      <c r="E25" s="13" t="s">
        <v>28</v>
      </c>
      <c r="F25" s="14"/>
      <c r="G25" s="14"/>
      <c r="H25" s="14"/>
      <c r="I25" s="14">
        <v>10</v>
      </c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50</v>
      </c>
      <c r="O25" s="29">
        <f t="shared" si="4"/>
        <v>50</v>
      </c>
    </row>
    <row r="26" spans="1:15" ht="20.25" x14ac:dyDescent="0.3">
      <c r="A26" s="32" t="s">
        <v>528</v>
      </c>
      <c r="B26" s="7">
        <v>19349</v>
      </c>
      <c r="C26" s="13" t="s">
        <v>55</v>
      </c>
      <c r="D26" s="13">
        <v>5</v>
      </c>
      <c r="E26" s="13" t="s">
        <v>28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8">
        <v>19335</v>
      </c>
      <c r="C27" s="9" t="s">
        <v>517</v>
      </c>
      <c r="D27" s="9">
        <v>2.4</v>
      </c>
      <c r="E27" s="9" t="s">
        <v>58</v>
      </c>
      <c r="F27" s="25"/>
      <c r="G27" s="25" t="s">
        <v>68</v>
      </c>
      <c r="H27" s="25" t="s">
        <v>74</v>
      </c>
      <c r="I27" s="25"/>
      <c r="J27" s="36" t="s">
        <v>59</v>
      </c>
      <c r="K27" s="29">
        <f t="shared" si="0"/>
        <v>0</v>
      </c>
      <c r="L27" s="29" t="e">
        <f t="shared" si="1"/>
        <v>#VALUE!</v>
      </c>
      <c r="M27" s="29" t="e">
        <f t="shared" si="2"/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7">
        <v>19333</v>
      </c>
      <c r="C28" s="13" t="s">
        <v>61</v>
      </c>
      <c r="D28" s="13">
        <v>5</v>
      </c>
      <c r="E28" s="13" t="s">
        <v>28</v>
      </c>
      <c r="F28" s="28"/>
      <c r="G28" s="28"/>
      <c r="H28" s="28"/>
      <c r="I28" s="28"/>
      <c r="K28" s="29">
        <f t="shared" si="0"/>
        <v>0</v>
      </c>
      <c r="L28" s="29">
        <f t="shared" si="1"/>
        <v>0</v>
      </c>
      <c r="M28" s="29">
        <f t="shared" si="2"/>
        <v>0</v>
      </c>
      <c r="N28" s="29">
        <f t="shared" si="3"/>
        <v>0</v>
      </c>
      <c r="O28" s="29">
        <f t="shared" si="4"/>
        <v>0</v>
      </c>
    </row>
    <row r="29" spans="1:15" ht="20.25" x14ac:dyDescent="0.3">
      <c r="A29" s="32">
        <v>4266</v>
      </c>
      <c r="B29" s="7">
        <v>19280</v>
      </c>
      <c r="C29" s="13" t="s">
        <v>62</v>
      </c>
      <c r="D29" s="13">
        <v>3.3</v>
      </c>
      <c r="E29" s="13" t="s">
        <v>28</v>
      </c>
      <c r="F29" s="14"/>
      <c r="G29" s="14">
        <v>2</v>
      </c>
      <c r="H29" s="14">
        <v>4</v>
      </c>
      <c r="I29" s="14"/>
      <c r="K29" s="29">
        <f t="shared" si="0"/>
        <v>0</v>
      </c>
      <c r="L29" s="29">
        <f t="shared" si="1"/>
        <v>6.6</v>
      </c>
      <c r="M29" s="29">
        <f t="shared" si="2"/>
        <v>13.2</v>
      </c>
      <c r="N29" s="29">
        <f t="shared" si="3"/>
        <v>0</v>
      </c>
      <c r="O29" s="29">
        <f t="shared" si="4"/>
        <v>19.799999999999997</v>
      </c>
    </row>
    <row r="30" spans="1:15" ht="20.25" x14ac:dyDescent="0.3">
      <c r="A30" s="35" t="s">
        <v>163</v>
      </c>
      <c r="B30" s="8">
        <v>19332</v>
      </c>
      <c r="C30" s="9" t="s">
        <v>165</v>
      </c>
      <c r="D30" s="9">
        <v>2.5</v>
      </c>
      <c r="E30" s="9" t="s">
        <v>58</v>
      </c>
      <c r="F30" s="25"/>
      <c r="G30" s="25" t="s">
        <v>75</v>
      </c>
      <c r="H30" s="25"/>
      <c r="I30" s="25" t="s">
        <v>131</v>
      </c>
      <c r="J30" s="36" t="s">
        <v>167</v>
      </c>
      <c r="K30" s="29">
        <f t="shared" si="0"/>
        <v>0</v>
      </c>
      <c r="L30" s="29" t="e">
        <f t="shared" si="1"/>
        <v>#VALUE!</v>
      </c>
      <c r="M30" s="29">
        <f t="shared" si="2"/>
        <v>0</v>
      </c>
      <c r="N30" s="29" t="e">
        <f t="shared" si="3"/>
        <v>#VALUE!</v>
      </c>
      <c r="O30" s="29" t="e">
        <f t="shared" si="4"/>
        <v>#VALUE!</v>
      </c>
    </row>
    <row r="31" spans="1:15" ht="20.25" x14ac:dyDescent="0.3">
      <c r="A31" s="32" t="s">
        <v>164</v>
      </c>
      <c r="B31" s="7">
        <v>19348</v>
      </c>
      <c r="C31" s="13" t="s">
        <v>166</v>
      </c>
      <c r="D31" s="13">
        <v>2</v>
      </c>
      <c r="E31" s="13" t="s">
        <v>28</v>
      </c>
      <c r="F31" s="14">
        <v>30</v>
      </c>
      <c r="G31" s="14"/>
      <c r="H31" s="14"/>
      <c r="I31" s="14"/>
      <c r="K31" s="29">
        <f t="shared" si="0"/>
        <v>60</v>
      </c>
      <c r="L31" s="29">
        <f t="shared" si="1"/>
        <v>0</v>
      </c>
      <c r="M31" s="29">
        <f t="shared" si="2"/>
        <v>0</v>
      </c>
      <c r="N31" s="29">
        <f t="shared" si="3"/>
        <v>0</v>
      </c>
      <c r="O31" s="29">
        <f t="shared" si="4"/>
        <v>60</v>
      </c>
    </row>
    <row r="32" spans="1:15" ht="20.25" x14ac:dyDescent="0.3">
      <c r="A32" s="34" t="s">
        <v>535</v>
      </c>
      <c r="B32" s="7">
        <v>17407</v>
      </c>
      <c r="C32" s="13" t="s">
        <v>63</v>
      </c>
      <c r="D32" s="13">
        <v>0.17</v>
      </c>
      <c r="E32" s="13" t="s">
        <v>64</v>
      </c>
      <c r="F32" s="14">
        <v>30</v>
      </c>
      <c r="G32" s="14">
        <v>50</v>
      </c>
      <c r="H32" s="14">
        <v>30</v>
      </c>
      <c r="I32" s="14"/>
      <c r="K32" s="29">
        <f t="shared" si="0"/>
        <v>5.1000000000000005</v>
      </c>
      <c r="L32" s="29">
        <f t="shared" si="1"/>
        <v>8.5</v>
      </c>
      <c r="M32" s="29">
        <f t="shared" si="2"/>
        <v>5.1000000000000005</v>
      </c>
      <c r="N32" s="29">
        <f t="shared" si="3"/>
        <v>0</v>
      </c>
      <c r="O32" s="29">
        <f t="shared" si="4"/>
        <v>18.700000000000003</v>
      </c>
    </row>
    <row r="33" spans="1:15" ht="20.25" x14ac:dyDescent="0.3">
      <c r="A33" s="32" t="s">
        <v>530</v>
      </c>
      <c r="B33" s="7">
        <v>17349</v>
      </c>
      <c r="C33" s="13" t="s">
        <v>65</v>
      </c>
      <c r="D33" s="13">
        <v>1</v>
      </c>
      <c r="E33" s="13" t="s">
        <v>64</v>
      </c>
      <c r="F33" s="14">
        <v>80</v>
      </c>
      <c r="G33" s="14">
        <v>50</v>
      </c>
      <c r="H33" s="14">
        <v>50</v>
      </c>
      <c r="I33" s="14"/>
      <c r="K33" s="29">
        <f t="shared" si="0"/>
        <v>80</v>
      </c>
      <c r="L33" s="29">
        <f t="shared" si="1"/>
        <v>50</v>
      </c>
      <c r="M33" s="29">
        <f t="shared" si="2"/>
        <v>50</v>
      </c>
      <c r="N33" s="29">
        <f t="shared" si="3"/>
        <v>0</v>
      </c>
      <c r="O33" s="29">
        <f t="shared" si="4"/>
        <v>180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 t="e">
        <f>SUM(N12:N33)</f>
        <v>#VALUE!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59" orientation="landscape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topLeftCell="A4" zoomScale="80" zoomScaleNormal="80" workbookViewId="0">
      <selection activeCell="A4"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19.7109375" style="2" customWidth="1"/>
    <col min="3" max="3" width="62" style="2" bestFit="1" customWidth="1"/>
    <col min="4" max="4" width="8.5703125" style="2" customWidth="1"/>
    <col min="5" max="5" width="12.28515625" style="2" bestFit="1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547</v>
      </c>
      <c r="B7" s="3"/>
      <c r="C7" s="3"/>
      <c r="D7" s="3"/>
      <c r="E7" s="4"/>
      <c r="F7" s="4"/>
      <c r="G7" s="4"/>
      <c r="H7" s="4"/>
      <c r="I7" s="4"/>
    </row>
    <row r="8" spans="1:15" ht="20.25" x14ac:dyDescent="0.3">
      <c r="A8" s="5"/>
      <c r="B8" s="5"/>
      <c r="C8" s="5"/>
      <c r="D8" s="3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6" t="s">
        <v>537</v>
      </c>
      <c r="C11" s="10" t="s">
        <v>3</v>
      </c>
      <c r="D11" s="10" t="s">
        <v>490</v>
      </c>
      <c r="E11" s="10" t="s">
        <v>4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7">
        <v>19342</v>
      </c>
      <c r="C12" s="13" t="s">
        <v>18</v>
      </c>
      <c r="D12" s="13">
        <v>4.5</v>
      </c>
      <c r="E12" s="13" t="s">
        <v>14</v>
      </c>
      <c r="F12" s="14"/>
      <c r="G12" s="14"/>
      <c r="H12" s="14">
        <v>2</v>
      </c>
      <c r="I12" s="14"/>
      <c r="K12" s="29">
        <f t="shared" ref="K12:K33" si="0">F12*D12</f>
        <v>0</v>
      </c>
      <c r="L12" s="29">
        <f t="shared" ref="L12:L33" si="1">G12*D12</f>
        <v>0</v>
      </c>
      <c r="M12" s="29">
        <f t="shared" ref="M12:M33" si="2">H12*D12</f>
        <v>9</v>
      </c>
      <c r="N12" s="29">
        <f t="shared" ref="N12:N33" si="3">I12*D12</f>
        <v>0</v>
      </c>
      <c r="O12" s="29">
        <f t="shared" ref="O12:O33" si="4">N12+M12+L12+K12</f>
        <v>9</v>
      </c>
    </row>
    <row r="13" spans="1:15" ht="20.25" x14ac:dyDescent="0.3">
      <c r="A13" s="32" t="s">
        <v>520</v>
      </c>
      <c r="B13" s="7">
        <v>19344</v>
      </c>
      <c r="C13" s="13" t="s">
        <v>20</v>
      </c>
      <c r="D13" s="13">
        <v>2</v>
      </c>
      <c r="E13" s="13" t="s">
        <v>14</v>
      </c>
      <c r="F13" s="14"/>
      <c r="G13" s="14">
        <v>4</v>
      </c>
      <c r="H13" s="14">
        <v>2</v>
      </c>
      <c r="I13" s="14"/>
      <c r="K13" s="29">
        <f t="shared" si="0"/>
        <v>0</v>
      </c>
      <c r="L13" s="29">
        <f t="shared" si="1"/>
        <v>8</v>
      </c>
      <c r="M13" s="29">
        <f t="shared" si="2"/>
        <v>4</v>
      </c>
      <c r="N13" s="29">
        <f t="shared" si="3"/>
        <v>0</v>
      </c>
      <c r="O13" s="29">
        <f t="shared" si="4"/>
        <v>12</v>
      </c>
    </row>
    <row r="14" spans="1:15" ht="20.25" x14ac:dyDescent="0.3">
      <c r="A14" s="35" t="s">
        <v>521</v>
      </c>
      <c r="B14" s="8">
        <v>19320</v>
      </c>
      <c r="C14" s="9" t="s">
        <v>24</v>
      </c>
      <c r="D14" s="9">
        <v>5.0999999999999996</v>
      </c>
      <c r="E14" s="9" t="s">
        <v>14</v>
      </c>
      <c r="F14" s="25"/>
      <c r="G14" s="25" t="s">
        <v>25</v>
      </c>
      <c r="H14" s="25"/>
      <c r="I14" s="25" t="s">
        <v>25</v>
      </c>
      <c r="J14" s="36" t="s">
        <v>25</v>
      </c>
      <c r="K14" s="29">
        <f t="shared" si="0"/>
        <v>0</v>
      </c>
      <c r="L14" s="29" t="e">
        <f t="shared" si="1"/>
        <v>#VALUE!</v>
      </c>
      <c r="M14" s="29">
        <f t="shared" si="2"/>
        <v>0</v>
      </c>
      <c r="N14" s="29" t="e">
        <f t="shared" si="3"/>
        <v>#VALUE!</v>
      </c>
      <c r="O14" s="29" t="e">
        <f t="shared" si="4"/>
        <v>#VALUE!</v>
      </c>
    </row>
    <row r="15" spans="1:15" ht="20.25" x14ac:dyDescent="0.3">
      <c r="A15" s="32">
        <v>1176</v>
      </c>
      <c r="B15" s="7">
        <v>19315</v>
      </c>
      <c r="C15" s="13" t="s">
        <v>27</v>
      </c>
      <c r="D15" s="13">
        <v>2.4</v>
      </c>
      <c r="E15" s="13" t="s">
        <v>28</v>
      </c>
      <c r="F15" s="14"/>
      <c r="G15" s="14"/>
      <c r="H15" s="14"/>
      <c r="I15" s="14">
        <v>10</v>
      </c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24</v>
      </c>
      <c r="O15" s="29">
        <f t="shared" si="4"/>
        <v>24</v>
      </c>
    </row>
    <row r="16" spans="1:15" ht="20.25" x14ac:dyDescent="0.3">
      <c r="A16" s="33" t="s">
        <v>531</v>
      </c>
      <c r="B16" s="7">
        <v>19309</v>
      </c>
      <c r="C16" s="13" t="s">
        <v>30</v>
      </c>
      <c r="D16" s="13">
        <v>0.8</v>
      </c>
      <c r="E16" s="13" t="s">
        <v>28</v>
      </c>
      <c r="F16" s="14">
        <v>28</v>
      </c>
      <c r="G16" s="14">
        <v>84</v>
      </c>
      <c r="H16" s="14"/>
      <c r="I16" s="14">
        <v>48</v>
      </c>
      <c r="K16" s="29">
        <f t="shared" si="0"/>
        <v>22.400000000000002</v>
      </c>
      <c r="L16" s="29">
        <f t="shared" si="1"/>
        <v>67.2</v>
      </c>
      <c r="M16" s="29">
        <f t="shared" si="2"/>
        <v>0</v>
      </c>
      <c r="N16" s="29">
        <f t="shared" si="3"/>
        <v>38.400000000000006</v>
      </c>
      <c r="O16" s="29">
        <f t="shared" si="4"/>
        <v>128</v>
      </c>
    </row>
    <row r="17" spans="1:15" ht="20.25" x14ac:dyDescent="0.3">
      <c r="A17" s="37" t="s">
        <v>532</v>
      </c>
      <c r="B17" s="8">
        <v>19336</v>
      </c>
      <c r="C17" s="9" t="s">
        <v>32</v>
      </c>
      <c r="D17" s="9">
        <v>0.35</v>
      </c>
      <c r="E17" s="9" t="s">
        <v>28</v>
      </c>
      <c r="F17" s="25" t="s">
        <v>69</v>
      </c>
      <c r="G17" s="25" t="s">
        <v>69</v>
      </c>
      <c r="H17" s="25" t="s">
        <v>69</v>
      </c>
      <c r="I17" s="25" t="s">
        <v>69</v>
      </c>
      <c r="J17" s="36" t="s">
        <v>25</v>
      </c>
      <c r="K17" s="29" t="e">
        <f t="shared" si="0"/>
        <v>#VALUE!</v>
      </c>
      <c r="L17" s="29" t="e">
        <f t="shared" si="1"/>
        <v>#VALUE!</v>
      </c>
      <c r="M17" s="29" t="e">
        <f t="shared" si="2"/>
        <v>#VALUE!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37" t="s">
        <v>533</v>
      </c>
      <c r="B18" s="8">
        <v>19337</v>
      </c>
      <c r="C18" s="9" t="s">
        <v>34</v>
      </c>
      <c r="D18" s="9">
        <v>0.35</v>
      </c>
      <c r="E18" s="9" t="s">
        <v>28</v>
      </c>
      <c r="F18" s="25" t="s">
        <v>71</v>
      </c>
      <c r="G18" s="25" t="s">
        <v>69</v>
      </c>
      <c r="H18" s="25"/>
      <c r="I18" s="25" t="s">
        <v>69</v>
      </c>
      <c r="J18" s="36" t="s">
        <v>25</v>
      </c>
      <c r="K18" s="29" t="e">
        <f t="shared" si="0"/>
        <v>#VALUE!</v>
      </c>
      <c r="L18" s="29" t="e">
        <f t="shared" si="1"/>
        <v>#VALUE!</v>
      </c>
      <c r="M18" s="29">
        <f t="shared" si="2"/>
        <v>0</v>
      </c>
      <c r="N18" s="29" t="e">
        <f t="shared" si="3"/>
        <v>#VALUE!</v>
      </c>
      <c r="O18" s="29" t="e">
        <f t="shared" si="4"/>
        <v>#VALUE!</v>
      </c>
    </row>
    <row r="19" spans="1:15" ht="20.25" x14ac:dyDescent="0.3">
      <c r="A19" s="37" t="s">
        <v>534</v>
      </c>
      <c r="B19" s="8">
        <v>19338</v>
      </c>
      <c r="C19" s="9" t="s">
        <v>36</v>
      </c>
      <c r="D19" s="9">
        <v>0.35</v>
      </c>
      <c r="E19" s="9" t="s">
        <v>28</v>
      </c>
      <c r="F19" s="25" t="s">
        <v>69</v>
      </c>
      <c r="G19" s="25" t="s">
        <v>69</v>
      </c>
      <c r="H19" s="25" t="s">
        <v>69</v>
      </c>
      <c r="I19" s="25" t="s">
        <v>74</v>
      </c>
      <c r="J19" s="36" t="s">
        <v>25</v>
      </c>
      <c r="K19" s="29" t="e">
        <f t="shared" si="0"/>
        <v>#VALUE!</v>
      </c>
      <c r="L19" s="29" t="e">
        <f t="shared" si="1"/>
        <v>#VALUE!</v>
      </c>
      <c r="M19" s="29" t="e">
        <f t="shared" si="2"/>
        <v>#VALUE!</v>
      </c>
      <c r="N19" s="29" t="e">
        <f t="shared" si="3"/>
        <v>#VALUE!</v>
      </c>
      <c r="O19" s="29" t="e">
        <f t="shared" si="4"/>
        <v>#VALUE!</v>
      </c>
    </row>
    <row r="20" spans="1:15" ht="20.25" x14ac:dyDescent="0.3">
      <c r="A20" s="32" t="s">
        <v>522</v>
      </c>
      <c r="B20" s="7">
        <v>19314</v>
      </c>
      <c r="C20" s="13" t="s">
        <v>38</v>
      </c>
      <c r="D20" s="13">
        <v>2.2000000000000002</v>
      </c>
      <c r="E20" s="13" t="s">
        <v>28</v>
      </c>
      <c r="F20" s="14"/>
      <c r="G20" s="14">
        <v>20</v>
      </c>
      <c r="H20" s="14">
        <v>22</v>
      </c>
      <c r="I20" s="14"/>
      <c r="K20" s="29">
        <f t="shared" si="0"/>
        <v>0</v>
      </c>
      <c r="L20" s="29">
        <f t="shared" si="1"/>
        <v>44</v>
      </c>
      <c r="M20" s="29">
        <f t="shared" si="2"/>
        <v>48.400000000000006</v>
      </c>
      <c r="N20" s="29">
        <f t="shared" si="3"/>
        <v>0</v>
      </c>
      <c r="O20" s="29">
        <f t="shared" si="4"/>
        <v>92.4</v>
      </c>
    </row>
    <row r="21" spans="1:15" ht="20.25" x14ac:dyDescent="0.3">
      <c r="A21" s="32" t="s">
        <v>523</v>
      </c>
      <c r="B21" s="7">
        <v>19343</v>
      </c>
      <c r="C21" s="13" t="s">
        <v>40</v>
      </c>
      <c r="D21" s="13">
        <v>5</v>
      </c>
      <c r="E21" s="13" t="s">
        <v>28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7">
        <v>17353</v>
      </c>
      <c r="C22" s="13" t="s">
        <v>42</v>
      </c>
      <c r="D22" s="13">
        <v>2.5</v>
      </c>
      <c r="E22" s="13" t="s">
        <v>28</v>
      </c>
      <c r="F22" s="14"/>
      <c r="G22" s="14"/>
      <c r="H22" s="14">
        <v>10</v>
      </c>
      <c r="I22" s="14"/>
      <c r="K22" s="29">
        <f t="shared" si="0"/>
        <v>0</v>
      </c>
      <c r="L22" s="29">
        <f t="shared" si="1"/>
        <v>0</v>
      </c>
      <c r="M22" s="29">
        <f t="shared" si="2"/>
        <v>25</v>
      </c>
      <c r="N22" s="29">
        <f t="shared" si="3"/>
        <v>0</v>
      </c>
      <c r="O22" s="29">
        <f t="shared" si="4"/>
        <v>25</v>
      </c>
    </row>
    <row r="23" spans="1:15" s="19" customFormat="1" ht="20.25" x14ac:dyDescent="0.3">
      <c r="A23" s="32" t="s">
        <v>525</v>
      </c>
      <c r="B23" s="7">
        <v>1371</v>
      </c>
      <c r="C23" s="13" t="s">
        <v>48</v>
      </c>
      <c r="D23" s="13">
        <v>2.6</v>
      </c>
      <c r="E23" s="13" t="s">
        <v>28</v>
      </c>
      <c r="F23" s="14">
        <v>6</v>
      </c>
      <c r="G23" s="14"/>
      <c r="H23" s="14">
        <v>20</v>
      </c>
      <c r="I23" s="14"/>
      <c r="K23" s="29">
        <f t="shared" si="0"/>
        <v>15.600000000000001</v>
      </c>
      <c r="L23" s="29">
        <f t="shared" si="1"/>
        <v>0</v>
      </c>
      <c r="M23" s="29">
        <f t="shared" si="2"/>
        <v>52</v>
      </c>
      <c r="N23" s="29">
        <f t="shared" si="3"/>
        <v>0</v>
      </c>
      <c r="O23" s="29">
        <f t="shared" si="4"/>
        <v>67.599999999999994</v>
      </c>
    </row>
    <row r="24" spans="1:15" ht="20.25" x14ac:dyDescent="0.3">
      <c r="A24" s="32" t="s">
        <v>526</v>
      </c>
      <c r="B24" s="7">
        <v>19318</v>
      </c>
      <c r="C24" s="9" t="s">
        <v>50</v>
      </c>
      <c r="D24" s="13">
        <v>3.6</v>
      </c>
      <c r="E24" s="13" t="s">
        <v>28</v>
      </c>
      <c r="F24" s="14"/>
      <c r="G24" s="14">
        <v>30</v>
      </c>
      <c r="H24" s="14">
        <v>30</v>
      </c>
      <c r="I24" s="14">
        <v>10</v>
      </c>
      <c r="K24" s="29">
        <f t="shared" si="0"/>
        <v>0</v>
      </c>
      <c r="L24" s="29">
        <f t="shared" si="1"/>
        <v>108</v>
      </c>
      <c r="M24" s="29">
        <f t="shared" si="2"/>
        <v>108</v>
      </c>
      <c r="N24" s="29">
        <f t="shared" si="3"/>
        <v>36</v>
      </c>
      <c r="O24" s="29">
        <f t="shared" si="4"/>
        <v>252</v>
      </c>
    </row>
    <row r="25" spans="1:15" s="18" customFormat="1" ht="20.25" x14ac:dyDescent="0.3">
      <c r="A25" s="32" t="s">
        <v>527</v>
      </c>
      <c r="B25" s="7">
        <v>19301</v>
      </c>
      <c r="C25" s="13" t="s">
        <v>53</v>
      </c>
      <c r="D25" s="13">
        <v>5</v>
      </c>
      <c r="E25" s="13" t="s">
        <v>28</v>
      </c>
      <c r="F25" s="14"/>
      <c r="G25" s="14"/>
      <c r="H25" s="14">
        <v>10</v>
      </c>
      <c r="I25" s="14"/>
      <c r="K25" s="29">
        <f t="shared" si="0"/>
        <v>0</v>
      </c>
      <c r="L25" s="29">
        <f t="shared" si="1"/>
        <v>0</v>
      </c>
      <c r="M25" s="29">
        <f t="shared" si="2"/>
        <v>50</v>
      </c>
      <c r="N25" s="29">
        <f t="shared" si="3"/>
        <v>0</v>
      </c>
      <c r="O25" s="29">
        <f t="shared" si="4"/>
        <v>50</v>
      </c>
    </row>
    <row r="26" spans="1:15" ht="20.25" x14ac:dyDescent="0.3">
      <c r="A26" s="32" t="s">
        <v>528</v>
      </c>
      <c r="B26" s="7">
        <v>19349</v>
      </c>
      <c r="C26" s="13" t="s">
        <v>55</v>
      </c>
      <c r="D26" s="13">
        <v>5</v>
      </c>
      <c r="E26" s="13" t="s">
        <v>28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8">
        <v>19335</v>
      </c>
      <c r="C27" s="9" t="s">
        <v>517</v>
      </c>
      <c r="D27" s="9">
        <v>2.4</v>
      </c>
      <c r="E27" s="9" t="s">
        <v>58</v>
      </c>
      <c r="F27" s="25"/>
      <c r="G27" s="25" t="s">
        <v>75</v>
      </c>
      <c r="H27" s="25" t="s">
        <v>71</v>
      </c>
      <c r="I27" s="25"/>
      <c r="J27" s="36" t="s">
        <v>59</v>
      </c>
      <c r="K27" s="29">
        <f t="shared" si="0"/>
        <v>0</v>
      </c>
      <c r="L27" s="29" t="e">
        <f t="shared" si="1"/>
        <v>#VALUE!</v>
      </c>
      <c r="M27" s="29" t="e">
        <f t="shared" si="2"/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7">
        <v>19333</v>
      </c>
      <c r="C28" s="13" t="s">
        <v>61</v>
      </c>
      <c r="D28" s="13">
        <v>5</v>
      </c>
      <c r="E28" s="13" t="s">
        <v>28</v>
      </c>
      <c r="F28" s="28"/>
      <c r="G28" s="28"/>
      <c r="H28" s="28">
        <v>12</v>
      </c>
      <c r="I28" s="28"/>
      <c r="K28" s="29">
        <f t="shared" si="0"/>
        <v>0</v>
      </c>
      <c r="L28" s="29">
        <f t="shared" si="1"/>
        <v>0</v>
      </c>
      <c r="M28" s="29">
        <f t="shared" si="2"/>
        <v>60</v>
      </c>
      <c r="N28" s="29">
        <f t="shared" si="3"/>
        <v>0</v>
      </c>
      <c r="O28" s="29">
        <f t="shared" si="4"/>
        <v>60</v>
      </c>
    </row>
    <row r="29" spans="1:15" ht="20.25" x14ac:dyDescent="0.3">
      <c r="A29" s="32">
        <v>4266</v>
      </c>
      <c r="B29" s="7">
        <v>19280</v>
      </c>
      <c r="C29" s="13" t="s">
        <v>62</v>
      </c>
      <c r="D29" s="13">
        <v>3.3</v>
      </c>
      <c r="E29" s="13" t="s">
        <v>28</v>
      </c>
      <c r="F29" s="14"/>
      <c r="G29" s="14"/>
      <c r="H29" s="14"/>
      <c r="I29" s="14"/>
      <c r="K29" s="29">
        <f t="shared" si="0"/>
        <v>0</v>
      </c>
      <c r="L29" s="29">
        <f t="shared" si="1"/>
        <v>0</v>
      </c>
      <c r="M29" s="29">
        <f t="shared" si="2"/>
        <v>0</v>
      </c>
      <c r="N29" s="29">
        <f t="shared" si="3"/>
        <v>0</v>
      </c>
      <c r="O29" s="29">
        <f t="shared" si="4"/>
        <v>0</v>
      </c>
    </row>
    <row r="30" spans="1:15" ht="20.25" x14ac:dyDescent="0.3">
      <c r="A30" s="35" t="s">
        <v>163</v>
      </c>
      <c r="B30" s="8">
        <v>19332</v>
      </c>
      <c r="C30" s="9" t="s">
        <v>165</v>
      </c>
      <c r="D30" s="9">
        <v>2.5</v>
      </c>
      <c r="E30" s="9" t="s">
        <v>58</v>
      </c>
      <c r="F30" s="25" t="s">
        <v>69</v>
      </c>
      <c r="G30" s="25" t="s">
        <v>75</v>
      </c>
      <c r="H30" s="25" t="s">
        <v>75</v>
      </c>
      <c r="I30" s="25" t="s">
        <v>69</v>
      </c>
      <c r="J30" s="36" t="s">
        <v>167</v>
      </c>
      <c r="K30" s="29" t="e">
        <f t="shared" si="0"/>
        <v>#VALUE!</v>
      </c>
      <c r="L30" s="29" t="e">
        <f t="shared" si="1"/>
        <v>#VALUE!</v>
      </c>
      <c r="M30" s="29" t="e">
        <f t="shared" si="2"/>
        <v>#VALUE!</v>
      </c>
      <c r="N30" s="29" t="e">
        <f t="shared" si="3"/>
        <v>#VALUE!</v>
      </c>
      <c r="O30" s="29" t="e">
        <f t="shared" si="4"/>
        <v>#VALUE!</v>
      </c>
    </row>
    <row r="31" spans="1:15" ht="20.25" x14ac:dyDescent="0.3">
      <c r="A31" s="32" t="s">
        <v>164</v>
      </c>
      <c r="B31" s="7">
        <v>19348</v>
      </c>
      <c r="C31" s="13" t="s">
        <v>166</v>
      </c>
      <c r="D31" s="13">
        <v>2</v>
      </c>
      <c r="E31" s="13" t="s">
        <v>28</v>
      </c>
      <c r="F31" s="14"/>
      <c r="G31" s="14"/>
      <c r="H31" s="14"/>
      <c r="I31" s="14"/>
      <c r="K31" s="29">
        <f t="shared" si="0"/>
        <v>0</v>
      </c>
      <c r="L31" s="29">
        <f t="shared" si="1"/>
        <v>0</v>
      </c>
      <c r="M31" s="29">
        <f t="shared" si="2"/>
        <v>0</v>
      </c>
      <c r="N31" s="29">
        <f t="shared" si="3"/>
        <v>0</v>
      </c>
      <c r="O31" s="29">
        <f t="shared" si="4"/>
        <v>0</v>
      </c>
    </row>
    <row r="32" spans="1:15" ht="20.25" x14ac:dyDescent="0.3">
      <c r="A32" s="34" t="s">
        <v>535</v>
      </c>
      <c r="B32" s="7">
        <v>17407</v>
      </c>
      <c r="C32" s="13" t="s">
        <v>63</v>
      </c>
      <c r="D32" s="13">
        <v>0.17</v>
      </c>
      <c r="E32" s="13" t="s">
        <v>64</v>
      </c>
      <c r="F32" s="14">
        <v>40</v>
      </c>
      <c r="G32" s="14">
        <v>50</v>
      </c>
      <c r="H32" s="14">
        <v>30</v>
      </c>
      <c r="I32" s="14"/>
      <c r="K32" s="29">
        <f t="shared" si="0"/>
        <v>6.8000000000000007</v>
      </c>
      <c r="L32" s="29">
        <f t="shared" si="1"/>
        <v>8.5</v>
      </c>
      <c r="M32" s="29">
        <f t="shared" si="2"/>
        <v>5.1000000000000005</v>
      </c>
      <c r="N32" s="29">
        <f t="shared" si="3"/>
        <v>0</v>
      </c>
      <c r="O32" s="29">
        <f t="shared" si="4"/>
        <v>20.400000000000002</v>
      </c>
    </row>
    <row r="33" spans="1:15" ht="20.25" x14ac:dyDescent="0.3">
      <c r="A33" s="32" t="s">
        <v>530</v>
      </c>
      <c r="B33" s="7">
        <v>17349</v>
      </c>
      <c r="C33" s="13" t="s">
        <v>65</v>
      </c>
      <c r="D33" s="13">
        <v>1</v>
      </c>
      <c r="E33" s="13" t="s">
        <v>64</v>
      </c>
      <c r="F33" s="14">
        <v>100</v>
      </c>
      <c r="G33" s="14">
        <v>30</v>
      </c>
      <c r="H33" s="14"/>
      <c r="I33" s="14"/>
      <c r="K33" s="29">
        <f t="shared" si="0"/>
        <v>100</v>
      </c>
      <c r="L33" s="29">
        <f t="shared" si="1"/>
        <v>30</v>
      </c>
      <c r="M33" s="29">
        <f t="shared" si="2"/>
        <v>0</v>
      </c>
      <c r="N33" s="29">
        <f t="shared" si="3"/>
        <v>0</v>
      </c>
      <c r="O33" s="29">
        <f t="shared" si="4"/>
        <v>130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 t="e">
        <f>SUM(N12:N33)</f>
        <v>#VALUE!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59" orientation="landscape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19.7109375" style="2" customWidth="1"/>
    <col min="3" max="3" width="62" style="2" bestFit="1" customWidth="1"/>
    <col min="4" max="4" width="8.5703125" style="2" customWidth="1"/>
    <col min="5" max="5" width="12.28515625" style="2" bestFit="1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548</v>
      </c>
      <c r="B7" s="3"/>
      <c r="C7" s="3"/>
      <c r="D7" s="3"/>
      <c r="E7" s="4"/>
      <c r="F7" s="4"/>
      <c r="G7" s="4"/>
      <c r="H7" s="4"/>
      <c r="I7" s="4"/>
    </row>
    <row r="8" spans="1:15" ht="20.25" x14ac:dyDescent="0.3">
      <c r="A8" s="5"/>
      <c r="B8" s="5"/>
      <c r="C8" s="5"/>
      <c r="D8" s="3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6" t="s">
        <v>537</v>
      </c>
      <c r="C11" s="10" t="s">
        <v>3</v>
      </c>
      <c r="D11" s="10" t="s">
        <v>490</v>
      </c>
      <c r="E11" s="10" t="s">
        <v>4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7">
        <v>19342</v>
      </c>
      <c r="C12" s="13" t="s">
        <v>18</v>
      </c>
      <c r="D12" s="13">
        <v>4.5</v>
      </c>
      <c r="E12" s="13" t="s">
        <v>14</v>
      </c>
      <c r="F12" s="14"/>
      <c r="G12" s="14"/>
      <c r="H12" s="14">
        <v>2</v>
      </c>
      <c r="I12" s="14"/>
      <c r="K12" s="29">
        <f t="shared" ref="K12:K33" si="0">F12*D12</f>
        <v>0</v>
      </c>
      <c r="L12" s="29">
        <f t="shared" ref="L12:L33" si="1">G12*D12</f>
        <v>0</v>
      </c>
      <c r="M12" s="29">
        <f t="shared" ref="M12:M33" si="2">H12*D12</f>
        <v>9</v>
      </c>
      <c r="N12" s="29">
        <f t="shared" ref="N12:N33" si="3">I12*D12</f>
        <v>0</v>
      </c>
      <c r="O12" s="29">
        <f t="shared" ref="O12:O33" si="4">N12+M12+L12+K12</f>
        <v>9</v>
      </c>
    </row>
    <row r="13" spans="1:15" ht="20.25" x14ac:dyDescent="0.3">
      <c r="A13" s="32" t="s">
        <v>520</v>
      </c>
      <c r="B13" s="7">
        <v>19344</v>
      </c>
      <c r="C13" s="13" t="s">
        <v>20</v>
      </c>
      <c r="D13" s="13">
        <v>2</v>
      </c>
      <c r="E13" s="13" t="s">
        <v>14</v>
      </c>
      <c r="F13" s="14"/>
      <c r="G13" s="14"/>
      <c r="H13" s="14">
        <v>4</v>
      </c>
      <c r="I13" s="14"/>
      <c r="K13" s="29">
        <f t="shared" si="0"/>
        <v>0</v>
      </c>
      <c r="L13" s="29">
        <f t="shared" si="1"/>
        <v>0</v>
      </c>
      <c r="M13" s="29">
        <f t="shared" si="2"/>
        <v>8</v>
      </c>
      <c r="N13" s="29">
        <f t="shared" si="3"/>
        <v>0</v>
      </c>
      <c r="O13" s="29">
        <f t="shared" si="4"/>
        <v>8</v>
      </c>
    </row>
    <row r="14" spans="1:15" ht="20.25" x14ac:dyDescent="0.3">
      <c r="A14" s="35" t="s">
        <v>521</v>
      </c>
      <c r="B14" s="8">
        <v>19320</v>
      </c>
      <c r="C14" s="9" t="s">
        <v>24</v>
      </c>
      <c r="D14" s="9">
        <v>5.0999999999999996</v>
      </c>
      <c r="E14" s="9" t="s">
        <v>14</v>
      </c>
      <c r="F14" s="25" t="s">
        <v>74</v>
      </c>
      <c r="G14" s="25" t="s">
        <v>25</v>
      </c>
      <c r="H14" s="25" t="s">
        <v>25</v>
      </c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 t="e">
        <f t="shared" si="2"/>
        <v>#VALUE!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7">
        <v>19315</v>
      </c>
      <c r="C15" s="13" t="s">
        <v>27</v>
      </c>
      <c r="D15" s="13">
        <v>2.4</v>
      </c>
      <c r="E15" s="13" t="s">
        <v>28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7">
        <v>19309</v>
      </c>
      <c r="C16" s="13" t="s">
        <v>30</v>
      </c>
      <c r="D16" s="13">
        <v>0.8</v>
      </c>
      <c r="E16" s="13" t="s">
        <v>28</v>
      </c>
      <c r="F16" s="14">
        <v>40</v>
      </c>
      <c r="G16" s="14"/>
      <c r="H16" s="14">
        <v>28</v>
      </c>
      <c r="I16" s="14"/>
      <c r="K16" s="29">
        <f t="shared" si="0"/>
        <v>32</v>
      </c>
      <c r="L16" s="29">
        <f t="shared" si="1"/>
        <v>0</v>
      </c>
      <c r="M16" s="29">
        <f t="shared" si="2"/>
        <v>22.400000000000002</v>
      </c>
      <c r="N16" s="29">
        <f t="shared" si="3"/>
        <v>0</v>
      </c>
      <c r="O16" s="29">
        <f t="shared" si="4"/>
        <v>54.400000000000006</v>
      </c>
    </row>
    <row r="17" spans="1:15" ht="20.25" x14ac:dyDescent="0.3">
      <c r="A17" s="37" t="s">
        <v>532</v>
      </c>
      <c r="B17" s="8">
        <v>19336</v>
      </c>
      <c r="C17" s="9" t="s">
        <v>32</v>
      </c>
      <c r="D17" s="9">
        <v>0.35</v>
      </c>
      <c r="E17" s="9" t="s">
        <v>28</v>
      </c>
      <c r="F17" s="25" t="s">
        <v>71</v>
      </c>
      <c r="G17" s="25" t="s">
        <v>74</v>
      </c>
      <c r="H17" s="25" t="s">
        <v>69</v>
      </c>
      <c r="I17" s="25"/>
      <c r="J17" s="36" t="s">
        <v>25</v>
      </c>
      <c r="K17" s="29" t="e">
        <f t="shared" si="0"/>
        <v>#VALUE!</v>
      </c>
      <c r="L17" s="29" t="e">
        <f t="shared" si="1"/>
        <v>#VALUE!</v>
      </c>
      <c r="M17" s="29" t="e">
        <f t="shared" si="2"/>
        <v>#VALUE!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8">
        <v>19337</v>
      </c>
      <c r="C18" s="9" t="s">
        <v>34</v>
      </c>
      <c r="D18" s="9">
        <v>0.35</v>
      </c>
      <c r="E18" s="9" t="s">
        <v>28</v>
      </c>
      <c r="F18" s="25" t="s">
        <v>71</v>
      </c>
      <c r="G18" s="25" t="s">
        <v>74</v>
      </c>
      <c r="H18" s="25" t="s">
        <v>74</v>
      </c>
      <c r="I18" s="25"/>
      <c r="J18" s="36" t="s">
        <v>25</v>
      </c>
      <c r="K18" s="29" t="e">
        <f t="shared" si="0"/>
        <v>#VALUE!</v>
      </c>
      <c r="L18" s="29" t="e">
        <f t="shared" si="1"/>
        <v>#VALUE!</v>
      </c>
      <c r="M18" s="29" t="e">
        <f t="shared" si="2"/>
        <v>#VALUE!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8">
        <v>19338</v>
      </c>
      <c r="C19" s="9" t="s">
        <v>36</v>
      </c>
      <c r="D19" s="9">
        <v>0.35</v>
      </c>
      <c r="E19" s="9" t="s">
        <v>28</v>
      </c>
      <c r="F19" s="25" t="s">
        <v>71</v>
      </c>
      <c r="G19" s="25" t="s">
        <v>74</v>
      </c>
      <c r="H19" s="25" t="s">
        <v>69</v>
      </c>
      <c r="I19" s="25"/>
      <c r="J19" s="36" t="s">
        <v>25</v>
      </c>
      <c r="K19" s="29" t="e">
        <f t="shared" si="0"/>
        <v>#VALUE!</v>
      </c>
      <c r="L19" s="29" t="e">
        <f t="shared" si="1"/>
        <v>#VALUE!</v>
      </c>
      <c r="M19" s="29" t="e">
        <f t="shared" si="2"/>
        <v>#VALUE!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7">
        <v>19314</v>
      </c>
      <c r="C20" s="13" t="s">
        <v>38</v>
      </c>
      <c r="D20" s="13">
        <v>2.2000000000000002</v>
      </c>
      <c r="E20" s="13" t="s">
        <v>28</v>
      </c>
      <c r="F20" s="14">
        <v>40</v>
      </c>
      <c r="G20" s="14">
        <v>20</v>
      </c>
      <c r="H20" s="14">
        <v>11</v>
      </c>
      <c r="I20" s="14"/>
      <c r="K20" s="29">
        <f t="shared" si="0"/>
        <v>88</v>
      </c>
      <c r="L20" s="29">
        <f t="shared" si="1"/>
        <v>44</v>
      </c>
      <c r="M20" s="29">
        <f t="shared" si="2"/>
        <v>24.200000000000003</v>
      </c>
      <c r="N20" s="29">
        <f t="shared" si="3"/>
        <v>0</v>
      </c>
      <c r="O20" s="29">
        <f t="shared" si="4"/>
        <v>156.19999999999999</v>
      </c>
    </row>
    <row r="21" spans="1:15" ht="20.25" x14ac:dyDescent="0.3">
      <c r="A21" s="32" t="s">
        <v>523</v>
      </c>
      <c r="B21" s="7">
        <v>19343</v>
      </c>
      <c r="C21" s="13" t="s">
        <v>40</v>
      </c>
      <c r="D21" s="13">
        <v>5</v>
      </c>
      <c r="E21" s="13" t="s">
        <v>28</v>
      </c>
      <c r="F21" s="14">
        <v>2</v>
      </c>
      <c r="G21" s="14"/>
      <c r="H21" s="14"/>
      <c r="I21" s="14"/>
      <c r="K21" s="29">
        <f t="shared" si="0"/>
        <v>10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10</v>
      </c>
    </row>
    <row r="22" spans="1:15" ht="20.25" x14ac:dyDescent="0.3">
      <c r="A22" s="32" t="s">
        <v>524</v>
      </c>
      <c r="B22" s="7">
        <v>17353</v>
      </c>
      <c r="C22" s="13" t="s">
        <v>42</v>
      </c>
      <c r="D22" s="13">
        <v>2.5</v>
      </c>
      <c r="E22" s="13" t="s">
        <v>28</v>
      </c>
      <c r="F22" s="14">
        <v>20</v>
      </c>
      <c r="G22" s="14"/>
      <c r="H22" s="14"/>
      <c r="I22" s="14"/>
      <c r="K22" s="29">
        <f t="shared" si="0"/>
        <v>50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50</v>
      </c>
    </row>
    <row r="23" spans="1:15" s="19" customFormat="1" ht="20.25" x14ac:dyDescent="0.3">
      <c r="A23" s="32" t="s">
        <v>525</v>
      </c>
      <c r="B23" s="7">
        <v>1371</v>
      </c>
      <c r="C23" s="13" t="s">
        <v>48</v>
      </c>
      <c r="D23" s="13">
        <v>2.6</v>
      </c>
      <c r="E23" s="13" t="s">
        <v>28</v>
      </c>
      <c r="F23" s="14">
        <v>6</v>
      </c>
      <c r="G23" s="14"/>
      <c r="H23" s="14"/>
      <c r="I23" s="14"/>
      <c r="K23" s="29">
        <f t="shared" si="0"/>
        <v>15.600000000000001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15.600000000000001</v>
      </c>
    </row>
    <row r="24" spans="1:15" ht="20.25" x14ac:dyDescent="0.3">
      <c r="A24" s="32" t="s">
        <v>526</v>
      </c>
      <c r="B24" s="7">
        <v>19318</v>
      </c>
      <c r="C24" s="9" t="s">
        <v>50</v>
      </c>
      <c r="D24" s="13">
        <v>3.6</v>
      </c>
      <c r="E24" s="13" t="s">
        <v>28</v>
      </c>
      <c r="F24" s="14">
        <v>20</v>
      </c>
      <c r="G24" s="14">
        <v>20</v>
      </c>
      <c r="H24" s="14">
        <v>20</v>
      </c>
      <c r="I24" s="14"/>
      <c r="K24" s="29">
        <f t="shared" si="0"/>
        <v>72</v>
      </c>
      <c r="L24" s="29">
        <f t="shared" si="1"/>
        <v>72</v>
      </c>
      <c r="M24" s="29">
        <f t="shared" si="2"/>
        <v>72</v>
      </c>
      <c r="N24" s="29">
        <f t="shared" si="3"/>
        <v>0</v>
      </c>
      <c r="O24" s="29">
        <f t="shared" si="4"/>
        <v>216</v>
      </c>
    </row>
    <row r="25" spans="1:15" s="18" customFormat="1" ht="20.25" x14ac:dyDescent="0.3">
      <c r="A25" s="32" t="s">
        <v>527</v>
      </c>
      <c r="B25" s="7">
        <v>19301</v>
      </c>
      <c r="C25" s="13" t="s">
        <v>53</v>
      </c>
      <c r="D25" s="13">
        <v>5</v>
      </c>
      <c r="E25" s="13" t="s">
        <v>28</v>
      </c>
      <c r="F25" s="14">
        <v>15</v>
      </c>
      <c r="G25" s="14">
        <v>12</v>
      </c>
      <c r="H25" s="14">
        <v>4</v>
      </c>
      <c r="I25" s="14"/>
      <c r="K25" s="29">
        <f t="shared" si="0"/>
        <v>75</v>
      </c>
      <c r="L25" s="29">
        <f t="shared" si="1"/>
        <v>60</v>
      </c>
      <c r="M25" s="29">
        <f t="shared" si="2"/>
        <v>20</v>
      </c>
      <c r="N25" s="29">
        <f t="shared" si="3"/>
        <v>0</v>
      </c>
      <c r="O25" s="29">
        <f t="shared" si="4"/>
        <v>155</v>
      </c>
    </row>
    <row r="26" spans="1:15" ht="20.25" x14ac:dyDescent="0.3">
      <c r="A26" s="32" t="s">
        <v>528</v>
      </c>
      <c r="B26" s="7">
        <v>19349</v>
      </c>
      <c r="C26" s="13" t="s">
        <v>55</v>
      </c>
      <c r="D26" s="13">
        <v>5</v>
      </c>
      <c r="E26" s="13" t="s">
        <v>28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8">
        <v>19335</v>
      </c>
      <c r="C27" s="9" t="s">
        <v>517</v>
      </c>
      <c r="D27" s="9">
        <v>2.4</v>
      </c>
      <c r="E27" s="9" t="s">
        <v>58</v>
      </c>
      <c r="F27" s="25" t="s">
        <v>71</v>
      </c>
      <c r="G27" s="25" t="s">
        <v>75</v>
      </c>
      <c r="H27" s="25" t="s">
        <v>69</v>
      </c>
      <c r="I27" s="25"/>
      <c r="J27" s="36" t="s">
        <v>59</v>
      </c>
      <c r="K27" s="29" t="e">
        <f t="shared" si="0"/>
        <v>#VALUE!</v>
      </c>
      <c r="L27" s="29" t="e">
        <f t="shared" si="1"/>
        <v>#VALUE!</v>
      </c>
      <c r="M27" s="29" t="e">
        <f t="shared" si="2"/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7">
        <v>19333</v>
      </c>
      <c r="C28" s="13" t="s">
        <v>61</v>
      </c>
      <c r="D28" s="13">
        <v>5</v>
      </c>
      <c r="E28" s="13" t="s">
        <v>28</v>
      </c>
      <c r="F28" s="28"/>
      <c r="G28" s="28">
        <v>8</v>
      </c>
      <c r="H28" s="28"/>
      <c r="I28" s="28"/>
      <c r="K28" s="29">
        <f t="shared" si="0"/>
        <v>0</v>
      </c>
      <c r="L28" s="29">
        <f t="shared" si="1"/>
        <v>40</v>
      </c>
      <c r="M28" s="29">
        <f t="shared" si="2"/>
        <v>0</v>
      </c>
      <c r="N28" s="29">
        <f t="shared" si="3"/>
        <v>0</v>
      </c>
      <c r="O28" s="29">
        <f t="shared" si="4"/>
        <v>40</v>
      </c>
    </row>
    <row r="29" spans="1:15" ht="20.25" x14ac:dyDescent="0.3">
      <c r="A29" s="32">
        <v>4266</v>
      </c>
      <c r="B29" s="7">
        <v>19280</v>
      </c>
      <c r="C29" s="13" t="s">
        <v>62</v>
      </c>
      <c r="D29" s="13">
        <v>3.3</v>
      </c>
      <c r="E29" s="13" t="s">
        <v>28</v>
      </c>
      <c r="F29" s="14"/>
      <c r="G29" s="14">
        <v>2</v>
      </c>
      <c r="H29" s="14"/>
      <c r="I29" s="14"/>
      <c r="K29" s="29">
        <f t="shared" si="0"/>
        <v>0</v>
      </c>
      <c r="L29" s="29">
        <f t="shared" si="1"/>
        <v>6.6</v>
      </c>
      <c r="M29" s="29">
        <f t="shared" si="2"/>
        <v>0</v>
      </c>
      <c r="N29" s="29">
        <f t="shared" si="3"/>
        <v>0</v>
      </c>
      <c r="O29" s="29">
        <f t="shared" si="4"/>
        <v>6.6</v>
      </c>
    </row>
    <row r="30" spans="1:15" ht="20.25" x14ac:dyDescent="0.3">
      <c r="A30" s="35" t="s">
        <v>163</v>
      </c>
      <c r="B30" s="8">
        <v>19332</v>
      </c>
      <c r="C30" s="9" t="s">
        <v>165</v>
      </c>
      <c r="D30" s="9">
        <v>2.5</v>
      </c>
      <c r="E30" s="9" t="s">
        <v>58</v>
      </c>
      <c r="F30" s="25" t="s">
        <v>68</v>
      </c>
      <c r="G30" s="25" t="s">
        <v>111</v>
      </c>
      <c r="H30" s="25" t="s">
        <v>131</v>
      </c>
      <c r="I30" s="25"/>
      <c r="J30" s="36" t="s">
        <v>167</v>
      </c>
      <c r="K30" s="29" t="e">
        <f t="shared" si="0"/>
        <v>#VALUE!</v>
      </c>
      <c r="L30" s="29" t="e">
        <f t="shared" si="1"/>
        <v>#VALUE!</v>
      </c>
      <c r="M30" s="29" t="e">
        <f t="shared" si="2"/>
        <v>#VALUE!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7">
        <v>19348</v>
      </c>
      <c r="C31" s="13" t="s">
        <v>166</v>
      </c>
      <c r="D31" s="13">
        <v>2</v>
      </c>
      <c r="E31" s="13" t="s">
        <v>28</v>
      </c>
      <c r="F31" s="14">
        <v>40</v>
      </c>
      <c r="G31" s="14"/>
      <c r="H31" s="14">
        <v>20</v>
      </c>
      <c r="I31" s="14"/>
      <c r="K31" s="29">
        <f t="shared" si="0"/>
        <v>80</v>
      </c>
      <c r="L31" s="29">
        <f t="shared" si="1"/>
        <v>0</v>
      </c>
      <c r="M31" s="29">
        <f t="shared" si="2"/>
        <v>40</v>
      </c>
      <c r="N31" s="29">
        <f t="shared" si="3"/>
        <v>0</v>
      </c>
      <c r="O31" s="29">
        <f t="shared" si="4"/>
        <v>120</v>
      </c>
    </row>
    <row r="32" spans="1:15" ht="20.25" x14ac:dyDescent="0.3">
      <c r="A32" s="34" t="s">
        <v>535</v>
      </c>
      <c r="B32" s="7">
        <v>17407</v>
      </c>
      <c r="C32" s="13" t="s">
        <v>63</v>
      </c>
      <c r="D32" s="13">
        <v>0.17</v>
      </c>
      <c r="E32" s="13" t="s">
        <v>64</v>
      </c>
      <c r="F32" s="14">
        <v>60</v>
      </c>
      <c r="G32" s="14">
        <v>50</v>
      </c>
      <c r="H32" s="14">
        <v>30</v>
      </c>
      <c r="I32" s="14"/>
      <c r="K32" s="29">
        <f t="shared" si="0"/>
        <v>10.200000000000001</v>
      </c>
      <c r="L32" s="29">
        <f t="shared" si="1"/>
        <v>8.5</v>
      </c>
      <c r="M32" s="29">
        <f t="shared" si="2"/>
        <v>5.1000000000000005</v>
      </c>
      <c r="N32" s="29">
        <f t="shared" si="3"/>
        <v>0</v>
      </c>
      <c r="O32" s="29">
        <f t="shared" si="4"/>
        <v>23.800000000000004</v>
      </c>
    </row>
    <row r="33" spans="1:15" ht="20.25" x14ac:dyDescent="0.3">
      <c r="A33" s="32" t="s">
        <v>530</v>
      </c>
      <c r="B33" s="7">
        <v>17349</v>
      </c>
      <c r="C33" s="13" t="s">
        <v>65</v>
      </c>
      <c r="D33" s="13">
        <v>1</v>
      </c>
      <c r="E33" s="13" t="s">
        <v>64</v>
      </c>
      <c r="F33" s="14">
        <v>150</v>
      </c>
      <c r="G33" s="14">
        <v>30</v>
      </c>
      <c r="H33" s="14">
        <v>50</v>
      </c>
      <c r="I33" s="14"/>
      <c r="K33" s="29">
        <f t="shared" si="0"/>
        <v>150</v>
      </c>
      <c r="L33" s="29">
        <f t="shared" si="1"/>
        <v>30</v>
      </c>
      <c r="M33" s="29">
        <f t="shared" si="2"/>
        <v>50</v>
      </c>
      <c r="N33" s="29">
        <f t="shared" si="3"/>
        <v>0</v>
      </c>
      <c r="O33" s="29">
        <f t="shared" si="4"/>
        <v>230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>
        <f>SUM(N12:N33)</f>
        <v>0</v>
      </c>
      <c r="O34" s="31" t="e">
        <f>SUM(O12:O33)</f>
        <v>#VALUE!</v>
      </c>
    </row>
  </sheetData>
  <mergeCells count="1">
    <mergeCell ref="A6:I6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19.7109375" style="2" customWidth="1"/>
    <col min="3" max="3" width="62" style="2" bestFit="1" customWidth="1"/>
    <col min="4" max="4" width="8.5703125" style="2" customWidth="1"/>
    <col min="5" max="5" width="12.28515625" style="2" bestFit="1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5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549</v>
      </c>
      <c r="B7" s="3"/>
      <c r="C7" s="3"/>
      <c r="D7" s="3"/>
      <c r="E7" s="4"/>
      <c r="F7" s="4"/>
      <c r="G7" s="4"/>
      <c r="H7" s="4"/>
      <c r="I7" s="4"/>
    </row>
    <row r="8" spans="1:15" ht="20.25" x14ac:dyDescent="0.3">
      <c r="A8" s="5"/>
      <c r="B8" s="5"/>
      <c r="C8" s="5"/>
      <c r="D8" s="3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6" t="s">
        <v>537</v>
      </c>
      <c r="C11" s="10" t="s">
        <v>3</v>
      </c>
      <c r="D11" s="10" t="s">
        <v>490</v>
      </c>
      <c r="E11" s="10" t="s">
        <v>4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7">
        <v>19342</v>
      </c>
      <c r="C12" s="13" t="s">
        <v>18</v>
      </c>
      <c r="D12" s="13">
        <v>4.5</v>
      </c>
      <c r="E12" s="13" t="s">
        <v>14</v>
      </c>
      <c r="F12" s="14">
        <v>4</v>
      </c>
      <c r="G12" s="14"/>
      <c r="H12" s="14">
        <v>3</v>
      </c>
      <c r="I12" s="14"/>
      <c r="K12" s="29">
        <f t="shared" ref="K12:K33" si="0">F12*D12</f>
        <v>18</v>
      </c>
      <c r="L12" s="29">
        <f t="shared" ref="L12:L33" si="1">G12*D12</f>
        <v>0</v>
      </c>
      <c r="M12" s="29">
        <f t="shared" ref="M12:M33" si="2">H12*D12</f>
        <v>13.5</v>
      </c>
      <c r="N12" s="29">
        <f t="shared" ref="N12:N33" si="3">I12*D12</f>
        <v>0</v>
      </c>
      <c r="O12" s="29">
        <f t="shared" ref="O12:O33" si="4">N12+M12+L12+K12</f>
        <v>31.5</v>
      </c>
    </row>
    <row r="13" spans="1:15" ht="20.25" x14ac:dyDescent="0.3">
      <c r="A13" s="32" t="s">
        <v>520</v>
      </c>
      <c r="B13" s="7">
        <v>19344</v>
      </c>
      <c r="C13" s="13" t="s">
        <v>20</v>
      </c>
      <c r="D13" s="13">
        <v>2</v>
      </c>
      <c r="E13" s="13" t="s">
        <v>14</v>
      </c>
      <c r="F13" s="14">
        <v>6</v>
      </c>
      <c r="G13" s="14"/>
      <c r="H13" s="14"/>
      <c r="I13" s="14"/>
      <c r="K13" s="29">
        <f t="shared" si="0"/>
        <v>12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29">
        <f t="shared" si="4"/>
        <v>12</v>
      </c>
    </row>
    <row r="14" spans="1:15" ht="20.25" x14ac:dyDescent="0.3">
      <c r="A14" s="35" t="s">
        <v>521</v>
      </c>
      <c r="B14" s="8">
        <v>19320</v>
      </c>
      <c r="C14" s="9" t="s">
        <v>24</v>
      </c>
      <c r="D14" s="9">
        <v>5.0999999999999996</v>
      </c>
      <c r="E14" s="9" t="s">
        <v>14</v>
      </c>
      <c r="F14" s="25" t="s">
        <v>25</v>
      </c>
      <c r="G14" s="25"/>
      <c r="H14" s="25"/>
      <c r="I14" s="25">
        <v>15</v>
      </c>
      <c r="J14" s="36" t="s">
        <v>25</v>
      </c>
      <c r="K14" s="29" t="e">
        <f t="shared" si="0"/>
        <v>#VALUE!</v>
      </c>
      <c r="L14" s="29">
        <f t="shared" si="1"/>
        <v>0</v>
      </c>
      <c r="M14" s="29">
        <f t="shared" si="2"/>
        <v>0</v>
      </c>
      <c r="N14" s="29">
        <f t="shared" si="3"/>
        <v>76.5</v>
      </c>
      <c r="O14" s="29" t="e">
        <f t="shared" si="4"/>
        <v>#VALUE!</v>
      </c>
    </row>
    <row r="15" spans="1:15" ht="20.25" x14ac:dyDescent="0.3">
      <c r="A15" s="32">
        <v>1176</v>
      </c>
      <c r="B15" s="7">
        <v>19315</v>
      </c>
      <c r="C15" s="13" t="s">
        <v>27</v>
      </c>
      <c r="D15" s="13">
        <v>2.4</v>
      </c>
      <c r="E15" s="13" t="s">
        <v>28</v>
      </c>
      <c r="F15" s="14"/>
      <c r="G15" s="14"/>
      <c r="H15" s="14"/>
      <c r="I15" s="14">
        <v>10</v>
      </c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24</v>
      </c>
      <c r="O15" s="29">
        <f t="shared" si="4"/>
        <v>24</v>
      </c>
    </row>
    <row r="16" spans="1:15" ht="20.25" x14ac:dyDescent="0.3">
      <c r="A16" s="33" t="s">
        <v>531</v>
      </c>
      <c r="B16" s="7">
        <v>19309</v>
      </c>
      <c r="C16" s="13" t="s">
        <v>30</v>
      </c>
      <c r="D16" s="13">
        <v>0.8</v>
      </c>
      <c r="E16" s="13" t="s">
        <v>28</v>
      </c>
      <c r="F16" s="14">
        <v>28</v>
      </c>
      <c r="G16" s="14">
        <v>28</v>
      </c>
      <c r="H16" s="14"/>
      <c r="I16" s="14">
        <v>28</v>
      </c>
      <c r="K16" s="29">
        <f t="shared" si="0"/>
        <v>22.400000000000002</v>
      </c>
      <c r="L16" s="29">
        <f t="shared" si="1"/>
        <v>22.400000000000002</v>
      </c>
      <c r="M16" s="29">
        <f t="shared" si="2"/>
        <v>0</v>
      </c>
      <c r="N16" s="29">
        <f t="shared" si="3"/>
        <v>22.400000000000002</v>
      </c>
      <c r="O16" s="29">
        <f t="shared" si="4"/>
        <v>67.2</v>
      </c>
    </row>
    <row r="17" spans="1:15" ht="20.25" x14ac:dyDescent="0.3">
      <c r="A17" s="37" t="s">
        <v>532</v>
      </c>
      <c r="B17" s="8">
        <v>19336</v>
      </c>
      <c r="C17" s="9" t="s">
        <v>32</v>
      </c>
      <c r="D17" s="9">
        <v>0.35</v>
      </c>
      <c r="E17" s="9" t="s">
        <v>28</v>
      </c>
      <c r="F17" s="25" t="s">
        <v>197</v>
      </c>
      <c r="G17" s="25"/>
      <c r="H17" s="25" t="s">
        <v>69</v>
      </c>
      <c r="I17" s="25" t="s">
        <v>69</v>
      </c>
      <c r="J17" s="36" t="s">
        <v>25</v>
      </c>
      <c r="K17" s="29" t="e">
        <f t="shared" si="0"/>
        <v>#VALUE!</v>
      </c>
      <c r="L17" s="29">
        <f t="shared" si="1"/>
        <v>0</v>
      </c>
      <c r="M17" s="29" t="e">
        <f t="shared" si="2"/>
        <v>#VALUE!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37" t="s">
        <v>533</v>
      </c>
      <c r="B18" s="8">
        <v>19337</v>
      </c>
      <c r="C18" s="9" t="s">
        <v>34</v>
      </c>
      <c r="D18" s="9">
        <v>0.35</v>
      </c>
      <c r="E18" s="9" t="s">
        <v>28</v>
      </c>
      <c r="F18" s="25" t="s">
        <v>75</v>
      </c>
      <c r="G18" s="25"/>
      <c r="H18" s="25" t="s">
        <v>69</v>
      </c>
      <c r="I18" s="25" t="s">
        <v>69</v>
      </c>
      <c r="J18" s="36" t="s">
        <v>25</v>
      </c>
      <c r="K18" s="29" t="e">
        <f t="shared" si="0"/>
        <v>#VALUE!</v>
      </c>
      <c r="L18" s="29">
        <f t="shared" si="1"/>
        <v>0</v>
      </c>
      <c r="M18" s="29" t="e">
        <f t="shared" si="2"/>
        <v>#VALUE!</v>
      </c>
      <c r="N18" s="29" t="e">
        <f t="shared" si="3"/>
        <v>#VALUE!</v>
      </c>
      <c r="O18" s="29" t="e">
        <f t="shared" si="4"/>
        <v>#VALUE!</v>
      </c>
    </row>
    <row r="19" spans="1:15" ht="20.25" x14ac:dyDescent="0.3">
      <c r="A19" s="37" t="s">
        <v>534</v>
      </c>
      <c r="B19" s="8">
        <v>19338</v>
      </c>
      <c r="C19" s="9" t="s">
        <v>36</v>
      </c>
      <c r="D19" s="9">
        <v>0.35</v>
      </c>
      <c r="E19" s="9" t="s">
        <v>28</v>
      </c>
      <c r="F19" s="25" t="s">
        <v>71</v>
      </c>
      <c r="G19" s="25"/>
      <c r="H19" s="25" t="s">
        <v>69</v>
      </c>
      <c r="I19" s="25" t="s">
        <v>74</v>
      </c>
      <c r="J19" s="36" t="s">
        <v>25</v>
      </c>
      <c r="K19" s="29" t="e">
        <f t="shared" si="0"/>
        <v>#VALUE!</v>
      </c>
      <c r="L19" s="29">
        <f t="shared" si="1"/>
        <v>0</v>
      </c>
      <c r="M19" s="29" t="e">
        <f t="shared" si="2"/>
        <v>#VALUE!</v>
      </c>
      <c r="N19" s="29" t="e">
        <f t="shared" si="3"/>
        <v>#VALUE!</v>
      </c>
      <c r="O19" s="29" t="e">
        <f t="shared" si="4"/>
        <v>#VALUE!</v>
      </c>
    </row>
    <row r="20" spans="1:15" ht="20.25" x14ac:dyDescent="0.3">
      <c r="A20" s="32" t="s">
        <v>522</v>
      </c>
      <c r="B20" s="7">
        <v>19314</v>
      </c>
      <c r="C20" s="13" t="s">
        <v>38</v>
      </c>
      <c r="D20" s="13">
        <v>2.2000000000000002</v>
      </c>
      <c r="E20" s="13" t="s">
        <v>28</v>
      </c>
      <c r="F20" s="14">
        <v>15</v>
      </c>
      <c r="G20" s="14"/>
      <c r="H20" s="14">
        <v>15</v>
      </c>
      <c r="I20" s="14"/>
      <c r="K20" s="29">
        <f t="shared" si="0"/>
        <v>33</v>
      </c>
      <c r="L20" s="29">
        <f t="shared" si="1"/>
        <v>0</v>
      </c>
      <c r="M20" s="29">
        <f t="shared" si="2"/>
        <v>33</v>
      </c>
      <c r="N20" s="29">
        <f t="shared" si="3"/>
        <v>0</v>
      </c>
      <c r="O20" s="29">
        <f t="shared" si="4"/>
        <v>66</v>
      </c>
    </row>
    <row r="21" spans="1:15" ht="20.25" x14ac:dyDescent="0.3">
      <c r="A21" s="32" t="s">
        <v>523</v>
      </c>
      <c r="B21" s="7">
        <v>19343</v>
      </c>
      <c r="C21" s="13" t="s">
        <v>40</v>
      </c>
      <c r="D21" s="13">
        <v>5</v>
      </c>
      <c r="E21" s="13" t="s">
        <v>28</v>
      </c>
      <c r="F21" s="14">
        <v>2</v>
      </c>
      <c r="G21" s="14"/>
      <c r="H21" s="14"/>
      <c r="I21" s="14"/>
      <c r="K21" s="29">
        <f t="shared" si="0"/>
        <v>10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10</v>
      </c>
    </row>
    <row r="22" spans="1:15" ht="20.25" x14ac:dyDescent="0.3">
      <c r="A22" s="32" t="s">
        <v>524</v>
      </c>
      <c r="B22" s="7">
        <v>17353</v>
      </c>
      <c r="C22" s="13" t="s">
        <v>42</v>
      </c>
      <c r="D22" s="13">
        <v>2.5</v>
      </c>
      <c r="E22" s="13" t="s">
        <v>28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7">
        <v>1371</v>
      </c>
      <c r="C23" s="13" t="s">
        <v>48</v>
      </c>
      <c r="D23" s="13">
        <v>2.6</v>
      </c>
      <c r="E23" s="13" t="s">
        <v>28</v>
      </c>
      <c r="F23" s="14">
        <v>8</v>
      </c>
      <c r="G23" s="14">
        <v>20</v>
      </c>
      <c r="H23" s="14">
        <v>10</v>
      </c>
      <c r="I23" s="14">
        <v>20</v>
      </c>
      <c r="K23" s="29">
        <f t="shared" si="0"/>
        <v>20.8</v>
      </c>
      <c r="L23" s="29">
        <f t="shared" si="1"/>
        <v>52</v>
      </c>
      <c r="M23" s="29">
        <f t="shared" si="2"/>
        <v>26</v>
      </c>
      <c r="N23" s="29">
        <f t="shared" si="3"/>
        <v>52</v>
      </c>
      <c r="O23" s="29">
        <f t="shared" si="4"/>
        <v>150.80000000000001</v>
      </c>
    </row>
    <row r="24" spans="1:15" ht="20.25" x14ac:dyDescent="0.3">
      <c r="A24" s="32" t="s">
        <v>526</v>
      </c>
      <c r="B24" s="7">
        <v>19318</v>
      </c>
      <c r="C24" s="9" t="s">
        <v>50</v>
      </c>
      <c r="D24" s="13">
        <v>3.6</v>
      </c>
      <c r="E24" s="13" t="s">
        <v>28</v>
      </c>
      <c r="F24" s="14"/>
      <c r="G24" s="14"/>
      <c r="H24" s="14"/>
      <c r="I24" s="14">
        <v>10</v>
      </c>
      <c r="K24" s="29">
        <f t="shared" si="0"/>
        <v>0</v>
      </c>
      <c r="L24" s="29">
        <f t="shared" si="1"/>
        <v>0</v>
      </c>
      <c r="M24" s="29">
        <f t="shared" si="2"/>
        <v>0</v>
      </c>
      <c r="N24" s="29">
        <f t="shared" si="3"/>
        <v>36</v>
      </c>
      <c r="O24" s="29">
        <f t="shared" si="4"/>
        <v>36</v>
      </c>
    </row>
    <row r="25" spans="1:15" s="18" customFormat="1" ht="20.25" x14ac:dyDescent="0.3">
      <c r="A25" s="32" t="s">
        <v>527</v>
      </c>
      <c r="B25" s="7">
        <v>19301</v>
      </c>
      <c r="C25" s="13" t="s">
        <v>53</v>
      </c>
      <c r="D25" s="13">
        <v>5</v>
      </c>
      <c r="E25" s="13" t="s">
        <v>28</v>
      </c>
      <c r="F25" s="14"/>
      <c r="G25" s="14"/>
      <c r="H25" s="14">
        <v>10</v>
      </c>
      <c r="I25" s="14"/>
      <c r="K25" s="29">
        <f t="shared" si="0"/>
        <v>0</v>
      </c>
      <c r="L25" s="29">
        <f t="shared" si="1"/>
        <v>0</v>
      </c>
      <c r="M25" s="29">
        <f t="shared" si="2"/>
        <v>50</v>
      </c>
      <c r="N25" s="29">
        <f t="shared" si="3"/>
        <v>0</v>
      </c>
      <c r="O25" s="29">
        <f t="shared" si="4"/>
        <v>50</v>
      </c>
    </row>
    <row r="26" spans="1:15" ht="20.25" x14ac:dyDescent="0.3">
      <c r="A26" s="32" t="s">
        <v>528</v>
      </c>
      <c r="B26" s="7">
        <v>19349</v>
      </c>
      <c r="C26" s="13" t="s">
        <v>55</v>
      </c>
      <c r="D26" s="13">
        <v>5</v>
      </c>
      <c r="E26" s="13" t="s">
        <v>28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8">
        <v>19335</v>
      </c>
      <c r="C27" s="9" t="s">
        <v>517</v>
      </c>
      <c r="D27" s="9">
        <v>2.4</v>
      </c>
      <c r="E27" s="9" t="s">
        <v>58</v>
      </c>
      <c r="F27" s="25" t="s">
        <v>75</v>
      </c>
      <c r="G27" s="25" t="s">
        <v>68</v>
      </c>
      <c r="H27" s="25" t="s">
        <v>75</v>
      </c>
      <c r="I27" s="25" t="s">
        <v>75</v>
      </c>
      <c r="J27" s="36" t="s">
        <v>59</v>
      </c>
      <c r="K27" s="29" t="e">
        <f t="shared" si="0"/>
        <v>#VALUE!</v>
      </c>
      <c r="L27" s="29" t="e">
        <f t="shared" si="1"/>
        <v>#VALUE!</v>
      </c>
      <c r="M27" s="29" t="e">
        <f t="shared" si="2"/>
        <v>#VALUE!</v>
      </c>
      <c r="N27" s="29" t="e">
        <f t="shared" si="3"/>
        <v>#VALUE!</v>
      </c>
      <c r="O27" s="29" t="e">
        <f t="shared" si="4"/>
        <v>#VALUE!</v>
      </c>
    </row>
    <row r="28" spans="1:15" ht="18" x14ac:dyDescent="0.25">
      <c r="A28" s="32" t="s">
        <v>529</v>
      </c>
      <c r="B28" s="7">
        <v>19333</v>
      </c>
      <c r="C28" s="13" t="s">
        <v>61</v>
      </c>
      <c r="D28" s="13">
        <v>5</v>
      </c>
      <c r="E28" s="13" t="s">
        <v>28</v>
      </c>
      <c r="F28" s="28"/>
      <c r="G28" s="28"/>
      <c r="H28" s="28">
        <v>10</v>
      </c>
      <c r="I28" s="28"/>
      <c r="K28" s="29">
        <f t="shared" si="0"/>
        <v>0</v>
      </c>
      <c r="L28" s="29">
        <f t="shared" si="1"/>
        <v>0</v>
      </c>
      <c r="M28" s="29">
        <f t="shared" si="2"/>
        <v>50</v>
      </c>
      <c r="N28" s="29">
        <f t="shared" si="3"/>
        <v>0</v>
      </c>
      <c r="O28" s="29">
        <f t="shared" si="4"/>
        <v>50</v>
      </c>
    </row>
    <row r="29" spans="1:15" ht="20.25" x14ac:dyDescent="0.3">
      <c r="A29" s="32">
        <v>4266</v>
      </c>
      <c r="B29" s="7">
        <v>19280</v>
      </c>
      <c r="C29" s="13" t="s">
        <v>62</v>
      </c>
      <c r="D29" s="13">
        <v>3.3</v>
      </c>
      <c r="E29" s="13" t="s">
        <v>28</v>
      </c>
      <c r="F29" s="14"/>
      <c r="G29" s="14"/>
      <c r="H29" s="14">
        <v>3</v>
      </c>
      <c r="I29" s="14">
        <v>15</v>
      </c>
      <c r="K29" s="29">
        <f t="shared" si="0"/>
        <v>0</v>
      </c>
      <c r="L29" s="29">
        <f t="shared" si="1"/>
        <v>0</v>
      </c>
      <c r="M29" s="29">
        <f t="shared" si="2"/>
        <v>9.8999999999999986</v>
      </c>
      <c r="N29" s="29">
        <f t="shared" si="3"/>
        <v>49.5</v>
      </c>
      <c r="O29" s="29">
        <f t="shared" si="4"/>
        <v>59.4</v>
      </c>
    </row>
    <row r="30" spans="1:15" ht="20.25" x14ac:dyDescent="0.3">
      <c r="A30" s="35" t="s">
        <v>163</v>
      </c>
      <c r="B30" s="8">
        <v>19332</v>
      </c>
      <c r="C30" s="9" t="s">
        <v>165</v>
      </c>
      <c r="D30" s="9">
        <v>2.5</v>
      </c>
      <c r="E30" s="9" t="s">
        <v>58</v>
      </c>
      <c r="F30" s="25" t="s">
        <v>71</v>
      </c>
      <c r="G30" s="25"/>
      <c r="H30" s="25" t="s">
        <v>131</v>
      </c>
      <c r="I30" s="25" t="s">
        <v>68</v>
      </c>
      <c r="J30" s="36" t="s">
        <v>167</v>
      </c>
      <c r="K30" s="29" t="e">
        <f t="shared" si="0"/>
        <v>#VALUE!</v>
      </c>
      <c r="L30" s="29">
        <f t="shared" si="1"/>
        <v>0</v>
      </c>
      <c r="M30" s="29" t="e">
        <f t="shared" si="2"/>
        <v>#VALUE!</v>
      </c>
      <c r="N30" s="29" t="e">
        <f t="shared" si="3"/>
        <v>#VALUE!</v>
      </c>
      <c r="O30" s="29" t="e">
        <f t="shared" si="4"/>
        <v>#VALUE!</v>
      </c>
    </row>
    <row r="31" spans="1:15" ht="20.25" x14ac:dyDescent="0.3">
      <c r="A31" s="32" t="s">
        <v>164</v>
      </c>
      <c r="B31" s="7">
        <v>19348</v>
      </c>
      <c r="C31" s="13" t="s">
        <v>166</v>
      </c>
      <c r="D31" s="13">
        <v>2</v>
      </c>
      <c r="E31" s="13" t="s">
        <v>28</v>
      </c>
      <c r="F31" s="14">
        <v>15</v>
      </c>
      <c r="G31" s="14">
        <v>20</v>
      </c>
      <c r="H31" s="14">
        <v>20</v>
      </c>
      <c r="I31" s="14">
        <v>10</v>
      </c>
      <c r="K31" s="29">
        <f t="shared" si="0"/>
        <v>30</v>
      </c>
      <c r="L31" s="29">
        <f t="shared" si="1"/>
        <v>40</v>
      </c>
      <c r="M31" s="29">
        <f t="shared" si="2"/>
        <v>40</v>
      </c>
      <c r="N31" s="29">
        <f t="shared" si="3"/>
        <v>20</v>
      </c>
      <c r="O31" s="29">
        <f t="shared" si="4"/>
        <v>130</v>
      </c>
    </row>
    <row r="32" spans="1:15" ht="20.25" x14ac:dyDescent="0.3">
      <c r="A32" s="34" t="s">
        <v>535</v>
      </c>
      <c r="B32" s="7">
        <v>17407</v>
      </c>
      <c r="C32" s="13" t="s">
        <v>63</v>
      </c>
      <c r="D32" s="13">
        <v>0.17</v>
      </c>
      <c r="E32" s="13" t="s">
        <v>64</v>
      </c>
      <c r="F32" s="14">
        <v>60</v>
      </c>
      <c r="G32" s="14">
        <v>50</v>
      </c>
      <c r="H32" s="14">
        <v>20</v>
      </c>
      <c r="I32" s="14">
        <v>15</v>
      </c>
      <c r="K32" s="29">
        <f t="shared" si="0"/>
        <v>10.200000000000001</v>
      </c>
      <c r="L32" s="29">
        <f t="shared" si="1"/>
        <v>8.5</v>
      </c>
      <c r="M32" s="29">
        <f t="shared" si="2"/>
        <v>3.4000000000000004</v>
      </c>
      <c r="N32" s="29">
        <f t="shared" si="3"/>
        <v>2.5500000000000003</v>
      </c>
      <c r="O32" s="29">
        <f t="shared" si="4"/>
        <v>24.650000000000002</v>
      </c>
    </row>
    <row r="33" spans="1:15" ht="20.25" x14ac:dyDescent="0.3">
      <c r="A33" s="32" t="s">
        <v>530</v>
      </c>
      <c r="B33" s="7">
        <v>17349</v>
      </c>
      <c r="C33" s="13" t="s">
        <v>65</v>
      </c>
      <c r="D33" s="13">
        <v>1</v>
      </c>
      <c r="E33" s="13" t="s">
        <v>64</v>
      </c>
      <c r="F33" s="14">
        <v>100</v>
      </c>
      <c r="G33" s="14"/>
      <c r="H33" s="14"/>
      <c r="I33" s="14">
        <v>20</v>
      </c>
      <c r="K33" s="29">
        <f t="shared" si="0"/>
        <v>100</v>
      </c>
      <c r="L33" s="29">
        <f t="shared" si="1"/>
        <v>0</v>
      </c>
      <c r="M33" s="29">
        <f t="shared" si="2"/>
        <v>0</v>
      </c>
      <c r="N33" s="29">
        <f t="shared" si="3"/>
        <v>20</v>
      </c>
      <c r="O33" s="29">
        <f t="shared" si="4"/>
        <v>120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 t="e">
        <f>SUM(N12:N33)</f>
        <v>#VALUE!</v>
      </c>
      <c r="O34" s="31" t="e">
        <f>SUM(O12:O33)</f>
        <v>#VALUE!</v>
      </c>
    </row>
  </sheetData>
  <mergeCells count="1">
    <mergeCell ref="A6:I6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550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>
        <v>4</v>
      </c>
      <c r="H12" s="14"/>
      <c r="I12" s="14"/>
      <c r="K12" s="29">
        <f t="shared" ref="K12:K33" si="0">F12*C12</f>
        <v>0</v>
      </c>
      <c r="L12" s="29">
        <f t="shared" ref="L12:L33" si="1">G12*C12</f>
        <v>18</v>
      </c>
      <c r="M12" s="29">
        <f t="shared" ref="M12:M33" si="2">H12*C12</f>
        <v>0</v>
      </c>
      <c r="N12" s="29">
        <f t="shared" ref="N12:N33" si="3">I12*C12</f>
        <v>0</v>
      </c>
      <c r="O12" s="29">
        <f t="shared" ref="O12:O33" si="4">N12+M12+L12+K12</f>
        <v>18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>
        <v>15</v>
      </c>
      <c r="G13" s="14"/>
      <c r="H13" s="14">
        <v>1</v>
      </c>
      <c r="I13" s="14"/>
      <c r="K13" s="29">
        <f t="shared" si="0"/>
        <v>30</v>
      </c>
      <c r="L13" s="29">
        <f t="shared" si="1"/>
        <v>0</v>
      </c>
      <c r="M13" s="29">
        <f t="shared" si="2"/>
        <v>2</v>
      </c>
      <c r="N13" s="29">
        <f t="shared" si="3"/>
        <v>0</v>
      </c>
      <c r="O13" s="29">
        <f t="shared" si="4"/>
        <v>32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 t="s">
        <v>25</v>
      </c>
      <c r="H14" s="25" t="s">
        <v>25</v>
      </c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 t="e">
        <f t="shared" si="2"/>
        <v>#VALUE!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>
        <v>48</v>
      </c>
      <c r="G16" s="14"/>
      <c r="H16" s="14"/>
      <c r="I16" s="14"/>
      <c r="K16" s="29">
        <f t="shared" si="0"/>
        <v>38.400000000000006</v>
      </c>
      <c r="L16" s="29">
        <f t="shared" si="1"/>
        <v>0</v>
      </c>
      <c r="M16" s="29">
        <f t="shared" si="2"/>
        <v>0</v>
      </c>
      <c r="N16" s="29">
        <f t="shared" si="3"/>
        <v>0</v>
      </c>
      <c r="O16" s="29">
        <f t="shared" si="4"/>
        <v>38.400000000000006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 t="s">
        <v>71</v>
      </c>
      <c r="G17" s="25" t="s">
        <v>69</v>
      </c>
      <c r="H17" s="25"/>
      <c r="I17" s="25"/>
      <c r="J17" s="36" t="s">
        <v>25</v>
      </c>
      <c r="K17" s="29" t="e">
        <f t="shared" si="0"/>
        <v>#VALUE!</v>
      </c>
      <c r="L17" s="29" t="e">
        <f t="shared" si="1"/>
        <v>#VALUE!</v>
      </c>
      <c r="M17" s="29">
        <f t="shared" si="2"/>
        <v>0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 t="s">
        <v>71</v>
      </c>
      <c r="G18" s="25" t="s">
        <v>69</v>
      </c>
      <c r="H18" s="25"/>
      <c r="I18" s="25"/>
      <c r="J18" s="36" t="s">
        <v>25</v>
      </c>
      <c r="K18" s="29" t="e">
        <f t="shared" si="0"/>
        <v>#VALUE!</v>
      </c>
      <c r="L18" s="29" t="e">
        <f t="shared" si="1"/>
        <v>#VALUE!</v>
      </c>
      <c r="M18" s="29">
        <f t="shared" si="2"/>
        <v>0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 t="s">
        <v>71</v>
      </c>
      <c r="G19" s="25" t="s">
        <v>69</v>
      </c>
      <c r="H19" s="25" t="s">
        <v>69</v>
      </c>
      <c r="I19" s="25"/>
      <c r="J19" s="36" t="s">
        <v>25</v>
      </c>
      <c r="K19" s="29" t="e">
        <f t="shared" si="0"/>
        <v>#VALUE!</v>
      </c>
      <c r="L19" s="29" t="e">
        <f t="shared" si="1"/>
        <v>#VALUE!</v>
      </c>
      <c r="M19" s="29" t="e">
        <f t="shared" si="2"/>
        <v>#VALUE!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>
        <v>22</v>
      </c>
      <c r="G20" s="14"/>
      <c r="H20" s="14">
        <v>10</v>
      </c>
      <c r="I20" s="14"/>
      <c r="K20" s="29">
        <f t="shared" si="0"/>
        <v>48.400000000000006</v>
      </c>
      <c r="L20" s="29">
        <f t="shared" si="1"/>
        <v>0</v>
      </c>
      <c r="M20" s="29">
        <f t="shared" si="2"/>
        <v>22</v>
      </c>
      <c r="N20" s="29">
        <f t="shared" si="3"/>
        <v>0</v>
      </c>
      <c r="O20" s="29">
        <f t="shared" si="4"/>
        <v>70.400000000000006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>
        <v>3</v>
      </c>
      <c r="G21" s="14"/>
      <c r="H21" s="14"/>
      <c r="I21" s="14"/>
      <c r="K21" s="29">
        <f t="shared" si="0"/>
        <v>15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15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>
        <v>8</v>
      </c>
      <c r="G23" s="14"/>
      <c r="H23" s="14">
        <v>10</v>
      </c>
      <c r="I23" s="14"/>
      <c r="K23" s="29">
        <f t="shared" si="0"/>
        <v>20.8</v>
      </c>
      <c r="L23" s="29">
        <f t="shared" si="1"/>
        <v>0</v>
      </c>
      <c r="M23" s="29">
        <f t="shared" si="2"/>
        <v>26</v>
      </c>
      <c r="N23" s="29">
        <f t="shared" si="3"/>
        <v>0</v>
      </c>
      <c r="O23" s="29">
        <f t="shared" si="4"/>
        <v>46.8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>
        <v>30</v>
      </c>
      <c r="G24" s="14">
        <v>50</v>
      </c>
      <c r="H24" s="14">
        <v>10</v>
      </c>
      <c r="I24" s="14"/>
      <c r="K24" s="29">
        <f t="shared" si="0"/>
        <v>108</v>
      </c>
      <c r="L24" s="29">
        <f t="shared" si="1"/>
        <v>180</v>
      </c>
      <c r="M24" s="29">
        <f t="shared" si="2"/>
        <v>36</v>
      </c>
      <c r="N24" s="29">
        <f t="shared" si="3"/>
        <v>0</v>
      </c>
      <c r="O24" s="29">
        <f t="shared" si="4"/>
        <v>324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>
        <v>10</v>
      </c>
      <c r="G25" s="14">
        <v>8</v>
      </c>
      <c r="H25" s="14"/>
      <c r="I25" s="14"/>
      <c r="K25" s="29">
        <f t="shared" si="0"/>
        <v>50</v>
      </c>
      <c r="L25" s="29">
        <f t="shared" si="1"/>
        <v>40</v>
      </c>
      <c r="M25" s="29">
        <f t="shared" si="2"/>
        <v>0</v>
      </c>
      <c r="N25" s="29">
        <f t="shared" si="3"/>
        <v>0</v>
      </c>
      <c r="O25" s="29">
        <f t="shared" si="4"/>
        <v>90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 t="s">
        <v>192</v>
      </c>
      <c r="G27" s="25" t="s">
        <v>70</v>
      </c>
      <c r="H27" s="25" t="s">
        <v>131</v>
      </c>
      <c r="I27" s="25"/>
      <c r="J27" s="36" t="s">
        <v>59</v>
      </c>
      <c r="K27" s="29" t="e">
        <f t="shared" si="0"/>
        <v>#VALUE!</v>
      </c>
      <c r="L27" s="29" t="e">
        <f t="shared" si="1"/>
        <v>#VALUE!</v>
      </c>
      <c r="M27" s="29" t="e">
        <f t="shared" si="2"/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>
        <v>8</v>
      </c>
      <c r="G28" s="28">
        <v>8</v>
      </c>
      <c r="H28" s="28">
        <v>4</v>
      </c>
      <c r="I28" s="28"/>
      <c r="K28" s="29">
        <f t="shared" si="0"/>
        <v>40</v>
      </c>
      <c r="L28" s="29">
        <f t="shared" si="1"/>
        <v>40</v>
      </c>
      <c r="M28" s="29">
        <f t="shared" si="2"/>
        <v>20</v>
      </c>
      <c r="N28" s="29">
        <f t="shared" si="3"/>
        <v>0</v>
      </c>
      <c r="O28" s="29">
        <f t="shared" si="4"/>
        <v>100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>
        <v>2</v>
      </c>
      <c r="G29" s="14">
        <v>3</v>
      </c>
      <c r="H29" s="14"/>
      <c r="I29" s="14"/>
      <c r="K29" s="29">
        <f t="shared" si="0"/>
        <v>6.6</v>
      </c>
      <c r="L29" s="29">
        <f t="shared" si="1"/>
        <v>9.8999999999999986</v>
      </c>
      <c r="M29" s="29">
        <f t="shared" si="2"/>
        <v>0</v>
      </c>
      <c r="N29" s="29">
        <f t="shared" si="3"/>
        <v>0</v>
      </c>
      <c r="O29" s="29">
        <f t="shared" si="4"/>
        <v>16.5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 t="s">
        <v>192</v>
      </c>
      <c r="G30" s="25" t="s">
        <v>111</v>
      </c>
      <c r="H30" s="25" t="s">
        <v>131</v>
      </c>
      <c r="I30" s="25"/>
      <c r="J30" s="36" t="s">
        <v>167</v>
      </c>
      <c r="K30" s="29" t="e">
        <f t="shared" si="0"/>
        <v>#VALUE!</v>
      </c>
      <c r="L30" s="29" t="e">
        <f t="shared" si="1"/>
        <v>#VALUE!</v>
      </c>
      <c r="M30" s="29" t="e">
        <f t="shared" si="2"/>
        <v>#VALUE!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>
        <v>22</v>
      </c>
      <c r="G31" s="14">
        <v>40</v>
      </c>
      <c r="H31" s="14">
        <v>10</v>
      </c>
      <c r="I31" s="14"/>
      <c r="K31" s="29">
        <f t="shared" si="0"/>
        <v>44</v>
      </c>
      <c r="L31" s="29">
        <f t="shared" si="1"/>
        <v>80</v>
      </c>
      <c r="M31" s="29">
        <f t="shared" si="2"/>
        <v>20</v>
      </c>
      <c r="N31" s="29">
        <f t="shared" si="3"/>
        <v>0</v>
      </c>
      <c r="O31" s="29">
        <f t="shared" si="4"/>
        <v>144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>
        <v>50</v>
      </c>
      <c r="G32" s="14">
        <v>50</v>
      </c>
      <c r="H32" s="14">
        <v>30</v>
      </c>
      <c r="I32" s="14"/>
      <c r="K32" s="29">
        <f t="shared" si="0"/>
        <v>8.5</v>
      </c>
      <c r="L32" s="29">
        <f t="shared" si="1"/>
        <v>8.5</v>
      </c>
      <c r="M32" s="29">
        <f t="shared" si="2"/>
        <v>5.1000000000000005</v>
      </c>
      <c r="N32" s="29">
        <f t="shared" si="3"/>
        <v>0</v>
      </c>
      <c r="O32" s="29">
        <f t="shared" si="4"/>
        <v>22.1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>
        <v>50</v>
      </c>
      <c r="G33" s="14">
        <v>20</v>
      </c>
      <c r="H33" s="14">
        <v>20</v>
      </c>
      <c r="I33" s="14"/>
      <c r="K33" s="29">
        <f t="shared" si="0"/>
        <v>50</v>
      </c>
      <c r="L33" s="29">
        <f t="shared" si="1"/>
        <v>20</v>
      </c>
      <c r="M33" s="29">
        <f t="shared" si="2"/>
        <v>20</v>
      </c>
      <c r="N33" s="29">
        <f t="shared" si="3"/>
        <v>0</v>
      </c>
      <c r="O33" s="29">
        <f t="shared" si="4"/>
        <v>90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>
        <f>SUM(N12:N33)</f>
        <v>0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5" orientation="landscape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hidden="1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551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/>
      <c r="H12" s="14"/>
      <c r="I12" s="14"/>
      <c r="K12" s="29">
        <f t="shared" ref="K12:K33" si="0">F12*C12</f>
        <v>0</v>
      </c>
      <c r="L12" s="29">
        <f t="shared" ref="L12:L33" si="1">G12*C12</f>
        <v>0</v>
      </c>
      <c r="M12" s="29">
        <f t="shared" ref="M12:M33" si="2">H12*C12</f>
        <v>0</v>
      </c>
      <c r="N12" s="29">
        <f t="shared" ref="N12:N33" si="3">I12*C12</f>
        <v>0</v>
      </c>
      <c r="O12" s="29">
        <f t="shared" ref="O12:O33" si="4">N12+M12+L12+K12</f>
        <v>0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/>
      <c r="G13" s="14">
        <v>4</v>
      </c>
      <c r="H13" s="14"/>
      <c r="I13" s="14"/>
      <c r="K13" s="29">
        <f t="shared" si="0"/>
        <v>0</v>
      </c>
      <c r="L13" s="29">
        <f t="shared" si="1"/>
        <v>8</v>
      </c>
      <c r="M13" s="29">
        <f t="shared" si="2"/>
        <v>0</v>
      </c>
      <c r="N13" s="29">
        <f t="shared" si="3"/>
        <v>0</v>
      </c>
      <c r="O13" s="29">
        <f t="shared" si="4"/>
        <v>8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/>
      <c r="G14" s="25"/>
      <c r="H14" s="25"/>
      <c r="I14" s="25"/>
      <c r="J14" s="36" t="s">
        <v>25</v>
      </c>
      <c r="K14" s="29">
        <f t="shared" si="0"/>
        <v>0</v>
      </c>
      <c r="L14" s="29">
        <f t="shared" si="1"/>
        <v>0</v>
      </c>
      <c r="M14" s="29">
        <f t="shared" si="2"/>
        <v>0</v>
      </c>
      <c r="N14" s="29">
        <f t="shared" si="3"/>
        <v>0</v>
      </c>
      <c r="O14" s="29">
        <f t="shared" si="4"/>
        <v>0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/>
      <c r="G16" s="14">
        <v>56</v>
      </c>
      <c r="H16" s="14"/>
      <c r="I16" s="14"/>
      <c r="K16" s="29">
        <f t="shared" si="0"/>
        <v>0</v>
      </c>
      <c r="L16" s="29">
        <f t="shared" si="1"/>
        <v>44.800000000000004</v>
      </c>
      <c r="M16" s="29">
        <f t="shared" si="2"/>
        <v>0</v>
      </c>
      <c r="N16" s="29">
        <f t="shared" si="3"/>
        <v>0</v>
      </c>
      <c r="O16" s="29">
        <f t="shared" si="4"/>
        <v>44.800000000000004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/>
      <c r="G17" s="25" t="s">
        <v>69</v>
      </c>
      <c r="H17" s="25"/>
      <c r="I17" s="25"/>
      <c r="J17" s="36" t="s">
        <v>25</v>
      </c>
      <c r="K17" s="29">
        <f t="shared" si="0"/>
        <v>0</v>
      </c>
      <c r="L17" s="29" t="e">
        <f t="shared" si="1"/>
        <v>#VALUE!</v>
      </c>
      <c r="M17" s="29">
        <f t="shared" si="2"/>
        <v>0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/>
      <c r="G18" s="25" t="s">
        <v>69</v>
      </c>
      <c r="H18" s="25" t="s">
        <v>74</v>
      </c>
      <c r="I18" s="25"/>
      <c r="J18" s="36" t="s">
        <v>25</v>
      </c>
      <c r="K18" s="29">
        <f t="shared" si="0"/>
        <v>0</v>
      </c>
      <c r="L18" s="29" t="e">
        <f t="shared" si="1"/>
        <v>#VALUE!</v>
      </c>
      <c r="M18" s="29" t="e">
        <f t="shared" si="2"/>
        <v>#VALUE!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/>
      <c r="G19" s="25" t="s">
        <v>69</v>
      </c>
      <c r="H19" s="25" t="s">
        <v>69</v>
      </c>
      <c r="I19" s="25"/>
      <c r="J19" s="36" t="s">
        <v>25</v>
      </c>
      <c r="K19" s="29">
        <f t="shared" si="0"/>
        <v>0</v>
      </c>
      <c r="L19" s="29" t="e">
        <f t="shared" si="1"/>
        <v>#VALUE!</v>
      </c>
      <c r="M19" s="29" t="e">
        <f t="shared" si="2"/>
        <v>#VALUE!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/>
      <c r="G20" s="14"/>
      <c r="H20" s="14"/>
      <c r="I20" s="14"/>
      <c r="K20" s="29">
        <f t="shared" si="0"/>
        <v>0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>
        <f t="shared" si="4"/>
        <v>0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/>
      <c r="G23" s="14">
        <v>30</v>
      </c>
      <c r="H23" s="14"/>
      <c r="I23" s="14"/>
      <c r="K23" s="29">
        <f t="shared" si="0"/>
        <v>0</v>
      </c>
      <c r="L23" s="29">
        <f t="shared" si="1"/>
        <v>78</v>
      </c>
      <c r="M23" s="29">
        <f t="shared" si="2"/>
        <v>0</v>
      </c>
      <c r="N23" s="29">
        <f t="shared" si="3"/>
        <v>0</v>
      </c>
      <c r="O23" s="29">
        <f t="shared" si="4"/>
        <v>78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/>
      <c r="G24" s="14">
        <v>30</v>
      </c>
      <c r="H24" s="14">
        <v>10</v>
      </c>
      <c r="I24" s="14"/>
      <c r="K24" s="29">
        <f t="shared" si="0"/>
        <v>0</v>
      </c>
      <c r="L24" s="29">
        <f t="shared" si="1"/>
        <v>108</v>
      </c>
      <c r="M24" s="29">
        <f t="shared" si="2"/>
        <v>36</v>
      </c>
      <c r="N24" s="29">
        <f t="shared" si="3"/>
        <v>0</v>
      </c>
      <c r="O24" s="29">
        <f t="shared" si="4"/>
        <v>144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/>
      <c r="G25" s="14"/>
      <c r="H25" s="14"/>
      <c r="I25" s="14"/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0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/>
      <c r="G27" s="25" t="s">
        <v>513</v>
      </c>
      <c r="H27" s="25" t="s">
        <v>74</v>
      </c>
      <c r="I27" s="25"/>
      <c r="J27" s="36" t="s">
        <v>59</v>
      </c>
      <c r="K27" s="29">
        <f t="shared" si="0"/>
        <v>0</v>
      </c>
      <c r="L27" s="29" t="e">
        <f t="shared" si="1"/>
        <v>#VALUE!</v>
      </c>
      <c r="M27" s="29" t="e">
        <f t="shared" si="2"/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/>
      <c r="G28" s="28"/>
      <c r="H28" s="28"/>
      <c r="I28" s="28"/>
      <c r="K28" s="29">
        <f t="shared" si="0"/>
        <v>0</v>
      </c>
      <c r="L28" s="29">
        <f t="shared" si="1"/>
        <v>0</v>
      </c>
      <c r="M28" s="29">
        <f t="shared" si="2"/>
        <v>0</v>
      </c>
      <c r="N28" s="29">
        <f t="shared" si="3"/>
        <v>0</v>
      </c>
      <c r="O28" s="29">
        <f t="shared" si="4"/>
        <v>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/>
      <c r="G29" s="14"/>
      <c r="H29" s="14">
        <v>2</v>
      </c>
      <c r="I29" s="14"/>
      <c r="K29" s="29">
        <f t="shared" si="0"/>
        <v>0</v>
      </c>
      <c r="L29" s="29">
        <f t="shared" si="1"/>
        <v>0</v>
      </c>
      <c r="M29" s="29">
        <f t="shared" si="2"/>
        <v>6.6</v>
      </c>
      <c r="N29" s="29">
        <f t="shared" si="3"/>
        <v>0</v>
      </c>
      <c r="O29" s="29">
        <f t="shared" si="4"/>
        <v>6.6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/>
      <c r="G30" s="25"/>
      <c r="H30" s="25"/>
      <c r="I30" s="25"/>
      <c r="J30" s="36" t="s">
        <v>167</v>
      </c>
      <c r="K30" s="29">
        <f t="shared" si="0"/>
        <v>0</v>
      </c>
      <c r="L30" s="29">
        <f t="shared" si="1"/>
        <v>0</v>
      </c>
      <c r="M30" s="29">
        <f t="shared" si="2"/>
        <v>0</v>
      </c>
      <c r="N30" s="29">
        <f t="shared" si="3"/>
        <v>0</v>
      </c>
      <c r="O30" s="29">
        <f t="shared" si="4"/>
        <v>0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/>
      <c r="G31" s="14">
        <v>50</v>
      </c>
      <c r="H31" s="14">
        <v>11</v>
      </c>
      <c r="I31" s="14"/>
      <c r="K31" s="29">
        <f t="shared" si="0"/>
        <v>0</v>
      </c>
      <c r="L31" s="29">
        <f t="shared" si="1"/>
        <v>100</v>
      </c>
      <c r="M31" s="29">
        <f t="shared" si="2"/>
        <v>22</v>
      </c>
      <c r="N31" s="29">
        <f t="shared" si="3"/>
        <v>0</v>
      </c>
      <c r="O31" s="29">
        <f t="shared" si="4"/>
        <v>122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/>
      <c r="G32" s="14">
        <v>50</v>
      </c>
      <c r="H32" s="14">
        <v>30</v>
      </c>
      <c r="I32" s="14"/>
      <c r="K32" s="29">
        <f t="shared" si="0"/>
        <v>0</v>
      </c>
      <c r="L32" s="29">
        <f t="shared" si="1"/>
        <v>8.5</v>
      </c>
      <c r="M32" s="29">
        <f t="shared" si="2"/>
        <v>5.1000000000000005</v>
      </c>
      <c r="N32" s="29">
        <f t="shared" si="3"/>
        <v>0</v>
      </c>
      <c r="O32" s="29">
        <f t="shared" si="4"/>
        <v>13.600000000000001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/>
      <c r="G33" s="14">
        <v>20</v>
      </c>
      <c r="H33" s="14">
        <v>40</v>
      </c>
      <c r="I33" s="14"/>
      <c r="K33" s="29">
        <f t="shared" si="0"/>
        <v>0</v>
      </c>
      <c r="L33" s="29">
        <f t="shared" si="1"/>
        <v>20</v>
      </c>
      <c r="M33" s="29">
        <f t="shared" si="2"/>
        <v>40</v>
      </c>
      <c r="N33" s="29">
        <f t="shared" si="3"/>
        <v>0</v>
      </c>
      <c r="O33" s="29">
        <f t="shared" si="4"/>
        <v>60</v>
      </c>
    </row>
    <row r="34" spans="1:15" ht="15.75" x14ac:dyDescent="0.25">
      <c r="F34" s="19"/>
      <c r="G34" s="23"/>
      <c r="H34" s="23"/>
      <c r="K34" s="10">
        <f>SUM(K12:K33)</f>
        <v>0</v>
      </c>
      <c r="L34" s="10" t="e">
        <f>SUM(L12:L33)</f>
        <v>#VALUE!</v>
      </c>
      <c r="M34" s="10" t="e">
        <f>SUM(M12:M33)</f>
        <v>#VALUE!</v>
      </c>
      <c r="N34" s="10">
        <f>SUM(N12:N33)</f>
        <v>0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71" orientation="landscape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hidden="1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552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>
        <v>3</v>
      </c>
      <c r="G12" s="14">
        <v>4</v>
      </c>
      <c r="H12" s="14"/>
      <c r="I12" s="14"/>
      <c r="K12" s="29">
        <f t="shared" ref="K12:K33" si="0">F12*C12</f>
        <v>13.5</v>
      </c>
      <c r="L12" s="29">
        <f t="shared" ref="L12:L33" si="1">G12*C12</f>
        <v>18</v>
      </c>
      <c r="M12" s="29">
        <f t="shared" ref="M12:M33" si="2">H12*C12</f>
        <v>0</v>
      </c>
      <c r="N12" s="29">
        <f t="shared" ref="N12:N33" si="3">I12*C12</f>
        <v>0</v>
      </c>
      <c r="O12" s="29">
        <f t="shared" ref="O12:O33" si="4">N12+M12+L12+K12</f>
        <v>31.5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>
        <v>15</v>
      </c>
      <c r="G13" s="14"/>
      <c r="H13" s="14">
        <v>1</v>
      </c>
      <c r="I13" s="14"/>
      <c r="K13" s="29">
        <f t="shared" si="0"/>
        <v>30</v>
      </c>
      <c r="L13" s="29">
        <f t="shared" si="1"/>
        <v>0</v>
      </c>
      <c r="M13" s="29">
        <f t="shared" si="2"/>
        <v>2</v>
      </c>
      <c r="N13" s="29">
        <f t="shared" si="3"/>
        <v>0</v>
      </c>
      <c r="O13" s="29">
        <f t="shared" si="4"/>
        <v>32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 t="s">
        <v>25</v>
      </c>
      <c r="H14" s="25"/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>
        <f t="shared" si="2"/>
        <v>0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>
        <v>28</v>
      </c>
      <c r="G16" s="14"/>
      <c r="H16" s="14"/>
      <c r="I16" s="14"/>
      <c r="K16" s="29">
        <f t="shared" si="0"/>
        <v>22.400000000000002</v>
      </c>
      <c r="L16" s="29">
        <f t="shared" si="1"/>
        <v>0</v>
      </c>
      <c r="M16" s="29">
        <f t="shared" si="2"/>
        <v>0</v>
      </c>
      <c r="N16" s="29">
        <f t="shared" si="3"/>
        <v>0</v>
      </c>
      <c r="O16" s="29">
        <f t="shared" si="4"/>
        <v>22.400000000000002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 t="s">
        <v>71</v>
      </c>
      <c r="G17" s="25"/>
      <c r="H17" s="25" t="s">
        <v>69</v>
      </c>
      <c r="I17" s="25"/>
      <c r="J17" s="36" t="s">
        <v>25</v>
      </c>
      <c r="K17" s="29" t="e">
        <f t="shared" si="0"/>
        <v>#VALUE!</v>
      </c>
      <c r="L17" s="29">
        <f t="shared" si="1"/>
        <v>0</v>
      </c>
      <c r="M17" s="29" t="e">
        <f t="shared" si="2"/>
        <v>#VALUE!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 t="s">
        <v>71</v>
      </c>
      <c r="G18" s="25"/>
      <c r="H18" s="25" t="s">
        <v>69</v>
      </c>
      <c r="I18" s="25"/>
      <c r="J18" s="36" t="s">
        <v>25</v>
      </c>
      <c r="K18" s="29" t="e">
        <f t="shared" si="0"/>
        <v>#VALUE!</v>
      </c>
      <c r="L18" s="29">
        <f t="shared" si="1"/>
        <v>0</v>
      </c>
      <c r="M18" s="29" t="e">
        <f t="shared" si="2"/>
        <v>#VALUE!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 t="s">
        <v>71</v>
      </c>
      <c r="G19" s="25"/>
      <c r="H19" s="25" t="s">
        <v>69</v>
      </c>
      <c r="I19" s="25"/>
      <c r="J19" s="36" t="s">
        <v>25</v>
      </c>
      <c r="K19" s="29" t="e">
        <f t="shared" si="0"/>
        <v>#VALUE!</v>
      </c>
      <c r="L19" s="29">
        <f t="shared" si="1"/>
        <v>0</v>
      </c>
      <c r="M19" s="29" t="e">
        <f t="shared" si="2"/>
        <v>#VALUE!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>
        <v>30</v>
      </c>
      <c r="G20" s="14"/>
      <c r="H20" s="14">
        <v>20</v>
      </c>
      <c r="I20" s="14"/>
      <c r="K20" s="29">
        <f t="shared" si="0"/>
        <v>66</v>
      </c>
      <c r="L20" s="29">
        <f t="shared" si="1"/>
        <v>0</v>
      </c>
      <c r="M20" s="29">
        <f t="shared" si="2"/>
        <v>44</v>
      </c>
      <c r="N20" s="29">
        <f t="shared" si="3"/>
        <v>0</v>
      </c>
      <c r="O20" s="29">
        <f t="shared" si="4"/>
        <v>110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>
        <v>2</v>
      </c>
      <c r="G21" s="14"/>
      <c r="H21" s="14"/>
      <c r="I21" s="14"/>
      <c r="K21" s="29">
        <f t="shared" si="0"/>
        <v>10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10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>
        <v>15</v>
      </c>
      <c r="G22" s="14"/>
      <c r="H22" s="14"/>
      <c r="I22" s="14"/>
      <c r="K22" s="29">
        <f t="shared" si="0"/>
        <v>37.5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37.5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/>
      <c r="G23" s="14">
        <v>20</v>
      </c>
      <c r="H23" s="14">
        <v>10</v>
      </c>
      <c r="I23" s="14"/>
      <c r="K23" s="29">
        <f t="shared" si="0"/>
        <v>0</v>
      </c>
      <c r="L23" s="29">
        <f t="shared" si="1"/>
        <v>52</v>
      </c>
      <c r="M23" s="29">
        <f t="shared" si="2"/>
        <v>26</v>
      </c>
      <c r="N23" s="29">
        <f t="shared" si="3"/>
        <v>0</v>
      </c>
      <c r="O23" s="29">
        <f t="shared" si="4"/>
        <v>78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/>
      <c r="G24" s="14">
        <v>40</v>
      </c>
      <c r="H24" s="14">
        <v>30</v>
      </c>
      <c r="I24" s="14"/>
      <c r="K24" s="29">
        <f t="shared" si="0"/>
        <v>0</v>
      </c>
      <c r="L24" s="29">
        <f t="shared" si="1"/>
        <v>144</v>
      </c>
      <c r="M24" s="29">
        <f t="shared" si="2"/>
        <v>108</v>
      </c>
      <c r="N24" s="29">
        <f t="shared" si="3"/>
        <v>0</v>
      </c>
      <c r="O24" s="29">
        <f t="shared" si="4"/>
        <v>252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/>
      <c r="G25" s="14"/>
      <c r="H25" s="14"/>
      <c r="I25" s="14"/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0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>
        <v>2</v>
      </c>
      <c r="G26" s="14"/>
      <c r="H26" s="14"/>
      <c r="I26" s="14"/>
      <c r="K26" s="29">
        <f t="shared" si="0"/>
        <v>10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10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 t="s">
        <v>111</v>
      </c>
      <c r="G27" s="25" t="s">
        <v>75</v>
      </c>
      <c r="H27" s="25" t="s">
        <v>111</v>
      </c>
      <c r="I27" s="25"/>
      <c r="J27" s="36" t="s">
        <v>59</v>
      </c>
      <c r="K27" s="29" t="e">
        <f t="shared" si="0"/>
        <v>#VALUE!</v>
      </c>
      <c r="L27" s="29" t="e">
        <f t="shared" si="1"/>
        <v>#VALUE!</v>
      </c>
      <c r="M27" s="29" t="e">
        <f t="shared" si="2"/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/>
      <c r="G28" s="28">
        <v>8</v>
      </c>
      <c r="H28" s="28">
        <v>6</v>
      </c>
      <c r="I28" s="28"/>
      <c r="K28" s="29">
        <f t="shared" si="0"/>
        <v>0</v>
      </c>
      <c r="L28" s="29">
        <f t="shared" si="1"/>
        <v>40</v>
      </c>
      <c r="M28" s="29">
        <f t="shared" si="2"/>
        <v>30</v>
      </c>
      <c r="N28" s="29">
        <f t="shared" si="3"/>
        <v>0</v>
      </c>
      <c r="O28" s="29">
        <f t="shared" si="4"/>
        <v>70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>
        <v>3</v>
      </c>
      <c r="G29" s="14">
        <v>2</v>
      </c>
      <c r="H29" s="14">
        <v>3</v>
      </c>
      <c r="I29" s="14"/>
      <c r="K29" s="29">
        <f t="shared" si="0"/>
        <v>9.8999999999999986</v>
      </c>
      <c r="L29" s="29">
        <f t="shared" si="1"/>
        <v>6.6</v>
      </c>
      <c r="M29" s="29">
        <f t="shared" si="2"/>
        <v>9.8999999999999986</v>
      </c>
      <c r="N29" s="29">
        <f t="shared" si="3"/>
        <v>0</v>
      </c>
      <c r="O29" s="29">
        <f t="shared" si="4"/>
        <v>26.4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 t="s">
        <v>71</v>
      </c>
      <c r="G30" s="25" t="s">
        <v>513</v>
      </c>
      <c r="H30" s="25" t="s">
        <v>111</v>
      </c>
      <c r="I30" s="25"/>
      <c r="J30" s="36" t="s">
        <v>167</v>
      </c>
      <c r="K30" s="29" t="e">
        <f t="shared" si="0"/>
        <v>#VALUE!</v>
      </c>
      <c r="L30" s="29" t="e">
        <f t="shared" si="1"/>
        <v>#VALUE!</v>
      </c>
      <c r="M30" s="29" t="e">
        <f t="shared" si="2"/>
        <v>#VALUE!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/>
      <c r="G31" s="14">
        <v>20</v>
      </c>
      <c r="H31" s="14"/>
      <c r="I31" s="14"/>
      <c r="K31" s="29">
        <f t="shared" si="0"/>
        <v>0</v>
      </c>
      <c r="L31" s="29">
        <f t="shared" si="1"/>
        <v>40</v>
      </c>
      <c r="M31" s="29">
        <f t="shared" si="2"/>
        <v>0</v>
      </c>
      <c r="N31" s="29">
        <f t="shared" si="3"/>
        <v>0</v>
      </c>
      <c r="O31" s="29">
        <f t="shared" si="4"/>
        <v>40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>
        <v>70</v>
      </c>
      <c r="G32" s="14">
        <v>50</v>
      </c>
      <c r="H32" s="14"/>
      <c r="I32" s="14"/>
      <c r="K32" s="29">
        <f t="shared" si="0"/>
        <v>11.9</v>
      </c>
      <c r="L32" s="29">
        <f t="shared" si="1"/>
        <v>8.5</v>
      </c>
      <c r="M32" s="29">
        <f t="shared" si="2"/>
        <v>0</v>
      </c>
      <c r="N32" s="29">
        <f t="shared" si="3"/>
        <v>0</v>
      </c>
      <c r="O32" s="29">
        <f t="shared" si="4"/>
        <v>20.399999999999999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>
        <v>100</v>
      </c>
      <c r="G33" s="14">
        <v>40</v>
      </c>
      <c r="H33" s="14"/>
      <c r="I33" s="14"/>
      <c r="K33" s="29">
        <f t="shared" si="0"/>
        <v>100</v>
      </c>
      <c r="L33" s="29">
        <f t="shared" si="1"/>
        <v>40</v>
      </c>
      <c r="M33" s="29">
        <f t="shared" si="2"/>
        <v>0</v>
      </c>
      <c r="N33" s="29">
        <f t="shared" si="3"/>
        <v>0</v>
      </c>
      <c r="O33" s="29">
        <f t="shared" si="4"/>
        <v>140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>
        <f>SUM(N12:N33)</f>
        <v>0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5" orientation="landscape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34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hidden="1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553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/>
      <c r="H12" s="14">
        <v>2</v>
      </c>
      <c r="I12" s="14"/>
      <c r="K12" s="29">
        <f t="shared" ref="K12:K33" si="0">F12*C12</f>
        <v>0</v>
      </c>
      <c r="L12" s="29">
        <f t="shared" ref="L12:L33" si="1">G12*C12</f>
        <v>0</v>
      </c>
      <c r="M12" s="29">
        <f t="shared" ref="M12:M33" si="2">H12*C12</f>
        <v>9</v>
      </c>
      <c r="N12" s="29">
        <f t="shared" ref="N12:N33" si="3">I12*C12</f>
        <v>0</v>
      </c>
      <c r="O12" s="29">
        <f t="shared" ref="O12:O33" si="4">N12+M12+L12+K12</f>
        <v>9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>
        <v>15</v>
      </c>
      <c r="G13" s="14"/>
      <c r="H13" s="14"/>
      <c r="I13" s="14"/>
      <c r="K13" s="29">
        <f t="shared" si="0"/>
        <v>30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29">
        <f t="shared" si="4"/>
        <v>30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 t="s">
        <v>25</v>
      </c>
      <c r="H14" s="25" t="s">
        <v>25</v>
      </c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 t="e">
        <f t="shared" si="2"/>
        <v>#VALUE!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>
        <v>24</v>
      </c>
      <c r="G16" s="14">
        <v>56</v>
      </c>
      <c r="H16" s="14"/>
      <c r="I16" s="14"/>
      <c r="K16" s="29">
        <f t="shared" si="0"/>
        <v>19.200000000000003</v>
      </c>
      <c r="L16" s="29">
        <f t="shared" si="1"/>
        <v>44.800000000000004</v>
      </c>
      <c r="M16" s="29">
        <f t="shared" si="2"/>
        <v>0</v>
      </c>
      <c r="N16" s="29">
        <f t="shared" si="3"/>
        <v>0</v>
      </c>
      <c r="O16" s="29">
        <f t="shared" si="4"/>
        <v>64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 t="s">
        <v>71</v>
      </c>
      <c r="G17" s="25" t="s">
        <v>74</v>
      </c>
      <c r="H17" s="25"/>
      <c r="I17" s="25"/>
      <c r="J17" s="36" t="s">
        <v>25</v>
      </c>
      <c r="K17" s="29" t="e">
        <f t="shared" si="0"/>
        <v>#VALUE!</v>
      </c>
      <c r="L17" s="29" t="e">
        <f t="shared" si="1"/>
        <v>#VALUE!</v>
      </c>
      <c r="M17" s="29">
        <f t="shared" si="2"/>
        <v>0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 t="s">
        <v>71</v>
      </c>
      <c r="G18" s="25" t="s">
        <v>74</v>
      </c>
      <c r="H18" s="25"/>
      <c r="I18" s="25"/>
      <c r="J18" s="36" t="s">
        <v>25</v>
      </c>
      <c r="K18" s="29" t="e">
        <f t="shared" si="0"/>
        <v>#VALUE!</v>
      </c>
      <c r="L18" s="29" t="e">
        <f t="shared" si="1"/>
        <v>#VALUE!</v>
      </c>
      <c r="M18" s="29">
        <f t="shared" si="2"/>
        <v>0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 t="s">
        <v>71</v>
      </c>
      <c r="G19" s="25" t="s">
        <v>74</v>
      </c>
      <c r="H19" s="25"/>
      <c r="I19" s="25"/>
      <c r="J19" s="36" t="s">
        <v>25</v>
      </c>
      <c r="K19" s="29" t="e">
        <f t="shared" si="0"/>
        <v>#VALUE!</v>
      </c>
      <c r="L19" s="29" t="e">
        <f t="shared" si="1"/>
        <v>#VALUE!</v>
      </c>
      <c r="M19" s="29">
        <f t="shared" si="2"/>
        <v>0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>
        <v>25</v>
      </c>
      <c r="G20" s="14"/>
      <c r="H20" s="14">
        <v>20</v>
      </c>
      <c r="I20" s="14"/>
      <c r="K20" s="29">
        <f t="shared" si="0"/>
        <v>55.000000000000007</v>
      </c>
      <c r="L20" s="29">
        <f t="shared" si="1"/>
        <v>0</v>
      </c>
      <c r="M20" s="29">
        <f t="shared" si="2"/>
        <v>44</v>
      </c>
      <c r="N20" s="29">
        <f t="shared" si="3"/>
        <v>0</v>
      </c>
      <c r="O20" s="29">
        <f t="shared" si="4"/>
        <v>99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>
        <v>2</v>
      </c>
      <c r="G21" s="14"/>
      <c r="H21" s="14"/>
      <c r="I21" s="14"/>
      <c r="K21" s="29">
        <f t="shared" si="0"/>
        <v>10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10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>
        <v>15</v>
      </c>
      <c r="G22" s="14"/>
      <c r="H22" s="14"/>
      <c r="I22" s="14"/>
      <c r="K22" s="29">
        <f t="shared" si="0"/>
        <v>37.5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37.5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/>
      <c r="G23" s="14">
        <v>30</v>
      </c>
      <c r="H23" s="14">
        <v>20</v>
      </c>
      <c r="I23" s="14"/>
      <c r="K23" s="29">
        <f t="shared" si="0"/>
        <v>0</v>
      </c>
      <c r="L23" s="29">
        <f t="shared" si="1"/>
        <v>78</v>
      </c>
      <c r="M23" s="29">
        <f t="shared" si="2"/>
        <v>52</v>
      </c>
      <c r="N23" s="29">
        <f t="shared" si="3"/>
        <v>0</v>
      </c>
      <c r="O23" s="29">
        <f t="shared" si="4"/>
        <v>130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>
        <v>30</v>
      </c>
      <c r="G24" s="14">
        <v>60</v>
      </c>
      <c r="H24" s="14">
        <v>20</v>
      </c>
      <c r="I24" s="14"/>
      <c r="K24" s="29">
        <f t="shared" si="0"/>
        <v>108</v>
      </c>
      <c r="L24" s="29">
        <f t="shared" si="1"/>
        <v>216</v>
      </c>
      <c r="M24" s="29">
        <f t="shared" si="2"/>
        <v>72</v>
      </c>
      <c r="N24" s="29">
        <f t="shared" si="3"/>
        <v>0</v>
      </c>
      <c r="O24" s="29">
        <f t="shared" si="4"/>
        <v>396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/>
      <c r="G25" s="14"/>
      <c r="H25" s="14">
        <v>10</v>
      </c>
      <c r="I25" s="14"/>
      <c r="K25" s="29">
        <f t="shared" si="0"/>
        <v>0</v>
      </c>
      <c r="L25" s="29">
        <f t="shared" si="1"/>
        <v>0</v>
      </c>
      <c r="M25" s="29">
        <f t="shared" si="2"/>
        <v>50</v>
      </c>
      <c r="N25" s="29">
        <f t="shared" si="3"/>
        <v>0</v>
      </c>
      <c r="O25" s="29">
        <f t="shared" si="4"/>
        <v>50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 t="s">
        <v>111</v>
      </c>
      <c r="G27" s="25" t="s">
        <v>111</v>
      </c>
      <c r="H27" s="25" t="s">
        <v>75</v>
      </c>
      <c r="I27" s="25"/>
      <c r="J27" s="36" t="s">
        <v>59</v>
      </c>
      <c r="K27" s="29" t="e">
        <f t="shared" si="0"/>
        <v>#VALUE!</v>
      </c>
      <c r="L27" s="29" t="e">
        <f t="shared" si="1"/>
        <v>#VALUE!</v>
      </c>
      <c r="M27" s="29" t="e">
        <f t="shared" si="2"/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/>
      <c r="G28" s="28"/>
      <c r="H28" s="28">
        <v>10</v>
      </c>
      <c r="I28" s="28"/>
      <c r="K28" s="29">
        <f t="shared" si="0"/>
        <v>0</v>
      </c>
      <c r="L28" s="29">
        <f t="shared" si="1"/>
        <v>0</v>
      </c>
      <c r="M28" s="29">
        <f t="shared" si="2"/>
        <v>50</v>
      </c>
      <c r="N28" s="29">
        <f t="shared" si="3"/>
        <v>0</v>
      </c>
      <c r="O28" s="29">
        <f t="shared" si="4"/>
        <v>50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/>
      <c r="G29" s="14">
        <v>3</v>
      </c>
      <c r="H29" s="14">
        <v>3</v>
      </c>
      <c r="I29" s="14"/>
      <c r="K29" s="29">
        <f t="shared" si="0"/>
        <v>0</v>
      </c>
      <c r="L29" s="29">
        <f t="shared" si="1"/>
        <v>9.8999999999999986</v>
      </c>
      <c r="M29" s="29">
        <f t="shared" si="2"/>
        <v>9.8999999999999986</v>
      </c>
      <c r="N29" s="29">
        <f t="shared" si="3"/>
        <v>0</v>
      </c>
      <c r="O29" s="29">
        <f t="shared" si="4"/>
        <v>19.799999999999997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 t="s">
        <v>75</v>
      </c>
      <c r="G30" s="25"/>
      <c r="H30" s="25" t="s">
        <v>131</v>
      </c>
      <c r="I30" s="25"/>
      <c r="J30" s="36" t="s">
        <v>167</v>
      </c>
      <c r="K30" s="29" t="e">
        <f t="shared" si="0"/>
        <v>#VALUE!</v>
      </c>
      <c r="L30" s="29">
        <f t="shared" si="1"/>
        <v>0</v>
      </c>
      <c r="M30" s="29" t="e">
        <f t="shared" si="2"/>
        <v>#VALUE!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>
        <v>20</v>
      </c>
      <c r="G31" s="14">
        <v>30</v>
      </c>
      <c r="H31" s="14">
        <v>20</v>
      </c>
      <c r="I31" s="14"/>
      <c r="K31" s="29">
        <f t="shared" si="0"/>
        <v>40</v>
      </c>
      <c r="L31" s="29">
        <f t="shared" si="1"/>
        <v>60</v>
      </c>
      <c r="M31" s="29">
        <f t="shared" si="2"/>
        <v>40</v>
      </c>
      <c r="N31" s="29">
        <f t="shared" si="3"/>
        <v>0</v>
      </c>
      <c r="O31" s="29">
        <f t="shared" si="4"/>
        <v>140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>
        <v>40</v>
      </c>
      <c r="G32" s="14">
        <v>50</v>
      </c>
      <c r="H32" s="14">
        <v>20</v>
      </c>
      <c r="I32" s="14"/>
      <c r="K32" s="29">
        <f t="shared" si="0"/>
        <v>6.8000000000000007</v>
      </c>
      <c r="L32" s="29">
        <f t="shared" si="1"/>
        <v>8.5</v>
      </c>
      <c r="M32" s="29">
        <f t="shared" si="2"/>
        <v>3.4000000000000004</v>
      </c>
      <c r="N32" s="29">
        <f t="shared" si="3"/>
        <v>0</v>
      </c>
      <c r="O32" s="29">
        <f t="shared" si="4"/>
        <v>18.700000000000003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/>
      <c r="G33" s="14">
        <v>50</v>
      </c>
      <c r="H33" s="14"/>
      <c r="I33" s="14"/>
      <c r="K33" s="29">
        <f t="shared" si="0"/>
        <v>0</v>
      </c>
      <c r="L33" s="29">
        <f t="shared" si="1"/>
        <v>50</v>
      </c>
      <c r="M33" s="29">
        <f t="shared" si="2"/>
        <v>0</v>
      </c>
      <c r="N33" s="29">
        <f t="shared" si="3"/>
        <v>0</v>
      </c>
      <c r="O33" s="29">
        <f t="shared" si="4"/>
        <v>50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>
        <f>SUM(N12:N33)</f>
        <v>0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5" orientation="landscape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hidden="1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554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>
        <v>8</v>
      </c>
      <c r="H12" s="14">
        <v>3</v>
      </c>
      <c r="I12" s="14"/>
      <c r="K12" s="29">
        <f t="shared" ref="K12:K33" si="0">F12*C12</f>
        <v>0</v>
      </c>
      <c r="L12" s="29">
        <f t="shared" ref="L12:L33" si="1">G12*C12</f>
        <v>36</v>
      </c>
      <c r="M12" s="29">
        <f t="shared" ref="M12:M33" si="2">H12*C12</f>
        <v>13.5</v>
      </c>
      <c r="N12" s="29">
        <f t="shared" ref="N12:N33" si="3">I12*C12</f>
        <v>0</v>
      </c>
      <c r="O12" s="29">
        <f t="shared" ref="O12:O33" si="4">N12+M12+L12+K12</f>
        <v>49.5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/>
      <c r="G13" s="14">
        <v>4</v>
      </c>
      <c r="H13" s="14"/>
      <c r="I13" s="14"/>
      <c r="K13" s="29">
        <f t="shared" si="0"/>
        <v>0</v>
      </c>
      <c r="L13" s="29">
        <f t="shared" si="1"/>
        <v>8</v>
      </c>
      <c r="M13" s="29">
        <f t="shared" si="2"/>
        <v>0</v>
      </c>
      <c r="N13" s="29">
        <f t="shared" si="3"/>
        <v>0</v>
      </c>
      <c r="O13" s="29">
        <f t="shared" si="4"/>
        <v>8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 t="s">
        <v>25</v>
      </c>
      <c r="H14" s="25"/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>
        <f t="shared" si="2"/>
        <v>0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/>
      <c r="G16" s="14"/>
      <c r="H16" s="14">
        <v>28</v>
      </c>
      <c r="I16" s="14"/>
      <c r="K16" s="29">
        <f t="shared" si="0"/>
        <v>0</v>
      </c>
      <c r="L16" s="29">
        <f t="shared" si="1"/>
        <v>0</v>
      </c>
      <c r="M16" s="29">
        <f t="shared" si="2"/>
        <v>22.400000000000002</v>
      </c>
      <c r="N16" s="29">
        <f t="shared" si="3"/>
        <v>0</v>
      </c>
      <c r="O16" s="29">
        <f t="shared" si="4"/>
        <v>22.400000000000002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 t="s">
        <v>69</v>
      </c>
      <c r="G17" s="25"/>
      <c r="H17" s="25"/>
      <c r="I17" s="25"/>
      <c r="J17" s="36" t="s">
        <v>25</v>
      </c>
      <c r="K17" s="29" t="e">
        <f t="shared" si="0"/>
        <v>#VALUE!</v>
      </c>
      <c r="L17" s="29">
        <f t="shared" si="1"/>
        <v>0</v>
      </c>
      <c r="M17" s="29">
        <f t="shared" si="2"/>
        <v>0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 t="s">
        <v>69</v>
      </c>
      <c r="G18" s="25"/>
      <c r="H18" s="25" t="s">
        <v>69</v>
      </c>
      <c r="I18" s="25"/>
      <c r="J18" s="36" t="s">
        <v>25</v>
      </c>
      <c r="K18" s="29" t="e">
        <f t="shared" si="0"/>
        <v>#VALUE!</v>
      </c>
      <c r="L18" s="29">
        <f t="shared" si="1"/>
        <v>0</v>
      </c>
      <c r="M18" s="29" t="e">
        <f t="shared" si="2"/>
        <v>#VALUE!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 t="s">
        <v>69</v>
      </c>
      <c r="G19" s="25"/>
      <c r="H19" s="25"/>
      <c r="I19" s="25"/>
      <c r="J19" s="36" t="s">
        <v>25</v>
      </c>
      <c r="K19" s="29" t="e">
        <f t="shared" si="0"/>
        <v>#VALUE!</v>
      </c>
      <c r="L19" s="29">
        <f t="shared" si="1"/>
        <v>0</v>
      </c>
      <c r="M19" s="29">
        <f t="shared" si="2"/>
        <v>0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>
        <v>22</v>
      </c>
      <c r="G20" s="14">
        <v>20</v>
      </c>
      <c r="H20" s="14"/>
      <c r="I20" s="14"/>
      <c r="K20" s="29">
        <f t="shared" si="0"/>
        <v>48.400000000000006</v>
      </c>
      <c r="L20" s="29">
        <f t="shared" si="1"/>
        <v>44</v>
      </c>
      <c r="M20" s="29">
        <f t="shared" si="2"/>
        <v>0</v>
      </c>
      <c r="N20" s="29">
        <f t="shared" si="3"/>
        <v>0</v>
      </c>
      <c r="O20" s="29">
        <f t="shared" si="4"/>
        <v>92.4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>
        <v>10</v>
      </c>
      <c r="G22" s="14">
        <v>10</v>
      </c>
      <c r="H22" s="14"/>
      <c r="I22" s="14"/>
      <c r="K22" s="29">
        <f t="shared" si="0"/>
        <v>25</v>
      </c>
      <c r="L22" s="29">
        <f t="shared" si="1"/>
        <v>25</v>
      </c>
      <c r="M22" s="29">
        <f t="shared" si="2"/>
        <v>0</v>
      </c>
      <c r="N22" s="29">
        <f t="shared" si="3"/>
        <v>0</v>
      </c>
      <c r="O22" s="29">
        <f t="shared" si="4"/>
        <v>50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>
        <v>3</v>
      </c>
      <c r="G23" s="14">
        <v>30</v>
      </c>
      <c r="H23" s="14"/>
      <c r="I23" s="14"/>
      <c r="K23" s="29">
        <f t="shared" si="0"/>
        <v>7.8000000000000007</v>
      </c>
      <c r="L23" s="29">
        <f t="shared" si="1"/>
        <v>78</v>
      </c>
      <c r="M23" s="29">
        <f t="shared" si="2"/>
        <v>0</v>
      </c>
      <c r="N23" s="29">
        <f t="shared" si="3"/>
        <v>0</v>
      </c>
      <c r="O23" s="29">
        <f t="shared" si="4"/>
        <v>85.8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/>
      <c r="G24" s="14">
        <v>30</v>
      </c>
      <c r="H24" s="14">
        <v>30</v>
      </c>
      <c r="I24" s="14"/>
      <c r="K24" s="29">
        <f t="shared" si="0"/>
        <v>0</v>
      </c>
      <c r="L24" s="29">
        <f t="shared" si="1"/>
        <v>108</v>
      </c>
      <c r="M24" s="29">
        <f t="shared" si="2"/>
        <v>108</v>
      </c>
      <c r="N24" s="29">
        <f t="shared" si="3"/>
        <v>0</v>
      </c>
      <c r="O24" s="29">
        <f t="shared" si="4"/>
        <v>216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/>
      <c r="G25" s="14">
        <v>8</v>
      </c>
      <c r="H25" s="14">
        <v>5</v>
      </c>
      <c r="I25" s="14"/>
      <c r="K25" s="29">
        <f t="shared" si="0"/>
        <v>0</v>
      </c>
      <c r="L25" s="29">
        <f t="shared" si="1"/>
        <v>40</v>
      </c>
      <c r="M25" s="29">
        <f t="shared" si="2"/>
        <v>25</v>
      </c>
      <c r="N25" s="29">
        <f t="shared" si="3"/>
        <v>0</v>
      </c>
      <c r="O25" s="29">
        <f t="shared" si="4"/>
        <v>65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 t="s">
        <v>70</v>
      </c>
      <c r="G27" s="25"/>
      <c r="H27" s="25" t="s">
        <v>75</v>
      </c>
      <c r="I27" s="25" t="s">
        <v>69</v>
      </c>
      <c r="J27" s="36" t="s">
        <v>59</v>
      </c>
      <c r="K27" s="29" t="e">
        <f t="shared" si="0"/>
        <v>#VALUE!</v>
      </c>
      <c r="L27" s="29">
        <f t="shared" si="1"/>
        <v>0</v>
      </c>
      <c r="M27" s="29" t="e">
        <f t="shared" si="2"/>
        <v>#VALUE!</v>
      </c>
      <c r="N27" s="29" t="e">
        <f t="shared" si="3"/>
        <v>#VALUE!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/>
      <c r="G28" s="28">
        <v>20</v>
      </c>
      <c r="H28" s="28"/>
      <c r="I28" s="28"/>
      <c r="K28" s="29">
        <f t="shared" si="0"/>
        <v>0</v>
      </c>
      <c r="L28" s="29">
        <f t="shared" si="1"/>
        <v>100</v>
      </c>
      <c r="M28" s="29">
        <f t="shared" si="2"/>
        <v>0</v>
      </c>
      <c r="N28" s="29">
        <f t="shared" si="3"/>
        <v>0</v>
      </c>
      <c r="O28" s="29">
        <f t="shared" si="4"/>
        <v>100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/>
      <c r="G29" s="14"/>
      <c r="H29" s="14">
        <v>3</v>
      </c>
      <c r="I29" s="14"/>
      <c r="K29" s="29">
        <f t="shared" si="0"/>
        <v>0</v>
      </c>
      <c r="L29" s="29">
        <f t="shared" si="1"/>
        <v>0</v>
      </c>
      <c r="M29" s="29">
        <f t="shared" si="2"/>
        <v>9.8999999999999986</v>
      </c>
      <c r="N29" s="29">
        <f t="shared" si="3"/>
        <v>0</v>
      </c>
      <c r="O29" s="29">
        <f t="shared" si="4"/>
        <v>9.8999999999999986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 t="s">
        <v>75</v>
      </c>
      <c r="G30" s="25" t="s">
        <v>513</v>
      </c>
      <c r="H30" s="25" t="s">
        <v>131</v>
      </c>
      <c r="I30" s="25" t="s">
        <v>69</v>
      </c>
      <c r="J30" s="36" t="s">
        <v>167</v>
      </c>
      <c r="K30" s="29" t="e">
        <f t="shared" si="0"/>
        <v>#VALUE!</v>
      </c>
      <c r="L30" s="29" t="e">
        <f t="shared" si="1"/>
        <v>#VALUE!</v>
      </c>
      <c r="M30" s="29" t="e">
        <f t="shared" si="2"/>
        <v>#VALUE!</v>
      </c>
      <c r="N30" s="29" t="e">
        <f t="shared" si="3"/>
        <v>#VALUE!</v>
      </c>
      <c r="O30" s="29" t="e">
        <f t="shared" si="4"/>
        <v>#VALUE!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/>
      <c r="G31" s="14">
        <v>30</v>
      </c>
      <c r="H31" s="14"/>
      <c r="I31" s="14"/>
      <c r="K31" s="29">
        <f t="shared" si="0"/>
        <v>0</v>
      </c>
      <c r="L31" s="29">
        <f t="shared" si="1"/>
        <v>60</v>
      </c>
      <c r="M31" s="29">
        <f t="shared" si="2"/>
        <v>0</v>
      </c>
      <c r="N31" s="29">
        <f t="shared" si="3"/>
        <v>0</v>
      </c>
      <c r="O31" s="29">
        <f t="shared" si="4"/>
        <v>60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>
        <v>40</v>
      </c>
      <c r="G32" s="14">
        <v>50</v>
      </c>
      <c r="H32" s="14">
        <v>20</v>
      </c>
      <c r="I32" s="14"/>
      <c r="K32" s="29">
        <f t="shared" si="0"/>
        <v>6.8000000000000007</v>
      </c>
      <c r="L32" s="29">
        <f t="shared" si="1"/>
        <v>8.5</v>
      </c>
      <c r="M32" s="29">
        <f t="shared" si="2"/>
        <v>3.4000000000000004</v>
      </c>
      <c r="N32" s="29">
        <f t="shared" si="3"/>
        <v>0</v>
      </c>
      <c r="O32" s="29">
        <f t="shared" si="4"/>
        <v>18.700000000000003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/>
      <c r="G33" s="14"/>
      <c r="H33" s="14">
        <v>30</v>
      </c>
      <c r="I33" s="14">
        <v>30</v>
      </c>
      <c r="K33" s="29">
        <f t="shared" si="0"/>
        <v>0</v>
      </c>
      <c r="L33" s="29">
        <f t="shared" si="1"/>
        <v>0</v>
      </c>
      <c r="M33" s="29">
        <f t="shared" si="2"/>
        <v>30</v>
      </c>
      <c r="N33" s="29">
        <f t="shared" si="3"/>
        <v>30</v>
      </c>
      <c r="O33" s="29">
        <f t="shared" si="4"/>
        <v>60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 t="e">
        <f>SUM(N12:N33)</f>
        <v>#VALUE!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0" orientation="landscape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hidden="1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555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/>
      <c r="H12" s="14"/>
      <c r="I12" s="14"/>
      <c r="K12" s="29">
        <f t="shared" ref="K12:K33" si="0">F12*C12</f>
        <v>0</v>
      </c>
      <c r="L12" s="29">
        <f t="shared" ref="L12:L33" si="1">G12*C12</f>
        <v>0</v>
      </c>
      <c r="M12" s="29">
        <f t="shared" ref="M12:M33" si="2">H12*C12</f>
        <v>0</v>
      </c>
      <c r="N12" s="29">
        <f t="shared" ref="N12:N33" si="3">I12*C12</f>
        <v>0</v>
      </c>
      <c r="O12" s="29">
        <f t="shared" ref="O12:O33" si="4">N12+M12+L12+K12</f>
        <v>0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/>
      <c r="G13" s="14"/>
      <c r="H13" s="14">
        <v>4</v>
      </c>
      <c r="I13" s="14"/>
      <c r="K13" s="29">
        <f t="shared" si="0"/>
        <v>0</v>
      </c>
      <c r="L13" s="29">
        <f t="shared" si="1"/>
        <v>0</v>
      </c>
      <c r="M13" s="29">
        <f t="shared" si="2"/>
        <v>8</v>
      </c>
      <c r="N13" s="29">
        <f t="shared" si="3"/>
        <v>0</v>
      </c>
      <c r="O13" s="29">
        <f t="shared" si="4"/>
        <v>8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/>
      <c r="G14" s="25">
        <v>12</v>
      </c>
      <c r="H14" s="25">
        <v>12</v>
      </c>
      <c r="I14" s="25"/>
      <c r="J14" s="36" t="s">
        <v>25</v>
      </c>
      <c r="K14" s="29">
        <f t="shared" si="0"/>
        <v>0</v>
      </c>
      <c r="L14" s="29">
        <f t="shared" si="1"/>
        <v>61.199999999999996</v>
      </c>
      <c r="M14" s="29">
        <f t="shared" si="2"/>
        <v>61.199999999999996</v>
      </c>
      <c r="N14" s="29">
        <f t="shared" si="3"/>
        <v>0</v>
      </c>
      <c r="O14" s="29">
        <f t="shared" si="4"/>
        <v>122.39999999999999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/>
      <c r="G16" s="14"/>
      <c r="H16" s="14">
        <v>28</v>
      </c>
      <c r="I16" s="14"/>
      <c r="K16" s="29">
        <f t="shared" si="0"/>
        <v>0</v>
      </c>
      <c r="L16" s="29">
        <f t="shared" si="1"/>
        <v>0</v>
      </c>
      <c r="M16" s="29">
        <f t="shared" si="2"/>
        <v>22.400000000000002</v>
      </c>
      <c r="N16" s="29">
        <f t="shared" si="3"/>
        <v>0</v>
      </c>
      <c r="O16" s="29">
        <f t="shared" si="4"/>
        <v>22.400000000000002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/>
      <c r="G17" s="25"/>
      <c r="H17" s="25" t="s">
        <v>69</v>
      </c>
      <c r="I17" s="25" t="s">
        <v>71</v>
      </c>
      <c r="J17" s="36" t="s">
        <v>25</v>
      </c>
      <c r="K17" s="29">
        <f t="shared" si="0"/>
        <v>0</v>
      </c>
      <c r="L17" s="29">
        <f t="shared" si="1"/>
        <v>0</v>
      </c>
      <c r="M17" s="29" t="e">
        <f t="shared" si="2"/>
        <v>#VALUE!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/>
      <c r="G18" s="25"/>
      <c r="H18" s="25"/>
      <c r="I18" s="25" t="s">
        <v>71</v>
      </c>
      <c r="J18" s="36" t="s">
        <v>25</v>
      </c>
      <c r="K18" s="29">
        <f t="shared" si="0"/>
        <v>0</v>
      </c>
      <c r="L18" s="29">
        <f t="shared" si="1"/>
        <v>0</v>
      </c>
      <c r="M18" s="29">
        <f t="shared" si="2"/>
        <v>0</v>
      </c>
      <c r="N18" s="29" t="e">
        <f t="shared" si="3"/>
        <v>#VALUE!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/>
      <c r="G19" s="25"/>
      <c r="H19" s="25" t="s">
        <v>69</v>
      </c>
      <c r="I19" s="25" t="s">
        <v>71</v>
      </c>
      <c r="J19" s="36" t="s">
        <v>25</v>
      </c>
      <c r="K19" s="29">
        <f t="shared" si="0"/>
        <v>0</v>
      </c>
      <c r="L19" s="29">
        <f t="shared" si="1"/>
        <v>0</v>
      </c>
      <c r="M19" s="29" t="e">
        <f t="shared" si="2"/>
        <v>#VALUE!</v>
      </c>
      <c r="N19" s="29" t="e">
        <f t="shared" si="3"/>
        <v>#VALUE!</v>
      </c>
      <c r="O19" s="29" t="e">
        <f t="shared" si="4"/>
        <v>#VALUE!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/>
      <c r="G20" s="14">
        <v>10</v>
      </c>
      <c r="H20" s="14"/>
      <c r="I20" s="14"/>
      <c r="K20" s="29">
        <f t="shared" si="0"/>
        <v>0</v>
      </c>
      <c r="L20" s="29">
        <f t="shared" si="1"/>
        <v>22</v>
      </c>
      <c r="M20" s="29">
        <f t="shared" si="2"/>
        <v>0</v>
      </c>
      <c r="N20" s="29">
        <f t="shared" si="3"/>
        <v>0</v>
      </c>
      <c r="O20" s="29">
        <f t="shared" si="4"/>
        <v>22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>
        <v>20</v>
      </c>
      <c r="G22" s="14"/>
      <c r="H22" s="14"/>
      <c r="I22" s="14"/>
      <c r="K22" s="29">
        <f t="shared" si="0"/>
        <v>50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50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>
        <v>6</v>
      </c>
      <c r="G23" s="14">
        <v>20</v>
      </c>
      <c r="H23" s="14"/>
      <c r="I23" s="14"/>
      <c r="K23" s="29">
        <f t="shared" si="0"/>
        <v>15.600000000000001</v>
      </c>
      <c r="L23" s="29">
        <f t="shared" si="1"/>
        <v>52</v>
      </c>
      <c r="M23" s="29">
        <f t="shared" si="2"/>
        <v>0</v>
      </c>
      <c r="N23" s="29">
        <f t="shared" si="3"/>
        <v>0</v>
      </c>
      <c r="O23" s="29">
        <f t="shared" si="4"/>
        <v>67.599999999999994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>
        <v>20</v>
      </c>
      <c r="G24" s="14"/>
      <c r="H24" s="14">
        <v>10</v>
      </c>
      <c r="I24" s="14"/>
      <c r="K24" s="29">
        <f t="shared" si="0"/>
        <v>72</v>
      </c>
      <c r="L24" s="29">
        <f t="shared" si="1"/>
        <v>0</v>
      </c>
      <c r="M24" s="29">
        <f t="shared" si="2"/>
        <v>36</v>
      </c>
      <c r="N24" s="29">
        <f t="shared" si="3"/>
        <v>0</v>
      </c>
      <c r="O24" s="29">
        <f t="shared" si="4"/>
        <v>108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/>
      <c r="G25" s="14">
        <v>4</v>
      </c>
      <c r="H25" s="14"/>
      <c r="I25" s="14"/>
      <c r="K25" s="29">
        <f t="shared" si="0"/>
        <v>0</v>
      </c>
      <c r="L25" s="29">
        <f t="shared" si="1"/>
        <v>20</v>
      </c>
      <c r="M25" s="29">
        <f t="shared" si="2"/>
        <v>0</v>
      </c>
      <c r="N25" s="29">
        <f t="shared" si="3"/>
        <v>0</v>
      </c>
      <c r="O25" s="29">
        <f t="shared" si="4"/>
        <v>20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/>
      <c r="G27" s="25" t="s">
        <v>513</v>
      </c>
      <c r="H27" s="25"/>
      <c r="I27" s="25"/>
      <c r="J27" s="36" t="s">
        <v>59</v>
      </c>
      <c r="K27" s="29">
        <f t="shared" si="0"/>
        <v>0</v>
      </c>
      <c r="L27" s="29" t="e">
        <f t="shared" si="1"/>
        <v>#VALUE!</v>
      </c>
      <c r="M27" s="29">
        <f t="shared" si="2"/>
        <v>0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/>
      <c r="G28" s="28">
        <v>12</v>
      </c>
      <c r="H28" s="28">
        <v>4</v>
      </c>
      <c r="I28" s="28"/>
      <c r="K28" s="29">
        <f t="shared" si="0"/>
        <v>0</v>
      </c>
      <c r="L28" s="29">
        <f t="shared" si="1"/>
        <v>60</v>
      </c>
      <c r="M28" s="29">
        <f t="shared" si="2"/>
        <v>20</v>
      </c>
      <c r="N28" s="29">
        <f t="shared" si="3"/>
        <v>0</v>
      </c>
      <c r="O28" s="29">
        <f t="shared" si="4"/>
        <v>80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/>
      <c r="G29" s="14">
        <v>2</v>
      </c>
      <c r="H29" s="14"/>
      <c r="I29" s="14"/>
      <c r="K29" s="29">
        <f t="shared" si="0"/>
        <v>0</v>
      </c>
      <c r="L29" s="29">
        <f t="shared" si="1"/>
        <v>6.6</v>
      </c>
      <c r="M29" s="29">
        <f t="shared" si="2"/>
        <v>0</v>
      </c>
      <c r="N29" s="29">
        <f t="shared" si="3"/>
        <v>0</v>
      </c>
      <c r="O29" s="29">
        <f t="shared" si="4"/>
        <v>6.6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/>
      <c r="G30" s="25" t="s">
        <v>75</v>
      </c>
      <c r="H30" s="25"/>
      <c r="I30" s="25"/>
      <c r="J30" s="36" t="s">
        <v>167</v>
      </c>
      <c r="K30" s="29">
        <f t="shared" si="0"/>
        <v>0</v>
      </c>
      <c r="L30" s="29" t="e">
        <f t="shared" si="1"/>
        <v>#VALUE!</v>
      </c>
      <c r="M30" s="29">
        <f t="shared" si="2"/>
        <v>0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/>
      <c r="G31" s="14">
        <v>30</v>
      </c>
      <c r="H31" s="14">
        <v>22</v>
      </c>
      <c r="I31" s="14"/>
      <c r="K31" s="29">
        <f t="shared" si="0"/>
        <v>0</v>
      </c>
      <c r="L31" s="29">
        <f t="shared" si="1"/>
        <v>60</v>
      </c>
      <c r="M31" s="29">
        <f t="shared" si="2"/>
        <v>44</v>
      </c>
      <c r="N31" s="29">
        <f t="shared" si="3"/>
        <v>0</v>
      </c>
      <c r="O31" s="29">
        <f t="shared" si="4"/>
        <v>104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/>
      <c r="G32" s="14"/>
      <c r="H32" s="14">
        <v>30</v>
      </c>
      <c r="I32" s="14"/>
      <c r="K32" s="29">
        <f t="shared" si="0"/>
        <v>0</v>
      </c>
      <c r="L32" s="29">
        <f t="shared" si="1"/>
        <v>0</v>
      </c>
      <c r="M32" s="29">
        <f t="shared" si="2"/>
        <v>5.1000000000000005</v>
      </c>
      <c r="N32" s="29">
        <f t="shared" si="3"/>
        <v>0</v>
      </c>
      <c r="O32" s="29">
        <f t="shared" si="4"/>
        <v>5.1000000000000005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/>
      <c r="G33" s="14"/>
      <c r="H33" s="14">
        <v>40</v>
      </c>
      <c r="I33" s="14"/>
      <c r="K33" s="29">
        <f t="shared" si="0"/>
        <v>0</v>
      </c>
      <c r="L33" s="29">
        <f t="shared" si="1"/>
        <v>0</v>
      </c>
      <c r="M33" s="29">
        <f t="shared" si="2"/>
        <v>40</v>
      </c>
      <c r="N33" s="29">
        <f t="shared" si="3"/>
        <v>0</v>
      </c>
      <c r="O33" s="29">
        <f t="shared" si="4"/>
        <v>40</v>
      </c>
    </row>
    <row r="34" spans="1:15" ht="15.75" x14ac:dyDescent="0.25">
      <c r="F34" s="19"/>
      <c r="G34" s="23"/>
      <c r="H34" s="23"/>
      <c r="K34" s="10">
        <f>SUM(K12:K33)</f>
        <v>137.6</v>
      </c>
      <c r="L34" s="10" t="e">
        <f>SUM(L12:L33)</f>
        <v>#VALUE!</v>
      </c>
      <c r="M34" s="10" t="e">
        <f>SUM(M12:M33)</f>
        <v>#VALUE!</v>
      </c>
      <c r="N34" s="10" t="e">
        <f>SUM(N12:N33)</f>
        <v>#VALUE!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0" orientation="landscape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hidden="1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556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/>
      <c r="H12" s="14">
        <v>3</v>
      </c>
      <c r="I12" s="14"/>
      <c r="K12" s="29">
        <f t="shared" ref="K12:K33" si="0">F12*C12</f>
        <v>0</v>
      </c>
      <c r="L12" s="29">
        <f t="shared" ref="L12:L33" si="1">G12*C12</f>
        <v>0</v>
      </c>
      <c r="M12" s="29">
        <f t="shared" ref="M12:M33" si="2">H12*C12</f>
        <v>13.5</v>
      </c>
      <c r="N12" s="29">
        <f t="shared" ref="N12:N33" si="3">I12*C12</f>
        <v>0</v>
      </c>
      <c r="O12" s="29">
        <f t="shared" ref="O12:O33" si="4">N12+M12+L12+K12</f>
        <v>13.5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/>
      <c r="G13" s="14"/>
      <c r="H13" s="14"/>
      <c r="I13" s="14"/>
      <c r="K13" s="29">
        <f t="shared" si="0"/>
        <v>0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29">
        <f t="shared" si="4"/>
        <v>0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 t="s">
        <v>25</v>
      </c>
      <c r="H14" s="25" t="s">
        <v>25</v>
      </c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 t="e">
        <f t="shared" si="2"/>
        <v>#VALUE!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/>
      <c r="I15" s="14">
        <v>10</v>
      </c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24</v>
      </c>
      <c r="O15" s="29">
        <f t="shared" si="4"/>
        <v>24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>
        <v>28</v>
      </c>
      <c r="G16" s="14">
        <v>28</v>
      </c>
      <c r="H16" s="14"/>
      <c r="I16" s="14">
        <v>40</v>
      </c>
      <c r="K16" s="29">
        <f t="shared" si="0"/>
        <v>22.400000000000002</v>
      </c>
      <c r="L16" s="29">
        <f t="shared" si="1"/>
        <v>22.400000000000002</v>
      </c>
      <c r="M16" s="29">
        <f t="shared" si="2"/>
        <v>0</v>
      </c>
      <c r="N16" s="29">
        <f t="shared" si="3"/>
        <v>32</v>
      </c>
      <c r="O16" s="29">
        <f t="shared" si="4"/>
        <v>76.800000000000011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/>
      <c r="G17" s="25"/>
      <c r="H17" s="25"/>
      <c r="I17" s="25" t="s">
        <v>69</v>
      </c>
      <c r="J17" s="36" t="s">
        <v>25</v>
      </c>
      <c r="K17" s="29">
        <f t="shared" si="0"/>
        <v>0</v>
      </c>
      <c r="L17" s="29">
        <f t="shared" si="1"/>
        <v>0</v>
      </c>
      <c r="M17" s="29">
        <f t="shared" si="2"/>
        <v>0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 t="s">
        <v>69</v>
      </c>
      <c r="G18" s="25" t="s">
        <v>69</v>
      </c>
      <c r="H18" s="25"/>
      <c r="I18" s="25" t="s">
        <v>69</v>
      </c>
      <c r="J18" s="36" t="s">
        <v>25</v>
      </c>
      <c r="K18" s="29" t="e">
        <f t="shared" si="0"/>
        <v>#VALUE!</v>
      </c>
      <c r="L18" s="29" t="e">
        <f t="shared" si="1"/>
        <v>#VALUE!</v>
      </c>
      <c r="M18" s="29">
        <f t="shared" si="2"/>
        <v>0</v>
      </c>
      <c r="N18" s="29" t="e">
        <f t="shared" si="3"/>
        <v>#VALUE!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/>
      <c r="G19" s="25"/>
      <c r="H19" s="25"/>
      <c r="I19" s="25" t="s">
        <v>69</v>
      </c>
      <c r="J19" s="36" t="s">
        <v>25</v>
      </c>
      <c r="K19" s="29">
        <f t="shared" si="0"/>
        <v>0</v>
      </c>
      <c r="L19" s="29">
        <f t="shared" si="1"/>
        <v>0</v>
      </c>
      <c r="M19" s="29">
        <f t="shared" si="2"/>
        <v>0</v>
      </c>
      <c r="N19" s="29" t="e">
        <f t="shared" si="3"/>
        <v>#VALUE!</v>
      </c>
      <c r="O19" s="29" t="e">
        <f t="shared" si="4"/>
        <v>#VALUE!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/>
      <c r="G20" s="14">
        <v>20</v>
      </c>
      <c r="H20" s="14">
        <v>20</v>
      </c>
      <c r="I20" s="14"/>
      <c r="K20" s="29">
        <f t="shared" si="0"/>
        <v>0</v>
      </c>
      <c r="L20" s="29">
        <f t="shared" si="1"/>
        <v>44</v>
      </c>
      <c r="M20" s="29">
        <f t="shared" si="2"/>
        <v>44</v>
      </c>
      <c r="N20" s="29">
        <f t="shared" si="3"/>
        <v>0</v>
      </c>
      <c r="O20" s="29">
        <f t="shared" si="4"/>
        <v>88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>
        <v>10</v>
      </c>
      <c r="G22" s="14"/>
      <c r="H22" s="14"/>
      <c r="I22" s="14"/>
      <c r="K22" s="29">
        <f t="shared" si="0"/>
        <v>25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25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>
        <v>6</v>
      </c>
      <c r="G23" s="14"/>
      <c r="H23" s="14">
        <v>10</v>
      </c>
      <c r="I23" s="14"/>
      <c r="K23" s="29">
        <f t="shared" si="0"/>
        <v>15.600000000000001</v>
      </c>
      <c r="L23" s="29">
        <f t="shared" si="1"/>
        <v>0</v>
      </c>
      <c r="M23" s="29">
        <f t="shared" si="2"/>
        <v>26</v>
      </c>
      <c r="N23" s="29">
        <f t="shared" si="3"/>
        <v>0</v>
      </c>
      <c r="O23" s="29">
        <f t="shared" si="4"/>
        <v>41.6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>
        <v>20</v>
      </c>
      <c r="G24" s="14">
        <v>60</v>
      </c>
      <c r="H24" s="14">
        <v>30</v>
      </c>
      <c r="I24" s="14"/>
      <c r="K24" s="29">
        <f t="shared" si="0"/>
        <v>72</v>
      </c>
      <c r="L24" s="29">
        <f t="shared" si="1"/>
        <v>216</v>
      </c>
      <c r="M24" s="29">
        <f t="shared" si="2"/>
        <v>108</v>
      </c>
      <c r="N24" s="29">
        <f t="shared" si="3"/>
        <v>0</v>
      </c>
      <c r="O24" s="29">
        <f t="shared" si="4"/>
        <v>396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/>
      <c r="G25" s="14"/>
      <c r="H25" s="14"/>
      <c r="I25" s="14"/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0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 t="s">
        <v>69</v>
      </c>
      <c r="G27" s="25" t="s">
        <v>68</v>
      </c>
      <c r="H27" s="25" t="s">
        <v>111</v>
      </c>
      <c r="I27" s="25" t="s">
        <v>75</v>
      </c>
      <c r="J27" s="36" t="s">
        <v>59</v>
      </c>
      <c r="K27" s="29" t="e">
        <f t="shared" si="0"/>
        <v>#VALUE!</v>
      </c>
      <c r="L27" s="29" t="e">
        <f t="shared" si="1"/>
        <v>#VALUE!</v>
      </c>
      <c r="M27" s="29" t="e">
        <f t="shared" si="2"/>
        <v>#VALUE!</v>
      </c>
      <c r="N27" s="29" t="e">
        <f t="shared" si="3"/>
        <v>#VALUE!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/>
      <c r="G28" s="28"/>
      <c r="H28" s="28"/>
      <c r="I28" s="28"/>
      <c r="K28" s="29">
        <f t="shared" si="0"/>
        <v>0</v>
      </c>
      <c r="L28" s="29">
        <f t="shared" si="1"/>
        <v>0</v>
      </c>
      <c r="M28" s="29">
        <f t="shared" si="2"/>
        <v>0</v>
      </c>
      <c r="N28" s="29">
        <f t="shared" si="3"/>
        <v>0</v>
      </c>
      <c r="O28" s="29">
        <f t="shared" si="4"/>
        <v>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/>
      <c r="G29" s="14">
        <v>3</v>
      </c>
      <c r="H29" s="14"/>
      <c r="I29" s="14"/>
      <c r="K29" s="29">
        <f t="shared" si="0"/>
        <v>0</v>
      </c>
      <c r="L29" s="29">
        <f t="shared" si="1"/>
        <v>9.8999999999999986</v>
      </c>
      <c r="M29" s="29">
        <f t="shared" si="2"/>
        <v>0</v>
      </c>
      <c r="N29" s="29">
        <f t="shared" si="3"/>
        <v>0</v>
      </c>
      <c r="O29" s="29">
        <f t="shared" si="4"/>
        <v>9.8999999999999986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 t="s">
        <v>74</v>
      </c>
      <c r="G30" s="25" t="s">
        <v>70</v>
      </c>
      <c r="H30" s="25" t="s">
        <v>131</v>
      </c>
      <c r="I30" s="25" t="s">
        <v>75</v>
      </c>
      <c r="J30" s="36" t="s">
        <v>167</v>
      </c>
      <c r="K30" s="29" t="e">
        <f t="shared" si="0"/>
        <v>#VALUE!</v>
      </c>
      <c r="L30" s="29" t="e">
        <f t="shared" si="1"/>
        <v>#VALUE!</v>
      </c>
      <c r="M30" s="29" t="e">
        <f t="shared" si="2"/>
        <v>#VALUE!</v>
      </c>
      <c r="N30" s="29" t="e">
        <f t="shared" si="3"/>
        <v>#VALUE!</v>
      </c>
      <c r="O30" s="29" t="e">
        <f t="shared" si="4"/>
        <v>#VALUE!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/>
      <c r="G31" s="14"/>
      <c r="H31" s="14">
        <v>20</v>
      </c>
      <c r="I31" s="14">
        <v>10</v>
      </c>
      <c r="K31" s="29">
        <f t="shared" si="0"/>
        <v>0</v>
      </c>
      <c r="L31" s="29">
        <f t="shared" si="1"/>
        <v>0</v>
      </c>
      <c r="M31" s="29">
        <f t="shared" si="2"/>
        <v>40</v>
      </c>
      <c r="N31" s="29">
        <f t="shared" si="3"/>
        <v>20</v>
      </c>
      <c r="O31" s="29">
        <f t="shared" si="4"/>
        <v>60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/>
      <c r="G32" s="14">
        <v>50</v>
      </c>
      <c r="H32" s="14"/>
      <c r="I32" s="14"/>
      <c r="K32" s="29">
        <f t="shared" si="0"/>
        <v>0</v>
      </c>
      <c r="L32" s="29">
        <f t="shared" si="1"/>
        <v>8.5</v>
      </c>
      <c r="M32" s="29">
        <f t="shared" si="2"/>
        <v>0</v>
      </c>
      <c r="N32" s="29">
        <f t="shared" si="3"/>
        <v>0</v>
      </c>
      <c r="O32" s="29">
        <f t="shared" si="4"/>
        <v>8.5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>
        <v>50</v>
      </c>
      <c r="G33" s="14">
        <v>20</v>
      </c>
      <c r="H33" s="14"/>
      <c r="I33" s="14">
        <v>30</v>
      </c>
      <c r="K33" s="29">
        <f t="shared" si="0"/>
        <v>50</v>
      </c>
      <c r="L33" s="29">
        <f t="shared" si="1"/>
        <v>20</v>
      </c>
      <c r="M33" s="29">
        <f t="shared" si="2"/>
        <v>0</v>
      </c>
      <c r="N33" s="29">
        <f t="shared" si="3"/>
        <v>30</v>
      </c>
      <c r="O33" s="29">
        <f t="shared" si="4"/>
        <v>100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 t="e">
        <f>SUM(N12:N33)</f>
        <v>#VALUE!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0" orientation="landscape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hidden="1" customWidth="1"/>
    <col min="7" max="7" width="21" style="11" hidden="1" customWidth="1"/>
    <col min="8" max="8" width="15.85546875" style="11" hidden="1" customWidth="1"/>
    <col min="9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hidden="1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557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>
        <v>6</v>
      </c>
      <c r="G12" s="14">
        <v>4</v>
      </c>
      <c r="H12" s="14"/>
      <c r="I12" s="14"/>
      <c r="K12" s="29">
        <f t="shared" ref="K12:K33" si="0">F12*C12</f>
        <v>27</v>
      </c>
      <c r="L12" s="29">
        <f t="shared" ref="L12:L33" si="1">G12*C12</f>
        <v>18</v>
      </c>
      <c r="M12" s="29">
        <f t="shared" ref="M12:M33" si="2">H12*C12</f>
        <v>0</v>
      </c>
      <c r="N12" s="29">
        <f t="shared" ref="N12:N33" si="3">I12*C12</f>
        <v>0</v>
      </c>
      <c r="O12" s="29">
        <f t="shared" ref="O12:O33" si="4">N12+M12+L12+K12</f>
        <v>45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>
        <v>15</v>
      </c>
      <c r="G13" s="14"/>
      <c r="H13" s="14"/>
      <c r="I13" s="14"/>
      <c r="K13" s="29">
        <f t="shared" si="0"/>
        <v>30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29">
        <f t="shared" si="4"/>
        <v>30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 t="s">
        <v>74</v>
      </c>
      <c r="H14" s="25" t="s">
        <v>25</v>
      </c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 t="e">
        <f t="shared" si="2"/>
        <v>#VALUE!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/>
      <c r="I15" s="14">
        <v>5</v>
      </c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12</v>
      </c>
      <c r="O15" s="29">
        <f t="shared" si="4"/>
        <v>12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>
        <v>40</v>
      </c>
      <c r="G16" s="14">
        <v>84</v>
      </c>
      <c r="H16" s="14">
        <v>28</v>
      </c>
      <c r="I16" s="14"/>
      <c r="K16" s="29">
        <f t="shared" si="0"/>
        <v>32</v>
      </c>
      <c r="L16" s="29">
        <f t="shared" si="1"/>
        <v>67.2</v>
      </c>
      <c r="M16" s="29">
        <f t="shared" si="2"/>
        <v>22.400000000000002</v>
      </c>
      <c r="N16" s="29">
        <f t="shared" si="3"/>
        <v>0</v>
      </c>
      <c r="O16" s="29">
        <f t="shared" si="4"/>
        <v>121.60000000000001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 t="s">
        <v>71</v>
      </c>
      <c r="G17" s="25"/>
      <c r="H17" s="25"/>
      <c r="I17" s="25" t="s">
        <v>69</v>
      </c>
      <c r="J17" s="36" t="s">
        <v>25</v>
      </c>
      <c r="K17" s="29" t="e">
        <f t="shared" si="0"/>
        <v>#VALUE!</v>
      </c>
      <c r="L17" s="29">
        <f t="shared" si="1"/>
        <v>0</v>
      </c>
      <c r="M17" s="29">
        <f t="shared" si="2"/>
        <v>0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 t="s">
        <v>71</v>
      </c>
      <c r="G18" s="25"/>
      <c r="H18" s="25"/>
      <c r="I18" s="25" t="s">
        <v>69</v>
      </c>
      <c r="J18" s="36" t="s">
        <v>25</v>
      </c>
      <c r="K18" s="29" t="e">
        <f t="shared" si="0"/>
        <v>#VALUE!</v>
      </c>
      <c r="L18" s="29">
        <f t="shared" si="1"/>
        <v>0</v>
      </c>
      <c r="M18" s="29">
        <f t="shared" si="2"/>
        <v>0</v>
      </c>
      <c r="N18" s="29" t="e">
        <f t="shared" si="3"/>
        <v>#VALUE!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 t="s">
        <v>71</v>
      </c>
      <c r="G19" s="25"/>
      <c r="H19" s="25"/>
      <c r="I19" s="25" t="s">
        <v>69</v>
      </c>
      <c r="J19" s="36" t="s">
        <v>25</v>
      </c>
      <c r="K19" s="29" t="e">
        <f t="shared" si="0"/>
        <v>#VALUE!</v>
      </c>
      <c r="L19" s="29">
        <f t="shared" si="1"/>
        <v>0</v>
      </c>
      <c r="M19" s="29">
        <f t="shared" si="2"/>
        <v>0</v>
      </c>
      <c r="N19" s="29" t="e">
        <f t="shared" si="3"/>
        <v>#VALUE!</v>
      </c>
      <c r="O19" s="29" t="e">
        <f t="shared" si="4"/>
        <v>#VALUE!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>
        <v>30</v>
      </c>
      <c r="G20" s="14">
        <v>20</v>
      </c>
      <c r="H20" s="14">
        <v>22</v>
      </c>
      <c r="I20" s="14"/>
      <c r="K20" s="29">
        <f t="shared" si="0"/>
        <v>66</v>
      </c>
      <c r="L20" s="29">
        <f t="shared" si="1"/>
        <v>44</v>
      </c>
      <c r="M20" s="29">
        <f t="shared" si="2"/>
        <v>48.400000000000006</v>
      </c>
      <c r="N20" s="29">
        <f t="shared" si="3"/>
        <v>0</v>
      </c>
      <c r="O20" s="29">
        <f t="shared" si="4"/>
        <v>158.4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>
        <v>2</v>
      </c>
      <c r="G21" s="14"/>
      <c r="H21" s="14"/>
      <c r="I21" s="14"/>
      <c r="K21" s="29">
        <f t="shared" si="0"/>
        <v>10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10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>
        <v>18</v>
      </c>
      <c r="G22" s="14"/>
      <c r="H22" s="14"/>
      <c r="I22" s="14"/>
      <c r="K22" s="29">
        <f t="shared" si="0"/>
        <v>45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45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>
        <v>8</v>
      </c>
      <c r="G23" s="14">
        <v>30</v>
      </c>
      <c r="H23" s="14">
        <v>20</v>
      </c>
      <c r="I23" s="14"/>
      <c r="K23" s="29">
        <f t="shared" si="0"/>
        <v>20.8</v>
      </c>
      <c r="L23" s="29">
        <f t="shared" si="1"/>
        <v>78</v>
      </c>
      <c r="M23" s="29">
        <f t="shared" si="2"/>
        <v>52</v>
      </c>
      <c r="N23" s="29">
        <f t="shared" si="3"/>
        <v>0</v>
      </c>
      <c r="O23" s="29">
        <f t="shared" si="4"/>
        <v>150.80000000000001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>
        <v>30</v>
      </c>
      <c r="G24" s="14">
        <v>50</v>
      </c>
      <c r="H24" s="14">
        <v>20</v>
      </c>
      <c r="I24" s="14"/>
      <c r="K24" s="29">
        <f t="shared" si="0"/>
        <v>108</v>
      </c>
      <c r="L24" s="29">
        <f t="shared" si="1"/>
        <v>180</v>
      </c>
      <c r="M24" s="29">
        <f t="shared" si="2"/>
        <v>72</v>
      </c>
      <c r="N24" s="29">
        <f t="shared" si="3"/>
        <v>0</v>
      </c>
      <c r="O24" s="29">
        <f t="shared" si="4"/>
        <v>360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>
        <v>20</v>
      </c>
      <c r="G25" s="14"/>
      <c r="H25" s="14"/>
      <c r="I25" s="14"/>
      <c r="K25" s="29">
        <f t="shared" si="0"/>
        <v>100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100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 t="s">
        <v>472</v>
      </c>
      <c r="G27" s="25" t="s">
        <v>111</v>
      </c>
      <c r="H27" s="25" t="s">
        <v>75</v>
      </c>
      <c r="I27" s="25" t="s">
        <v>68</v>
      </c>
      <c r="J27" s="36" t="s">
        <v>59</v>
      </c>
      <c r="K27" s="29" t="e">
        <f t="shared" si="0"/>
        <v>#VALUE!</v>
      </c>
      <c r="L27" s="29" t="e">
        <f t="shared" si="1"/>
        <v>#VALUE!</v>
      </c>
      <c r="M27" s="29" t="e">
        <f t="shared" si="2"/>
        <v>#VALUE!</v>
      </c>
      <c r="N27" s="29" t="e">
        <f t="shared" si="3"/>
        <v>#VALUE!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>
        <v>8</v>
      </c>
      <c r="G28" s="28"/>
      <c r="H28" s="28">
        <v>4</v>
      </c>
      <c r="I28" s="28"/>
      <c r="K28" s="29">
        <f t="shared" si="0"/>
        <v>40</v>
      </c>
      <c r="L28" s="29">
        <f t="shared" si="1"/>
        <v>0</v>
      </c>
      <c r="M28" s="29">
        <f t="shared" si="2"/>
        <v>20</v>
      </c>
      <c r="N28" s="29">
        <f t="shared" si="3"/>
        <v>0</v>
      </c>
      <c r="O28" s="29">
        <f t="shared" si="4"/>
        <v>60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>
        <v>5</v>
      </c>
      <c r="G29" s="14"/>
      <c r="H29" s="14"/>
      <c r="I29" s="14"/>
      <c r="K29" s="29">
        <f t="shared" si="0"/>
        <v>16.5</v>
      </c>
      <c r="L29" s="29">
        <f t="shared" si="1"/>
        <v>0</v>
      </c>
      <c r="M29" s="29">
        <f t="shared" si="2"/>
        <v>0</v>
      </c>
      <c r="N29" s="29">
        <f t="shared" si="3"/>
        <v>0</v>
      </c>
      <c r="O29" s="29">
        <f t="shared" si="4"/>
        <v>16.5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 t="s">
        <v>71</v>
      </c>
      <c r="G30" s="25" t="s">
        <v>68</v>
      </c>
      <c r="H30" s="25" t="s">
        <v>71</v>
      </c>
      <c r="I30" s="25" t="s">
        <v>68</v>
      </c>
      <c r="J30" s="36" t="s">
        <v>167</v>
      </c>
      <c r="K30" s="29" t="e">
        <f t="shared" si="0"/>
        <v>#VALUE!</v>
      </c>
      <c r="L30" s="29" t="e">
        <f t="shared" si="1"/>
        <v>#VALUE!</v>
      </c>
      <c r="M30" s="29" t="e">
        <f t="shared" si="2"/>
        <v>#VALUE!</v>
      </c>
      <c r="N30" s="29" t="e">
        <f t="shared" si="3"/>
        <v>#VALUE!</v>
      </c>
      <c r="O30" s="29" t="e">
        <f t="shared" si="4"/>
        <v>#VALUE!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>
        <v>30</v>
      </c>
      <c r="G31" s="14"/>
      <c r="H31" s="14"/>
      <c r="I31" s="14"/>
      <c r="K31" s="29">
        <f t="shared" si="0"/>
        <v>60</v>
      </c>
      <c r="L31" s="29">
        <f t="shared" si="1"/>
        <v>0</v>
      </c>
      <c r="M31" s="29">
        <f t="shared" si="2"/>
        <v>0</v>
      </c>
      <c r="N31" s="29">
        <f t="shared" si="3"/>
        <v>0</v>
      </c>
      <c r="O31" s="29">
        <f t="shared" si="4"/>
        <v>60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/>
      <c r="G32" s="14">
        <v>60</v>
      </c>
      <c r="H32" s="14"/>
      <c r="I32" s="14"/>
      <c r="K32" s="29">
        <f t="shared" si="0"/>
        <v>0</v>
      </c>
      <c r="L32" s="29">
        <f t="shared" si="1"/>
        <v>10.200000000000001</v>
      </c>
      <c r="M32" s="29">
        <f t="shared" si="2"/>
        <v>0</v>
      </c>
      <c r="N32" s="29">
        <f t="shared" si="3"/>
        <v>0</v>
      </c>
      <c r="O32" s="29">
        <f t="shared" si="4"/>
        <v>10.200000000000001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/>
      <c r="G33" s="14"/>
      <c r="H33" s="14">
        <v>40</v>
      </c>
      <c r="I33" s="14">
        <v>30</v>
      </c>
      <c r="K33" s="29">
        <f t="shared" si="0"/>
        <v>0</v>
      </c>
      <c r="L33" s="29">
        <f t="shared" si="1"/>
        <v>0</v>
      </c>
      <c r="M33" s="29">
        <f t="shared" si="2"/>
        <v>40</v>
      </c>
      <c r="N33" s="29">
        <f t="shared" si="3"/>
        <v>30</v>
      </c>
      <c r="O33" s="29">
        <f t="shared" si="4"/>
        <v>70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 t="e">
        <f>SUM(N12:N33)</f>
        <v>#VALUE!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5" orientation="landscape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558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/>
      <c r="H12" s="14"/>
      <c r="I12" s="14"/>
      <c r="K12" s="29">
        <f t="shared" ref="K12:K33" si="0">F12*C12</f>
        <v>0</v>
      </c>
      <c r="L12" s="29">
        <f t="shared" ref="L12:L33" si="1">G12*C12</f>
        <v>0</v>
      </c>
      <c r="M12" s="29">
        <f t="shared" ref="M12:M33" si="2">H12*C12</f>
        <v>0</v>
      </c>
      <c r="N12" s="29">
        <f t="shared" ref="N12:N33" si="3">I12*C12</f>
        <v>0</v>
      </c>
      <c r="O12" s="29">
        <f t="shared" ref="O12:O33" si="4">N12+M12+L12+K12</f>
        <v>0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/>
      <c r="G13" s="14">
        <v>4</v>
      </c>
      <c r="H13" s="14">
        <v>2</v>
      </c>
      <c r="I13" s="14"/>
      <c r="K13" s="29">
        <f t="shared" si="0"/>
        <v>0</v>
      </c>
      <c r="L13" s="29">
        <f t="shared" si="1"/>
        <v>8</v>
      </c>
      <c r="M13" s="29">
        <f t="shared" si="2"/>
        <v>4</v>
      </c>
      <c r="N13" s="29">
        <f t="shared" si="3"/>
        <v>0</v>
      </c>
      <c r="O13" s="29">
        <f t="shared" si="4"/>
        <v>12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/>
      <c r="G14" s="25"/>
      <c r="H14" s="25">
        <v>10</v>
      </c>
      <c r="I14" s="25"/>
      <c r="J14" s="36" t="s">
        <v>25</v>
      </c>
      <c r="K14" s="29">
        <f t="shared" si="0"/>
        <v>0</v>
      </c>
      <c r="L14" s="29">
        <f t="shared" si="1"/>
        <v>0</v>
      </c>
      <c r="M14" s="29">
        <f t="shared" si="2"/>
        <v>51</v>
      </c>
      <c r="N14" s="29">
        <f t="shared" si="3"/>
        <v>0</v>
      </c>
      <c r="O14" s="29">
        <f t="shared" si="4"/>
        <v>51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>
        <v>22</v>
      </c>
      <c r="G16" s="14">
        <v>28</v>
      </c>
      <c r="H16" s="14"/>
      <c r="I16" s="14"/>
      <c r="K16" s="29">
        <f t="shared" si="0"/>
        <v>17.600000000000001</v>
      </c>
      <c r="L16" s="29">
        <f t="shared" si="1"/>
        <v>22.400000000000002</v>
      </c>
      <c r="M16" s="29">
        <f t="shared" si="2"/>
        <v>0</v>
      </c>
      <c r="N16" s="29">
        <f t="shared" si="3"/>
        <v>0</v>
      </c>
      <c r="O16" s="29">
        <f t="shared" si="4"/>
        <v>40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 t="s">
        <v>74</v>
      </c>
      <c r="G17" s="25"/>
      <c r="H17" s="25" t="s">
        <v>69</v>
      </c>
      <c r="I17" s="25"/>
      <c r="J17" s="36" t="s">
        <v>25</v>
      </c>
      <c r="K17" s="29" t="e">
        <f t="shared" si="0"/>
        <v>#VALUE!</v>
      </c>
      <c r="L17" s="29">
        <f t="shared" si="1"/>
        <v>0</v>
      </c>
      <c r="M17" s="29" t="e">
        <f t="shared" si="2"/>
        <v>#VALUE!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 t="s">
        <v>69</v>
      </c>
      <c r="G18" s="25"/>
      <c r="H18" s="25" t="s">
        <v>69</v>
      </c>
      <c r="I18" s="25"/>
      <c r="J18" s="36" t="s">
        <v>25</v>
      </c>
      <c r="K18" s="29" t="e">
        <f t="shared" si="0"/>
        <v>#VALUE!</v>
      </c>
      <c r="L18" s="29">
        <f t="shared" si="1"/>
        <v>0</v>
      </c>
      <c r="M18" s="29" t="e">
        <f t="shared" si="2"/>
        <v>#VALUE!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/>
      <c r="G19" s="25" t="s">
        <v>496</v>
      </c>
      <c r="H19" s="25" t="s">
        <v>69</v>
      </c>
      <c r="I19" s="25"/>
      <c r="J19" s="36" t="s">
        <v>25</v>
      </c>
      <c r="K19" s="29">
        <f t="shared" si="0"/>
        <v>0</v>
      </c>
      <c r="L19" s="29" t="e">
        <f t="shared" si="1"/>
        <v>#VALUE!</v>
      </c>
      <c r="M19" s="29" t="e">
        <f t="shared" si="2"/>
        <v>#VALUE!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/>
      <c r="G20" s="14">
        <v>40</v>
      </c>
      <c r="H20" s="14"/>
      <c r="I20" s="14"/>
      <c r="K20" s="29">
        <f t="shared" si="0"/>
        <v>0</v>
      </c>
      <c r="L20" s="29">
        <f t="shared" si="1"/>
        <v>88</v>
      </c>
      <c r="M20" s="29">
        <f t="shared" si="2"/>
        <v>0</v>
      </c>
      <c r="N20" s="29">
        <f t="shared" si="3"/>
        <v>0</v>
      </c>
      <c r="O20" s="29">
        <f t="shared" si="4"/>
        <v>88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>
        <v>6</v>
      </c>
      <c r="G23" s="14">
        <v>30</v>
      </c>
      <c r="H23" s="14">
        <v>40</v>
      </c>
      <c r="I23" s="14"/>
      <c r="K23" s="29">
        <f t="shared" si="0"/>
        <v>15.600000000000001</v>
      </c>
      <c r="L23" s="29">
        <f t="shared" si="1"/>
        <v>78</v>
      </c>
      <c r="M23" s="29">
        <f t="shared" si="2"/>
        <v>104</v>
      </c>
      <c r="N23" s="29">
        <f t="shared" si="3"/>
        <v>0</v>
      </c>
      <c r="O23" s="29">
        <f t="shared" si="4"/>
        <v>197.6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/>
      <c r="G24" s="14"/>
      <c r="H24" s="14">
        <v>20</v>
      </c>
      <c r="I24" s="14"/>
      <c r="K24" s="29">
        <f t="shared" si="0"/>
        <v>0</v>
      </c>
      <c r="L24" s="29">
        <f t="shared" si="1"/>
        <v>0</v>
      </c>
      <c r="M24" s="29">
        <f t="shared" si="2"/>
        <v>72</v>
      </c>
      <c r="N24" s="29">
        <f t="shared" si="3"/>
        <v>0</v>
      </c>
      <c r="O24" s="29">
        <f t="shared" si="4"/>
        <v>72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/>
      <c r="G25" s="14">
        <v>8</v>
      </c>
      <c r="H25" s="14">
        <v>4</v>
      </c>
      <c r="I25" s="14"/>
      <c r="K25" s="29">
        <f t="shared" si="0"/>
        <v>0</v>
      </c>
      <c r="L25" s="29">
        <f t="shared" si="1"/>
        <v>40</v>
      </c>
      <c r="M25" s="29">
        <f t="shared" si="2"/>
        <v>20</v>
      </c>
      <c r="N25" s="29">
        <f t="shared" si="3"/>
        <v>0</v>
      </c>
      <c r="O25" s="29">
        <f t="shared" si="4"/>
        <v>60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 t="s">
        <v>75</v>
      </c>
      <c r="G27" s="25" t="s">
        <v>111</v>
      </c>
      <c r="H27" s="25"/>
      <c r="I27" s="25"/>
      <c r="J27" s="36" t="s">
        <v>59</v>
      </c>
      <c r="K27" s="29" t="e">
        <f t="shared" si="0"/>
        <v>#VALUE!</v>
      </c>
      <c r="L27" s="29" t="e">
        <f t="shared" si="1"/>
        <v>#VALUE!</v>
      </c>
      <c r="M27" s="29">
        <f t="shared" si="2"/>
        <v>0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/>
      <c r="G28" s="28">
        <v>12</v>
      </c>
      <c r="H28" s="28">
        <v>8</v>
      </c>
      <c r="I28" s="28"/>
      <c r="K28" s="29">
        <f t="shared" si="0"/>
        <v>0</v>
      </c>
      <c r="L28" s="29">
        <f t="shared" si="1"/>
        <v>60</v>
      </c>
      <c r="M28" s="29">
        <f t="shared" si="2"/>
        <v>40</v>
      </c>
      <c r="N28" s="29">
        <f t="shared" si="3"/>
        <v>0</v>
      </c>
      <c r="O28" s="29">
        <f t="shared" si="4"/>
        <v>100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/>
      <c r="G29" s="14"/>
      <c r="H29" s="14"/>
      <c r="I29" s="14"/>
      <c r="K29" s="29">
        <f t="shared" si="0"/>
        <v>0</v>
      </c>
      <c r="L29" s="29">
        <f t="shared" si="1"/>
        <v>0</v>
      </c>
      <c r="M29" s="29">
        <f t="shared" si="2"/>
        <v>0</v>
      </c>
      <c r="N29" s="29">
        <f t="shared" si="3"/>
        <v>0</v>
      </c>
      <c r="O29" s="29">
        <f t="shared" si="4"/>
        <v>0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/>
      <c r="G30" s="25" t="s">
        <v>70</v>
      </c>
      <c r="H30" s="25" t="s">
        <v>69</v>
      </c>
      <c r="I30" s="25"/>
      <c r="J30" s="36" t="s">
        <v>167</v>
      </c>
      <c r="K30" s="29">
        <f t="shared" si="0"/>
        <v>0</v>
      </c>
      <c r="L30" s="29" t="e">
        <f t="shared" si="1"/>
        <v>#VALUE!</v>
      </c>
      <c r="M30" s="29" t="e">
        <f t="shared" si="2"/>
        <v>#VALUE!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/>
      <c r="G31" s="14">
        <v>20</v>
      </c>
      <c r="H31" s="14">
        <v>22</v>
      </c>
      <c r="I31" s="14"/>
      <c r="K31" s="29">
        <f t="shared" si="0"/>
        <v>0</v>
      </c>
      <c r="L31" s="29">
        <f t="shared" si="1"/>
        <v>40</v>
      </c>
      <c r="M31" s="29">
        <f t="shared" si="2"/>
        <v>44</v>
      </c>
      <c r="N31" s="29">
        <f t="shared" si="3"/>
        <v>0</v>
      </c>
      <c r="O31" s="29">
        <f t="shared" si="4"/>
        <v>84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/>
      <c r="G32" s="14"/>
      <c r="H32" s="14"/>
      <c r="I32" s="14"/>
      <c r="K32" s="29">
        <f t="shared" si="0"/>
        <v>0</v>
      </c>
      <c r="L32" s="29">
        <f t="shared" si="1"/>
        <v>0</v>
      </c>
      <c r="M32" s="29">
        <f t="shared" si="2"/>
        <v>0</v>
      </c>
      <c r="N32" s="29">
        <f t="shared" si="3"/>
        <v>0</v>
      </c>
      <c r="O32" s="29">
        <f t="shared" si="4"/>
        <v>0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/>
      <c r="G33" s="14"/>
      <c r="H33" s="14"/>
      <c r="I33" s="14"/>
      <c r="K33" s="29">
        <f t="shared" si="0"/>
        <v>0</v>
      </c>
      <c r="L33" s="29">
        <f t="shared" si="1"/>
        <v>0</v>
      </c>
      <c r="M33" s="29">
        <f t="shared" si="2"/>
        <v>0</v>
      </c>
      <c r="N33" s="29">
        <f t="shared" si="3"/>
        <v>0</v>
      </c>
      <c r="O33" s="29">
        <f t="shared" si="4"/>
        <v>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>
        <f>SUM(N12:N33)</f>
        <v>0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5" orientation="landscape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559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/>
      <c r="H12" s="14">
        <v>2</v>
      </c>
      <c r="I12" s="14"/>
      <c r="K12" s="29">
        <f t="shared" ref="K12:K33" si="0">F12*C12</f>
        <v>0</v>
      </c>
      <c r="L12" s="29">
        <f t="shared" ref="L12:L33" si="1">G12*C12</f>
        <v>0</v>
      </c>
      <c r="M12" s="29">
        <f t="shared" ref="M12:M33" si="2">H12*C12</f>
        <v>9</v>
      </c>
      <c r="N12" s="29">
        <f t="shared" ref="N12:N33" si="3">I12*C12</f>
        <v>0</v>
      </c>
      <c r="O12" s="29">
        <f t="shared" ref="O12:O33" si="4">N12+M12+L12+K12</f>
        <v>9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>
        <v>10</v>
      </c>
      <c r="G13" s="14">
        <v>8</v>
      </c>
      <c r="H13" s="14">
        <v>4</v>
      </c>
      <c r="I13" s="14"/>
      <c r="K13" s="29">
        <f t="shared" si="0"/>
        <v>20</v>
      </c>
      <c r="L13" s="29">
        <f t="shared" si="1"/>
        <v>16</v>
      </c>
      <c r="M13" s="29">
        <f t="shared" si="2"/>
        <v>8</v>
      </c>
      <c r="N13" s="29">
        <f t="shared" si="3"/>
        <v>0</v>
      </c>
      <c r="O13" s="29">
        <f t="shared" si="4"/>
        <v>44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 t="s">
        <v>25</v>
      </c>
      <c r="H14" s="25"/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>
        <f t="shared" si="2"/>
        <v>0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>
        <v>22</v>
      </c>
      <c r="G16" s="14">
        <v>28</v>
      </c>
      <c r="H16" s="14"/>
      <c r="I16" s="14"/>
      <c r="K16" s="29">
        <f t="shared" si="0"/>
        <v>17.600000000000001</v>
      </c>
      <c r="L16" s="29">
        <f t="shared" si="1"/>
        <v>22.400000000000002</v>
      </c>
      <c r="M16" s="29">
        <f t="shared" si="2"/>
        <v>0</v>
      </c>
      <c r="N16" s="29">
        <f t="shared" si="3"/>
        <v>0</v>
      </c>
      <c r="O16" s="29">
        <f t="shared" si="4"/>
        <v>40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 t="s">
        <v>69</v>
      </c>
      <c r="G17" s="25"/>
      <c r="H17" s="25"/>
      <c r="I17" s="25"/>
      <c r="J17" s="36" t="s">
        <v>25</v>
      </c>
      <c r="K17" s="29" t="e">
        <f t="shared" si="0"/>
        <v>#VALUE!</v>
      </c>
      <c r="L17" s="29">
        <f t="shared" si="1"/>
        <v>0</v>
      </c>
      <c r="M17" s="29">
        <f t="shared" si="2"/>
        <v>0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 t="s">
        <v>71</v>
      </c>
      <c r="G18" s="25"/>
      <c r="H18" s="25" t="s">
        <v>71</v>
      </c>
      <c r="I18" s="25"/>
      <c r="J18" s="36" t="s">
        <v>25</v>
      </c>
      <c r="K18" s="29" t="e">
        <f t="shared" si="0"/>
        <v>#VALUE!</v>
      </c>
      <c r="L18" s="29">
        <f t="shared" si="1"/>
        <v>0</v>
      </c>
      <c r="M18" s="29" t="e">
        <f t="shared" si="2"/>
        <v>#VALUE!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 t="s">
        <v>69</v>
      </c>
      <c r="G19" s="25" t="s">
        <v>69</v>
      </c>
      <c r="H19" s="25"/>
      <c r="I19" s="25"/>
      <c r="J19" s="36" t="s">
        <v>25</v>
      </c>
      <c r="K19" s="29" t="e">
        <f t="shared" si="0"/>
        <v>#VALUE!</v>
      </c>
      <c r="L19" s="29" t="e">
        <f t="shared" si="1"/>
        <v>#VALUE!</v>
      </c>
      <c r="M19" s="29">
        <f t="shared" si="2"/>
        <v>0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>
        <v>30</v>
      </c>
      <c r="G20" s="14">
        <v>30</v>
      </c>
      <c r="H20" s="14"/>
      <c r="I20" s="14"/>
      <c r="K20" s="29">
        <f t="shared" si="0"/>
        <v>66</v>
      </c>
      <c r="L20" s="29">
        <f t="shared" si="1"/>
        <v>66</v>
      </c>
      <c r="M20" s="29">
        <f t="shared" si="2"/>
        <v>0</v>
      </c>
      <c r="N20" s="29">
        <f t="shared" si="3"/>
        <v>0</v>
      </c>
      <c r="O20" s="29">
        <f t="shared" si="4"/>
        <v>132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>
        <v>12</v>
      </c>
      <c r="G23" s="14">
        <v>20</v>
      </c>
      <c r="H23" s="14"/>
      <c r="I23" s="14"/>
      <c r="K23" s="29">
        <f t="shared" si="0"/>
        <v>31.200000000000003</v>
      </c>
      <c r="L23" s="29">
        <f t="shared" si="1"/>
        <v>52</v>
      </c>
      <c r="M23" s="29">
        <f t="shared" si="2"/>
        <v>0</v>
      </c>
      <c r="N23" s="29">
        <f t="shared" si="3"/>
        <v>0</v>
      </c>
      <c r="O23" s="29">
        <f t="shared" si="4"/>
        <v>83.2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>
        <v>35</v>
      </c>
      <c r="G24" s="14">
        <v>30</v>
      </c>
      <c r="H24" s="14">
        <v>20</v>
      </c>
      <c r="I24" s="14"/>
      <c r="K24" s="29">
        <f t="shared" si="0"/>
        <v>126</v>
      </c>
      <c r="L24" s="29">
        <f t="shared" si="1"/>
        <v>108</v>
      </c>
      <c r="M24" s="29">
        <f t="shared" si="2"/>
        <v>72</v>
      </c>
      <c r="N24" s="29">
        <f t="shared" si="3"/>
        <v>0</v>
      </c>
      <c r="O24" s="29">
        <f t="shared" si="4"/>
        <v>306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/>
      <c r="G25" s="14">
        <v>12</v>
      </c>
      <c r="H25" s="14">
        <v>4</v>
      </c>
      <c r="I25" s="14"/>
      <c r="K25" s="29">
        <f t="shared" si="0"/>
        <v>0</v>
      </c>
      <c r="L25" s="29">
        <f t="shared" si="1"/>
        <v>60</v>
      </c>
      <c r="M25" s="29">
        <f t="shared" si="2"/>
        <v>20</v>
      </c>
      <c r="N25" s="29">
        <f t="shared" si="3"/>
        <v>0</v>
      </c>
      <c r="O25" s="29">
        <f t="shared" si="4"/>
        <v>80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 t="s">
        <v>131</v>
      </c>
      <c r="G27" s="25" t="s">
        <v>111</v>
      </c>
      <c r="H27" s="25" t="s">
        <v>68</v>
      </c>
      <c r="I27" s="25"/>
      <c r="J27" s="36" t="s">
        <v>59</v>
      </c>
      <c r="K27" s="29" t="e">
        <f t="shared" si="0"/>
        <v>#VALUE!</v>
      </c>
      <c r="L27" s="29" t="e">
        <f t="shared" si="1"/>
        <v>#VALUE!</v>
      </c>
      <c r="M27" s="29" t="e">
        <f t="shared" si="2"/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/>
      <c r="G28" s="28"/>
      <c r="H28" s="28"/>
      <c r="I28" s="28"/>
      <c r="K28" s="29">
        <f t="shared" si="0"/>
        <v>0</v>
      </c>
      <c r="L28" s="29">
        <f t="shared" si="1"/>
        <v>0</v>
      </c>
      <c r="M28" s="29">
        <f t="shared" si="2"/>
        <v>0</v>
      </c>
      <c r="N28" s="29">
        <f t="shared" si="3"/>
        <v>0</v>
      </c>
      <c r="O28" s="29">
        <f t="shared" si="4"/>
        <v>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/>
      <c r="G29" s="14"/>
      <c r="H29" s="14">
        <v>4</v>
      </c>
      <c r="I29" s="14"/>
      <c r="K29" s="29">
        <f t="shared" si="0"/>
        <v>0</v>
      </c>
      <c r="L29" s="29">
        <f t="shared" si="1"/>
        <v>0</v>
      </c>
      <c r="M29" s="29">
        <f t="shared" si="2"/>
        <v>13.2</v>
      </c>
      <c r="N29" s="29">
        <f t="shared" si="3"/>
        <v>0</v>
      </c>
      <c r="O29" s="29">
        <f t="shared" si="4"/>
        <v>13.2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 t="s">
        <v>71</v>
      </c>
      <c r="G30" s="25" t="s">
        <v>111</v>
      </c>
      <c r="H30" s="25" t="s">
        <v>75</v>
      </c>
      <c r="I30" s="25"/>
      <c r="J30" s="36" t="s">
        <v>167</v>
      </c>
      <c r="K30" s="29" t="e">
        <f t="shared" si="0"/>
        <v>#VALUE!</v>
      </c>
      <c r="L30" s="29" t="e">
        <f t="shared" si="1"/>
        <v>#VALUE!</v>
      </c>
      <c r="M30" s="29" t="e">
        <f t="shared" si="2"/>
        <v>#VALUE!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>
        <v>20</v>
      </c>
      <c r="G31" s="14">
        <v>20</v>
      </c>
      <c r="H31" s="14">
        <v>22</v>
      </c>
      <c r="I31" s="14"/>
      <c r="K31" s="29">
        <f t="shared" si="0"/>
        <v>40</v>
      </c>
      <c r="L31" s="29">
        <f t="shared" si="1"/>
        <v>40</v>
      </c>
      <c r="M31" s="29">
        <f t="shared" si="2"/>
        <v>44</v>
      </c>
      <c r="N31" s="29">
        <f t="shared" si="3"/>
        <v>0</v>
      </c>
      <c r="O31" s="29">
        <f t="shared" si="4"/>
        <v>124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>
        <v>30</v>
      </c>
      <c r="G32" s="14"/>
      <c r="H32" s="14">
        <v>30</v>
      </c>
      <c r="I32" s="14"/>
      <c r="K32" s="29">
        <f t="shared" si="0"/>
        <v>5.1000000000000005</v>
      </c>
      <c r="L32" s="29">
        <f t="shared" si="1"/>
        <v>0</v>
      </c>
      <c r="M32" s="29">
        <f t="shared" si="2"/>
        <v>5.1000000000000005</v>
      </c>
      <c r="N32" s="29">
        <f t="shared" si="3"/>
        <v>0</v>
      </c>
      <c r="O32" s="29">
        <f t="shared" si="4"/>
        <v>10.200000000000001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>
        <v>100</v>
      </c>
      <c r="G33" s="14">
        <v>20</v>
      </c>
      <c r="H33" s="14"/>
      <c r="I33" s="14"/>
      <c r="K33" s="29">
        <f t="shared" si="0"/>
        <v>100</v>
      </c>
      <c r="L33" s="29">
        <f t="shared" si="1"/>
        <v>20</v>
      </c>
      <c r="M33" s="29">
        <f t="shared" si="2"/>
        <v>0</v>
      </c>
      <c r="N33" s="29">
        <f t="shared" si="3"/>
        <v>0</v>
      </c>
      <c r="O33" s="29">
        <f t="shared" si="4"/>
        <v>120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>
        <f>SUM(N12:N33)</f>
        <v>0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5" orientation="landscape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560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>
        <v>8</v>
      </c>
      <c r="H12" s="14">
        <v>1</v>
      </c>
      <c r="I12" s="14"/>
      <c r="K12" s="29">
        <f t="shared" ref="K12:K33" si="0">F12*C12</f>
        <v>0</v>
      </c>
      <c r="L12" s="29">
        <f t="shared" ref="L12:L33" si="1">G12*C12</f>
        <v>36</v>
      </c>
      <c r="M12" s="29">
        <f t="shared" ref="M12:M33" si="2">H12*C12</f>
        <v>4.5</v>
      </c>
      <c r="N12" s="29">
        <f t="shared" ref="N12:N33" si="3">I12*C12</f>
        <v>0</v>
      </c>
      <c r="O12" s="29">
        <f t="shared" ref="O12:O33" si="4">N12+M12+L12+K12</f>
        <v>40.5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/>
      <c r="G13" s="14">
        <v>4</v>
      </c>
      <c r="H13" s="14"/>
      <c r="I13" s="14"/>
      <c r="K13" s="29">
        <f t="shared" si="0"/>
        <v>0</v>
      </c>
      <c r="L13" s="29">
        <f t="shared" si="1"/>
        <v>8</v>
      </c>
      <c r="M13" s="29">
        <f t="shared" si="2"/>
        <v>0</v>
      </c>
      <c r="N13" s="29">
        <f t="shared" si="3"/>
        <v>0</v>
      </c>
      <c r="O13" s="29">
        <f t="shared" si="4"/>
        <v>8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/>
      <c r="G14" s="25"/>
      <c r="H14" s="25"/>
      <c r="I14" s="25"/>
      <c r="J14" s="36" t="s">
        <v>25</v>
      </c>
      <c r="K14" s="29">
        <f t="shared" si="0"/>
        <v>0</v>
      </c>
      <c r="L14" s="29">
        <f t="shared" si="1"/>
        <v>0</v>
      </c>
      <c r="M14" s="29">
        <f t="shared" si="2"/>
        <v>0</v>
      </c>
      <c r="N14" s="29">
        <f t="shared" si="3"/>
        <v>0</v>
      </c>
      <c r="O14" s="29">
        <f t="shared" si="4"/>
        <v>0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>
        <v>20</v>
      </c>
      <c r="I15" s="14"/>
      <c r="K15" s="29">
        <f t="shared" si="0"/>
        <v>0</v>
      </c>
      <c r="L15" s="29">
        <f t="shared" si="1"/>
        <v>0</v>
      </c>
      <c r="M15" s="29">
        <f t="shared" si="2"/>
        <v>48</v>
      </c>
      <c r="N15" s="29">
        <f t="shared" si="3"/>
        <v>0</v>
      </c>
      <c r="O15" s="29">
        <f t="shared" si="4"/>
        <v>48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/>
      <c r="G16" s="14"/>
      <c r="H16" s="14">
        <v>28</v>
      </c>
      <c r="I16" s="14"/>
      <c r="K16" s="29">
        <f t="shared" si="0"/>
        <v>0</v>
      </c>
      <c r="L16" s="29">
        <f t="shared" si="1"/>
        <v>0</v>
      </c>
      <c r="M16" s="29">
        <f t="shared" si="2"/>
        <v>22.400000000000002</v>
      </c>
      <c r="N16" s="29">
        <f t="shared" si="3"/>
        <v>0</v>
      </c>
      <c r="O16" s="29">
        <f t="shared" si="4"/>
        <v>22.400000000000002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 t="s">
        <v>69</v>
      </c>
      <c r="G17" s="25" t="s">
        <v>69</v>
      </c>
      <c r="H17" s="25" t="s">
        <v>69</v>
      </c>
      <c r="I17" s="25"/>
      <c r="J17" s="36" t="s">
        <v>25</v>
      </c>
      <c r="K17" s="29" t="e">
        <f t="shared" si="0"/>
        <v>#VALUE!</v>
      </c>
      <c r="L17" s="29" t="e">
        <f t="shared" si="1"/>
        <v>#VALUE!</v>
      </c>
      <c r="M17" s="29" t="e">
        <f t="shared" si="2"/>
        <v>#VALUE!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 t="s">
        <v>69</v>
      </c>
      <c r="G18" s="25" t="s">
        <v>69</v>
      </c>
      <c r="H18" s="25"/>
      <c r="I18" s="25"/>
      <c r="J18" s="36" t="s">
        <v>25</v>
      </c>
      <c r="K18" s="29" t="e">
        <f t="shared" si="0"/>
        <v>#VALUE!</v>
      </c>
      <c r="L18" s="29" t="e">
        <f t="shared" si="1"/>
        <v>#VALUE!</v>
      </c>
      <c r="M18" s="29">
        <f t="shared" si="2"/>
        <v>0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/>
      <c r="G19" s="25"/>
      <c r="H19" s="25" t="s">
        <v>69</v>
      </c>
      <c r="I19" s="25"/>
      <c r="J19" s="36" t="s">
        <v>25</v>
      </c>
      <c r="K19" s="29">
        <f t="shared" si="0"/>
        <v>0</v>
      </c>
      <c r="L19" s="29">
        <f t="shared" si="1"/>
        <v>0</v>
      </c>
      <c r="M19" s="29" t="e">
        <f t="shared" si="2"/>
        <v>#VALUE!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/>
      <c r="G20" s="14">
        <v>20</v>
      </c>
      <c r="H20" s="14">
        <v>20</v>
      </c>
      <c r="I20" s="14"/>
      <c r="K20" s="29">
        <f t="shared" si="0"/>
        <v>0</v>
      </c>
      <c r="L20" s="29">
        <f t="shared" si="1"/>
        <v>44</v>
      </c>
      <c r="M20" s="29">
        <f t="shared" si="2"/>
        <v>44</v>
      </c>
      <c r="N20" s="29">
        <f t="shared" si="3"/>
        <v>0</v>
      </c>
      <c r="O20" s="29">
        <f t="shared" si="4"/>
        <v>88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/>
      <c r="G23" s="14"/>
      <c r="H23" s="14"/>
      <c r="I23" s="14"/>
      <c r="K23" s="29">
        <f t="shared" si="0"/>
        <v>0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0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>
        <v>15</v>
      </c>
      <c r="G24" s="14">
        <v>50</v>
      </c>
      <c r="H24" s="14">
        <v>30</v>
      </c>
      <c r="I24" s="14"/>
      <c r="K24" s="29">
        <f t="shared" si="0"/>
        <v>54</v>
      </c>
      <c r="L24" s="29">
        <f t="shared" si="1"/>
        <v>180</v>
      </c>
      <c r="M24" s="29">
        <f t="shared" si="2"/>
        <v>108</v>
      </c>
      <c r="N24" s="29">
        <f t="shared" si="3"/>
        <v>0</v>
      </c>
      <c r="O24" s="29">
        <f t="shared" si="4"/>
        <v>342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>
        <v>10</v>
      </c>
      <c r="G25" s="14"/>
      <c r="H25" s="14"/>
      <c r="I25" s="14"/>
      <c r="K25" s="29">
        <f t="shared" si="0"/>
        <v>50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50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>
        <v>1</v>
      </c>
      <c r="G26" s="14"/>
      <c r="H26" s="14"/>
      <c r="I26" s="14"/>
      <c r="K26" s="29">
        <f t="shared" si="0"/>
        <v>5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5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 t="s">
        <v>75</v>
      </c>
      <c r="G27" s="25"/>
      <c r="H27" s="25" t="s">
        <v>111</v>
      </c>
      <c r="I27" s="25"/>
      <c r="J27" s="36" t="s">
        <v>59</v>
      </c>
      <c r="K27" s="29" t="e">
        <f t="shared" si="0"/>
        <v>#VALUE!</v>
      </c>
      <c r="L27" s="29">
        <f t="shared" si="1"/>
        <v>0</v>
      </c>
      <c r="M27" s="29" t="e">
        <f>H27*C27</f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/>
      <c r="G28" s="28">
        <v>8</v>
      </c>
      <c r="H28" s="28">
        <v>10</v>
      </c>
      <c r="I28" s="28"/>
      <c r="K28" s="29">
        <f t="shared" si="0"/>
        <v>0</v>
      </c>
      <c r="L28" s="29">
        <f t="shared" si="1"/>
        <v>40</v>
      </c>
      <c r="M28" s="29">
        <f t="shared" si="2"/>
        <v>50</v>
      </c>
      <c r="N28" s="29">
        <f t="shared" si="3"/>
        <v>0</v>
      </c>
      <c r="O28" s="29">
        <f t="shared" si="4"/>
        <v>90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/>
      <c r="G29" s="14"/>
      <c r="H29" s="14"/>
      <c r="I29" s="14"/>
      <c r="K29" s="29">
        <f t="shared" si="0"/>
        <v>0</v>
      </c>
      <c r="L29" s="29">
        <f t="shared" si="1"/>
        <v>0</v>
      </c>
      <c r="M29" s="29">
        <f t="shared" si="2"/>
        <v>0</v>
      </c>
      <c r="N29" s="29">
        <f t="shared" si="3"/>
        <v>0</v>
      </c>
      <c r="O29" s="29">
        <f t="shared" si="4"/>
        <v>0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 t="s">
        <v>71</v>
      </c>
      <c r="G30" s="25">
        <v>100</v>
      </c>
      <c r="H30" s="25" t="s">
        <v>111</v>
      </c>
      <c r="I30" s="25"/>
      <c r="J30" s="36" t="s">
        <v>167</v>
      </c>
      <c r="K30" s="29" t="e">
        <f t="shared" si="0"/>
        <v>#VALUE!</v>
      </c>
      <c r="L30" s="29">
        <f t="shared" si="1"/>
        <v>250</v>
      </c>
      <c r="M30" s="29" t="e">
        <f>H30*C30</f>
        <v>#VALUE!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>
        <v>10</v>
      </c>
      <c r="G31" s="14">
        <v>10</v>
      </c>
      <c r="H31" s="14">
        <v>20</v>
      </c>
      <c r="I31" s="14"/>
      <c r="K31" s="29">
        <f t="shared" si="0"/>
        <v>20</v>
      </c>
      <c r="L31" s="29">
        <f t="shared" si="1"/>
        <v>20</v>
      </c>
      <c r="M31" s="29">
        <f t="shared" si="2"/>
        <v>40</v>
      </c>
      <c r="N31" s="29">
        <f t="shared" si="3"/>
        <v>0</v>
      </c>
      <c r="O31" s="29">
        <f t="shared" si="4"/>
        <v>80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/>
      <c r="G32" s="14"/>
      <c r="H32" s="14"/>
      <c r="I32" s="14"/>
      <c r="K32" s="29">
        <f t="shared" si="0"/>
        <v>0</v>
      </c>
      <c r="L32" s="29">
        <f t="shared" si="1"/>
        <v>0</v>
      </c>
      <c r="M32" s="29">
        <f t="shared" si="2"/>
        <v>0</v>
      </c>
      <c r="N32" s="29">
        <f t="shared" si="3"/>
        <v>0</v>
      </c>
      <c r="O32" s="29">
        <f t="shared" si="4"/>
        <v>0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>
        <v>40</v>
      </c>
      <c r="G33" s="14">
        <v>20</v>
      </c>
      <c r="H33" s="14">
        <v>50</v>
      </c>
      <c r="I33" s="14"/>
      <c r="K33" s="29">
        <f t="shared" si="0"/>
        <v>40</v>
      </c>
      <c r="L33" s="29">
        <f t="shared" si="1"/>
        <v>20</v>
      </c>
      <c r="M33" s="29">
        <f t="shared" si="2"/>
        <v>50</v>
      </c>
      <c r="N33" s="29">
        <f t="shared" si="3"/>
        <v>0</v>
      </c>
      <c r="O33" s="29">
        <f t="shared" si="4"/>
        <v>110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>
        <f>SUM(N12:N33)</f>
        <v>0</v>
      </c>
      <c r="O34" s="31" t="e">
        <f>SUM(O12:O33)</f>
        <v>#VALUE!</v>
      </c>
    </row>
  </sheetData>
  <mergeCells count="1">
    <mergeCell ref="A6:I6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561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>
        <v>4</v>
      </c>
      <c r="H12" s="14">
        <v>5</v>
      </c>
      <c r="I12" s="14"/>
      <c r="K12" s="29">
        <f t="shared" ref="K12:K33" si="0">F12*C12</f>
        <v>0</v>
      </c>
      <c r="L12" s="29">
        <f t="shared" ref="L12:L33" si="1">G12*C12</f>
        <v>18</v>
      </c>
      <c r="M12" s="29">
        <f t="shared" ref="M12:M33" si="2">H12*C12</f>
        <v>22.5</v>
      </c>
      <c r="N12" s="29">
        <f t="shared" ref="N12:N33" si="3">I12*C12</f>
        <v>0</v>
      </c>
      <c r="O12" s="29">
        <f t="shared" ref="O12:O33" si="4">N12+M12+L12+K12</f>
        <v>40.5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>
        <v>10</v>
      </c>
      <c r="G13" s="14"/>
      <c r="H13" s="14">
        <v>5</v>
      </c>
      <c r="I13" s="14"/>
      <c r="K13" s="29">
        <f t="shared" si="0"/>
        <v>20</v>
      </c>
      <c r="L13" s="29">
        <f t="shared" si="1"/>
        <v>0</v>
      </c>
      <c r="M13" s="29">
        <f t="shared" si="2"/>
        <v>10</v>
      </c>
      <c r="N13" s="29">
        <f t="shared" si="3"/>
        <v>0</v>
      </c>
      <c r="O13" s="29">
        <f t="shared" si="4"/>
        <v>30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 t="s">
        <v>25</v>
      </c>
      <c r="H14" s="25" t="s">
        <v>25</v>
      </c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 t="e">
        <f t="shared" si="2"/>
        <v>#VALUE!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>
        <v>22</v>
      </c>
      <c r="G16" s="14"/>
      <c r="H16" s="14"/>
      <c r="I16" s="14"/>
      <c r="K16" s="29">
        <f t="shared" si="0"/>
        <v>17.600000000000001</v>
      </c>
      <c r="L16" s="29">
        <f t="shared" si="1"/>
        <v>0</v>
      </c>
      <c r="M16" s="29">
        <f t="shared" si="2"/>
        <v>0</v>
      </c>
      <c r="N16" s="29">
        <f t="shared" si="3"/>
        <v>0</v>
      </c>
      <c r="O16" s="29">
        <f t="shared" si="4"/>
        <v>17.600000000000001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 t="s">
        <v>69</v>
      </c>
      <c r="G17" s="25"/>
      <c r="H17" s="25"/>
      <c r="I17" s="25"/>
      <c r="J17" s="36" t="s">
        <v>25</v>
      </c>
      <c r="K17" s="29" t="e">
        <f t="shared" si="0"/>
        <v>#VALUE!</v>
      </c>
      <c r="L17" s="29">
        <f t="shared" si="1"/>
        <v>0</v>
      </c>
      <c r="M17" s="29">
        <f t="shared" si="2"/>
        <v>0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 t="s">
        <v>69</v>
      </c>
      <c r="G18" s="25" t="s">
        <v>74</v>
      </c>
      <c r="H18" s="25"/>
      <c r="I18" s="25"/>
      <c r="J18" s="36" t="s">
        <v>25</v>
      </c>
      <c r="K18" s="29" t="e">
        <f t="shared" si="0"/>
        <v>#VALUE!</v>
      </c>
      <c r="L18" s="29" t="e">
        <f t="shared" si="1"/>
        <v>#VALUE!</v>
      </c>
      <c r="M18" s="29">
        <f t="shared" si="2"/>
        <v>0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 t="s">
        <v>69</v>
      </c>
      <c r="G19" s="25" t="s">
        <v>74</v>
      </c>
      <c r="H19" s="25"/>
      <c r="I19" s="25"/>
      <c r="J19" s="36" t="s">
        <v>25</v>
      </c>
      <c r="K19" s="29" t="e">
        <f t="shared" si="0"/>
        <v>#VALUE!</v>
      </c>
      <c r="L19" s="29" t="e">
        <f t="shared" si="1"/>
        <v>#VALUE!</v>
      </c>
      <c r="M19" s="29">
        <f t="shared" si="2"/>
        <v>0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>
        <v>20</v>
      </c>
      <c r="G20" s="14">
        <v>10</v>
      </c>
      <c r="H20" s="14"/>
      <c r="I20" s="14"/>
      <c r="K20" s="29">
        <f t="shared" si="0"/>
        <v>44</v>
      </c>
      <c r="L20" s="29">
        <f t="shared" si="1"/>
        <v>22</v>
      </c>
      <c r="M20" s="29">
        <f t="shared" si="2"/>
        <v>0</v>
      </c>
      <c r="N20" s="29">
        <f t="shared" si="3"/>
        <v>0</v>
      </c>
      <c r="O20" s="29">
        <f t="shared" si="4"/>
        <v>66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/>
      <c r="G23" s="14">
        <v>10</v>
      </c>
      <c r="H23" s="14">
        <v>15</v>
      </c>
      <c r="I23" s="14"/>
      <c r="K23" s="29">
        <f t="shared" si="0"/>
        <v>0</v>
      </c>
      <c r="L23" s="29">
        <f t="shared" si="1"/>
        <v>26</v>
      </c>
      <c r="M23" s="29">
        <f t="shared" si="2"/>
        <v>39</v>
      </c>
      <c r="N23" s="29">
        <f t="shared" si="3"/>
        <v>0</v>
      </c>
      <c r="O23" s="29">
        <f t="shared" si="4"/>
        <v>65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>
        <v>20</v>
      </c>
      <c r="G24" s="14"/>
      <c r="H24" s="14">
        <v>20</v>
      </c>
      <c r="I24" s="14"/>
      <c r="K24" s="29">
        <f t="shared" si="0"/>
        <v>72</v>
      </c>
      <c r="L24" s="29">
        <f t="shared" si="1"/>
        <v>0</v>
      </c>
      <c r="M24" s="29">
        <f t="shared" si="2"/>
        <v>72</v>
      </c>
      <c r="N24" s="29">
        <f t="shared" si="3"/>
        <v>0</v>
      </c>
      <c r="O24" s="29">
        <f t="shared" si="4"/>
        <v>144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/>
      <c r="G25" s="14"/>
      <c r="H25" s="14"/>
      <c r="I25" s="14"/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0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 t="s">
        <v>68</v>
      </c>
      <c r="G27" s="25" t="s">
        <v>471</v>
      </c>
      <c r="H27" s="25" t="s">
        <v>75</v>
      </c>
      <c r="I27" s="25"/>
      <c r="J27" s="36" t="s">
        <v>59</v>
      </c>
      <c r="K27" s="29" t="e">
        <f t="shared" si="0"/>
        <v>#VALUE!</v>
      </c>
      <c r="L27" s="29" t="e">
        <f t="shared" si="1"/>
        <v>#VALUE!</v>
      </c>
      <c r="M27" s="29" t="e">
        <f>H27*C27</f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/>
      <c r="G28" s="28"/>
      <c r="H28" s="28"/>
      <c r="I28" s="28"/>
      <c r="K28" s="29">
        <f t="shared" si="0"/>
        <v>0</v>
      </c>
      <c r="L28" s="29">
        <f t="shared" si="1"/>
        <v>0</v>
      </c>
      <c r="M28" s="29">
        <f t="shared" si="2"/>
        <v>0</v>
      </c>
      <c r="N28" s="29">
        <f t="shared" si="3"/>
        <v>0</v>
      </c>
      <c r="O28" s="29">
        <f t="shared" si="4"/>
        <v>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>
        <v>2</v>
      </c>
      <c r="G29" s="14">
        <v>2</v>
      </c>
      <c r="H29" s="14">
        <v>5</v>
      </c>
      <c r="I29" s="14"/>
      <c r="K29" s="29">
        <f t="shared" si="0"/>
        <v>6.6</v>
      </c>
      <c r="L29" s="29">
        <f t="shared" si="1"/>
        <v>6.6</v>
      </c>
      <c r="M29" s="29">
        <f t="shared" si="2"/>
        <v>16.5</v>
      </c>
      <c r="N29" s="29">
        <f t="shared" si="3"/>
        <v>0</v>
      </c>
      <c r="O29" s="29">
        <f t="shared" si="4"/>
        <v>29.700000000000003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 t="s">
        <v>74</v>
      </c>
      <c r="G30" s="25" t="s">
        <v>111</v>
      </c>
      <c r="H30" s="25" t="s">
        <v>131</v>
      </c>
      <c r="I30" s="25"/>
      <c r="J30" s="36" t="s">
        <v>167</v>
      </c>
      <c r="K30" s="29" t="e">
        <f t="shared" si="0"/>
        <v>#VALUE!</v>
      </c>
      <c r="L30" s="29" t="e">
        <f t="shared" si="1"/>
        <v>#VALUE!</v>
      </c>
      <c r="M30" s="29" t="e">
        <f>H30*C30</f>
        <v>#VALUE!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>
        <v>20</v>
      </c>
      <c r="G31" s="14">
        <v>20</v>
      </c>
      <c r="H31" s="14"/>
      <c r="I31" s="14"/>
      <c r="K31" s="29">
        <f t="shared" si="0"/>
        <v>40</v>
      </c>
      <c r="L31" s="29">
        <f t="shared" si="1"/>
        <v>40</v>
      </c>
      <c r="M31" s="29">
        <f t="shared" si="2"/>
        <v>0</v>
      </c>
      <c r="N31" s="29">
        <f t="shared" si="3"/>
        <v>0</v>
      </c>
      <c r="O31" s="29">
        <f t="shared" si="4"/>
        <v>80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>
        <v>30</v>
      </c>
      <c r="G32" s="14"/>
      <c r="H32" s="14">
        <v>20</v>
      </c>
      <c r="I32" s="14"/>
      <c r="K32" s="29">
        <f t="shared" si="0"/>
        <v>5.1000000000000005</v>
      </c>
      <c r="L32" s="29">
        <f t="shared" si="1"/>
        <v>0</v>
      </c>
      <c r="M32" s="29">
        <f t="shared" si="2"/>
        <v>3.4000000000000004</v>
      </c>
      <c r="N32" s="29">
        <f t="shared" si="3"/>
        <v>0</v>
      </c>
      <c r="O32" s="29">
        <f t="shared" si="4"/>
        <v>8.5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>
        <v>40</v>
      </c>
      <c r="G33" s="14"/>
      <c r="H33" s="14">
        <v>30</v>
      </c>
      <c r="I33" s="14"/>
      <c r="K33" s="29">
        <f t="shared" si="0"/>
        <v>40</v>
      </c>
      <c r="L33" s="29">
        <f t="shared" si="1"/>
        <v>0</v>
      </c>
      <c r="M33" s="29">
        <f t="shared" si="2"/>
        <v>30</v>
      </c>
      <c r="N33" s="29">
        <f t="shared" si="3"/>
        <v>0</v>
      </c>
      <c r="O33" s="29">
        <f t="shared" si="4"/>
        <v>70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>
        <f>SUM(N12:N33)</f>
        <v>0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5" orientation="landscape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90" zoomScaleNormal="90" workbookViewId="0">
      <selection activeCell="D34" sqref="D34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562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>
        <v>4</v>
      </c>
      <c r="H12" s="14">
        <v>4</v>
      </c>
      <c r="I12" s="14"/>
      <c r="K12" s="29">
        <f t="shared" ref="K12:K33" si="0">F12*C12</f>
        <v>0</v>
      </c>
      <c r="L12" s="29">
        <f t="shared" ref="L12:L33" si="1">G12*C12</f>
        <v>18</v>
      </c>
      <c r="M12" s="29">
        <f t="shared" ref="M12:M33" si="2">H12*C12</f>
        <v>18</v>
      </c>
      <c r="N12" s="29">
        <f t="shared" ref="N12:N33" si="3">I12*C12</f>
        <v>0</v>
      </c>
      <c r="O12" s="29">
        <f t="shared" ref="O12:O33" si="4">N12+M12+L12+K12</f>
        <v>36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>
        <v>10</v>
      </c>
      <c r="G13" s="14"/>
      <c r="H13" s="14"/>
      <c r="I13" s="14">
        <v>10</v>
      </c>
      <c r="K13" s="29">
        <f t="shared" si="0"/>
        <v>20</v>
      </c>
      <c r="L13" s="29">
        <f t="shared" si="1"/>
        <v>0</v>
      </c>
      <c r="M13" s="29">
        <f t="shared" si="2"/>
        <v>0</v>
      </c>
      <c r="N13" s="29">
        <f t="shared" si="3"/>
        <v>20</v>
      </c>
      <c r="O13" s="29">
        <f t="shared" si="4"/>
        <v>40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/>
      <c r="G14" s="25" t="s">
        <v>25</v>
      </c>
      <c r="H14" s="25" t="s">
        <v>25</v>
      </c>
      <c r="I14" s="25"/>
      <c r="J14" s="36" t="s">
        <v>25</v>
      </c>
      <c r="K14" s="29">
        <f t="shared" si="0"/>
        <v>0</v>
      </c>
      <c r="L14" s="29" t="e">
        <f t="shared" si="1"/>
        <v>#VALUE!</v>
      </c>
      <c r="M14" s="29" t="e">
        <f t="shared" si="2"/>
        <v>#VALUE!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>
        <v>28</v>
      </c>
      <c r="G16" s="14">
        <v>56</v>
      </c>
      <c r="H16" s="14">
        <v>28</v>
      </c>
      <c r="I16" s="14"/>
      <c r="K16" s="29">
        <f t="shared" si="0"/>
        <v>22.400000000000002</v>
      </c>
      <c r="L16" s="29">
        <f t="shared" si="1"/>
        <v>44.800000000000004</v>
      </c>
      <c r="M16" s="29">
        <f t="shared" si="2"/>
        <v>22.400000000000002</v>
      </c>
      <c r="N16" s="29">
        <f t="shared" si="3"/>
        <v>0</v>
      </c>
      <c r="O16" s="29">
        <f t="shared" si="4"/>
        <v>89.600000000000009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 t="s">
        <v>74</v>
      </c>
      <c r="G17" s="25"/>
      <c r="H17" s="25"/>
      <c r="I17" s="25"/>
      <c r="J17" s="36" t="s">
        <v>25</v>
      </c>
      <c r="K17" s="29" t="e">
        <f t="shared" si="0"/>
        <v>#VALUE!</v>
      </c>
      <c r="L17" s="29">
        <f t="shared" si="1"/>
        <v>0</v>
      </c>
      <c r="M17" s="29">
        <f t="shared" si="2"/>
        <v>0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 t="s">
        <v>74</v>
      </c>
      <c r="G18" s="25" t="s">
        <v>74</v>
      </c>
      <c r="H18" s="25"/>
      <c r="I18" s="25"/>
      <c r="J18" s="36" t="s">
        <v>25</v>
      </c>
      <c r="K18" s="29" t="e">
        <f t="shared" si="0"/>
        <v>#VALUE!</v>
      </c>
      <c r="L18" s="29" t="e">
        <f t="shared" si="1"/>
        <v>#VALUE!</v>
      </c>
      <c r="M18" s="29">
        <f t="shared" si="2"/>
        <v>0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/>
      <c r="G19" s="25"/>
      <c r="H19" s="25"/>
      <c r="I19" s="25"/>
      <c r="J19" s="36" t="s">
        <v>25</v>
      </c>
      <c r="K19" s="29">
        <f t="shared" si="0"/>
        <v>0</v>
      </c>
      <c r="L19" s="29">
        <f t="shared" si="1"/>
        <v>0</v>
      </c>
      <c r="M19" s="29">
        <f t="shared" si="2"/>
        <v>0</v>
      </c>
      <c r="N19" s="29">
        <f t="shared" si="3"/>
        <v>0</v>
      </c>
      <c r="O19" s="29">
        <f t="shared" si="4"/>
        <v>0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>
        <v>20</v>
      </c>
      <c r="G20" s="14">
        <v>20</v>
      </c>
      <c r="H20" s="14">
        <v>22</v>
      </c>
      <c r="I20" s="14"/>
      <c r="K20" s="29">
        <f t="shared" si="0"/>
        <v>44</v>
      </c>
      <c r="L20" s="29">
        <f t="shared" si="1"/>
        <v>44</v>
      </c>
      <c r="M20" s="29">
        <f t="shared" si="2"/>
        <v>48.400000000000006</v>
      </c>
      <c r="N20" s="29">
        <f t="shared" si="3"/>
        <v>0</v>
      </c>
      <c r="O20" s="29">
        <f t="shared" si="4"/>
        <v>136.4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>
        <v>10</v>
      </c>
      <c r="G23" s="14"/>
      <c r="H23" s="14">
        <v>20</v>
      </c>
      <c r="I23" s="14"/>
      <c r="K23" s="29">
        <f t="shared" si="0"/>
        <v>26</v>
      </c>
      <c r="L23" s="29">
        <f t="shared" si="1"/>
        <v>0</v>
      </c>
      <c r="M23" s="29">
        <f t="shared" si="2"/>
        <v>52</v>
      </c>
      <c r="N23" s="29">
        <f t="shared" si="3"/>
        <v>0</v>
      </c>
      <c r="O23" s="29">
        <f t="shared" si="4"/>
        <v>78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>
        <v>20</v>
      </c>
      <c r="G24" s="14">
        <v>30</v>
      </c>
      <c r="H24" s="14">
        <v>10</v>
      </c>
      <c r="I24" s="14"/>
      <c r="K24" s="29">
        <f t="shared" si="0"/>
        <v>72</v>
      </c>
      <c r="L24" s="29">
        <f t="shared" si="1"/>
        <v>108</v>
      </c>
      <c r="M24" s="29">
        <f t="shared" si="2"/>
        <v>36</v>
      </c>
      <c r="N24" s="29">
        <f t="shared" si="3"/>
        <v>0</v>
      </c>
      <c r="O24" s="29">
        <f t="shared" si="4"/>
        <v>216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>
        <v>10</v>
      </c>
      <c r="G25" s="14"/>
      <c r="H25" s="14">
        <v>8</v>
      </c>
      <c r="I25" s="14"/>
      <c r="K25" s="29">
        <f t="shared" si="0"/>
        <v>50</v>
      </c>
      <c r="L25" s="29">
        <f t="shared" si="1"/>
        <v>0</v>
      </c>
      <c r="M25" s="29">
        <f t="shared" si="2"/>
        <v>40</v>
      </c>
      <c r="N25" s="29">
        <f t="shared" si="3"/>
        <v>0</v>
      </c>
      <c r="O25" s="29">
        <f t="shared" si="4"/>
        <v>90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 t="s">
        <v>75</v>
      </c>
      <c r="G27" s="25"/>
      <c r="H27" s="25" t="s">
        <v>71</v>
      </c>
      <c r="I27" s="25" t="s">
        <v>74</v>
      </c>
      <c r="J27" s="36" t="s">
        <v>59</v>
      </c>
      <c r="K27" s="29" t="e">
        <f t="shared" si="0"/>
        <v>#VALUE!</v>
      </c>
      <c r="L27" s="29">
        <f t="shared" si="1"/>
        <v>0</v>
      </c>
      <c r="M27" s="29" t="e">
        <f>H27*C27</f>
        <v>#VALUE!</v>
      </c>
      <c r="N27" s="29" t="e">
        <f t="shared" si="3"/>
        <v>#VALUE!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>
        <v>8</v>
      </c>
      <c r="G28" s="28">
        <v>4</v>
      </c>
      <c r="H28" s="28"/>
      <c r="I28" s="28"/>
      <c r="K28" s="29">
        <f t="shared" si="0"/>
        <v>40</v>
      </c>
      <c r="L28" s="29">
        <f t="shared" si="1"/>
        <v>20</v>
      </c>
      <c r="M28" s="29">
        <f t="shared" si="2"/>
        <v>0</v>
      </c>
      <c r="N28" s="29">
        <f t="shared" si="3"/>
        <v>0</v>
      </c>
      <c r="O28" s="29">
        <f t="shared" si="4"/>
        <v>60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>
        <v>3</v>
      </c>
      <c r="G29" s="14">
        <v>3</v>
      </c>
      <c r="H29" s="14">
        <v>4</v>
      </c>
      <c r="I29" s="14"/>
      <c r="K29" s="29">
        <f t="shared" si="0"/>
        <v>9.8999999999999986</v>
      </c>
      <c r="L29" s="29">
        <f t="shared" si="1"/>
        <v>9.8999999999999986</v>
      </c>
      <c r="M29" s="29">
        <f t="shared" si="2"/>
        <v>13.2</v>
      </c>
      <c r="N29" s="29">
        <f t="shared" si="3"/>
        <v>0</v>
      </c>
      <c r="O29" s="29">
        <f t="shared" si="4"/>
        <v>33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 t="s">
        <v>69</v>
      </c>
      <c r="G30" s="25" t="s">
        <v>111</v>
      </c>
      <c r="H30" s="25" t="s">
        <v>75</v>
      </c>
      <c r="I30" s="25"/>
      <c r="J30" s="36" t="s">
        <v>167</v>
      </c>
      <c r="K30" s="29" t="e">
        <f t="shared" si="0"/>
        <v>#VALUE!</v>
      </c>
      <c r="L30" s="29" t="e">
        <f t="shared" si="1"/>
        <v>#VALUE!</v>
      </c>
      <c r="M30" s="29" t="e">
        <f>H30*C30</f>
        <v>#VALUE!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/>
      <c r="G31" s="14"/>
      <c r="H31" s="14">
        <v>33</v>
      </c>
      <c r="I31" s="14"/>
      <c r="K31" s="29">
        <f t="shared" si="0"/>
        <v>0</v>
      </c>
      <c r="L31" s="29">
        <f t="shared" si="1"/>
        <v>0</v>
      </c>
      <c r="M31" s="29">
        <f t="shared" si="2"/>
        <v>66</v>
      </c>
      <c r="N31" s="29">
        <f t="shared" si="3"/>
        <v>0</v>
      </c>
      <c r="O31" s="29">
        <f t="shared" si="4"/>
        <v>66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/>
      <c r="G32" s="14"/>
      <c r="H32" s="14">
        <v>30</v>
      </c>
      <c r="I32" s="14"/>
      <c r="K32" s="29">
        <f t="shared" si="0"/>
        <v>0</v>
      </c>
      <c r="L32" s="29">
        <f t="shared" si="1"/>
        <v>0</v>
      </c>
      <c r="M32" s="29">
        <f t="shared" si="2"/>
        <v>5.1000000000000005</v>
      </c>
      <c r="N32" s="29">
        <f t="shared" si="3"/>
        <v>0</v>
      </c>
      <c r="O32" s="29">
        <f t="shared" si="4"/>
        <v>5.1000000000000005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/>
      <c r="G33" s="14"/>
      <c r="H33" s="14">
        <v>20</v>
      </c>
      <c r="I33" s="14"/>
      <c r="K33" s="29">
        <f t="shared" si="0"/>
        <v>0</v>
      </c>
      <c r="L33" s="29">
        <f t="shared" si="1"/>
        <v>0</v>
      </c>
      <c r="M33" s="29">
        <f t="shared" si="2"/>
        <v>20</v>
      </c>
      <c r="N33" s="29">
        <f t="shared" si="3"/>
        <v>0</v>
      </c>
      <c r="O33" s="29">
        <f t="shared" si="4"/>
        <v>20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 t="e">
        <f>SUM(N12:N33)</f>
        <v>#VALUE!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0" orientation="landscape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563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/>
      <c r="H12" s="14"/>
      <c r="I12" s="14"/>
      <c r="K12" s="29">
        <f t="shared" ref="K12:K33" si="0">F12*C12</f>
        <v>0</v>
      </c>
      <c r="L12" s="29">
        <f t="shared" ref="L12:L33" si="1">G12*C12</f>
        <v>0</v>
      </c>
      <c r="M12" s="29">
        <f t="shared" ref="M12:M33" si="2">H12*C12</f>
        <v>0</v>
      </c>
      <c r="N12" s="29">
        <f t="shared" ref="N12:N33" si="3">I12*C12</f>
        <v>0</v>
      </c>
      <c r="O12" s="29">
        <f t="shared" ref="O12:O33" si="4">N12+M12+L12+K12</f>
        <v>0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/>
      <c r="G13" s="14"/>
      <c r="H13" s="14"/>
      <c r="I13" s="14"/>
      <c r="K13" s="29">
        <f t="shared" si="0"/>
        <v>0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29">
        <f t="shared" si="4"/>
        <v>0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202</v>
      </c>
      <c r="G14" s="25" t="s">
        <v>202</v>
      </c>
      <c r="H14" s="25"/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>
        <f t="shared" si="2"/>
        <v>0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/>
      <c r="G16" s="14">
        <v>56</v>
      </c>
      <c r="H16" s="14">
        <v>28</v>
      </c>
      <c r="I16" s="14"/>
      <c r="K16" s="29">
        <f t="shared" si="0"/>
        <v>0</v>
      </c>
      <c r="L16" s="29">
        <f t="shared" si="1"/>
        <v>44.800000000000004</v>
      </c>
      <c r="M16" s="29">
        <f t="shared" si="2"/>
        <v>22.400000000000002</v>
      </c>
      <c r="N16" s="29">
        <f t="shared" si="3"/>
        <v>0</v>
      </c>
      <c r="O16" s="29">
        <f t="shared" si="4"/>
        <v>67.2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/>
      <c r="G17" s="25" t="s">
        <v>74</v>
      </c>
      <c r="H17" s="25" t="s">
        <v>69</v>
      </c>
      <c r="I17" s="25"/>
      <c r="J17" s="36" t="s">
        <v>25</v>
      </c>
      <c r="K17" s="29">
        <f t="shared" si="0"/>
        <v>0</v>
      </c>
      <c r="L17" s="29" t="e">
        <f t="shared" si="1"/>
        <v>#VALUE!</v>
      </c>
      <c r="M17" s="29" t="e">
        <f t="shared" si="2"/>
        <v>#VALUE!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 t="s">
        <v>71</v>
      </c>
      <c r="G18" s="25"/>
      <c r="H18" s="25" t="s">
        <v>69</v>
      </c>
      <c r="I18" s="25"/>
      <c r="J18" s="36" t="s">
        <v>25</v>
      </c>
      <c r="K18" s="29" t="e">
        <f t="shared" si="0"/>
        <v>#VALUE!</v>
      </c>
      <c r="L18" s="29">
        <f t="shared" si="1"/>
        <v>0</v>
      </c>
      <c r="M18" s="29" t="e">
        <f t="shared" si="2"/>
        <v>#VALUE!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 t="s">
        <v>71</v>
      </c>
      <c r="G19" s="25"/>
      <c r="H19" s="25" t="s">
        <v>69</v>
      </c>
      <c r="I19" s="25"/>
      <c r="J19" s="36" t="s">
        <v>25</v>
      </c>
      <c r="K19" s="29" t="e">
        <f t="shared" si="0"/>
        <v>#VALUE!</v>
      </c>
      <c r="L19" s="29">
        <f t="shared" si="1"/>
        <v>0</v>
      </c>
      <c r="M19" s="29" t="e">
        <f t="shared" si="2"/>
        <v>#VALUE!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>
        <v>20</v>
      </c>
      <c r="G20" s="14"/>
      <c r="H20" s="14"/>
      <c r="I20" s="14"/>
      <c r="K20" s="29">
        <f t="shared" si="0"/>
        <v>44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>
        <f t="shared" si="4"/>
        <v>44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>
        <v>10</v>
      </c>
      <c r="G22" s="14"/>
      <c r="H22" s="14"/>
      <c r="I22" s="14"/>
      <c r="K22" s="29">
        <f t="shared" si="0"/>
        <v>25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25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/>
      <c r="G23" s="14"/>
      <c r="H23" s="14"/>
      <c r="I23" s="14"/>
      <c r="K23" s="29">
        <f t="shared" si="0"/>
        <v>0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0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>
        <v>40</v>
      </c>
      <c r="G24" s="14">
        <v>30</v>
      </c>
      <c r="H24" s="14">
        <v>10</v>
      </c>
      <c r="I24" s="14"/>
      <c r="K24" s="29">
        <f t="shared" si="0"/>
        <v>144</v>
      </c>
      <c r="L24" s="29">
        <f t="shared" si="1"/>
        <v>108</v>
      </c>
      <c r="M24" s="29">
        <f t="shared" si="2"/>
        <v>36</v>
      </c>
      <c r="N24" s="29">
        <f t="shared" si="3"/>
        <v>0</v>
      </c>
      <c r="O24" s="29">
        <f t="shared" si="4"/>
        <v>288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/>
      <c r="G25" s="14"/>
      <c r="H25" s="14">
        <v>2</v>
      </c>
      <c r="I25" s="14"/>
      <c r="K25" s="29">
        <f t="shared" si="0"/>
        <v>0</v>
      </c>
      <c r="L25" s="29">
        <f t="shared" si="1"/>
        <v>0</v>
      </c>
      <c r="M25" s="29">
        <f t="shared" si="2"/>
        <v>10</v>
      </c>
      <c r="N25" s="29">
        <f t="shared" si="3"/>
        <v>0</v>
      </c>
      <c r="O25" s="29">
        <f t="shared" si="4"/>
        <v>10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 t="s">
        <v>68</v>
      </c>
      <c r="G27" s="25" t="s">
        <v>111</v>
      </c>
      <c r="H27" s="25" t="s">
        <v>75</v>
      </c>
      <c r="I27" s="25"/>
      <c r="J27" s="36" t="s">
        <v>59</v>
      </c>
      <c r="K27" s="29" t="e">
        <f t="shared" si="0"/>
        <v>#VALUE!</v>
      </c>
      <c r="L27" s="29" t="e">
        <f t="shared" si="1"/>
        <v>#VALUE!</v>
      </c>
      <c r="M27" s="29" t="e">
        <f>H27*C27</f>
        <v>#VALUE!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/>
      <c r="G28" s="28"/>
      <c r="H28" s="28"/>
      <c r="I28" s="28"/>
      <c r="K28" s="29">
        <f t="shared" si="0"/>
        <v>0</v>
      </c>
      <c r="L28" s="29">
        <f t="shared" si="1"/>
        <v>0</v>
      </c>
      <c r="M28" s="29">
        <f t="shared" si="2"/>
        <v>0</v>
      </c>
      <c r="N28" s="29">
        <f t="shared" si="3"/>
        <v>0</v>
      </c>
      <c r="O28" s="29">
        <f t="shared" si="4"/>
        <v>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/>
      <c r="G29" s="14"/>
      <c r="H29" s="14"/>
      <c r="I29" s="14"/>
      <c r="K29" s="29">
        <f t="shared" si="0"/>
        <v>0</v>
      </c>
      <c r="L29" s="29">
        <f t="shared" si="1"/>
        <v>0</v>
      </c>
      <c r="M29" s="29">
        <f t="shared" si="2"/>
        <v>0</v>
      </c>
      <c r="N29" s="29">
        <f t="shared" si="3"/>
        <v>0</v>
      </c>
      <c r="O29" s="29">
        <f t="shared" si="4"/>
        <v>0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 t="s">
        <v>71</v>
      </c>
      <c r="G30" s="25"/>
      <c r="H30" s="25"/>
      <c r="I30" s="25"/>
      <c r="J30" s="36" t="s">
        <v>167</v>
      </c>
      <c r="K30" s="29" t="e">
        <f t="shared" si="0"/>
        <v>#VALUE!</v>
      </c>
      <c r="L30" s="29">
        <f t="shared" si="1"/>
        <v>0</v>
      </c>
      <c r="M30" s="29">
        <f>H30*C30</f>
        <v>0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/>
      <c r="G31" s="14">
        <v>20</v>
      </c>
      <c r="H31" s="14">
        <v>10</v>
      </c>
      <c r="I31" s="14"/>
      <c r="K31" s="29">
        <f t="shared" si="0"/>
        <v>0</v>
      </c>
      <c r="L31" s="29">
        <f t="shared" si="1"/>
        <v>40</v>
      </c>
      <c r="M31" s="29">
        <f t="shared" si="2"/>
        <v>20</v>
      </c>
      <c r="N31" s="29">
        <f t="shared" si="3"/>
        <v>0</v>
      </c>
      <c r="O31" s="29">
        <f t="shared" si="4"/>
        <v>60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>
        <v>30</v>
      </c>
      <c r="G32" s="14"/>
      <c r="H32" s="14"/>
      <c r="I32" s="14"/>
      <c r="K32" s="29">
        <f t="shared" si="0"/>
        <v>5.1000000000000005</v>
      </c>
      <c r="L32" s="29">
        <f t="shared" si="1"/>
        <v>0</v>
      </c>
      <c r="M32" s="29">
        <f t="shared" si="2"/>
        <v>0</v>
      </c>
      <c r="N32" s="29">
        <f t="shared" si="3"/>
        <v>0</v>
      </c>
      <c r="O32" s="29">
        <f t="shared" si="4"/>
        <v>5.1000000000000005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/>
      <c r="G33" s="14">
        <v>20</v>
      </c>
      <c r="H33" s="14"/>
      <c r="I33" s="14"/>
      <c r="K33" s="29">
        <f t="shared" si="0"/>
        <v>0</v>
      </c>
      <c r="L33" s="29">
        <f t="shared" si="1"/>
        <v>20</v>
      </c>
      <c r="M33" s="29">
        <f t="shared" si="2"/>
        <v>0</v>
      </c>
      <c r="N33" s="29">
        <f t="shared" si="3"/>
        <v>0</v>
      </c>
      <c r="O33" s="29">
        <f t="shared" si="4"/>
        <v>20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>
        <f>SUM(N12:N33)</f>
        <v>0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5" orientation="landscape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90" zoomScaleNormal="90" workbookViewId="0">
      <selection activeCell="B23" sqref="B23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564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/>
      <c r="H12" s="14"/>
      <c r="I12" s="14"/>
      <c r="K12" s="29">
        <f t="shared" ref="K12:K33" si="0">F12*C12</f>
        <v>0</v>
      </c>
      <c r="L12" s="29">
        <f t="shared" ref="L12:L33" si="1">G12*C12</f>
        <v>0</v>
      </c>
      <c r="M12" s="29">
        <f t="shared" ref="M12:M33" si="2">H12*C12</f>
        <v>0</v>
      </c>
      <c r="N12" s="29">
        <f t="shared" ref="N12:N33" si="3">I12*C12</f>
        <v>0</v>
      </c>
      <c r="O12" s="29">
        <f t="shared" ref="O12:O33" si="4">N12+M12+L12+K12</f>
        <v>0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/>
      <c r="G13" s="14"/>
      <c r="H13" s="14"/>
      <c r="I13" s="14"/>
      <c r="K13" s="29">
        <f t="shared" si="0"/>
        <v>0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29">
        <f t="shared" si="4"/>
        <v>0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/>
      <c r="H14" s="25"/>
      <c r="I14" s="25"/>
      <c r="J14" s="36" t="s">
        <v>25</v>
      </c>
      <c r="K14" s="29" t="e">
        <f t="shared" si="0"/>
        <v>#VALUE!</v>
      </c>
      <c r="L14" s="29">
        <f t="shared" si="1"/>
        <v>0</v>
      </c>
      <c r="M14" s="29">
        <f t="shared" si="2"/>
        <v>0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>
        <v>22</v>
      </c>
      <c r="G16" s="14">
        <v>28</v>
      </c>
      <c r="H16" s="14"/>
      <c r="I16" s="14">
        <v>40</v>
      </c>
      <c r="K16" s="29">
        <f t="shared" si="0"/>
        <v>17.600000000000001</v>
      </c>
      <c r="L16" s="29">
        <f t="shared" si="1"/>
        <v>22.400000000000002</v>
      </c>
      <c r="M16" s="29">
        <f t="shared" si="2"/>
        <v>0</v>
      </c>
      <c r="N16" s="29">
        <f t="shared" si="3"/>
        <v>32</v>
      </c>
      <c r="O16" s="29">
        <f t="shared" si="4"/>
        <v>72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 t="s">
        <v>69</v>
      </c>
      <c r="G17" s="25"/>
      <c r="H17" s="25"/>
      <c r="I17" s="25" t="s">
        <v>71</v>
      </c>
      <c r="J17" s="36" t="s">
        <v>25</v>
      </c>
      <c r="K17" s="29" t="e">
        <f t="shared" si="0"/>
        <v>#VALUE!</v>
      </c>
      <c r="L17" s="29">
        <f t="shared" si="1"/>
        <v>0</v>
      </c>
      <c r="M17" s="29">
        <f t="shared" si="2"/>
        <v>0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 t="s">
        <v>69</v>
      </c>
      <c r="G18" s="25"/>
      <c r="H18" s="25"/>
      <c r="I18" s="25" t="s">
        <v>71</v>
      </c>
      <c r="J18" s="36" t="s">
        <v>25</v>
      </c>
      <c r="K18" s="29" t="e">
        <f t="shared" si="0"/>
        <v>#VALUE!</v>
      </c>
      <c r="L18" s="29">
        <f t="shared" si="1"/>
        <v>0</v>
      </c>
      <c r="M18" s="29">
        <f t="shared" si="2"/>
        <v>0</v>
      </c>
      <c r="N18" s="29" t="e">
        <f t="shared" si="3"/>
        <v>#VALUE!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/>
      <c r="G19" s="25"/>
      <c r="H19" s="25"/>
      <c r="I19" s="25" t="s">
        <v>71</v>
      </c>
      <c r="J19" s="36" t="s">
        <v>25</v>
      </c>
      <c r="K19" s="29">
        <f t="shared" si="0"/>
        <v>0</v>
      </c>
      <c r="L19" s="29">
        <f t="shared" si="1"/>
        <v>0</v>
      </c>
      <c r="M19" s="29">
        <f t="shared" si="2"/>
        <v>0</v>
      </c>
      <c r="N19" s="29" t="e">
        <f t="shared" si="3"/>
        <v>#VALUE!</v>
      </c>
      <c r="O19" s="29" t="e">
        <f t="shared" si="4"/>
        <v>#VALUE!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>
        <v>20</v>
      </c>
      <c r="G20" s="14">
        <v>30</v>
      </c>
      <c r="H20" s="14"/>
      <c r="I20" s="14"/>
      <c r="K20" s="29">
        <f t="shared" si="0"/>
        <v>44</v>
      </c>
      <c r="L20" s="29">
        <f t="shared" si="1"/>
        <v>66</v>
      </c>
      <c r="M20" s="29">
        <f t="shared" si="2"/>
        <v>0</v>
      </c>
      <c r="N20" s="29">
        <f t="shared" si="3"/>
        <v>0</v>
      </c>
      <c r="O20" s="29">
        <f t="shared" si="4"/>
        <v>110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/>
      <c r="G23" s="14">
        <v>30</v>
      </c>
      <c r="H23" s="14"/>
      <c r="I23" s="14"/>
      <c r="K23" s="29">
        <f t="shared" si="0"/>
        <v>0</v>
      </c>
      <c r="L23" s="29">
        <f t="shared" si="1"/>
        <v>78</v>
      </c>
      <c r="M23" s="29">
        <f t="shared" si="2"/>
        <v>0</v>
      </c>
      <c r="N23" s="29">
        <f t="shared" si="3"/>
        <v>0</v>
      </c>
      <c r="O23" s="29">
        <f t="shared" si="4"/>
        <v>78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/>
      <c r="G24" s="14">
        <v>30</v>
      </c>
      <c r="H24" s="14">
        <v>10</v>
      </c>
      <c r="I24" s="14"/>
      <c r="K24" s="29">
        <f t="shared" si="0"/>
        <v>0</v>
      </c>
      <c r="L24" s="29">
        <f t="shared" si="1"/>
        <v>108</v>
      </c>
      <c r="M24" s="29">
        <f t="shared" si="2"/>
        <v>36</v>
      </c>
      <c r="N24" s="29">
        <f t="shared" si="3"/>
        <v>0</v>
      </c>
      <c r="O24" s="29">
        <f t="shared" si="4"/>
        <v>144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/>
      <c r="G25" s="14">
        <v>8</v>
      </c>
      <c r="H25" s="14"/>
      <c r="I25" s="14">
        <v>5</v>
      </c>
      <c r="K25" s="29">
        <f t="shared" si="0"/>
        <v>0</v>
      </c>
      <c r="L25" s="29">
        <f t="shared" si="1"/>
        <v>40</v>
      </c>
      <c r="M25" s="29">
        <f t="shared" si="2"/>
        <v>0</v>
      </c>
      <c r="N25" s="29">
        <f t="shared" si="3"/>
        <v>25</v>
      </c>
      <c r="O25" s="29">
        <f t="shared" si="4"/>
        <v>65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 t="s">
        <v>71</v>
      </c>
      <c r="G27" s="25" t="s">
        <v>75</v>
      </c>
      <c r="H27" s="25" t="s">
        <v>71</v>
      </c>
      <c r="I27" s="25" t="s">
        <v>75</v>
      </c>
      <c r="J27" s="36" t="s">
        <v>59</v>
      </c>
      <c r="K27" s="29" t="e">
        <f t="shared" si="0"/>
        <v>#VALUE!</v>
      </c>
      <c r="L27" s="29" t="e">
        <f t="shared" si="1"/>
        <v>#VALUE!</v>
      </c>
      <c r="M27" s="29" t="e">
        <f>H27*C27</f>
        <v>#VALUE!</v>
      </c>
      <c r="N27" s="29" t="e">
        <f t="shared" si="3"/>
        <v>#VALUE!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>
        <v>8</v>
      </c>
      <c r="G28" s="28">
        <v>8</v>
      </c>
      <c r="H28" s="28">
        <v>8</v>
      </c>
      <c r="I28" s="28"/>
      <c r="K28" s="29">
        <f t="shared" si="0"/>
        <v>40</v>
      </c>
      <c r="L28" s="29">
        <f t="shared" si="1"/>
        <v>40</v>
      </c>
      <c r="M28" s="29">
        <f t="shared" si="2"/>
        <v>40</v>
      </c>
      <c r="N28" s="29">
        <f t="shared" si="3"/>
        <v>0</v>
      </c>
      <c r="O28" s="29">
        <f t="shared" si="4"/>
        <v>120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/>
      <c r="G29" s="14"/>
      <c r="H29" s="14"/>
      <c r="I29" s="14"/>
      <c r="K29" s="29">
        <f t="shared" si="0"/>
        <v>0</v>
      </c>
      <c r="L29" s="29">
        <f t="shared" si="1"/>
        <v>0</v>
      </c>
      <c r="M29" s="29">
        <f t="shared" si="2"/>
        <v>0</v>
      </c>
      <c r="N29" s="29">
        <f t="shared" si="3"/>
        <v>0</v>
      </c>
      <c r="O29" s="29">
        <f t="shared" si="4"/>
        <v>0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/>
      <c r="G30" s="25" t="s">
        <v>111</v>
      </c>
      <c r="H30" s="25" t="s">
        <v>111</v>
      </c>
      <c r="I30" s="25" t="s">
        <v>71</v>
      </c>
      <c r="J30" s="36" t="s">
        <v>167</v>
      </c>
      <c r="K30" s="29">
        <f t="shared" si="0"/>
        <v>0</v>
      </c>
      <c r="L30" s="29" t="e">
        <f t="shared" si="1"/>
        <v>#VALUE!</v>
      </c>
      <c r="M30" s="29" t="e">
        <f>H30*C30</f>
        <v>#VALUE!</v>
      </c>
      <c r="N30" s="29" t="e">
        <f t="shared" si="3"/>
        <v>#VALUE!</v>
      </c>
      <c r="O30" s="29" t="e">
        <f t="shared" si="4"/>
        <v>#VALUE!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>
        <v>10</v>
      </c>
      <c r="G31" s="14">
        <v>10</v>
      </c>
      <c r="H31" s="14">
        <v>22</v>
      </c>
      <c r="I31" s="14"/>
      <c r="K31" s="29">
        <f t="shared" si="0"/>
        <v>20</v>
      </c>
      <c r="L31" s="29">
        <f t="shared" si="1"/>
        <v>20</v>
      </c>
      <c r="M31" s="29">
        <f t="shared" si="2"/>
        <v>44</v>
      </c>
      <c r="N31" s="29">
        <f t="shared" si="3"/>
        <v>0</v>
      </c>
      <c r="O31" s="29">
        <f t="shared" si="4"/>
        <v>84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>
        <v>25</v>
      </c>
      <c r="G32" s="14"/>
      <c r="H32" s="14"/>
      <c r="I32" s="14">
        <v>20</v>
      </c>
      <c r="K32" s="29">
        <f t="shared" si="0"/>
        <v>4.25</v>
      </c>
      <c r="L32" s="29">
        <f t="shared" si="1"/>
        <v>0</v>
      </c>
      <c r="M32" s="29">
        <f t="shared" si="2"/>
        <v>0</v>
      </c>
      <c r="N32" s="29">
        <f t="shared" si="3"/>
        <v>3.4000000000000004</v>
      </c>
      <c r="O32" s="29">
        <f t="shared" si="4"/>
        <v>7.65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>
        <v>60</v>
      </c>
      <c r="G33" s="14">
        <v>20</v>
      </c>
      <c r="H33" s="14"/>
      <c r="I33" s="14">
        <v>30</v>
      </c>
      <c r="K33" s="29">
        <f t="shared" si="0"/>
        <v>60</v>
      </c>
      <c r="L33" s="29">
        <f t="shared" si="1"/>
        <v>20</v>
      </c>
      <c r="M33" s="29">
        <f t="shared" si="2"/>
        <v>0</v>
      </c>
      <c r="N33" s="29">
        <f t="shared" si="3"/>
        <v>30</v>
      </c>
      <c r="O33" s="29">
        <f t="shared" si="4"/>
        <v>110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 t="e">
        <f>SUM(N12:N33)</f>
        <v>#VALUE!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0" orientation="landscape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4"/>
  <sheetViews>
    <sheetView zoomScale="80" zoomScaleNormal="80" workbookViewId="0">
      <selection activeCell="A8" sqref="A8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565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>
        <v>4</v>
      </c>
      <c r="H12" s="14"/>
      <c r="I12" s="14"/>
      <c r="K12" s="29">
        <f t="shared" ref="K12:K33" si="0">F12*C12</f>
        <v>0</v>
      </c>
      <c r="L12" s="29">
        <f t="shared" ref="L12:L33" si="1">G12*C12</f>
        <v>18</v>
      </c>
      <c r="M12" s="29">
        <f t="shared" ref="M12:M33" si="2">H12*C12</f>
        <v>0</v>
      </c>
      <c r="N12" s="29">
        <f t="shared" ref="N12:N33" si="3">I12*C12</f>
        <v>0</v>
      </c>
      <c r="O12" s="29">
        <f t="shared" ref="O12:O33" si="4">N12+M12+L12+K12</f>
        <v>18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>
        <v>8</v>
      </c>
      <c r="G13" s="14"/>
      <c r="H13" s="14"/>
      <c r="I13" s="14"/>
      <c r="K13" s="29">
        <f t="shared" si="0"/>
        <v>16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29">
        <f t="shared" si="4"/>
        <v>16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 t="s">
        <v>25</v>
      </c>
      <c r="H14" s="25" t="s">
        <v>25</v>
      </c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 t="e">
        <f t="shared" si="2"/>
        <v>#VALUE!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2">
        <v>1176</v>
      </c>
      <c r="B15" s="13" t="s">
        <v>27</v>
      </c>
      <c r="C15" s="13">
        <v>2.4</v>
      </c>
      <c r="D15" s="13" t="s">
        <v>28</v>
      </c>
      <c r="E15" s="7">
        <v>19315</v>
      </c>
      <c r="F15" s="14"/>
      <c r="G15" s="14"/>
      <c r="H15" s="14"/>
      <c r="I15" s="14"/>
      <c r="K15" s="29">
        <f t="shared" si="0"/>
        <v>0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0</v>
      </c>
    </row>
    <row r="16" spans="1:15" ht="20.25" x14ac:dyDescent="0.3">
      <c r="A16" s="33" t="s">
        <v>531</v>
      </c>
      <c r="B16" s="13" t="s">
        <v>30</v>
      </c>
      <c r="C16" s="13">
        <v>0.8</v>
      </c>
      <c r="D16" s="13" t="s">
        <v>28</v>
      </c>
      <c r="E16" s="7">
        <v>19309</v>
      </c>
      <c r="F16" s="14">
        <v>22</v>
      </c>
      <c r="G16" s="14">
        <v>56</v>
      </c>
      <c r="H16" s="14"/>
      <c r="I16" s="14"/>
      <c r="K16" s="29">
        <f t="shared" si="0"/>
        <v>17.600000000000001</v>
      </c>
      <c r="L16" s="29">
        <f t="shared" si="1"/>
        <v>44.800000000000004</v>
      </c>
      <c r="M16" s="29">
        <f t="shared" si="2"/>
        <v>0</v>
      </c>
      <c r="N16" s="29">
        <f t="shared" si="3"/>
        <v>0</v>
      </c>
      <c r="O16" s="29">
        <f t="shared" si="4"/>
        <v>62.400000000000006</v>
      </c>
    </row>
    <row r="17" spans="1:15" ht="20.25" x14ac:dyDescent="0.3">
      <c r="A17" s="37" t="s">
        <v>532</v>
      </c>
      <c r="B17" s="9" t="s">
        <v>32</v>
      </c>
      <c r="C17" s="9">
        <v>0.35</v>
      </c>
      <c r="D17" s="9" t="s">
        <v>28</v>
      </c>
      <c r="E17" s="8">
        <v>19336</v>
      </c>
      <c r="F17" s="25" t="s">
        <v>74</v>
      </c>
      <c r="G17" s="25"/>
      <c r="H17" s="25"/>
      <c r="I17" s="25"/>
      <c r="J17" s="36" t="s">
        <v>25</v>
      </c>
      <c r="K17" s="29" t="e">
        <f t="shared" si="0"/>
        <v>#VALUE!</v>
      </c>
      <c r="L17" s="29">
        <f t="shared" si="1"/>
        <v>0</v>
      </c>
      <c r="M17" s="29">
        <f t="shared" si="2"/>
        <v>0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533</v>
      </c>
      <c r="B18" s="9" t="s">
        <v>34</v>
      </c>
      <c r="C18" s="9">
        <v>0.35</v>
      </c>
      <c r="D18" s="9" t="s">
        <v>28</v>
      </c>
      <c r="E18" s="8">
        <v>19337</v>
      </c>
      <c r="F18" s="25" t="s">
        <v>71</v>
      </c>
      <c r="G18" s="25" t="s">
        <v>69</v>
      </c>
      <c r="H18" s="25"/>
      <c r="I18" s="25"/>
      <c r="J18" s="36" t="s">
        <v>25</v>
      </c>
      <c r="K18" s="29" t="e">
        <f t="shared" si="0"/>
        <v>#VALUE!</v>
      </c>
      <c r="L18" s="29" t="e">
        <f t="shared" si="1"/>
        <v>#VALUE!</v>
      </c>
      <c r="M18" s="29">
        <f t="shared" si="2"/>
        <v>0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7" t="s">
        <v>534</v>
      </c>
      <c r="B19" s="9" t="s">
        <v>36</v>
      </c>
      <c r="C19" s="9">
        <v>0.35</v>
      </c>
      <c r="D19" s="9" t="s">
        <v>28</v>
      </c>
      <c r="E19" s="8">
        <v>19338</v>
      </c>
      <c r="F19" s="25"/>
      <c r="G19" s="25" t="s">
        <v>69</v>
      </c>
      <c r="H19" s="25"/>
      <c r="I19" s="25"/>
      <c r="J19" s="36" t="s">
        <v>25</v>
      </c>
      <c r="K19" s="29">
        <f t="shared" si="0"/>
        <v>0</v>
      </c>
      <c r="L19" s="29" t="e">
        <f t="shared" si="1"/>
        <v>#VALUE!</v>
      </c>
      <c r="M19" s="29">
        <f t="shared" si="2"/>
        <v>0</v>
      </c>
      <c r="N19" s="29">
        <f t="shared" si="3"/>
        <v>0</v>
      </c>
      <c r="O19" s="29" t="e">
        <f t="shared" si="4"/>
        <v>#VALUE!</v>
      </c>
    </row>
    <row r="20" spans="1:15" ht="20.25" x14ac:dyDescent="0.3">
      <c r="A20" s="32" t="s">
        <v>522</v>
      </c>
      <c r="B20" s="13" t="s">
        <v>38</v>
      </c>
      <c r="C20" s="13">
        <v>2.2000000000000002</v>
      </c>
      <c r="D20" s="13" t="s">
        <v>28</v>
      </c>
      <c r="E20" s="7">
        <v>19314</v>
      </c>
      <c r="F20" s="14"/>
      <c r="G20" s="14">
        <v>20</v>
      </c>
      <c r="H20" s="14"/>
      <c r="I20" s="14"/>
      <c r="K20" s="29">
        <f t="shared" si="0"/>
        <v>0</v>
      </c>
      <c r="L20" s="29">
        <f t="shared" si="1"/>
        <v>44</v>
      </c>
      <c r="M20" s="29">
        <f t="shared" si="2"/>
        <v>0</v>
      </c>
      <c r="N20" s="29">
        <f t="shared" si="3"/>
        <v>0</v>
      </c>
      <c r="O20" s="29">
        <f t="shared" si="4"/>
        <v>44</v>
      </c>
    </row>
    <row r="21" spans="1:15" ht="20.25" x14ac:dyDescent="0.3">
      <c r="A21" s="32" t="s">
        <v>523</v>
      </c>
      <c r="B21" s="13" t="s">
        <v>40</v>
      </c>
      <c r="C21" s="13">
        <v>5</v>
      </c>
      <c r="D21" s="13" t="s">
        <v>28</v>
      </c>
      <c r="E21" s="7">
        <v>19343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524</v>
      </c>
      <c r="B22" s="13" t="s">
        <v>42</v>
      </c>
      <c r="C22" s="13">
        <v>2.5</v>
      </c>
      <c r="D22" s="13" t="s">
        <v>28</v>
      </c>
      <c r="E22" s="7">
        <v>17353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9" customFormat="1" ht="20.25" x14ac:dyDescent="0.3">
      <c r="A23" s="32" t="s">
        <v>525</v>
      </c>
      <c r="B23" s="13" t="s">
        <v>48</v>
      </c>
      <c r="C23" s="13">
        <v>2.6</v>
      </c>
      <c r="D23" s="13" t="s">
        <v>28</v>
      </c>
      <c r="E23" s="7">
        <v>1371</v>
      </c>
      <c r="F23" s="14"/>
      <c r="G23" s="14"/>
      <c r="H23" s="14"/>
      <c r="I23" s="14"/>
      <c r="K23" s="29">
        <f t="shared" si="0"/>
        <v>0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0</v>
      </c>
    </row>
    <row r="24" spans="1:15" ht="20.25" x14ac:dyDescent="0.3">
      <c r="A24" s="32" t="s">
        <v>526</v>
      </c>
      <c r="B24" s="9" t="s">
        <v>50</v>
      </c>
      <c r="C24" s="13">
        <v>3.6</v>
      </c>
      <c r="D24" s="13" t="s">
        <v>28</v>
      </c>
      <c r="E24" s="7">
        <v>19318</v>
      </c>
      <c r="F24" s="14"/>
      <c r="G24" s="14">
        <v>30</v>
      </c>
      <c r="H24" s="14">
        <v>30</v>
      </c>
      <c r="I24" s="14"/>
      <c r="K24" s="29">
        <f t="shared" si="0"/>
        <v>0</v>
      </c>
      <c r="L24" s="29">
        <f t="shared" si="1"/>
        <v>108</v>
      </c>
      <c r="M24" s="29">
        <f t="shared" si="2"/>
        <v>108</v>
      </c>
      <c r="N24" s="29">
        <f t="shared" si="3"/>
        <v>0</v>
      </c>
      <c r="O24" s="29">
        <f t="shared" si="4"/>
        <v>216</v>
      </c>
    </row>
    <row r="25" spans="1:15" s="18" customFormat="1" ht="20.25" x14ac:dyDescent="0.3">
      <c r="A25" s="32" t="s">
        <v>527</v>
      </c>
      <c r="B25" s="13" t="s">
        <v>53</v>
      </c>
      <c r="C25" s="13">
        <v>5</v>
      </c>
      <c r="D25" s="13" t="s">
        <v>28</v>
      </c>
      <c r="E25" s="7">
        <v>19301</v>
      </c>
      <c r="F25" s="14"/>
      <c r="G25" s="14"/>
      <c r="H25" s="14"/>
      <c r="I25" s="14"/>
      <c r="K25" s="29">
        <f t="shared" si="0"/>
        <v>0</v>
      </c>
      <c r="L25" s="29">
        <f t="shared" si="1"/>
        <v>0</v>
      </c>
      <c r="M25" s="29">
        <f t="shared" si="2"/>
        <v>0</v>
      </c>
      <c r="N25" s="29">
        <f t="shared" si="3"/>
        <v>0</v>
      </c>
      <c r="O25" s="29">
        <f t="shared" si="4"/>
        <v>0</v>
      </c>
    </row>
    <row r="26" spans="1:15" ht="20.25" x14ac:dyDescent="0.3">
      <c r="A26" s="32" t="s">
        <v>528</v>
      </c>
      <c r="B26" s="13" t="s">
        <v>55</v>
      </c>
      <c r="C26" s="13">
        <v>5</v>
      </c>
      <c r="D26" s="13" t="s">
        <v>28</v>
      </c>
      <c r="E26" s="7">
        <v>19349</v>
      </c>
      <c r="F26" s="14"/>
      <c r="G26" s="14"/>
      <c r="H26" s="14"/>
      <c r="I26" s="14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5">
        <v>2130</v>
      </c>
      <c r="B27" s="9" t="s">
        <v>517</v>
      </c>
      <c r="C27" s="9">
        <v>2.4</v>
      </c>
      <c r="D27" s="9" t="s">
        <v>58</v>
      </c>
      <c r="E27" s="8">
        <v>19335</v>
      </c>
      <c r="F27" s="25" t="s">
        <v>71</v>
      </c>
      <c r="G27" s="25" t="s">
        <v>472</v>
      </c>
      <c r="H27" s="25"/>
      <c r="I27" s="25"/>
      <c r="J27" s="36" t="s">
        <v>59</v>
      </c>
      <c r="K27" s="29" t="e">
        <f t="shared" si="0"/>
        <v>#VALUE!</v>
      </c>
      <c r="L27" s="29" t="e">
        <f t="shared" si="1"/>
        <v>#VALUE!</v>
      </c>
      <c r="M27" s="29">
        <f>H27*C27</f>
        <v>0</v>
      </c>
      <c r="N27" s="29">
        <f t="shared" si="3"/>
        <v>0</v>
      </c>
      <c r="O27" s="29" t="e">
        <f t="shared" si="4"/>
        <v>#VALUE!</v>
      </c>
    </row>
    <row r="28" spans="1:15" ht="18" x14ac:dyDescent="0.25">
      <c r="A28" s="32" t="s">
        <v>529</v>
      </c>
      <c r="B28" s="13" t="s">
        <v>61</v>
      </c>
      <c r="C28" s="13">
        <v>5</v>
      </c>
      <c r="D28" s="13" t="s">
        <v>28</v>
      </c>
      <c r="E28" s="7">
        <v>19333</v>
      </c>
      <c r="F28" s="28"/>
      <c r="G28" s="28">
        <v>8</v>
      </c>
      <c r="H28" s="28"/>
      <c r="I28" s="28"/>
      <c r="K28" s="29">
        <f t="shared" si="0"/>
        <v>0</v>
      </c>
      <c r="L28" s="29">
        <f t="shared" si="1"/>
        <v>40</v>
      </c>
      <c r="M28" s="29">
        <f t="shared" si="2"/>
        <v>0</v>
      </c>
      <c r="N28" s="29">
        <f t="shared" si="3"/>
        <v>0</v>
      </c>
      <c r="O28" s="29">
        <f t="shared" si="4"/>
        <v>40</v>
      </c>
    </row>
    <row r="29" spans="1:15" ht="20.25" x14ac:dyDescent="0.3">
      <c r="A29" s="32">
        <v>4266</v>
      </c>
      <c r="B29" s="13" t="s">
        <v>62</v>
      </c>
      <c r="C29" s="13">
        <v>3.3</v>
      </c>
      <c r="D29" s="13" t="s">
        <v>28</v>
      </c>
      <c r="E29" s="7">
        <v>19280</v>
      </c>
      <c r="F29" s="14">
        <v>1</v>
      </c>
      <c r="G29" s="14">
        <v>2</v>
      </c>
      <c r="H29" s="14">
        <v>4</v>
      </c>
      <c r="I29" s="14"/>
      <c r="K29" s="29">
        <f t="shared" si="0"/>
        <v>3.3</v>
      </c>
      <c r="L29" s="29">
        <f t="shared" si="1"/>
        <v>6.6</v>
      </c>
      <c r="M29" s="29">
        <f t="shared" si="2"/>
        <v>13.2</v>
      </c>
      <c r="N29" s="29">
        <f t="shared" si="3"/>
        <v>0</v>
      </c>
      <c r="O29" s="29">
        <f t="shared" si="4"/>
        <v>23.099999999999998</v>
      </c>
    </row>
    <row r="30" spans="1:15" ht="20.25" x14ac:dyDescent="0.3">
      <c r="A30" s="35" t="s">
        <v>163</v>
      </c>
      <c r="B30" s="9" t="s">
        <v>165</v>
      </c>
      <c r="C30" s="9">
        <v>2.5</v>
      </c>
      <c r="D30" s="9" t="s">
        <v>58</v>
      </c>
      <c r="E30" s="8">
        <v>19332</v>
      </c>
      <c r="F30" s="25" t="s">
        <v>69</v>
      </c>
      <c r="G30" s="25" t="s">
        <v>71</v>
      </c>
      <c r="H30" s="25" t="s">
        <v>75</v>
      </c>
      <c r="I30" s="25"/>
      <c r="J30" s="36" t="s">
        <v>167</v>
      </c>
      <c r="K30" s="29" t="e">
        <f t="shared" si="0"/>
        <v>#VALUE!</v>
      </c>
      <c r="L30" s="29" t="e">
        <f t="shared" si="1"/>
        <v>#VALUE!</v>
      </c>
      <c r="M30" s="29" t="e">
        <f>H30*C30</f>
        <v>#VALUE!</v>
      </c>
      <c r="N30" s="29">
        <f t="shared" si="3"/>
        <v>0</v>
      </c>
      <c r="O30" s="29" t="e">
        <f t="shared" si="4"/>
        <v>#VALUE!</v>
      </c>
    </row>
    <row r="31" spans="1:15" ht="20.25" x14ac:dyDescent="0.3">
      <c r="A31" s="32" t="s">
        <v>164</v>
      </c>
      <c r="B31" s="13" t="s">
        <v>166</v>
      </c>
      <c r="C31" s="13">
        <v>2</v>
      </c>
      <c r="D31" s="13" t="s">
        <v>28</v>
      </c>
      <c r="E31" s="7">
        <v>19348</v>
      </c>
      <c r="F31" s="14">
        <v>20</v>
      </c>
      <c r="G31" s="14">
        <v>20</v>
      </c>
      <c r="H31" s="14"/>
      <c r="I31" s="14"/>
      <c r="K31" s="29">
        <f t="shared" si="0"/>
        <v>40</v>
      </c>
      <c r="L31" s="29">
        <f t="shared" si="1"/>
        <v>40</v>
      </c>
      <c r="M31" s="29">
        <f t="shared" si="2"/>
        <v>0</v>
      </c>
      <c r="N31" s="29">
        <f t="shared" si="3"/>
        <v>0</v>
      </c>
      <c r="O31" s="29">
        <f t="shared" si="4"/>
        <v>80</v>
      </c>
    </row>
    <row r="32" spans="1:15" ht="20.25" x14ac:dyDescent="0.3">
      <c r="A32" s="34" t="s">
        <v>535</v>
      </c>
      <c r="B32" s="13" t="s">
        <v>63</v>
      </c>
      <c r="C32" s="13">
        <v>0.17</v>
      </c>
      <c r="D32" s="13" t="s">
        <v>64</v>
      </c>
      <c r="E32" s="7">
        <v>17407</v>
      </c>
      <c r="F32" s="14">
        <v>20</v>
      </c>
      <c r="G32" s="14"/>
      <c r="H32" s="14"/>
      <c r="I32" s="14"/>
      <c r="K32" s="29">
        <f t="shared" si="0"/>
        <v>3.4000000000000004</v>
      </c>
      <c r="L32" s="29">
        <f t="shared" si="1"/>
        <v>0</v>
      </c>
      <c r="M32" s="29">
        <f t="shared" si="2"/>
        <v>0</v>
      </c>
      <c r="N32" s="29">
        <f t="shared" si="3"/>
        <v>0</v>
      </c>
      <c r="O32" s="29">
        <f t="shared" si="4"/>
        <v>3.4000000000000004</v>
      </c>
    </row>
    <row r="33" spans="1:15" ht="20.25" x14ac:dyDescent="0.3">
      <c r="A33" s="32" t="s">
        <v>530</v>
      </c>
      <c r="B33" s="13" t="s">
        <v>65</v>
      </c>
      <c r="C33" s="13">
        <v>1</v>
      </c>
      <c r="D33" s="13" t="s">
        <v>64</v>
      </c>
      <c r="E33" s="7">
        <v>17349</v>
      </c>
      <c r="F33" s="14">
        <v>20</v>
      </c>
      <c r="G33" s="14"/>
      <c r="H33" s="14">
        <v>20</v>
      </c>
      <c r="I33" s="14"/>
      <c r="K33" s="29">
        <f t="shared" si="0"/>
        <v>20</v>
      </c>
      <c r="L33" s="29">
        <f t="shared" si="1"/>
        <v>0</v>
      </c>
      <c r="M33" s="29">
        <f t="shared" si="2"/>
        <v>20</v>
      </c>
      <c r="N33" s="29">
        <f t="shared" si="3"/>
        <v>0</v>
      </c>
      <c r="O33" s="29">
        <f t="shared" si="4"/>
        <v>40</v>
      </c>
    </row>
    <row r="34" spans="1:15" ht="15.75" x14ac:dyDescent="0.25">
      <c r="F34" s="19"/>
      <c r="G34" s="23"/>
      <c r="H34" s="23"/>
      <c r="K34" s="10" t="e">
        <f>SUM(K12:K33)</f>
        <v>#VALUE!</v>
      </c>
      <c r="L34" s="10" t="e">
        <f>SUM(L12:L33)</f>
        <v>#VALUE!</v>
      </c>
      <c r="M34" s="10" t="e">
        <f>SUM(M12:M33)</f>
        <v>#VALUE!</v>
      </c>
      <c r="N34" s="10">
        <f>SUM(N12:N33)</f>
        <v>0</v>
      </c>
      <c r="O34" s="31" t="e">
        <f>SUM(O12:O33)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0" orientation="landscape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2"/>
  <sheetViews>
    <sheetView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62" style="2" bestFit="1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565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>
        <v>2</v>
      </c>
      <c r="G12" s="14"/>
      <c r="H12" s="14"/>
      <c r="I12" s="14"/>
      <c r="K12" s="29">
        <f t="shared" ref="K12:K31" si="0">F12*C12</f>
        <v>9</v>
      </c>
      <c r="L12" s="29">
        <f t="shared" ref="L12:L31" si="1">G12*C12</f>
        <v>0</v>
      </c>
      <c r="M12" s="29">
        <f t="shared" ref="M12:M31" si="2">H12*C12</f>
        <v>0</v>
      </c>
      <c r="N12" s="29">
        <f t="shared" ref="N12:N31" si="3">I12*C12</f>
        <v>0</v>
      </c>
      <c r="O12" s="29">
        <f t="shared" ref="O12:O31" si="4">N12+M12+L12+K12</f>
        <v>9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/>
      <c r="G13" s="14">
        <v>4</v>
      </c>
      <c r="H13" s="14"/>
      <c r="I13" s="14"/>
      <c r="K13" s="29">
        <f t="shared" si="0"/>
        <v>0</v>
      </c>
      <c r="L13" s="29">
        <f t="shared" si="1"/>
        <v>8</v>
      </c>
      <c r="M13" s="29">
        <f t="shared" si="2"/>
        <v>0</v>
      </c>
      <c r="N13" s="29">
        <f t="shared" si="3"/>
        <v>0</v>
      </c>
      <c r="O13" s="29">
        <f t="shared" si="4"/>
        <v>8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 t="s">
        <v>25</v>
      </c>
      <c r="H14" s="25"/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>
        <f t="shared" si="2"/>
        <v>0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3" t="s">
        <v>531</v>
      </c>
      <c r="B15" s="13" t="s">
        <v>30</v>
      </c>
      <c r="C15" s="13">
        <v>0.8</v>
      </c>
      <c r="D15" s="13" t="s">
        <v>28</v>
      </c>
      <c r="E15" s="7">
        <v>19309</v>
      </c>
      <c r="F15" s="14">
        <v>40</v>
      </c>
      <c r="G15" s="14">
        <v>56</v>
      </c>
      <c r="H15" s="14">
        <v>28</v>
      </c>
      <c r="I15" s="14"/>
      <c r="K15" s="29">
        <f t="shared" si="0"/>
        <v>32</v>
      </c>
      <c r="L15" s="29">
        <f t="shared" si="1"/>
        <v>44.800000000000004</v>
      </c>
      <c r="M15" s="29">
        <f t="shared" si="2"/>
        <v>22.400000000000002</v>
      </c>
      <c r="N15" s="29">
        <f t="shared" si="3"/>
        <v>0</v>
      </c>
      <c r="O15" s="29">
        <f t="shared" si="4"/>
        <v>99.2</v>
      </c>
    </row>
    <row r="16" spans="1:15" ht="20.25" x14ac:dyDescent="0.3">
      <c r="A16" s="37" t="s">
        <v>532</v>
      </c>
      <c r="B16" s="9" t="s">
        <v>32</v>
      </c>
      <c r="C16" s="9">
        <v>0.35</v>
      </c>
      <c r="D16" s="9" t="s">
        <v>28</v>
      </c>
      <c r="E16" s="8">
        <v>19336</v>
      </c>
      <c r="F16" s="25" t="s">
        <v>71</v>
      </c>
      <c r="G16" s="25" t="s">
        <v>69</v>
      </c>
      <c r="H16" s="25"/>
      <c r="I16" s="25"/>
      <c r="J16" s="36" t="s">
        <v>25</v>
      </c>
      <c r="K16" s="29" t="e">
        <f t="shared" si="0"/>
        <v>#VALUE!</v>
      </c>
      <c r="L16" s="29" t="e">
        <f t="shared" si="1"/>
        <v>#VALUE!</v>
      </c>
      <c r="M16" s="29">
        <f t="shared" si="2"/>
        <v>0</v>
      </c>
      <c r="N16" s="29">
        <f t="shared" si="3"/>
        <v>0</v>
      </c>
      <c r="O16" s="29" t="e">
        <f t="shared" si="4"/>
        <v>#VALUE!</v>
      </c>
    </row>
    <row r="17" spans="1:15" ht="20.25" x14ac:dyDescent="0.3">
      <c r="A17" s="37" t="s">
        <v>533</v>
      </c>
      <c r="B17" s="9" t="s">
        <v>34</v>
      </c>
      <c r="C17" s="9">
        <v>0.35</v>
      </c>
      <c r="D17" s="9" t="s">
        <v>28</v>
      </c>
      <c r="E17" s="8">
        <v>19337</v>
      </c>
      <c r="F17" s="25" t="s">
        <v>71</v>
      </c>
      <c r="G17" s="25"/>
      <c r="H17" s="25" t="s">
        <v>69</v>
      </c>
      <c r="I17" s="25"/>
      <c r="J17" s="36" t="s">
        <v>25</v>
      </c>
      <c r="K17" s="29" t="e">
        <f t="shared" si="0"/>
        <v>#VALUE!</v>
      </c>
      <c r="L17" s="29">
        <f t="shared" si="1"/>
        <v>0</v>
      </c>
      <c r="M17" s="29" t="e">
        <f t="shared" si="2"/>
        <v>#VALUE!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534</v>
      </c>
      <c r="B18" s="9" t="s">
        <v>36</v>
      </c>
      <c r="C18" s="9">
        <v>0.35</v>
      </c>
      <c r="D18" s="9" t="s">
        <v>28</v>
      </c>
      <c r="E18" s="8">
        <v>19338</v>
      </c>
      <c r="F18" s="25" t="s">
        <v>71</v>
      </c>
      <c r="G18" s="25" t="s">
        <v>25</v>
      </c>
      <c r="H18" s="25" t="s">
        <v>69</v>
      </c>
      <c r="I18" s="25"/>
      <c r="J18" s="36" t="s">
        <v>25</v>
      </c>
      <c r="K18" s="29" t="e">
        <f t="shared" si="0"/>
        <v>#VALUE!</v>
      </c>
      <c r="L18" s="29" t="e">
        <f t="shared" si="1"/>
        <v>#VALUE!</v>
      </c>
      <c r="M18" s="29" t="e">
        <f t="shared" si="2"/>
        <v>#VALUE!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2" t="s">
        <v>522</v>
      </c>
      <c r="B19" s="13" t="s">
        <v>38</v>
      </c>
      <c r="C19" s="13">
        <v>2.2000000000000002</v>
      </c>
      <c r="D19" s="13" t="s">
        <v>28</v>
      </c>
      <c r="E19" s="7">
        <v>19314</v>
      </c>
      <c r="F19" s="14">
        <v>20</v>
      </c>
      <c r="G19" s="14">
        <v>10</v>
      </c>
      <c r="H19" s="14">
        <v>20</v>
      </c>
      <c r="I19" s="14"/>
      <c r="K19" s="29">
        <f t="shared" si="0"/>
        <v>44</v>
      </c>
      <c r="L19" s="29">
        <f t="shared" si="1"/>
        <v>22</v>
      </c>
      <c r="M19" s="29">
        <f t="shared" si="2"/>
        <v>44</v>
      </c>
      <c r="N19" s="29">
        <f t="shared" si="3"/>
        <v>0</v>
      </c>
      <c r="O19" s="29">
        <f t="shared" si="4"/>
        <v>110</v>
      </c>
    </row>
    <row r="20" spans="1:15" ht="20.25" x14ac:dyDescent="0.3">
      <c r="A20" s="32" t="s">
        <v>524</v>
      </c>
      <c r="B20" s="13" t="s">
        <v>42</v>
      </c>
      <c r="C20" s="13">
        <v>2.5</v>
      </c>
      <c r="D20" s="13" t="s">
        <v>28</v>
      </c>
      <c r="E20" s="7">
        <v>17353</v>
      </c>
      <c r="F20" s="14">
        <v>10</v>
      </c>
      <c r="G20" s="14"/>
      <c r="H20" s="14"/>
      <c r="I20" s="14"/>
      <c r="K20" s="29">
        <f t="shared" si="0"/>
        <v>25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>
        <f t="shared" si="4"/>
        <v>25</v>
      </c>
    </row>
    <row r="21" spans="1:15" s="19" customFormat="1" ht="20.25" x14ac:dyDescent="0.3">
      <c r="A21" s="32" t="s">
        <v>525</v>
      </c>
      <c r="B21" s="13" t="s">
        <v>48</v>
      </c>
      <c r="C21" s="13">
        <v>2.6</v>
      </c>
      <c r="D21" s="13" t="s">
        <v>28</v>
      </c>
      <c r="E21" s="7">
        <v>1371</v>
      </c>
      <c r="F21" s="14"/>
      <c r="G21" s="14">
        <v>20</v>
      </c>
      <c r="H21" s="14"/>
      <c r="I21" s="14"/>
      <c r="K21" s="29">
        <f t="shared" si="0"/>
        <v>0</v>
      </c>
      <c r="L21" s="29">
        <f t="shared" si="1"/>
        <v>52</v>
      </c>
      <c r="M21" s="29">
        <f t="shared" si="2"/>
        <v>0</v>
      </c>
      <c r="N21" s="29">
        <f t="shared" si="3"/>
        <v>0</v>
      </c>
      <c r="O21" s="29">
        <f t="shared" si="4"/>
        <v>52</v>
      </c>
    </row>
    <row r="22" spans="1:15" ht="20.25" x14ac:dyDescent="0.3">
      <c r="A22" s="32" t="s">
        <v>526</v>
      </c>
      <c r="B22" s="9" t="s">
        <v>50</v>
      </c>
      <c r="C22" s="13">
        <v>3.6</v>
      </c>
      <c r="D22" s="13" t="s">
        <v>28</v>
      </c>
      <c r="E22" s="7">
        <v>19318</v>
      </c>
      <c r="F22" s="14">
        <v>20</v>
      </c>
      <c r="G22" s="14">
        <v>20</v>
      </c>
      <c r="H22" s="14">
        <v>30</v>
      </c>
      <c r="I22" s="14"/>
      <c r="K22" s="29">
        <f t="shared" si="0"/>
        <v>72</v>
      </c>
      <c r="L22" s="29">
        <f t="shared" si="1"/>
        <v>72</v>
      </c>
      <c r="M22" s="29">
        <f t="shared" si="2"/>
        <v>108</v>
      </c>
      <c r="N22" s="29">
        <f t="shared" si="3"/>
        <v>0</v>
      </c>
      <c r="O22" s="29">
        <f t="shared" si="4"/>
        <v>252</v>
      </c>
    </row>
    <row r="23" spans="1:15" s="18" customFormat="1" ht="20.25" x14ac:dyDescent="0.3">
      <c r="A23" s="32" t="s">
        <v>527</v>
      </c>
      <c r="B23" s="13" t="s">
        <v>53</v>
      </c>
      <c r="C23" s="13">
        <v>5</v>
      </c>
      <c r="D23" s="13" t="s">
        <v>28</v>
      </c>
      <c r="E23" s="7">
        <v>19301</v>
      </c>
      <c r="F23" s="14"/>
      <c r="G23" s="14">
        <v>8</v>
      </c>
      <c r="H23" s="14">
        <v>10</v>
      </c>
      <c r="I23" s="14"/>
      <c r="K23" s="29">
        <f t="shared" si="0"/>
        <v>0</v>
      </c>
      <c r="L23" s="29">
        <f t="shared" si="1"/>
        <v>40</v>
      </c>
      <c r="M23" s="29">
        <f t="shared" si="2"/>
        <v>50</v>
      </c>
      <c r="N23" s="29">
        <f t="shared" si="3"/>
        <v>0</v>
      </c>
      <c r="O23" s="29">
        <f t="shared" si="4"/>
        <v>90</v>
      </c>
    </row>
    <row r="24" spans="1:15" ht="20.25" x14ac:dyDescent="0.3">
      <c r="A24" s="32" t="s">
        <v>528</v>
      </c>
      <c r="B24" s="13" t="s">
        <v>55</v>
      </c>
      <c r="C24" s="13">
        <v>5</v>
      </c>
      <c r="D24" s="13" t="s">
        <v>28</v>
      </c>
      <c r="E24" s="7">
        <v>19349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0</v>
      </c>
    </row>
    <row r="25" spans="1:15" ht="20.25" x14ac:dyDescent="0.3">
      <c r="A25" s="35">
        <v>2130</v>
      </c>
      <c r="B25" s="9" t="s">
        <v>517</v>
      </c>
      <c r="C25" s="9">
        <v>2.4</v>
      </c>
      <c r="D25" s="9" t="s">
        <v>58</v>
      </c>
      <c r="E25" s="8">
        <v>19335</v>
      </c>
      <c r="F25" s="25" t="s">
        <v>68</v>
      </c>
      <c r="G25" s="25" t="s">
        <v>75</v>
      </c>
      <c r="H25" s="25" t="s">
        <v>111</v>
      </c>
      <c r="I25" s="25"/>
      <c r="J25" s="36" t="s">
        <v>59</v>
      </c>
      <c r="K25" s="29" t="e">
        <f t="shared" si="0"/>
        <v>#VALUE!</v>
      </c>
      <c r="L25" s="29" t="e">
        <f t="shared" si="1"/>
        <v>#VALUE!</v>
      </c>
      <c r="M25" s="29" t="e">
        <f>H25*C25</f>
        <v>#VALUE!</v>
      </c>
      <c r="N25" s="29">
        <f t="shared" si="3"/>
        <v>0</v>
      </c>
      <c r="O25" s="29" t="e">
        <f t="shared" si="4"/>
        <v>#VALUE!</v>
      </c>
    </row>
    <row r="26" spans="1:15" ht="18" x14ac:dyDescent="0.25">
      <c r="A26" s="32" t="s">
        <v>529</v>
      </c>
      <c r="B26" s="13" t="s">
        <v>61</v>
      </c>
      <c r="C26" s="13">
        <v>5</v>
      </c>
      <c r="D26" s="13" t="s">
        <v>28</v>
      </c>
      <c r="E26" s="7">
        <v>19333</v>
      </c>
      <c r="F26" s="28"/>
      <c r="G26" s="28">
        <v>8</v>
      </c>
      <c r="H26" s="28"/>
      <c r="I26" s="28"/>
      <c r="K26" s="29">
        <f t="shared" si="0"/>
        <v>0</v>
      </c>
      <c r="L26" s="29">
        <f t="shared" si="1"/>
        <v>40</v>
      </c>
      <c r="M26" s="29">
        <f t="shared" si="2"/>
        <v>0</v>
      </c>
      <c r="N26" s="29">
        <f t="shared" si="3"/>
        <v>0</v>
      </c>
      <c r="O26" s="29">
        <f t="shared" si="4"/>
        <v>40</v>
      </c>
    </row>
    <row r="27" spans="1:15" ht="20.25" x14ac:dyDescent="0.3">
      <c r="A27" s="32">
        <v>4266</v>
      </c>
      <c r="B27" s="13" t="s">
        <v>62</v>
      </c>
      <c r="C27" s="13">
        <v>3.3</v>
      </c>
      <c r="D27" s="13" t="s">
        <v>28</v>
      </c>
      <c r="E27" s="7">
        <v>19280</v>
      </c>
      <c r="F27" s="14"/>
      <c r="G27" s="14">
        <v>2</v>
      </c>
      <c r="H27" s="14"/>
      <c r="I27" s="14"/>
      <c r="K27" s="29">
        <f t="shared" si="0"/>
        <v>0</v>
      </c>
      <c r="L27" s="29">
        <f t="shared" si="1"/>
        <v>6.6</v>
      </c>
      <c r="M27" s="29">
        <f t="shared" si="2"/>
        <v>0</v>
      </c>
      <c r="N27" s="29">
        <f t="shared" si="3"/>
        <v>0</v>
      </c>
      <c r="O27" s="29">
        <f t="shared" si="4"/>
        <v>6.6</v>
      </c>
    </row>
    <row r="28" spans="1:15" ht="20.25" x14ac:dyDescent="0.3">
      <c r="A28" s="35" t="s">
        <v>163</v>
      </c>
      <c r="B28" s="9" t="s">
        <v>165</v>
      </c>
      <c r="C28" s="9">
        <v>2.5</v>
      </c>
      <c r="D28" s="9" t="s">
        <v>58</v>
      </c>
      <c r="E28" s="8">
        <v>19332</v>
      </c>
      <c r="F28" s="25" t="s">
        <v>69</v>
      </c>
      <c r="G28" s="25" t="s">
        <v>513</v>
      </c>
      <c r="H28" s="25" t="s">
        <v>131</v>
      </c>
      <c r="I28" s="25"/>
      <c r="J28" s="36" t="s">
        <v>167</v>
      </c>
      <c r="K28" s="29" t="e">
        <f t="shared" si="0"/>
        <v>#VALUE!</v>
      </c>
      <c r="L28" s="29" t="e">
        <f t="shared" si="1"/>
        <v>#VALUE!</v>
      </c>
      <c r="M28" s="29" t="e">
        <f>H28*C28</f>
        <v>#VALUE!</v>
      </c>
      <c r="N28" s="29">
        <f t="shared" si="3"/>
        <v>0</v>
      </c>
      <c r="O28" s="29" t="e">
        <f t="shared" si="4"/>
        <v>#VALUE!</v>
      </c>
    </row>
    <row r="29" spans="1:15" ht="20.25" x14ac:dyDescent="0.3">
      <c r="A29" s="32" t="s">
        <v>164</v>
      </c>
      <c r="B29" s="13" t="s">
        <v>166</v>
      </c>
      <c r="C29" s="13">
        <v>2</v>
      </c>
      <c r="D29" s="13" t="s">
        <v>28</v>
      </c>
      <c r="E29" s="7">
        <v>19348</v>
      </c>
      <c r="F29" s="14">
        <v>20</v>
      </c>
      <c r="G29" s="14">
        <v>20</v>
      </c>
      <c r="H29" s="14">
        <v>20</v>
      </c>
      <c r="I29" s="14"/>
      <c r="K29" s="29">
        <f t="shared" si="0"/>
        <v>40</v>
      </c>
      <c r="L29" s="29">
        <f t="shared" si="1"/>
        <v>40</v>
      </c>
      <c r="M29" s="29">
        <f t="shared" si="2"/>
        <v>40</v>
      </c>
      <c r="N29" s="29">
        <f t="shared" si="3"/>
        <v>0</v>
      </c>
      <c r="O29" s="29">
        <f t="shared" si="4"/>
        <v>120</v>
      </c>
    </row>
    <row r="30" spans="1:15" ht="20.25" x14ac:dyDescent="0.3">
      <c r="A30" s="34" t="s">
        <v>535</v>
      </c>
      <c r="B30" s="13" t="s">
        <v>63</v>
      </c>
      <c r="C30" s="13">
        <v>0.17</v>
      </c>
      <c r="D30" s="13" t="s">
        <v>64</v>
      </c>
      <c r="E30" s="7">
        <v>17407</v>
      </c>
      <c r="F30" s="14"/>
      <c r="G30" s="14"/>
      <c r="H30" s="14"/>
      <c r="I30" s="14"/>
      <c r="K30" s="29">
        <f t="shared" si="0"/>
        <v>0</v>
      </c>
      <c r="L30" s="29">
        <f t="shared" si="1"/>
        <v>0</v>
      </c>
      <c r="M30" s="29">
        <f t="shared" si="2"/>
        <v>0</v>
      </c>
      <c r="N30" s="29">
        <f t="shared" si="3"/>
        <v>0</v>
      </c>
      <c r="O30" s="29">
        <f t="shared" si="4"/>
        <v>0</v>
      </c>
    </row>
    <row r="31" spans="1:15" ht="20.25" x14ac:dyDescent="0.3">
      <c r="A31" s="32" t="s">
        <v>530</v>
      </c>
      <c r="B31" s="13" t="s">
        <v>65</v>
      </c>
      <c r="C31" s="13">
        <v>1</v>
      </c>
      <c r="D31" s="13" t="s">
        <v>64</v>
      </c>
      <c r="E31" s="7">
        <v>17349</v>
      </c>
      <c r="F31" s="14">
        <v>30</v>
      </c>
      <c r="G31" s="14">
        <v>20</v>
      </c>
      <c r="H31" s="14">
        <v>30</v>
      </c>
      <c r="I31" s="14"/>
      <c r="K31" s="29">
        <f t="shared" si="0"/>
        <v>30</v>
      </c>
      <c r="L31" s="29">
        <f t="shared" si="1"/>
        <v>20</v>
      </c>
      <c r="M31" s="29">
        <f t="shared" si="2"/>
        <v>30</v>
      </c>
      <c r="N31" s="29">
        <f t="shared" si="3"/>
        <v>0</v>
      </c>
      <c r="O31" s="29">
        <f t="shared" si="4"/>
        <v>80</v>
      </c>
    </row>
    <row r="32" spans="1:15" ht="15.75" x14ac:dyDescent="0.25">
      <c r="F32" s="19"/>
      <c r="G32" s="23"/>
      <c r="H32" s="23"/>
      <c r="K32" s="10" t="e">
        <f>SUM(K12:K31)</f>
        <v>#VALUE!</v>
      </c>
      <c r="L32" s="10" t="e">
        <f>SUM(L12:L31)</f>
        <v>#VALUE!</v>
      </c>
      <c r="M32" s="10" t="e">
        <f>SUM(M12:M31)</f>
        <v>#VALUE!</v>
      </c>
      <c r="N32" s="10">
        <f>SUM(N12:N31)</f>
        <v>0</v>
      </c>
      <c r="O32" s="31" t="e">
        <f>SUM(O12:O31)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5" orientation="landscape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58.28515625" style="2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566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>
        <v>2</v>
      </c>
      <c r="G12" s="14">
        <v>4</v>
      </c>
      <c r="H12" s="14"/>
      <c r="I12" s="14"/>
      <c r="K12" s="29">
        <f t="shared" ref="K12:K31" si="0">F12*C12</f>
        <v>9</v>
      </c>
      <c r="L12" s="29">
        <f t="shared" ref="L12:L31" si="1">G12*C12</f>
        <v>18</v>
      </c>
      <c r="M12" s="29">
        <f t="shared" ref="M12:M31" si="2">H12*C12</f>
        <v>0</v>
      </c>
      <c r="N12" s="29">
        <f t="shared" ref="N12:N31" si="3">I12*C12</f>
        <v>0</v>
      </c>
      <c r="O12" s="29">
        <f t="shared" ref="O12:O31" si="4">N12+M12+L12+K12</f>
        <v>27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>
        <v>10</v>
      </c>
      <c r="G13" s="14">
        <v>3</v>
      </c>
      <c r="H13" s="14"/>
      <c r="I13" s="14"/>
      <c r="K13" s="29">
        <f t="shared" si="0"/>
        <v>20</v>
      </c>
      <c r="L13" s="29">
        <f t="shared" si="1"/>
        <v>6</v>
      </c>
      <c r="M13" s="29">
        <f t="shared" si="2"/>
        <v>0</v>
      </c>
      <c r="N13" s="29">
        <f t="shared" si="3"/>
        <v>0</v>
      </c>
      <c r="O13" s="29">
        <f t="shared" si="4"/>
        <v>26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 t="s">
        <v>25</v>
      </c>
      <c r="H14" s="25" t="s">
        <v>25</v>
      </c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 t="e">
        <f t="shared" si="2"/>
        <v>#VALUE!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3" t="s">
        <v>531</v>
      </c>
      <c r="B15" s="13" t="s">
        <v>30</v>
      </c>
      <c r="C15" s="13">
        <v>0.8</v>
      </c>
      <c r="D15" s="13" t="s">
        <v>28</v>
      </c>
      <c r="E15" s="7">
        <v>19309</v>
      </c>
      <c r="F15" s="14">
        <v>40</v>
      </c>
      <c r="G15" s="14">
        <v>28</v>
      </c>
      <c r="H15" s="14"/>
      <c r="I15" s="14"/>
      <c r="K15" s="29">
        <f t="shared" si="0"/>
        <v>32</v>
      </c>
      <c r="L15" s="29">
        <f t="shared" si="1"/>
        <v>22.400000000000002</v>
      </c>
      <c r="M15" s="29">
        <f t="shared" si="2"/>
        <v>0</v>
      </c>
      <c r="N15" s="29">
        <f t="shared" si="3"/>
        <v>0</v>
      </c>
      <c r="O15" s="29">
        <f t="shared" si="4"/>
        <v>54.400000000000006</v>
      </c>
    </row>
    <row r="16" spans="1:15" ht="20.25" x14ac:dyDescent="0.3">
      <c r="A16" s="37" t="s">
        <v>532</v>
      </c>
      <c r="B16" s="9" t="s">
        <v>32</v>
      </c>
      <c r="C16" s="9">
        <v>0.35</v>
      </c>
      <c r="D16" s="9" t="s">
        <v>28</v>
      </c>
      <c r="E16" s="8">
        <v>19336</v>
      </c>
      <c r="F16" s="25" t="s">
        <v>567</v>
      </c>
      <c r="G16" s="25" t="s">
        <v>69</v>
      </c>
      <c r="H16" s="25" t="s">
        <v>74</v>
      </c>
      <c r="I16" s="25"/>
      <c r="J16" s="36" t="s">
        <v>25</v>
      </c>
      <c r="K16" s="29" t="e">
        <f t="shared" si="0"/>
        <v>#VALUE!</v>
      </c>
      <c r="L16" s="29" t="e">
        <f t="shared" si="1"/>
        <v>#VALUE!</v>
      </c>
      <c r="M16" s="29" t="e">
        <f t="shared" si="2"/>
        <v>#VALUE!</v>
      </c>
      <c r="N16" s="29">
        <f t="shared" si="3"/>
        <v>0</v>
      </c>
      <c r="O16" s="29" t="e">
        <f t="shared" si="4"/>
        <v>#VALUE!</v>
      </c>
    </row>
    <row r="17" spans="1:15" ht="20.25" x14ac:dyDescent="0.3">
      <c r="A17" s="37" t="s">
        <v>533</v>
      </c>
      <c r="B17" s="9" t="s">
        <v>34</v>
      </c>
      <c r="C17" s="9">
        <v>0.35</v>
      </c>
      <c r="D17" s="9" t="s">
        <v>28</v>
      </c>
      <c r="E17" s="8">
        <v>19337</v>
      </c>
      <c r="F17" s="25" t="s">
        <v>567</v>
      </c>
      <c r="G17" s="25" t="s">
        <v>69</v>
      </c>
      <c r="H17" s="25" t="s">
        <v>74</v>
      </c>
      <c r="I17" s="25"/>
      <c r="J17" s="36" t="s">
        <v>25</v>
      </c>
      <c r="K17" s="29" t="e">
        <f t="shared" si="0"/>
        <v>#VALUE!</v>
      </c>
      <c r="L17" s="29" t="e">
        <f t="shared" si="1"/>
        <v>#VALUE!</v>
      </c>
      <c r="M17" s="29" t="e">
        <f t="shared" si="2"/>
        <v>#VALUE!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534</v>
      </c>
      <c r="B18" s="9" t="s">
        <v>36</v>
      </c>
      <c r="C18" s="9">
        <v>0.35</v>
      </c>
      <c r="D18" s="9" t="s">
        <v>28</v>
      </c>
      <c r="E18" s="8">
        <v>19338</v>
      </c>
      <c r="F18" s="25" t="s">
        <v>567</v>
      </c>
      <c r="G18" s="25" t="s">
        <v>74</v>
      </c>
      <c r="H18" s="25" t="s">
        <v>74</v>
      </c>
      <c r="I18" s="25"/>
      <c r="J18" s="36" t="s">
        <v>25</v>
      </c>
      <c r="K18" s="29" t="e">
        <f t="shared" si="0"/>
        <v>#VALUE!</v>
      </c>
      <c r="L18" s="29" t="e">
        <f t="shared" si="1"/>
        <v>#VALUE!</v>
      </c>
      <c r="M18" s="29" t="e">
        <f t="shared" si="2"/>
        <v>#VALUE!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2" t="s">
        <v>522</v>
      </c>
      <c r="B19" s="13" t="s">
        <v>38</v>
      </c>
      <c r="C19" s="13">
        <v>2.2000000000000002</v>
      </c>
      <c r="D19" s="13" t="s">
        <v>28</v>
      </c>
      <c r="E19" s="7">
        <v>19314</v>
      </c>
      <c r="F19" s="14">
        <v>20</v>
      </c>
      <c r="G19" s="14">
        <v>10</v>
      </c>
      <c r="H19" s="14">
        <v>22</v>
      </c>
      <c r="I19" s="14"/>
      <c r="K19" s="29">
        <f t="shared" si="0"/>
        <v>44</v>
      </c>
      <c r="L19" s="29">
        <f t="shared" si="1"/>
        <v>22</v>
      </c>
      <c r="M19" s="29">
        <f t="shared" si="2"/>
        <v>48.400000000000006</v>
      </c>
      <c r="N19" s="29">
        <f t="shared" si="3"/>
        <v>0</v>
      </c>
      <c r="O19" s="29">
        <f t="shared" si="4"/>
        <v>114.4</v>
      </c>
    </row>
    <row r="20" spans="1:15" ht="20.25" x14ac:dyDescent="0.3">
      <c r="A20" s="32" t="s">
        <v>524</v>
      </c>
      <c r="B20" s="13" t="s">
        <v>42</v>
      </c>
      <c r="C20" s="13">
        <v>2.5</v>
      </c>
      <c r="D20" s="13" t="s">
        <v>28</v>
      </c>
      <c r="E20" s="7">
        <v>17353</v>
      </c>
      <c r="F20" s="14"/>
      <c r="G20" s="14"/>
      <c r="H20" s="14"/>
      <c r="I20" s="14"/>
      <c r="K20" s="29">
        <f t="shared" si="0"/>
        <v>0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>
        <f t="shared" si="4"/>
        <v>0</v>
      </c>
    </row>
    <row r="21" spans="1:15" s="19" customFormat="1" ht="20.25" x14ac:dyDescent="0.3">
      <c r="A21" s="32" t="s">
        <v>525</v>
      </c>
      <c r="B21" s="13" t="s">
        <v>48</v>
      </c>
      <c r="C21" s="13">
        <v>2.6</v>
      </c>
      <c r="D21" s="13" t="s">
        <v>28</v>
      </c>
      <c r="E21" s="7">
        <v>1371</v>
      </c>
      <c r="F21" s="14"/>
      <c r="G21" s="14"/>
      <c r="H21" s="14">
        <v>20</v>
      </c>
      <c r="I21" s="14"/>
      <c r="K21" s="29">
        <f t="shared" si="0"/>
        <v>0</v>
      </c>
      <c r="L21" s="29">
        <f t="shared" si="1"/>
        <v>0</v>
      </c>
      <c r="M21" s="29">
        <f t="shared" si="2"/>
        <v>52</v>
      </c>
      <c r="N21" s="29">
        <f t="shared" si="3"/>
        <v>0</v>
      </c>
      <c r="O21" s="29">
        <f t="shared" si="4"/>
        <v>52</v>
      </c>
    </row>
    <row r="22" spans="1:15" ht="20.25" x14ac:dyDescent="0.3">
      <c r="A22" s="32" t="s">
        <v>526</v>
      </c>
      <c r="B22" s="9" t="s">
        <v>50</v>
      </c>
      <c r="C22" s="13">
        <v>3.6</v>
      </c>
      <c r="D22" s="13" t="s">
        <v>28</v>
      </c>
      <c r="E22" s="7">
        <v>19318</v>
      </c>
      <c r="F22" s="14">
        <v>20</v>
      </c>
      <c r="G22" s="14">
        <v>30</v>
      </c>
      <c r="H22" s="14">
        <v>30</v>
      </c>
      <c r="I22" s="14"/>
      <c r="K22" s="29">
        <f t="shared" si="0"/>
        <v>72</v>
      </c>
      <c r="L22" s="29">
        <f t="shared" si="1"/>
        <v>108</v>
      </c>
      <c r="M22" s="29">
        <f t="shared" si="2"/>
        <v>108</v>
      </c>
      <c r="N22" s="29">
        <f t="shared" si="3"/>
        <v>0</v>
      </c>
      <c r="O22" s="29">
        <f t="shared" si="4"/>
        <v>288</v>
      </c>
    </row>
    <row r="23" spans="1:15" s="18" customFormat="1" ht="20.25" x14ac:dyDescent="0.3">
      <c r="A23" s="32" t="s">
        <v>527</v>
      </c>
      <c r="B23" s="13" t="s">
        <v>53</v>
      </c>
      <c r="C23" s="13">
        <v>5</v>
      </c>
      <c r="D23" s="13" t="s">
        <v>28</v>
      </c>
      <c r="E23" s="7">
        <v>19301</v>
      </c>
      <c r="F23" s="14"/>
      <c r="G23" s="14"/>
      <c r="H23" s="14">
        <v>4</v>
      </c>
      <c r="I23" s="14"/>
      <c r="K23" s="29">
        <f t="shared" si="0"/>
        <v>0</v>
      </c>
      <c r="L23" s="29">
        <f t="shared" si="1"/>
        <v>0</v>
      </c>
      <c r="M23" s="29">
        <f t="shared" si="2"/>
        <v>20</v>
      </c>
      <c r="N23" s="29">
        <f t="shared" si="3"/>
        <v>0</v>
      </c>
      <c r="O23" s="29">
        <f t="shared" si="4"/>
        <v>20</v>
      </c>
    </row>
    <row r="24" spans="1:15" ht="20.25" x14ac:dyDescent="0.3">
      <c r="A24" s="32" t="s">
        <v>528</v>
      </c>
      <c r="B24" s="13" t="s">
        <v>55</v>
      </c>
      <c r="C24" s="13">
        <v>5</v>
      </c>
      <c r="D24" s="13" t="s">
        <v>28</v>
      </c>
      <c r="E24" s="7">
        <v>19349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0</v>
      </c>
    </row>
    <row r="25" spans="1:15" ht="20.25" x14ac:dyDescent="0.3">
      <c r="A25" s="35">
        <v>2130</v>
      </c>
      <c r="B25" s="9" t="s">
        <v>517</v>
      </c>
      <c r="C25" s="9">
        <v>2.4</v>
      </c>
      <c r="D25" s="9" t="s">
        <v>58</v>
      </c>
      <c r="E25" s="8">
        <v>19335</v>
      </c>
      <c r="F25" s="25" t="s">
        <v>75</v>
      </c>
      <c r="G25" s="25" t="s">
        <v>513</v>
      </c>
      <c r="H25" s="25" t="s">
        <v>75</v>
      </c>
      <c r="I25" s="25"/>
      <c r="J25" s="36" t="s">
        <v>59</v>
      </c>
      <c r="K25" s="29" t="e">
        <f t="shared" si="0"/>
        <v>#VALUE!</v>
      </c>
      <c r="L25" s="29" t="e">
        <f t="shared" si="1"/>
        <v>#VALUE!</v>
      </c>
      <c r="M25" s="29" t="e">
        <f>H25*C25</f>
        <v>#VALUE!</v>
      </c>
      <c r="N25" s="29">
        <f t="shared" si="3"/>
        <v>0</v>
      </c>
      <c r="O25" s="29" t="e">
        <f t="shared" si="4"/>
        <v>#VALUE!</v>
      </c>
    </row>
    <row r="26" spans="1:15" ht="18" x14ac:dyDescent="0.25">
      <c r="A26" s="32" t="s">
        <v>529</v>
      </c>
      <c r="B26" s="13" t="s">
        <v>61</v>
      </c>
      <c r="C26" s="13">
        <v>5</v>
      </c>
      <c r="D26" s="13" t="s">
        <v>28</v>
      </c>
      <c r="E26" s="7">
        <v>19333</v>
      </c>
      <c r="F26" s="28"/>
      <c r="G26" s="28">
        <v>8</v>
      </c>
      <c r="H26" s="28">
        <v>4</v>
      </c>
      <c r="I26" s="28"/>
      <c r="K26" s="29">
        <f t="shared" si="0"/>
        <v>0</v>
      </c>
      <c r="L26" s="29">
        <f t="shared" si="1"/>
        <v>40</v>
      </c>
      <c r="M26" s="29">
        <f t="shared" si="2"/>
        <v>20</v>
      </c>
      <c r="N26" s="29">
        <f t="shared" si="3"/>
        <v>0</v>
      </c>
      <c r="O26" s="29">
        <f t="shared" si="4"/>
        <v>60</v>
      </c>
    </row>
    <row r="27" spans="1:15" ht="20.25" x14ac:dyDescent="0.3">
      <c r="A27" s="32">
        <v>4266</v>
      </c>
      <c r="B27" s="13" t="s">
        <v>62</v>
      </c>
      <c r="C27" s="13">
        <v>3.3</v>
      </c>
      <c r="D27" s="13" t="s">
        <v>28</v>
      </c>
      <c r="E27" s="7">
        <v>19280</v>
      </c>
      <c r="F27" s="14">
        <v>1</v>
      </c>
      <c r="G27" s="14"/>
      <c r="H27" s="14"/>
      <c r="I27" s="14"/>
      <c r="K27" s="29">
        <f t="shared" si="0"/>
        <v>3.3</v>
      </c>
      <c r="L27" s="29">
        <f t="shared" si="1"/>
        <v>0</v>
      </c>
      <c r="M27" s="29">
        <f t="shared" si="2"/>
        <v>0</v>
      </c>
      <c r="N27" s="29">
        <f t="shared" si="3"/>
        <v>0</v>
      </c>
      <c r="O27" s="29">
        <f t="shared" si="4"/>
        <v>3.3</v>
      </c>
    </row>
    <row r="28" spans="1:15" ht="20.25" x14ac:dyDescent="0.3">
      <c r="A28" s="35" t="s">
        <v>163</v>
      </c>
      <c r="B28" s="9" t="s">
        <v>165</v>
      </c>
      <c r="C28" s="9">
        <v>2.5</v>
      </c>
      <c r="D28" s="9" t="s">
        <v>58</v>
      </c>
      <c r="E28" s="8">
        <v>19332</v>
      </c>
      <c r="F28" s="25" t="s">
        <v>69</v>
      </c>
      <c r="G28" s="25" t="s">
        <v>69</v>
      </c>
      <c r="H28" s="25" t="s">
        <v>75</v>
      </c>
      <c r="I28" s="25"/>
      <c r="J28" s="36" t="s">
        <v>167</v>
      </c>
      <c r="K28" s="29" t="e">
        <f t="shared" si="0"/>
        <v>#VALUE!</v>
      </c>
      <c r="L28" s="29" t="e">
        <f t="shared" si="1"/>
        <v>#VALUE!</v>
      </c>
      <c r="M28" s="29" t="e">
        <f>H28*C28</f>
        <v>#VALUE!</v>
      </c>
      <c r="N28" s="29">
        <f t="shared" si="3"/>
        <v>0</v>
      </c>
      <c r="O28" s="29" t="e">
        <f t="shared" si="4"/>
        <v>#VALUE!</v>
      </c>
    </row>
    <row r="29" spans="1:15" ht="20.25" x14ac:dyDescent="0.3">
      <c r="A29" s="32" t="s">
        <v>164</v>
      </c>
      <c r="B29" s="13" t="s">
        <v>166</v>
      </c>
      <c r="C29" s="13">
        <v>2</v>
      </c>
      <c r="D29" s="13" t="s">
        <v>28</v>
      </c>
      <c r="E29" s="7">
        <v>19348</v>
      </c>
      <c r="F29" s="14">
        <v>20</v>
      </c>
      <c r="G29" s="14"/>
      <c r="H29" s="14">
        <v>11</v>
      </c>
      <c r="I29" s="14"/>
      <c r="K29" s="29">
        <f t="shared" si="0"/>
        <v>40</v>
      </c>
      <c r="L29" s="29">
        <f t="shared" si="1"/>
        <v>0</v>
      </c>
      <c r="M29" s="29">
        <f t="shared" si="2"/>
        <v>22</v>
      </c>
      <c r="N29" s="29">
        <f t="shared" si="3"/>
        <v>0</v>
      </c>
      <c r="O29" s="29">
        <f t="shared" si="4"/>
        <v>62</v>
      </c>
    </row>
    <row r="30" spans="1:15" ht="20.25" x14ac:dyDescent="0.3">
      <c r="A30" s="34" t="s">
        <v>535</v>
      </c>
      <c r="B30" s="13" t="s">
        <v>63</v>
      </c>
      <c r="C30" s="13">
        <v>0.17</v>
      </c>
      <c r="D30" s="13" t="s">
        <v>64</v>
      </c>
      <c r="E30" s="7">
        <v>17407</v>
      </c>
      <c r="F30" s="14"/>
      <c r="G30" s="14"/>
      <c r="H30" s="14"/>
      <c r="I30" s="14"/>
      <c r="K30" s="29">
        <f t="shared" si="0"/>
        <v>0</v>
      </c>
      <c r="L30" s="29">
        <f t="shared" si="1"/>
        <v>0</v>
      </c>
      <c r="M30" s="29">
        <f t="shared" si="2"/>
        <v>0</v>
      </c>
      <c r="N30" s="29">
        <f t="shared" si="3"/>
        <v>0</v>
      </c>
      <c r="O30" s="29">
        <f t="shared" si="4"/>
        <v>0</v>
      </c>
    </row>
    <row r="31" spans="1:15" ht="20.25" x14ac:dyDescent="0.3">
      <c r="A31" s="32" t="s">
        <v>530</v>
      </c>
      <c r="B31" s="13" t="s">
        <v>65</v>
      </c>
      <c r="C31" s="13">
        <v>1</v>
      </c>
      <c r="D31" s="13" t="s">
        <v>64</v>
      </c>
      <c r="E31" s="7">
        <v>17349</v>
      </c>
      <c r="F31" s="14">
        <v>30</v>
      </c>
      <c r="G31" s="14">
        <v>20</v>
      </c>
      <c r="H31" s="14">
        <v>25</v>
      </c>
      <c r="I31" s="14"/>
      <c r="K31" s="29">
        <f t="shared" si="0"/>
        <v>30</v>
      </c>
      <c r="L31" s="29">
        <f t="shared" si="1"/>
        <v>20</v>
      </c>
      <c r="M31" s="29">
        <f t="shared" si="2"/>
        <v>25</v>
      </c>
      <c r="N31" s="29">
        <f t="shared" si="3"/>
        <v>0</v>
      </c>
      <c r="O31" s="29">
        <f t="shared" si="4"/>
        <v>75</v>
      </c>
    </row>
    <row r="32" spans="1:15" ht="15.75" x14ac:dyDescent="0.25">
      <c r="F32" s="19"/>
      <c r="G32" s="23"/>
      <c r="H32" s="23"/>
      <c r="K32" s="10" t="e">
        <f>SUM(K12:K31)</f>
        <v>#VALUE!</v>
      </c>
      <c r="L32" s="10" t="e">
        <f>SUM(L12:L31)</f>
        <v>#VALUE!</v>
      </c>
      <c r="M32" s="10" t="e">
        <f>SUM(M12:M31)</f>
        <v>#VALUE!</v>
      </c>
      <c r="N32" s="10">
        <f>SUM(N12:N31)</f>
        <v>0</v>
      </c>
      <c r="O32" s="31" t="e">
        <f>SUM(O12:O31)</f>
        <v>#VALUE!</v>
      </c>
    </row>
  </sheetData>
  <mergeCells count="1">
    <mergeCell ref="A6:I6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2"/>
  <sheetViews>
    <sheetView topLeftCell="B1" workbookViewId="0">
      <selection activeCell="B1"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58.28515625" style="2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568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>
        <v>4</v>
      </c>
      <c r="H12" s="14"/>
      <c r="I12" s="14"/>
      <c r="K12" s="29">
        <f t="shared" ref="K12:K31" si="0">F12*C12</f>
        <v>0</v>
      </c>
      <c r="L12" s="29">
        <f t="shared" ref="L12:L31" si="1">G12*C12</f>
        <v>18</v>
      </c>
      <c r="M12" s="29">
        <f t="shared" ref="M12:M31" si="2">H12*C12</f>
        <v>0</v>
      </c>
      <c r="N12" s="29">
        <f t="shared" ref="N12:N31" si="3">I12*C12</f>
        <v>0</v>
      </c>
      <c r="O12" s="29">
        <f t="shared" ref="O12:O31" si="4">N12+M12+L12+K12</f>
        <v>18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/>
      <c r="G13" s="14">
        <v>4</v>
      </c>
      <c r="H13" s="14">
        <v>5</v>
      </c>
      <c r="I13" s="14"/>
      <c r="K13" s="29">
        <f t="shared" si="0"/>
        <v>0</v>
      </c>
      <c r="L13" s="29">
        <f t="shared" si="1"/>
        <v>8</v>
      </c>
      <c r="M13" s="29">
        <f t="shared" si="2"/>
        <v>10</v>
      </c>
      <c r="N13" s="29">
        <f t="shared" si="3"/>
        <v>0</v>
      </c>
      <c r="O13" s="29">
        <f t="shared" si="4"/>
        <v>18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 t="s">
        <v>74</v>
      </c>
      <c r="H14" s="25" t="s">
        <v>25</v>
      </c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 t="e">
        <f t="shared" si="2"/>
        <v>#VALUE!</v>
      </c>
      <c r="N14" s="29">
        <f t="shared" si="3"/>
        <v>0</v>
      </c>
      <c r="O14" s="29" t="e">
        <f t="shared" si="4"/>
        <v>#VALUE!</v>
      </c>
    </row>
    <row r="15" spans="1:15" ht="20.25" x14ac:dyDescent="0.3">
      <c r="A15" s="33" t="s">
        <v>531</v>
      </c>
      <c r="B15" s="13" t="s">
        <v>30</v>
      </c>
      <c r="C15" s="13">
        <v>0.8</v>
      </c>
      <c r="D15" s="13" t="s">
        <v>28</v>
      </c>
      <c r="E15" s="7">
        <v>19309</v>
      </c>
      <c r="F15" s="14">
        <v>30</v>
      </c>
      <c r="G15" s="14">
        <v>28</v>
      </c>
      <c r="H15" s="14">
        <v>28</v>
      </c>
      <c r="I15" s="14"/>
      <c r="K15" s="29">
        <f t="shared" si="0"/>
        <v>24</v>
      </c>
      <c r="L15" s="29">
        <f t="shared" si="1"/>
        <v>22.400000000000002</v>
      </c>
      <c r="M15" s="29">
        <f t="shared" si="2"/>
        <v>22.400000000000002</v>
      </c>
      <c r="N15" s="29">
        <f t="shared" si="3"/>
        <v>0</v>
      </c>
      <c r="O15" s="29">
        <f t="shared" si="4"/>
        <v>68.800000000000011</v>
      </c>
    </row>
    <row r="16" spans="1:15" ht="20.25" x14ac:dyDescent="0.3">
      <c r="A16" s="37" t="s">
        <v>532</v>
      </c>
      <c r="B16" s="9" t="s">
        <v>32</v>
      </c>
      <c r="C16" s="9">
        <v>0.35</v>
      </c>
      <c r="D16" s="9" t="s">
        <v>28</v>
      </c>
      <c r="E16" s="8">
        <v>19336</v>
      </c>
      <c r="F16" s="25" t="s">
        <v>71</v>
      </c>
      <c r="G16" s="25" t="s">
        <v>69</v>
      </c>
      <c r="H16" s="25" t="s">
        <v>69</v>
      </c>
      <c r="I16" s="25"/>
      <c r="J16" s="36" t="s">
        <v>25</v>
      </c>
      <c r="K16" s="29" t="e">
        <f t="shared" si="0"/>
        <v>#VALUE!</v>
      </c>
      <c r="L16" s="29" t="e">
        <f t="shared" si="1"/>
        <v>#VALUE!</v>
      </c>
      <c r="M16" s="29" t="e">
        <f t="shared" si="2"/>
        <v>#VALUE!</v>
      </c>
      <c r="N16" s="29">
        <f t="shared" si="3"/>
        <v>0</v>
      </c>
      <c r="O16" s="29" t="e">
        <f t="shared" si="4"/>
        <v>#VALUE!</v>
      </c>
    </row>
    <row r="17" spans="1:15" ht="20.25" x14ac:dyDescent="0.3">
      <c r="A17" s="37" t="s">
        <v>533</v>
      </c>
      <c r="B17" s="9" t="s">
        <v>34</v>
      </c>
      <c r="C17" s="9">
        <v>0.35</v>
      </c>
      <c r="D17" s="9" t="s">
        <v>28</v>
      </c>
      <c r="E17" s="8">
        <v>19337</v>
      </c>
      <c r="F17" s="25" t="s">
        <v>71</v>
      </c>
      <c r="G17" s="25" t="s">
        <v>25</v>
      </c>
      <c r="H17" s="25" t="s">
        <v>69</v>
      </c>
      <c r="I17" s="25"/>
      <c r="J17" s="36" t="s">
        <v>25</v>
      </c>
      <c r="K17" s="29" t="e">
        <f t="shared" si="0"/>
        <v>#VALUE!</v>
      </c>
      <c r="L17" s="29" t="e">
        <f t="shared" si="1"/>
        <v>#VALUE!</v>
      </c>
      <c r="M17" s="29" t="e">
        <f t="shared" si="2"/>
        <v>#VALUE!</v>
      </c>
      <c r="N17" s="29">
        <f t="shared" si="3"/>
        <v>0</v>
      </c>
      <c r="O17" s="29" t="e">
        <f t="shared" si="4"/>
        <v>#VALUE!</v>
      </c>
    </row>
    <row r="18" spans="1:15" ht="20.25" x14ac:dyDescent="0.3">
      <c r="A18" s="37" t="s">
        <v>534</v>
      </c>
      <c r="B18" s="9" t="s">
        <v>36</v>
      </c>
      <c r="C18" s="9">
        <v>0.35</v>
      </c>
      <c r="D18" s="9" t="s">
        <v>28</v>
      </c>
      <c r="E18" s="8">
        <v>19338</v>
      </c>
      <c r="F18" s="25" t="s">
        <v>71</v>
      </c>
      <c r="G18" s="25"/>
      <c r="H18" s="25" t="s">
        <v>69</v>
      </c>
      <c r="I18" s="25"/>
      <c r="J18" s="36" t="s">
        <v>25</v>
      </c>
      <c r="K18" s="29" t="e">
        <f t="shared" si="0"/>
        <v>#VALUE!</v>
      </c>
      <c r="L18" s="29">
        <f t="shared" si="1"/>
        <v>0</v>
      </c>
      <c r="M18" s="29" t="e">
        <f t="shared" si="2"/>
        <v>#VALUE!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2" t="s">
        <v>522</v>
      </c>
      <c r="B19" s="13" t="s">
        <v>38</v>
      </c>
      <c r="C19" s="13">
        <v>2.2000000000000002</v>
      </c>
      <c r="D19" s="13" t="s">
        <v>28</v>
      </c>
      <c r="E19" s="7">
        <v>19314</v>
      </c>
      <c r="F19" s="14">
        <v>20</v>
      </c>
      <c r="G19" s="14">
        <v>30</v>
      </c>
      <c r="H19" s="14"/>
      <c r="I19" s="14"/>
      <c r="K19" s="29">
        <f t="shared" si="0"/>
        <v>44</v>
      </c>
      <c r="L19" s="29">
        <f t="shared" si="1"/>
        <v>66</v>
      </c>
      <c r="M19" s="29">
        <f t="shared" si="2"/>
        <v>0</v>
      </c>
      <c r="N19" s="29">
        <f t="shared" si="3"/>
        <v>0</v>
      </c>
      <c r="O19" s="29">
        <f t="shared" si="4"/>
        <v>110</v>
      </c>
    </row>
    <row r="20" spans="1:15" ht="20.25" x14ac:dyDescent="0.3">
      <c r="A20" s="32" t="s">
        <v>524</v>
      </c>
      <c r="B20" s="13" t="s">
        <v>42</v>
      </c>
      <c r="C20" s="13">
        <v>2.5</v>
      </c>
      <c r="D20" s="13" t="s">
        <v>28</v>
      </c>
      <c r="E20" s="7">
        <v>17353</v>
      </c>
      <c r="F20" s="14"/>
      <c r="G20" s="14"/>
      <c r="H20" s="14"/>
      <c r="I20" s="14"/>
      <c r="K20" s="29">
        <f t="shared" si="0"/>
        <v>0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>
        <f t="shared" si="4"/>
        <v>0</v>
      </c>
    </row>
    <row r="21" spans="1:15" s="19" customFormat="1" ht="20.25" x14ac:dyDescent="0.3">
      <c r="A21" s="32" t="s">
        <v>525</v>
      </c>
      <c r="B21" s="13" t="s">
        <v>48</v>
      </c>
      <c r="C21" s="13">
        <v>2.6</v>
      </c>
      <c r="D21" s="13" t="s">
        <v>28</v>
      </c>
      <c r="E21" s="7">
        <v>1371</v>
      </c>
      <c r="F21" s="14"/>
      <c r="G21" s="14"/>
      <c r="H21" s="14">
        <v>20</v>
      </c>
      <c r="I21" s="14"/>
      <c r="K21" s="29">
        <f t="shared" si="0"/>
        <v>0</v>
      </c>
      <c r="L21" s="29">
        <f t="shared" si="1"/>
        <v>0</v>
      </c>
      <c r="M21" s="29">
        <f t="shared" si="2"/>
        <v>52</v>
      </c>
      <c r="N21" s="29">
        <f t="shared" si="3"/>
        <v>0</v>
      </c>
      <c r="O21" s="29">
        <f t="shared" si="4"/>
        <v>52</v>
      </c>
    </row>
    <row r="22" spans="1:15" ht="20.25" x14ac:dyDescent="0.3">
      <c r="A22" s="32" t="s">
        <v>526</v>
      </c>
      <c r="B22" s="9" t="s">
        <v>50</v>
      </c>
      <c r="C22" s="13">
        <v>3.6</v>
      </c>
      <c r="D22" s="13" t="s">
        <v>28</v>
      </c>
      <c r="E22" s="7">
        <v>19318</v>
      </c>
      <c r="F22" s="14">
        <v>30</v>
      </c>
      <c r="G22" s="14">
        <v>30</v>
      </c>
      <c r="H22" s="14"/>
      <c r="I22" s="14"/>
      <c r="K22" s="29">
        <f t="shared" si="0"/>
        <v>108</v>
      </c>
      <c r="L22" s="29">
        <f t="shared" si="1"/>
        <v>108</v>
      </c>
      <c r="M22" s="29">
        <f t="shared" si="2"/>
        <v>0</v>
      </c>
      <c r="N22" s="29">
        <f t="shared" si="3"/>
        <v>0</v>
      </c>
      <c r="O22" s="29">
        <f t="shared" si="4"/>
        <v>216</v>
      </c>
    </row>
    <row r="23" spans="1:15" s="18" customFormat="1" ht="20.25" x14ac:dyDescent="0.3">
      <c r="A23" s="32" t="s">
        <v>527</v>
      </c>
      <c r="B23" s="13" t="s">
        <v>53</v>
      </c>
      <c r="C23" s="13">
        <v>5</v>
      </c>
      <c r="D23" s="13" t="s">
        <v>28</v>
      </c>
      <c r="E23" s="7">
        <v>19301</v>
      </c>
      <c r="F23" s="14">
        <v>10</v>
      </c>
      <c r="G23" s="14">
        <v>8</v>
      </c>
      <c r="H23" s="14"/>
      <c r="I23" s="14"/>
      <c r="K23" s="29">
        <f t="shared" si="0"/>
        <v>50</v>
      </c>
      <c r="L23" s="29">
        <f t="shared" si="1"/>
        <v>40</v>
      </c>
      <c r="M23" s="29">
        <f t="shared" si="2"/>
        <v>0</v>
      </c>
      <c r="N23" s="29">
        <f t="shared" si="3"/>
        <v>0</v>
      </c>
      <c r="O23" s="29">
        <f t="shared" si="4"/>
        <v>90</v>
      </c>
    </row>
    <row r="24" spans="1:15" ht="20.25" x14ac:dyDescent="0.3">
      <c r="A24" s="32" t="s">
        <v>528</v>
      </c>
      <c r="B24" s="13" t="s">
        <v>55</v>
      </c>
      <c r="C24" s="13">
        <v>5</v>
      </c>
      <c r="D24" s="13" t="s">
        <v>28</v>
      </c>
      <c r="E24" s="7">
        <v>19349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0</v>
      </c>
    </row>
    <row r="25" spans="1:15" ht="20.25" x14ac:dyDescent="0.3">
      <c r="A25" s="35">
        <v>2130</v>
      </c>
      <c r="B25" s="9" t="s">
        <v>517</v>
      </c>
      <c r="C25" s="9">
        <v>2.4</v>
      </c>
      <c r="D25" s="9" t="s">
        <v>58</v>
      </c>
      <c r="E25" s="8">
        <v>19335</v>
      </c>
      <c r="F25" s="25" t="s">
        <v>111</v>
      </c>
      <c r="G25" s="25" t="s">
        <v>69</v>
      </c>
      <c r="H25" s="25" t="s">
        <v>131</v>
      </c>
      <c r="I25" s="25"/>
      <c r="J25" s="36" t="s">
        <v>59</v>
      </c>
      <c r="K25" s="29" t="e">
        <f t="shared" si="0"/>
        <v>#VALUE!</v>
      </c>
      <c r="L25" s="29" t="e">
        <f t="shared" si="1"/>
        <v>#VALUE!</v>
      </c>
      <c r="M25" s="29" t="e">
        <f>H25*C25</f>
        <v>#VALUE!</v>
      </c>
      <c r="N25" s="29">
        <f t="shared" si="3"/>
        <v>0</v>
      </c>
      <c r="O25" s="29" t="e">
        <f t="shared" si="4"/>
        <v>#VALUE!</v>
      </c>
    </row>
    <row r="26" spans="1:15" ht="18" x14ac:dyDescent="0.25">
      <c r="A26" s="32" t="s">
        <v>529</v>
      </c>
      <c r="B26" s="13" t="s">
        <v>61</v>
      </c>
      <c r="C26" s="13">
        <v>5</v>
      </c>
      <c r="D26" s="13" t="s">
        <v>28</v>
      </c>
      <c r="E26" s="7">
        <v>19333</v>
      </c>
      <c r="F26" s="28"/>
      <c r="G26" s="28">
        <v>12</v>
      </c>
      <c r="H26" s="28"/>
      <c r="I26" s="28"/>
      <c r="K26" s="29">
        <f t="shared" si="0"/>
        <v>0</v>
      </c>
      <c r="L26" s="29">
        <f t="shared" si="1"/>
        <v>60</v>
      </c>
      <c r="M26" s="29">
        <f t="shared" si="2"/>
        <v>0</v>
      </c>
      <c r="N26" s="29">
        <f t="shared" si="3"/>
        <v>0</v>
      </c>
      <c r="O26" s="29">
        <f t="shared" si="4"/>
        <v>60</v>
      </c>
    </row>
    <row r="27" spans="1:15" ht="20.25" x14ac:dyDescent="0.3">
      <c r="A27" s="32">
        <v>4266</v>
      </c>
      <c r="B27" s="13" t="s">
        <v>62</v>
      </c>
      <c r="C27" s="13">
        <v>3.3</v>
      </c>
      <c r="D27" s="13" t="s">
        <v>28</v>
      </c>
      <c r="E27" s="7">
        <v>19280</v>
      </c>
      <c r="F27" s="14">
        <v>2</v>
      </c>
      <c r="G27" s="14"/>
      <c r="H27" s="14"/>
      <c r="I27" s="14"/>
      <c r="K27" s="29">
        <f t="shared" si="0"/>
        <v>6.6</v>
      </c>
      <c r="L27" s="29">
        <f t="shared" si="1"/>
        <v>0</v>
      </c>
      <c r="M27" s="29">
        <f t="shared" si="2"/>
        <v>0</v>
      </c>
      <c r="N27" s="29">
        <f t="shared" si="3"/>
        <v>0</v>
      </c>
      <c r="O27" s="29">
        <f t="shared" si="4"/>
        <v>6.6</v>
      </c>
    </row>
    <row r="28" spans="1:15" ht="20.25" x14ac:dyDescent="0.3">
      <c r="A28" s="35" t="s">
        <v>163</v>
      </c>
      <c r="B28" s="9" t="s">
        <v>165</v>
      </c>
      <c r="C28" s="9">
        <v>2.5</v>
      </c>
      <c r="D28" s="9" t="s">
        <v>58</v>
      </c>
      <c r="E28" s="8">
        <v>19332</v>
      </c>
      <c r="F28" s="25" t="s">
        <v>71</v>
      </c>
      <c r="G28" s="25" t="s">
        <v>513</v>
      </c>
      <c r="H28" s="25" t="s">
        <v>111</v>
      </c>
      <c r="I28" s="25"/>
      <c r="J28" s="36" t="s">
        <v>167</v>
      </c>
      <c r="K28" s="29" t="e">
        <f t="shared" si="0"/>
        <v>#VALUE!</v>
      </c>
      <c r="L28" s="29" t="e">
        <f t="shared" si="1"/>
        <v>#VALUE!</v>
      </c>
      <c r="M28" s="29" t="e">
        <f>H28*C28</f>
        <v>#VALUE!</v>
      </c>
      <c r="N28" s="29">
        <f t="shared" si="3"/>
        <v>0</v>
      </c>
      <c r="O28" s="29" t="e">
        <f t="shared" si="4"/>
        <v>#VALUE!</v>
      </c>
    </row>
    <row r="29" spans="1:15" ht="20.25" x14ac:dyDescent="0.3">
      <c r="A29" s="32" t="s">
        <v>164</v>
      </c>
      <c r="B29" s="13" t="s">
        <v>166</v>
      </c>
      <c r="C29" s="13">
        <v>2</v>
      </c>
      <c r="D29" s="13" t="s">
        <v>28</v>
      </c>
      <c r="E29" s="7">
        <v>19348</v>
      </c>
      <c r="F29" s="14">
        <v>15</v>
      </c>
      <c r="G29" s="14">
        <v>20</v>
      </c>
      <c r="H29" s="14">
        <v>20</v>
      </c>
      <c r="I29" s="14"/>
      <c r="K29" s="29">
        <f t="shared" si="0"/>
        <v>30</v>
      </c>
      <c r="L29" s="29">
        <f t="shared" si="1"/>
        <v>40</v>
      </c>
      <c r="M29" s="29">
        <f t="shared" si="2"/>
        <v>40</v>
      </c>
      <c r="N29" s="29">
        <f t="shared" si="3"/>
        <v>0</v>
      </c>
      <c r="O29" s="29">
        <f t="shared" si="4"/>
        <v>110</v>
      </c>
    </row>
    <row r="30" spans="1:15" ht="20.25" x14ac:dyDescent="0.3">
      <c r="A30" s="34" t="s">
        <v>535</v>
      </c>
      <c r="B30" s="13" t="s">
        <v>63</v>
      </c>
      <c r="C30" s="13">
        <v>0.17</v>
      </c>
      <c r="D30" s="13" t="s">
        <v>64</v>
      </c>
      <c r="E30" s="7">
        <v>17407</v>
      </c>
      <c r="F30" s="14"/>
      <c r="G30" s="14"/>
      <c r="H30" s="14">
        <v>20</v>
      </c>
      <c r="I30" s="14"/>
      <c r="K30" s="29">
        <f t="shared" si="0"/>
        <v>0</v>
      </c>
      <c r="L30" s="29">
        <f t="shared" si="1"/>
        <v>0</v>
      </c>
      <c r="M30" s="29">
        <f t="shared" si="2"/>
        <v>3.4000000000000004</v>
      </c>
      <c r="N30" s="29">
        <f t="shared" si="3"/>
        <v>0</v>
      </c>
      <c r="O30" s="29">
        <f t="shared" si="4"/>
        <v>3.4000000000000004</v>
      </c>
    </row>
    <row r="31" spans="1:15" ht="20.25" x14ac:dyDescent="0.3">
      <c r="A31" s="32" t="s">
        <v>530</v>
      </c>
      <c r="B31" s="13" t="s">
        <v>65</v>
      </c>
      <c r="C31" s="13">
        <v>1</v>
      </c>
      <c r="D31" s="13" t="s">
        <v>64</v>
      </c>
      <c r="E31" s="7">
        <v>17349</v>
      </c>
      <c r="F31" s="14">
        <v>60</v>
      </c>
      <c r="G31" s="14">
        <v>20</v>
      </c>
      <c r="H31" s="14"/>
      <c r="I31" s="14"/>
      <c r="K31" s="29">
        <f t="shared" si="0"/>
        <v>60</v>
      </c>
      <c r="L31" s="29">
        <f t="shared" si="1"/>
        <v>20</v>
      </c>
      <c r="M31" s="29">
        <f t="shared" si="2"/>
        <v>0</v>
      </c>
      <c r="N31" s="29">
        <f t="shared" si="3"/>
        <v>0</v>
      </c>
      <c r="O31" s="29">
        <f t="shared" si="4"/>
        <v>80</v>
      </c>
    </row>
    <row r="32" spans="1:15" ht="15.75" x14ac:dyDescent="0.25">
      <c r="F32" s="19"/>
      <c r="G32" s="23"/>
      <c r="H32" s="23"/>
      <c r="K32" s="10" t="e">
        <f>SUM(K12:K31)</f>
        <v>#VALUE!</v>
      </c>
      <c r="L32" s="10" t="e">
        <f>SUM(L12:L31)</f>
        <v>#VALUE!</v>
      </c>
      <c r="M32" s="10" t="e">
        <f>SUM(M12:M31)</f>
        <v>#VALUE!</v>
      </c>
      <c r="N32" s="10">
        <f>SUM(N12:N31)</f>
        <v>0</v>
      </c>
      <c r="O32" s="31" t="e">
        <f>SUM(O12:O31)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2"/>
  <sheetViews>
    <sheetView zoomScale="80" zoomScaleNormal="8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58.28515625" style="2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21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569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>
        <v>3</v>
      </c>
      <c r="G12" s="14">
        <v>5</v>
      </c>
      <c r="H12" s="14">
        <v>5</v>
      </c>
      <c r="I12" s="14">
        <v>1</v>
      </c>
      <c r="K12" s="29">
        <f t="shared" ref="K12:K31" si="0">F12*C12</f>
        <v>13.5</v>
      </c>
      <c r="L12" s="29">
        <f t="shared" ref="L12:L31" si="1">G12*C12</f>
        <v>22.5</v>
      </c>
      <c r="M12" s="29">
        <f t="shared" ref="M12:M31" si="2">H12*C12</f>
        <v>22.5</v>
      </c>
      <c r="N12" s="29">
        <f t="shared" ref="N12:N31" si="3">I12*C12</f>
        <v>4.5</v>
      </c>
      <c r="O12" s="29">
        <f t="shared" ref="O12:O31" si="4">N12+M12+L12+K12</f>
        <v>63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>
        <v>10</v>
      </c>
      <c r="G13" s="14">
        <v>5</v>
      </c>
      <c r="H13" s="14">
        <v>5</v>
      </c>
      <c r="I13" s="14">
        <v>2</v>
      </c>
      <c r="K13" s="29">
        <f t="shared" si="0"/>
        <v>20</v>
      </c>
      <c r="L13" s="29">
        <f t="shared" si="1"/>
        <v>10</v>
      </c>
      <c r="M13" s="29">
        <f t="shared" si="2"/>
        <v>10</v>
      </c>
      <c r="N13" s="29">
        <f t="shared" si="3"/>
        <v>4</v>
      </c>
      <c r="O13" s="29">
        <f t="shared" si="4"/>
        <v>44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 t="s">
        <v>25</v>
      </c>
      <c r="H14" s="25" t="s">
        <v>74</v>
      </c>
      <c r="I14" s="25" t="s">
        <v>74</v>
      </c>
      <c r="J14" s="36" t="s">
        <v>25</v>
      </c>
      <c r="K14" s="29" t="e">
        <f t="shared" si="0"/>
        <v>#VALUE!</v>
      </c>
      <c r="L14" s="29" t="e">
        <f t="shared" si="1"/>
        <v>#VALUE!</v>
      </c>
      <c r="M14" s="29" t="e">
        <f t="shared" si="2"/>
        <v>#VALUE!</v>
      </c>
      <c r="N14" s="29" t="e">
        <f t="shared" si="3"/>
        <v>#VALUE!</v>
      </c>
      <c r="O14" s="29" t="e">
        <f t="shared" si="4"/>
        <v>#VALUE!</v>
      </c>
    </row>
    <row r="15" spans="1:15" ht="20.25" x14ac:dyDescent="0.3">
      <c r="A15" s="33" t="s">
        <v>531</v>
      </c>
      <c r="B15" s="13" t="s">
        <v>30</v>
      </c>
      <c r="C15" s="13">
        <v>0.8</v>
      </c>
      <c r="D15" s="13" t="s">
        <v>28</v>
      </c>
      <c r="E15" s="7">
        <v>19309</v>
      </c>
      <c r="F15" s="14">
        <v>50</v>
      </c>
      <c r="G15" s="14">
        <v>60</v>
      </c>
      <c r="H15" s="14">
        <v>50</v>
      </c>
      <c r="I15" s="14">
        <v>60</v>
      </c>
      <c r="K15" s="29">
        <f t="shared" si="0"/>
        <v>40</v>
      </c>
      <c r="L15" s="29">
        <f t="shared" si="1"/>
        <v>48</v>
      </c>
      <c r="M15" s="29">
        <f t="shared" si="2"/>
        <v>40</v>
      </c>
      <c r="N15" s="29">
        <f t="shared" si="3"/>
        <v>48</v>
      </c>
      <c r="O15" s="29">
        <f t="shared" si="4"/>
        <v>176</v>
      </c>
    </row>
    <row r="16" spans="1:15" ht="20.25" x14ac:dyDescent="0.3">
      <c r="A16" s="37" t="s">
        <v>532</v>
      </c>
      <c r="B16" s="9" t="s">
        <v>32</v>
      </c>
      <c r="C16" s="9">
        <v>0.35</v>
      </c>
      <c r="D16" s="9" t="s">
        <v>28</v>
      </c>
      <c r="E16" s="8">
        <v>19336</v>
      </c>
      <c r="F16" s="25" t="s">
        <v>70</v>
      </c>
      <c r="G16" s="25" t="s">
        <v>69</v>
      </c>
      <c r="H16" s="25" t="s">
        <v>71</v>
      </c>
      <c r="I16" s="25" t="s">
        <v>68</v>
      </c>
      <c r="J16" s="36" t="s">
        <v>25</v>
      </c>
      <c r="K16" s="29" t="e">
        <f t="shared" si="0"/>
        <v>#VALUE!</v>
      </c>
      <c r="L16" s="29" t="e">
        <f t="shared" si="1"/>
        <v>#VALUE!</v>
      </c>
      <c r="M16" s="29" t="e">
        <f t="shared" si="2"/>
        <v>#VALUE!</v>
      </c>
      <c r="N16" s="29" t="e">
        <f t="shared" si="3"/>
        <v>#VALUE!</v>
      </c>
      <c r="O16" s="29" t="e">
        <f t="shared" si="4"/>
        <v>#VALUE!</v>
      </c>
    </row>
    <row r="17" spans="1:15" ht="20.25" x14ac:dyDescent="0.3">
      <c r="A17" s="37" t="s">
        <v>533</v>
      </c>
      <c r="B17" s="9" t="s">
        <v>34</v>
      </c>
      <c r="C17" s="9">
        <v>0.35</v>
      </c>
      <c r="D17" s="9" t="s">
        <v>28</v>
      </c>
      <c r="E17" s="8">
        <v>19337</v>
      </c>
      <c r="F17" s="25" t="s">
        <v>70</v>
      </c>
      <c r="G17" s="25" t="s">
        <v>69</v>
      </c>
      <c r="H17" s="25" t="s">
        <v>71</v>
      </c>
      <c r="I17" s="25" t="s">
        <v>68</v>
      </c>
      <c r="J17" s="36" t="s">
        <v>25</v>
      </c>
      <c r="K17" s="29" t="e">
        <f t="shared" si="0"/>
        <v>#VALUE!</v>
      </c>
      <c r="L17" s="29" t="e">
        <f t="shared" si="1"/>
        <v>#VALUE!</v>
      </c>
      <c r="M17" s="29" t="e">
        <f t="shared" si="2"/>
        <v>#VALUE!</v>
      </c>
      <c r="N17" s="29" t="e">
        <f t="shared" si="3"/>
        <v>#VALUE!</v>
      </c>
      <c r="O17" s="29" t="e">
        <f t="shared" si="4"/>
        <v>#VALUE!</v>
      </c>
    </row>
    <row r="18" spans="1:15" ht="20.25" x14ac:dyDescent="0.3">
      <c r="A18" s="37" t="s">
        <v>534</v>
      </c>
      <c r="B18" s="9" t="s">
        <v>36</v>
      </c>
      <c r="C18" s="9">
        <v>0.35</v>
      </c>
      <c r="D18" s="9" t="s">
        <v>28</v>
      </c>
      <c r="E18" s="8">
        <v>19338</v>
      </c>
      <c r="F18" s="25" t="s">
        <v>70</v>
      </c>
      <c r="G18" s="25" t="s">
        <v>25</v>
      </c>
      <c r="H18" s="25" t="s">
        <v>71</v>
      </c>
      <c r="I18" s="25" t="s">
        <v>68</v>
      </c>
      <c r="J18" s="36" t="s">
        <v>25</v>
      </c>
      <c r="K18" s="29" t="e">
        <f t="shared" si="0"/>
        <v>#VALUE!</v>
      </c>
      <c r="L18" s="29" t="e">
        <f t="shared" si="1"/>
        <v>#VALUE!</v>
      </c>
      <c r="M18" s="29" t="e">
        <f t="shared" si="2"/>
        <v>#VALUE!</v>
      </c>
      <c r="N18" s="29" t="e">
        <f t="shared" si="3"/>
        <v>#VALUE!</v>
      </c>
      <c r="O18" s="29" t="e">
        <f t="shared" si="4"/>
        <v>#VALUE!</v>
      </c>
    </row>
    <row r="19" spans="1:15" ht="20.25" x14ac:dyDescent="0.3">
      <c r="A19" s="32" t="s">
        <v>522</v>
      </c>
      <c r="B19" s="13" t="s">
        <v>38</v>
      </c>
      <c r="C19" s="13">
        <v>2.2000000000000002</v>
      </c>
      <c r="D19" s="13" t="s">
        <v>28</v>
      </c>
      <c r="E19" s="7">
        <v>19314</v>
      </c>
      <c r="F19" s="14">
        <v>20</v>
      </c>
      <c r="G19" s="14">
        <v>20</v>
      </c>
      <c r="H19" s="14">
        <v>10</v>
      </c>
      <c r="I19" s="14">
        <v>10</v>
      </c>
      <c r="K19" s="29">
        <f t="shared" si="0"/>
        <v>44</v>
      </c>
      <c r="L19" s="29">
        <f t="shared" si="1"/>
        <v>44</v>
      </c>
      <c r="M19" s="29">
        <f t="shared" si="2"/>
        <v>22</v>
      </c>
      <c r="N19" s="29">
        <f t="shared" si="3"/>
        <v>22</v>
      </c>
      <c r="O19" s="29">
        <f t="shared" si="4"/>
        <v>132</v>
      </c>
    </row>
    <row r="20" spans="1:15" ht="20.25" x14ac:dyDescent="0.3">
      <c r="A20" s="32" t="s">
        <v>524</v>
      </c>
      <c r="B20" s="13" t="s">
        <v>42</v>
      </c>
      <c r="C20" s="13">
        <v>2.5</v>
      </c>
      <c r="D20" s="13" t="s">
        <v>28</v>
      </c>
      <c r="E20" s="7">
        <v>17353</v>
      </c>
      <c r="F20" s="14"/>
      <c r="G20" s="14"/>
      <c r="H20" s="14"/>
      <c r="I20" s="14"/>
      <c r="K20" s="29">
        <f t="shared" si="0"/>
        <v>0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>
        <f t="shared" si="4"/>
        <v>0</v>
      </c>
    </row>
    <row r="21" spans="1:15" s="19" customFormat="1" ht="20.25" x14ac:dyDescent="0.3">
      <c r="A21" s="32" t="s">
        <v>525</v>
      </c>
      <c r="B21" s="13" t="s">
        <v>48</v>
      </c>
      <c r="C21" s="13">
        <v>2.6</v>
      </c>
      <c r="D21" s="13" t="s">
        <v>28</v>
      </c>
      <c r="E21" s="7">
        <v>1371</v>
      </c>
      <c r="F21" s="14">
        <v>8</v>
      </c>
      <c r="G21" s="14">
        <v>20</v>
      </c>
      <c r="H21" s="14">
        <v>10</v>
      </c>
      <c r="I21" s="14">
        <v>20</v>
      </c>
      <c r="K21" s="29">
        <f t="shared" si="0"/>
        <v>20.8</v>
      </c>
      <c r="L21" s="29">
        <f t="shared" si="1"/>
        <v>52</v>
      </c>
      <c r="M21" s="29">
        <f t="shared" si="2"/>
        <v>26</v>
      </c>
      <c r="N21" s="29">
        <f t="shared" si="3"/>
        <v>52</v>
      </c>
      <c r="O21" s="29">
        <f t="shared" si="4"/>
        <v>150.80000000000001</v>
      </c>
    </row>
    <row r="22" spans="1:15" ht="20.25" x14ac:dyDescent="0.3">
      <c r="A22" s="32" t="s">
        <v>526</v>
      </c>
      <c r="B22" s="9" t="s">
        <v>50</v>
      </c>
      <c r="C22" s="13">
        <v>3.6</v>
      </c>
      <c r="D22" s="13" t="s">
        <v>28</v>
      </c>
      <c r="E22" s="7">
        <v>19318</v>
      </c>
      <c r="F22" s="14">
        <v>50</v>
      </c>
      <c r="G22" s="14">
        <v>50</v>
      </c>
      <c r="H22" s="14">
        <v>40</v>
      </c>
      <c r="I22" s="14">
        <v>40</v>
      </c>
      <c r="K22" s="29">
        <f t="shared" si="0"/>
        <v>180</v>
      </c>
      <c r="L22" s="29">
        <f t="shared" si="1"/>
        <v>180</v>
      </c>
      <c r="M22" s="29">
        <f t="shared" si="2"/>
        <v>144</v>
      </c>
      <c r="N22" s="29">
        <f t="shared" si="3"/>
        <v>144</v>
      </c>
      <c r="O22" s="29">
        <f t="shared" si="4"/>
        <v>648</v>
      </c>
    </row>
    <row r="23" spans="1:15" s="18" customFormat="1" ht="20.25" x14ac:dyDescent="0.3">
      <c r="A23" s="32" t="s">
        <v>527</v>
      </c>
      <c r="B23" s="13" t="s">
        <v>53</v>
      </c>
      <c r="C23" s="13">
        <v>5</v>
      </c>
      <c r="D23" s="13" t="s">
        <v>28</v>
      </c>
      <c r="E23" s="7">
        <v>19301</v>
      </c>
      <c r="F23" s="14">
        <v>20</v>
      </c>
      <c r="G23" s="14">
        <v>12</v>
      </c>
      <c r="H23" s="14">
        <v>2</v>
      </c>
      <c r="I23" s="14">
        <v>2</v>
      </c>
      <c r="K23" s="29">
        <f t="shared" si="0"/>
        <v>100</v>
      </c>
      <c r="L23" s="29">
        <f t="shared" si="1"/>
        <v>60</v>
      </c>
      <c r="M23" s="29">
        <f t="shared" si="2"/>
        <v>10</v>
      </c>
      <c r="N23" s="29">
        <f t="shared" si="3"/>
        <v>10</v>
      </c>
      <c r="O23" s="29">
        <f t="shared" si="4"/>
        <v>180</v>
      </c>
    </row>
    <row r="24" spans="1:15" ht="20.25" x14ac:dyDescent="0.3">
      <c r="A24" s="32" t="s">
        <v>528</v>
      </c>
      <c r="B24" s="13" t="s">
        <v>55</v>
      </c>
      <c r="C24" s="13">
        <v>5</v>
      </c>
      <c r="D24" s="13" t="s">
        <v>28</v>
      </c>
      <c r="E24" s="7">
        <v>19349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0</v>
      </c>
    </row>
    <row r="25" spans="1:15" ht="20.25" x14ac:dyDescent="0.3">
      <c r="A25" s="35">
        <v>2130</v>
      </c>
      <c r="B25" s="9" t="s">
        <v>517</v>
      </c>
      <c r="C25" s="9">
        <v>2.4</v>
      </c>
      <c r="D25" s="9" t="s">
        <v>58</v>
      </c>
      <c r="E25" s="8">
        <v>19335</v>
      </c>
      <c r="F25" s="25" t="s">
        <v>471</v>
      </c>
      <c r="G25" s="25" t="s">
        <v>542</v>
      </c>
      <c r="H25" s="25" t="s">
        <v>471</v>
      </c>
      <c r="I25" s="25" t="s">
        <v>471</v>
      </c>
      <c r="J25" s="36" t="s">
        <v>59</v>
      </c>
      <c r="K25" s="29" t="e">
        <f t="shared" si="0"/>
        <v>#VALUE!</v>
      </c>
      <c r="L25" s="29" t="e">
        <f t="shared" si="1"/>
        <v>#VALUE!</v>
      </c>
      <c r="M25" s="29" t="e">
        <f>H25*C25</f>
        <v>#VALUE!</v>
      </c>
      <c r="N25" s="29" t="e">
        <f t="shared" si="3"/>
        <v>#VALUE!</v>
      </c>
      <c r="O25" s="29" t="e">
        <f t="shared" si="4"/>
        <v>#VALUE!</v>
      </c>
    </row>
    <row r="26" spans="1:15" ht="18" x14ac:dyDescent="0.25">
      <c r="A26" s="32" t="s">
        <v>529</v>
      </c>
      <c r="B26" s="13" t="s">
        <v>61</v>
      </c>
      <c r="C26" s="13">
        <v>5</v>
      </c>
      <c r="D26" s="13" t="s">
        <v>28</v>
      </c>
      <c r="E26" s="7">
        <v>19333</v>
      </c>
      <c r="F26" s="28">
        <v>30</v>
      </c>
      <c r="G26" s="28">
        <v>20</v>
      </c>
      <c r="H26" s="28">
        <v>15</v>
      </c>
      <c r="I26" s="28">
        <v>15</v>
      </c>
      <c r="K26" s="29">
        <f t="shared" si="0"/>
        <v>150</v>
      </c>
      <c r="L26" s="29">
        <f t="shared" si="1"/>
        <v>100</v>
      </c>
      <c r="M26" s="29">
        <f t="shared" si="2"/>
        <v>75</v>
      </c>
      <c r="N26" s="29">
        <f t="shared" si="3"/>
        <v>75</v>
      </c>
      <c r="O26" s="29">
        <f t="shared" si="4"/>
        <v>400</v>
      </c>
    </row>
    <row r="27" spans="1:15" ht="20.25" x14ac:dyDescent="0.3">
      <c r="A27" s="32">
        <v>4266</v>
      </c>
      <c r="B27" s="13" t="s">
        <v>62</v>
      </c>
      <c r="C27" s="13">
        <v>3.3</v>
      </c>
      <c r="D27" s="13" t="s">
        <v>28</v>
      </c>
      <c r="E27" s="7">
        <v>19280</v>
      </c>
      <c r="F27" s="14">
        <v>3</v>
      </c>
      <c r="G27" s="14">
        <v>3</v>
      </c>
      <c r="H27" s="14">
        <v>5</v>
      </c>
      <c r="I27" s="14"/>
      <c r="K27" s="29">
        <f t="shared" si="0"/>
        <v>9.8999999999999986</v>
      </c>
      <c r="L27" s="29">
        <f t="shared" si="1"/>
        <v>9.8999999999999986</v>
      </c>
      <c r="M27" s="29">
        <f t="shared" si="2"/>
        <v>16.5</v>
      </c>
      <c r="N27" s="29">
        <f t="shared" si="3"/>
        <v>0</v>
      </c>
      <c r="O27" s="29">
        <f t="shared" si="4"/>
        <v>36.299999999999997</v>
      </c>
    </row>
    <row r="28" spans="1:15" ht="20.25" x14ac:dyDescent="0.3">
      <c r="A28" s="35" t="s">
        <v>163</v>
      </c>
      <c r="B28" s="9" t="s">
        <v>165</v>
      </c>
      <c r="C28" s="9">
        <v>2.5</v>
      </c>
      <c r="D28" s="9" t="s">
        <v>58</v>
      </c>
      <c r="E28" s="8">
        <v>19332</v>
      </c>
      <c r="F28" s="25" t="s">
        <v>68</v>
      </c>
      <c r="G28" s="25" t="s">
        <v>68</v>
      </c>
      <c r="H28" s="25" t="s">
        <v>70</v>
      </c>
      <c r="I28" s="25" t="s">
        <v>68</v>
      </c>
      <c r="J28" s="36" t="s">
        <v>167</v>
      </c>
      <c r="K28" s="29" t="e">
        <f t="shared" si="0"/>
        <v>#VALUE!</v>
      </c>
      <c r="L28" s="29" t="e">
        <f t="shared" si="1"/>
        <v>#VALUE!</v>
      </c>
      <c r="M28" s="29" t="e">
        <f>H28*C28</f>
        <v>#VALUE!</v>
      </c>
      <c r="N28" s="29" t="e">
        <f t="shared" si="3"/>
        <v>#VALUE!</v>
      </c>
      <c r="O28" s="29" t="e">
        <f t="shared" si="4"/>
        <v>#VALUE!</v>
      </c>
    </row>
    <row r="29" spans="1:15" ht="20.25" x14ac:dyDescent="0.3">
      <c r="A29" s="32" t="s">
        <v>164</v>
      </c>
      <c r="B29" s="13" t="s">
        <v>166</v>
      </c>
      <c r="C29" s="13">
        <v>2</v>
      </c>
      <c r="D29" s="13" t="s">
        <v>28</v>
      </c>
      <c r="E29" s="7">
        <v>19348</v>
      </c>
      <c r="F29" s="14">
        <v>20</v>
      </c>
      <c r="G29" s="14">
        <v>20</v>
      </c>
      <c r="H29" s="14">
        <v>20</v>
      </c>
      <c r="I29" s="14">
        <v>20</v>
      </c>
      <c r="K29" s="29">
        <f t="shared" si="0"/>
        <v>40</v>
      </c>
      <c r="L29" s="29">
        <f t="shared" si="1"/>
        <v>40</v>
      </c>
      <c r="M29" s="29">
        <f t="shared" si="2"/>
        <v>40</v>
      </c>
      <c r="N29" s="29">
        <f t="shared" si="3"/>
        <v>40</v>
      </c>
      <c r="O29" s="29">
        <f t="shared" si="4"/>
        <v>160</v>
      </c>
    </row>
    <row r="30" spans="1:15" ht="20.25" x14ac:dyDescent="0.3">
      <c r="A30" s="34" t="s">
        <v>535</v>
      </c>
      <c r="B30" s="13" t="s">
        <v>63</v>
      </c>
      <c r="C30" s="13">
        <v>0.17</v>
      </c>
      <c r="D30" s="13" t="s">
        <v>64</v>
      </c>
      <c r="E30" s="7">
        <v>17407</v>
      </c>
      <c r="F30" s="14">
        <v>20</v>
      </c>
      <c r="G30" s="14">
        <v>30</v>
      </c>
      <c r="H30" s="14">
        <v>40</v>
      </c>
      <c r="I30" s="14">
        <v>40</v>
      </c>
      <c r="K30" s="29">
        <f t="shared" si="0"/>
        <v>3.4000000000000004</v>
      </c>
      <c r="L30" s="29">
        <f t="shared" si="1"/>
        <v>5.1000000000000005</v>
      </c>
      <c r="M30" s="29">
        <f t="shared" si="2"/>
        <v>6.8000000000000007</v>
      </c>
      <c r="N30" s="29">
        <f t="shared" si="3"/>
        <v>6.8000000000000007</v>
      </c>
      <c r="O30" s="29">
        <f t="shared" si="4"/>
        <v>22.1</v>
      </c>
    </row>
    <row r="31" spans="1:15" ht="20.25" x14ac:dyDescent="0.3">
      <c r="A31" s="32" t="s">
        <v>530</v>
      </c>
      <c r="B31" s="13" t="s">
        <v>65</v>
      </c>
      <c r="C31" s="13">
        <v>1</v>
      </c>
      <c r="D31" s="13" t="s">
        <v>64</v>
      </c>
      <c r="E31" s="7">
        <v>17349</v>
      </c>
      <c r="F31" s="14">
        <v>40</v>
      </c>
      <c r="G31" s="14">
        <v>30</v>
      </c>
      <c r="H31" s="14">
        <v>30</v>
      </c>
      <c r="I31" s="14">
        <v>40</v>
      </c>
      <c r="K31" s="29">
        <f t="shared" si="0"/>
        <v>40</v>
      </c>
      <c r="L31" s="29">
        <f t="shared" si="1"/>
        <v>30</v>
      </c>
      <c r="M31" s="29">
        <f t="shared" si="2"/>
        <v>30</v>
      </c>
      <c r="N31" s="29">
        <f t="shared" si="3"/>
        <v>40</v>
      </c>
      <c r="O31" s="29">
        <f t="shared" si="4"/>
        <v>140</v>
      </c>
    </row>
    <row r="32" spans="1:15" ht="15.75" x14ac:dyDescent="0.25">
      <c r="F32" s="19"/>
      <c r="G32" s="23"/>
      <c r="H32" s="23"/>
      <c r="K32" s="10" t="e">
        <f>SUM(K12:K31)</f>
        <v>#VALUE!</v>
      </c>
      <c r="L32" s="10" t="e">
        <f>SUM(L12:L31)</f>
        <v>#VALUE!</v>
      </c>
      <c r="M32" s="10" t="e">
        <f>SUM(M12:M31)</f>
        <v>#VALUE!</v>
      </c>
      <c r="N32" s="10" t="e">
        <f>SUM(N12:N31)</f>
        <v>#VALUE!</v>
      </c>
      <c r="O32" s="31" t="e">
        <f>SUM(O12:O31)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1" orientation="landscape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2"/>
  <sheetViews>
    <sheetView zoomScale="90" zoomScaleNormal="90" workbookViewId="0">
      <selection sqref="A1:XFD1048576"/>
    </sheetView>
  </sheetViews>
  <sheetFormatPr baseColWidth="10" defaultColWidth="11.42578125" defaultRowHeight="15" x14ac:dyDescent="0.2"/>
  <cols>
    <col min="1" max="1" width="23.140625" style="2" customWidth="1"/>
    <col min="2" max="2" width="58.28515625" style="2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17.28515625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42578125" style="2" customWidth="1"/>
    <col min="17" max="16384" width="11.42578125" style="2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</row>
    <row r="6" spans="1:15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15" ht="20.25" x14ac:dyDescent="0.3">
      <c r="A7" s="3" t="s">
        <v>570</v>
      </c>
      <c r="B7" s="3"/>
      <c r="C7" s="3"/>
      <c r="D7" s="4"/>
      <c r="E7" s="4"/>
      <c r="F7" s="4"/>
      <c r="G7" s="4"/>
      <c r="H7" s="4"/>
      <c r="I7" s="4"/>
    </row>
    <row r="8" spans="1:15" ht="20.25" x14ac:dyDescent="0.3">
      <c r="A8" s="5"/>
      <c r="B8" s="5"/>
      <c r="C8" s="3"/>
      <c r="D8" s="4"/>
      <c r="E8" s="4"/>
      <c r="F8" s="4"/>
      <c r="G8" s="4"/>
      <c r="H8" s="4"/>
      <c r="I8" s="4"/>
    </row>
    <row r="9" spans="1:15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15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15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10" t="s">
        <v>495</v>
      </c>
    </row>
    <row r="12" spans="1:15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>
        <v>1</v>
      </c>
      <c r="G12" s="14"/>
      <c r="H12" s="14"/>
      <c r="I12" s="14"/>
      <c r="K12" s="29">
        <f t="shared" ref="K12:K31" si="0">F12*C12</f>
        <v>4.5</v>
      </c>
      <c r="L12" s="29">
        <f t="shared" ref="L12:L31" si="1">G12*C12</f>
        <v>0</v>
      </c>
      <c r="M12" s="29">
        <f t="shared" ref="M12:M31" si="2">H12*C12</f>
        <v>0</v>
      </c>
      <c r="N12" s="29">
        <f t="shared" ref="N12:N31" si="3">I12*C12</f>
        <v>0</v>
      </c>
      <c r="O12" s="29">
        <f t="shared" ref="O12:O31" si="4">N12+M12+L12+K12</f>
        <v>4.5</v>
      </c>
    </row>
    <row r="13" spans="1:15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/>
      <c r="G13" s="14"/>
      <c r="H13" s="14"/>
      <c r="I13" s="14"/>
      <c r="K13" s="29">
        <f t="shared" si="0"/>
        <v>0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29">
        <f t="shared" si="4"/>
        <v>0</v>
      </c>
    </row>
    <row r="14" spans="1:15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/>
      <c r="G14" s="25"/>
      <c r="H14" s="25"/>
      <c r="I14" s="25"/>
      <c r="J14" s="36" t="s">
        <v>25</v>
      </c>
      <c r="K14" s="29">
        <f t="shared" si="0"/>
        <v>0</v>
      </c>
      <c r="L14" s="29">
        <f t="shared" si="1"/>
        <v>0</v>
      </c>
      <c r="M14" s="29">
        <f t="shared" si="2"/>
        <v>0</v>
      </c>
      <c r="N14" s="29">
        <f t="shared" si="3"/>
        <v>0</v>
      </c>
      <c r="O14" s="29">
        <f t="shared" si="4"/>
        <v>0</v>
      </c>
    </row>
    <row r="15" spans="1:15" ht="20.25" x14ac:dyDescent="0.3">
      <c r="A15" s="33" t="s">
        <v>531</v>
      </c>
      <c r="B15" s="13" t="s">
        <v>30</v>
      </c>
      <c r="C15" s="13">
        <v>0.8</v>
      </c>
      <c r="D15" s="13" t="s">
        <v>28</v>
      </c>
      <c r="E15" s="7">
        <v>19309</v>
      </c>
      <c r="F15" s="14">
        <v>40</v>
      </c>
      <c r="G15" s="14"/>
      <c r="H15" s="14"/>
      <c r="I15" s="14"/>
      <c r="K15" s="29">
        <f t="shared" si="0"/>
        <v>32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29">
        <f t="shared" si="4"/>
        <v>32</v>
      </c>
    </row>
    <row r="16" spans="1:15" ht="20.25" x14ac:dyDescent="0.3">
      <c r="A16" s="37" t="s">
        <v>532</v>
      </c>
      <c r="B16" s="9" t="s">
        <v>32</v>
      </c>
      <c r="C16" s="9">
        <v>0.35</v>
      </c>
      <c r="D16" s="9" t="s">
        <v>28</v>
      </c>
      <c r="E16" s="8">
        <v>19336</v>
      </c>
      <c r="F16" s="25" t="s">
        <v>74</v>
      </c>
      <c r="G16" s="25"/>
      <c r="H16" s="25"/>
      <c r="I16" s="25"/>
      <c r="J16" s="36" t="s">
        <v>25</v>
      </c>
      <c r="K16" s="29" t="e">
        <f t="shared" si="0"/>
        <v>#VALUE!</v>
      </c>
      <c r="L16" s="29">
        <f t="shared" si="1"/>
        <v>0</v>
      </c>
      <c r="M16" s="29">
        <f t="shared" si="2"/>
        <v>0</v>
      </c>
      <c r="N16" s="29">
        <f t="shared" si="3"/>
        <v>0</v>
      </c>
      <c r="O16" s="29" t="e">
        <f t="shared" si="4"/>
        <v>#VALUE!</v>
      </c>
    </row>
    <row r="17" spans="1:15" ht="20.25" x14ac:dyDescent="0.3">
      <c r="A17" s="37" t="s">
        <v>533</v>
      </c>
      <c r="B17" s="9" t="s">
        <v>34</v>
      </c>
      <c r="C17" s="9">
        <v>0.35</v>
      </c>
      <c r="D17" s="9" t="s">
        <v>28</v>
      </c>
      <c r="E17" s="8">
        <v>19337</v>
      </c>
      <c r="F17" s="25"/>
      <c r="G17" s="25"/>
      <c r="H17" s="25"/>
      <c r="I17" s="25"/>
      <c r="J17" s="36" t="s">
        <v>25</v>
      </c>
      <c r="K17" s="29">
        <f t="shared" si="0"/>
        <v>0</v>
      </c>
      <c r="L17" s="29">
        <f t="shared" si="1"/>
        <v>0</v>
      </c>
      <c r="M17" s="29">
        <f t="shared" si="2"/>
        <v>0</v>
      </c>
      <c r="N17" s="29">
        <f t="shared" si="3"/>
        <v>0</v>
      </c>
      <c r="O17" s="29">
        <f t="shared" si="4"/>
        <v>0</v>
      </c>
    </row>
    <row r="18" spans="1:15" ht="20.25" x14ac:dyDescent="0.3">
      <c r="A18" s="37" t="s">
        <v>534</v>
      </c>
      <c r="B18" s="9" t="s">
        <v>36</v>
      </c>
      <c r="C18" s="9">
        <v>0.35</v>
      </c>
      <c r="D18" s="9" t="s">
        <v>28</v>
      </c>
      <c r="E18" s="8">
        <v>19338</v>
      </c>
      <c r="F18" s="25" t="s">
        <v>69</v>
      </c>
      <c r="G18" s="25"/>
      <c r="H18" s="25"/>
      <c r="I18" s="25"/>
      <c r="J18" s="36" t="s">
        <v>25</v>
      </c>
      <c r="K18" s="29" t="e">
        <f t="shared" si="0"/>
        <v>#VALUE!</v>
      </c>
      <c r="L18" s="29">
        <f t="shared" si="1"/>
        <v>0</v>
      </c>
      <c r="M18" s="29">
        <f t="shared" si="2"/>
        <v>0</v>
      </c>
      <c r="N18" s="29">
        <f t="shared" si="3"/>
        <v>0</v>
      </c>
      <c r="O18" s="29" t="e">
        <f t="shared" si="4"/>
        <v>#VALUE!</v>
      </c>
    </row>
    <row r="19" spans="1:15" ht="20.25" x14ac:dyDescent="0.3">
      <c r="A19" s="32" t="s">
        <v>522</v>
      </c>
      <c r="B19" s="13" t="s">
        <v>38</v>
      </c>
      <c r="C19" s="13">
        <v>2.2000000000000002</v>
      </c>
      <c r="D19" s="13" t="s">
        <v>28</v>
      </c>
      <c r="E19" s="7">
        <v>19314</v>
      </c>
      <c r="F19" s="14">
        <v>20</v>
      </c>
      <c r="G19" s="14"/>
      <c r="H19" s="14"/>
      <c r="I19" s="14"/>
      <c r="K19" s="29">
        <f t="shared" si="0"/>
        <v>44</v>
      </c>
      <c r="L19" s="29">
        <f t="shared" si="1"/>
        <v>0</v>
      </c>
      <c r="M19" s="29">
        <f t="shared" si="2"/>
        <v>0</v>
      </c>
      <c r="N19" s="29">
        <f t="shared" si="3"/>
        <v>0</v>
      </c>
      <c r="O19" s="29">
        <f t="shared" si="4"/>
        <v>44</v>
      </c>
    </row>
    <row r="20" spans="1:15" ht="20.25" x14ac:dyDescent="0.3">
      <c r="A20" s="32" t="s">
        <v>524</v>
      </c>
      <c r="B20" s="13" t="s">
        <v>42</v>
      </c>
      <c r="C20" s="13">
        <v>2.5</v>
      </c>
      <c r="D20" s="13" t="s">
        <v>28</v>
      </c>
      <c r="E20" s="7">
        <v>17353</v>
      </c>
      <c r="F20" s="14"/>
      <c r="G20" s="14"/>
      <c r="H20" s="14"/>
      <c r="I20" s="14"/>
      <c r="K20" s="29">
        <f t="shared" si="0"/>
        <v>0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>
        <f t="shared" si="4"/>
        <v>0</v>
      </c>
    </row>
    <row r="21" spans="1:15" s="19" customFormat="1" ht="20.25" x14ac:dyDescent="0.3">
      <c r="A21" s="32" t="s">
        <v>525</v>
      </c>
      <c r="B21" s="13" t="s">
        <v>48</v>
      </c>
      <c r="C21" s="13">
        <v>2.6</v>
      </c>
      <c r="D21" s="13" t="s">
        <v>28</v>
      </c>
      <c r="E21" s="7">
        <v>1371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</row>
    <row r="22" spans="1:15" ht="20.25" x14ac:dyDescent="0.3">
      <c r="A22" s="32" t="s">
        <v>526</v>
      </c>
      <c r="B22" s="9" t="s">
        <v>50</v>
      </c>
      <c r="C22" s="13">
        <v>3.6</v>
      </c>
      <c r="D22" s="13" t="s">
        <v>28</v>
      </c>
      <c r="E22" s="7">
        <v>19318</v>
      </c>
      <c r="F22" s="14"/>
      <c r="G22" s="14"/>
      <c r="H22" s="14"/>
      <c r="I22" s="14"/>
      <c r="K22" s="29">
        <f t="shared" si="0"/>
        <v>0</v>
      </c>
      <c r="L22" s="29">
        <f t="shared" si="1"/>
        <v>0</v>
      </c>
      <c r="M22" s="29">
        <f t="shared" si="2"/>
        <v>0</v>
      </c>
      <c r="N22" s="29">
        <f t="shared" si="3"/>
        <v>0</v>
      </c>
      <c r="O22" s="29">
        <f t="shared" si="4"/>
        <v>0</v>
      </c>
    </row>
    <row r="23" spans="1:15" s="18" customFormat="1" ht="20.25" x14ac:dyDescent="0.3">
      <c r="A23" s="32" t="s">
        <v>527</v>
      </c>
      <c r="B23" s="13" t="s">
        <v>53</v>
      </c>
      <c r="C23" s="13">
        <v>5</v>
      </c>
      <c r="D23" s="13" t="s">
        <v>28</v>
      </c>
      <c r="E23" s="7">
        <v>19301</v>
      </c>
      <c r="F23" s="14"/>
      <c r="G23" s="14"/>
      <c r="H23" s="14"/>
      <c r="I23" s="14"/>
      <c r="K23" s="29">
        <f t="shared" si="0"/>
        <v>0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0</v>
      </c>
    </row>
    <row r="24" spans="1:15" ht="20.25" x14ac:dyDescent="0.3">
      <c r="A24" s="32" t="s">
        <v>528</v>
      </c>
      <c r="B24" s="13" t="s">
        <v>55</v>
      </c>
      <c r="C24" s="13">
        <v>5</v>
      </c>
      <c r="D24" s="13" t="s">
        <v>28</v>
      </c>
      <c r="E24" s="7">
        <v>19349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0</v>
      </c>
    </row>
    <row r="25" spans="1:15" ht="20.25" x14ac:dyDescent="0.3">
      <c r="A25" s="35">
        <v>2130</v>
      </c>
      <c r="B25" s="9" t="s">
        <v>517</v>
      </c>
      <c r="C25" s="9">
        <v>2.4</v>
      </c>
      <c r="D25" s="9" t="s">
        <v>58</v>
      </c>
      <c r="E25" s="8">
        <v>19335</v>
      </c>
      <c r="F25" s="25" t="s">
        <v>75</v>
      </c>
      <c r="G25" s="25"/>
      <c r="H25" s="25"/>
      <c r="I25" s="25"/>
      <c r="J25" s="36" t="s">
        <v>59</v>
      </c>
      <c r="K25" s="29" t="e">
        <f t="shared" si="0"/>
        <v>#VALUE!</v>
      </c>
      <c r="L25" s="29">
        <f t="shared" si="1"/>
        <v>0</v>
      </c>
      <c r="M25" s="29">
        <f>H25*C25</f>
        <v>0</v>
      </c>
      <c r="N25" s="29">
        <f t="shared" si="3"/>
        <v>0</v>
      </c>
      <c r="O25" s="29" t="e">
        <f t="shared" si="4"/>
        <v>#VALUE!</v>
      </c>
    </row>
    <row r="26" spans="1:15" ht="18" x14ac:dyDescent="0.25">
      <c r="A26" s="32" t="s">
        <v>529</v>
      </c>
      <c r="B26" s="13" t="s">
        <v>61</v>
      </c>
      <c r="C26" s="13">
        <v>5</v>
      </c>
      <c r="D26" s="13" t="s">
        <v>28</v>
      </c>
      <c r="E26" s="7">
        <v>19333</v>
      </c>
      <c r="F26" s="28"/>
      <c r="G26" s="28"/>
      <c r="H26" s="28"/>
      <c r="I26" s="28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</row>
    <row r="27" spans="1:15" ht="20.25" x14ac:dyDescent="0.3">
      <c r="A27" s="32">
        <v>4266</v>
      </c>
      <c r="B27" s="13" t="s">
        <v>62</v>
      </c>
      <c r="C27" s="13">
        <v>3.3</v>
      </c>
      <c r="D27" s="13" t="s">
        <v>28</v>
      </c>
      <c r="E27" s="7">
        <v>19280</v>
      </c>
      <c r="F27" s="14"/>
      <c r="G27" s="14"/>
      <c r="H27" s="14"/>
      <c r="I27" s="14"/>
      <c r="K27" s="29">
        <f t="shared" si="0"/>
        <v>0</v>
      </c>
      <c r="L27" s="29">
        <f t="shared" si="1"/>
        <v>0</v>
      </c>
      <c r="M27" s="29">
        <f t="shared" si="2"/>
        <v>0</v>
      </c>
      <c r="N27" s="29">
        <f t="shared" si="3"/>
        <v>0</v>
      </c>
      <c r="O27" s="29">
        <f t="shared" si="4"/>
        <v>0</v>
      </c>
    </row>
    <row r="28" spans="1:15" ht="20.25" x14ac:dyDescent="0.3">
      <c r="A28" s="35" t="s">
        <v>163</v>
      </c>
      <c r="B28" s="9" t="s">
        <v>165</v>
      </c>
      <c r="C28" s="9">
        <v>2.5</v>
      </c>
      <c r="D28" s="9" t="s">
        <v>58</v>
      </c>
      <c r="E28" s="8">
        <v>19332</v>
      </c>
      <c r="F28" s="25" t="s">
        <v>69</v>
      </c>
      <c r="G28" s="25" t="s">
        <v>513</v>
      </c>
      <c r="H28" s="25"/>
      <c r="I28" s="25"/>
      <c r="J28" s="36" t="s">
        <v>167</v>
      </c>
      <c r="K28" s="29" t="e">
        <f t="shared" si="0"/>
        <v>#VALUE!</v>
      </c>
      <c r="L28" s="29" t="e">
        <f t="shared" si="1"/>
        <v>#VALUE!</v>
      </c>
      <c r="M28" s="29">
        <f>H28*C28</f>
        <v>0</v>
      </c>
      <c r="N28" s="29">
        <f t="shared" si="3"/>
        <v>0</v>
      </c>
      <c r="O28" s="29" t="e">
        <f t="shared" si="4"/>
        <v>#VALUE!</v>
      </c>
    </row>
    <row r="29" spans="1:15" ht="20.25" x14ac:dyDescent="0.3">
      <c r="A29" s="32" t="s">
        <v>164</v>
      </c>
      <c r="B29" s="13" t="s">
        <v>166</v>
      </c>
      <c r="C29" s="13">
        <v>2</v>
      </c>
      <c r="D29" s="13" t="s">
        <v>28</v>
      </c>
      <c r="E29" s="7">
        <v>19348</v>
      </c>
      <c r="F29" s="14">
        <v>12</v>
      </c>
      <c r="G29" s="14"/>
      <c r="H29" s="14"/>
      <c r="I29" s="14"/>
      <c r="K29" s="29">
        <f t="shared" si="0"/>
        <v>24</v>
      </c>
      <c r="L29" s="29">
        <f t="shared" si="1"/>
        <v>0</v>
      </c>
      <c r="M29" s="29">
        <f t="shared" si="2"/>
        <v>0</v>
      </c>
      <c r="N29" s="29">
        <f t="shared" si="3"/>
        <v>0</v>
      </c>
      <c r="O29" s="29">
        <f t="shared" si="4"/>
        <v>24</v>
      </c>
    </row>
    <row r="30" spans="1:15" ht="20.25" x14ac:dyDescent="0.3">
      <c r="A30" s="34" t="s">
        <v>535</v>
      </c>
      <c r="B30" s="13" t="s">
        <v>63</v>
      </c>
      <c r="C30" s="13">
        <v>0.17</v>
      </c>
      <c r="D30" s="13" t="s">
        <v>64</v>
      </c>
      <c r="E30" s="7">
        <v>17407</v>
      </c>
      <c r="F30" s="14"/>
      <c r="G30" s="14"/>
      <c r="H30" s="14"/>
      <c r="I30" s="14"/>
      <c r="K30" s="29">
        <f t="shared" si="0"/>
        <v>0</v>
      </c>
      <c r="L30" s="29">
        <f t="shared" si="1"/>
        <v>0</v>
      </c>
      <c r="M30" s="29">
        <f t="shared" si="2"/>
        <v>0</v>
      </c>
      <c r="N30" s="29">
        <f t="shared" si="3"/>
        <v>0</v>
      </c>
      <c r="O30" s="29">
        <f t="shared" si="4"/>
        <v>0</v>
      </c>
    </row>
    <row r="31" spans="1:15" ht="20.25" x14ac:dyDescent="0.3">
      <c r="A31" s="32" t="s">
        <v>530</v>
      </c>
      <c r="B31" s="13" t="s">
        <v>65</v>
      </c>
      <c r="C31" s="13">
        <v>1</v>
      </c>
      <c r="D31" s="13" t="s">
        <v>64</v>
      </c>
      <c r="E31" s="7">
        <v>17349</v>
      </c>
      <c r="F31" s="14"/>
      <c r="G31" s="14"/>
      <c r="H31" s="14"/>
      <c r="I31" s="14"/>
      <c r="K31" s="29">
        <f t="shared" si="0"/>
        <v>0</v>
      </c>
      <c r="L31" s="29">
        <f t="shared" si="1"/>
        <v>0</v>
      </c>
      <c r="M31" s="29">
        <f t="shared" si="2"/>
        <v>0</v>
      </c>
      <c r="N31" s="29">
        <f t="shared" si="3"/>
        <v>0</v>
      </c>
      <c r="O31" s="29">
        <f t="shared" si="4"/>
        <v>0</v>
      </c>
    </row>
    <row r="32" spans="1:15" ht="15.75" x14ac:dyDescent="0.25">
      <c r="F32" s="19"/>
      <c r="G32" s="23"/>
      <c r="H32" s="23"/>
      <c r="K32" s="10" t="e">
        <f>SUM(K12:K31)</f>
        <v>#VALUE!</v>
      </c>
      <c r="L32" s="10" t="e">
        <f>SUM(L12:L31)</f>
        <v>#VALUE!</v>
      </c>
      <c r="M32" s="10">
        <f>SUM(M12:M31)</f>
        <v>0</v>
      </c>
      <c r="N32" s="10">
        <f>SUM(N12:N31)</f>
        <v>0</v>
      </c>
      <c r="O32" s="31" t="e">
        <f>SUM(O12:O31)</f>
        <v>#VALUE!</v>
      </c>
    </row>
  </sheetData>
  <mergeCells count="1">
    <mergeCell ref="A6:I6"/>
  </mergeCells>
  <pageMargins left="0.70866141732283472" right="0.70866141732283472" top="0.74803149606299213" bottom="0.74803149606299213" header="0.31496062992125984" footer="0.31496062992125984"/>
  <pageSetup scale="62" orientation="landscape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2"/>
  <sheetViews>
    <sheetView zoomScale="70" zoomScaleNormal="70" workbookViewId="0">
      <selection activeCell="A21" sqref="A21"/>
    </sheetView>
  </sheetViews>
  <sheetFormatPr baseColWidth="10" defaultColWidth="11.42578125" defaultRowHeight="15" x14ac:dyDescent="0.2"/>
  <cols>
    <col min="1" max="1" width="23.140625" style="2" customWidth="1"/>
    <col min="2" max="2" width="58.28515625" style="2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17.28515625" style="11" customWidth="1"/>
    <col min="8" max="9" width="15.85546875" style="11" customWidth="1"/>
    <col min="10" max="10" width="11.42578125" style="2" customWidth="1"/>
    <col min="11" max="14" width="12.42578125" style="11" hidden="1" customWidth="1"/>
    <col min="15" max="15" width="11.42578125" style="11" hidden="1" customWidth="1"/>
    <col min="16" max="16" width="11.7109375" style="11" hidden="1" customWidth="1"/>
    <col min="17" max="19" width="0" style="11" hidden="1" customWidth="1"/>
    <col min="20" max="20" width="11.42578125" style="2"/>
    <col min="21" max="24" width="8.140625" style="11" customWidth="1"/>
    <col min="25" max="16384" width="11.42578125" style="2"/>
  </cols>
  <sheetData>
    <row r="1" spans="1:24" x14ac:dyDescent="0.2">
      <c r="A1" s="1"/>
      <c r="B1" s="1"/>
      <c r="C1" s="1"/>
      <c r="D1" s="1"/>
      <c r="E1" s="1"/>
      <c r="F1" s="1"/>
      <c r="G1" s="1"/>
      <c r="H1" s="1"/>
      <c r="I1" s="1"/>
    </row>
    <row r="2" spans="1:24" x14ac:dyDescent="0.2">
      <c r="A2" s="1"/>
      <c r="B2" s="1"/>
      <c r="C2" s="1"/>
      <c r="D2" s="1"/>
      <c r="E2" s="1"/>
      <c r="F2" s="1"/>
      <c r="G2" s="1"/>
      <c r="H2" s="1"/>
      <c r="I2" s="1"/>
    </row>
    <row r="3" spans="1:24" x14ac:dyDescent="0.2">
      <c r="A3" s="1"/>
      <c r="B3" s="1"/>
      <c r="C3" s="1"/>
      <c r="D3" s="1"/>
      <c r="E3" s="1"/>
      <c r="F3" s="1"/>
      <c r="G3" s="1"/>
      <c r="H3" s="1"/>
      <c r="I3" s="1"/>
    </row>
    <row r="4" spans="1:24" x14ac:dyDescent="0.2">
      <c r="A4" s="1"/>
      <c r="B4" s="1"/>
      <c r="C4" s="1"/>
      <c r="D4" s="1"/>
      <c r="E4" s="1"/>
      <c r="F4" s="1"/>
      <c r="G4" s="1"/>
      <c r="H4" s="1"/>
      <c r="I4" s="1"/>
    </row>
    <row r="5" spans="1:24" x14ac:dyDescent="0.2">
      <c r="A5" s="1"/>
      <c r="B5" s="1"/>
      <c r="C5" s="1"/>
      <c r="D5" s="1"/>
      <c r="E5" s="1"/>
      <c r="F5" s="1"/>
      <c r="G5" s="1"/>
      <c r="H5" s="1"/>
      <c r="I5" s="1"/>
    </row>
    <row r="6" spans="1:24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24" ht="20.25" x14ac:dyDescent="0.3">
      <c r="A7" s="3" t="s">
        <v>571</v>
      </c>
      <c r="B7" s="3"/>
      <c r="C7" s="3"/>
      <c r="D7" s="4"/>
      <c r="E7" s="4"/>
      <c r="F7" s="4"/>
      <c r="G7" s="4"/>
      <c r="H7" s="4"/>
      <c r="I7" s="4"/>
    </row>
    <row r="8" spans="1:24" ht="20.25" x14ac:dyDescent="0.3">
      <c r="A8" s="5"/>
      <c r="B8" s="5"/>
      <c r="C8" s="3"/>
      <c r="D8" s="4"/>
      <c r="E8" s="4"/>
      <c r="F8" s="4"/>
      <c r="G8" s="4"/>
      <c r="H8" s="4"/>
      <c r="I8" s="4"/>
      <c r="T8" s="54" t="s">
        <v>573</v>
      </c>
      <c r="U8" s="54"/>
      <c r="V8" s="54"/>
      <c r="W8" s="54"/>
      <c r="X8" s="54"/>
    </row>
    <row r="9" spans="1:24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24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24" ht="15.75" x14ac:dyDescent="0.25">
      <c r="A11" s="6" t="s">
        <v>536</v>
      </c>
      <c r="B11" s="10" t="s">
        <v>3</v>
      </c>
      <c r="C11" s="10" t="s">
        <v>490</v>
      </c>
      <c r="D11" s="10" t="s">
        <v>4</v>
      </c>
      <c r="E11" s="6" t="s">
        <v>537</v>
      </c>
      <c r="F11" s="10" t="s">
        <v>6</v>
      </c>
      <c r="G11" s="10" t="s">
        <v>7</v>
      </c>
      <c r="H11" s="10" t="s">
        <v>8</v>
      </c>
      <c r="I11" s="10" t="s">
        <v>9</v>
      </c>
      <c r="K11" s="10" t="s">
        <v>491</v>
      </c>
      <c r="L11" s="10" t="s">
        <v>492</v>
      </c>
      <c r="M11" s="10" t="s">
        <v>493</v>
      </c>
      <c r="N11" s="10" t="s">
        <v>494</v>
      </c>
      <c r="O11" s="38" t="s">
        <v>495</v>
      </c>
      <c r="P11" s="29">
        <v>1</v>
      </c>
      <c r="Q11" s="29">
        <v>2</v>
      </c>
      <c r="R11" s="29">
        <v>3</v>
      </c>
      <c r="S11" s="29">
        <v>4</v>
      </c>
      <c r="T11" s="29" t="s">
        <v>572</v>
      </c>
      <c r="U11" s="29">
        <v>1</v>
      </c>
      <c r="V11" s="29">
        <v>2</v>
      </c>
      <c r="W11" s="29">
        <v>3</v>
      </c>
      <c r="X11" s="29">
        <v>4</v>
      </c>
    </row>
    <row r="12" spans="1:24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>
        <v>4</v>
      </c>
      <c r="H12" s="14"/>
      <c r="I12" s="14"/>
      <c r="K12" s="29">
        <f t="shared" ref="K12:K31" si="0">F12*C12</f>
        <v>0</v>
      </c>
      <c r="L12" s="29">
        <f t="shared" ref="L12:L31" si="1">G12*C12</f>
        <v>18</v>
      </c>
      <c r="M12" s="29">
        <f t="shared" ref="M12:M31" si="2">H12*C12</f>
        <v>0</v>
      </c>
      <c r="N12" s="29">
        <f t="shared" ref="N12:N31" si="3">I12*C12</f>
        <v>0</v>
      </c>
      <c r="O12" s="39">
        <f t="shared" ref="O12:O31" si="4">N12+M12+L12+K12</f>
        <v>18</v>
      </c>
      <c r="P12" s="29">
        <f>C12*F12</f>
        <v>0</v>
      </c>
      <c r="Q12" s="29">
        <f>C12*G12</f>
        <v>18</v>
      </c>
      <c r="R12" s="29">
        <f>C12*H12</f>
        <v>0</v>
      </c>
      <c r="S12" s="29">
        <f>C12*I12</f>
        <v>0</v>
      </c>
      <c r="T12" s="40">
        <v>4.5</v>
      </c>
      <c r="U12" s="29">
        <f>T12*F12</f>
        <v>0</v>
      </c>
      <c r="V12" s="29">
        <f>T12*G12</f>
        <v>18</v>
      </c>
      <c r="W12" s="29">
        <f>T12*H12</f>
        <v>0</v>
      </c>
      <c r="X12" s="29">
        <f>T12*I12</f>
        <v>0</v>
      </c>
    </row>
    <row r="13" spans="1:24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>
        <v>10</v>
      </c>
      <c r="G13" s="14"/>
      <c r="H13" s="14"/>
      <c r="I13" s="14"/>
      <c r="K13" s="29">
        <f t="shared" si="0"/>
        <v>20</v>
      </c>
      <c r="L13" s="29">
        <f t="shared" si="1"/>
        <v>0</v>
      </c>
      <c r="M13" s="29">
        <f t="shared" si="2"/>
        <v>0</v>
      </c>
      <c r="N13" s="29">
        <f t="shared" si="3"/>
        <v>0</v>
      </c>
      <c r="O13" s="39">
        <f t="shared" si="4"/>
        <v>20</v>
      </c>
      <c r="P13" s="29">
        <f t="shared" ref="P13:P31" si="5">C13*F13</f>
        <v>20</v>
      </c>
      <c r="Q13" s="29">
        <f t="shared" ref="Q13:Q31" si="6">C13*G13</f>
        <v>0</v>
      </c>
      <c r="R13" s="29">
        <f t="shared" ref="R13:R31" si="7">C13*H13</f>
        <v>0</v>
      </c>
      <c r="S13" s="29">
        <f t="shared" ref="S13:S31" si="8">C13*I13</f>
        <v>0</v>
      </c>
      <c r="T13" s="6">
        <v>2</v>
      </c>
      <c r="U13" s="29">
        <f t="shared" ref="U13:U31" si="9">T13*F13</f>
        <v>20</v>
      </c>
      <c r="V13" s="29">
        <f t="shared" ref="V13:V31" si="10">T13*G13</f>
        <v>0</v>
      </c>
      <c r="W13" s="29">
        <f t="shared" ref="W13:W31" si="11">T13*H13</f>
        <v>0</v>
      </c>
      <c r="X13" s="29">
        <f t="shared" ref="X13:X31" si="12">T13*I13</f>
        <v>0</v>
      </c>
    </row>
    <row r="14" spans="1:24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/>
      <c r="G14" s="25">
        <v>8</v>
      </c>
      <c r="H14" s="25"/>
      <c r="I14" s="25"/>
      <c r="J14" s="36" t="s">
        <v>25</v>
      </c>
      <c r="K14" s="29">
        <f t="shared" si="0"/>
        <v>0</v>
      </c>
      <c r="L14" s="29">
        <f t="shared" si="1"/>
        <v>40.799999999999997</v>
      </c>
      <c r="M14" s="29">
        <f t="shared" si="2"/>
        <v>0</v>
      </c>
      <c r="N14" s="29">
        <f t="shared" si="3"/>
        <v>0</v>
      </c>
      <c r="O14" s="39">
        <f t="shared" si="4"/>
        <v>40.799999999999997</v>
      </c>
      <c r="P14" s="29">
        <f t="shared" si="5"/>
        <v>0</v>
      </c>
      <c r="Q14" s="29">
        <f t="shared" si="6"/>
        <v>40.799999999999997</v>
      </c>
      <c r="R14" s="29">
        <f t="shared" si="7"/>
        <v>0</v>
      </c>
      <c r="S14" s="29">
        <f t="shared" si="8"/>
        <v>0</v>
      </c>
      <c r="T14" s="41">
        <v>5.0999999999999996</v>
      </c>
      <c r="U14" s="29">
        <f t="shared" si="9"/>
        <v>0</v>
      </c>
      <c r="V14" s="29">
        <f t="shared" si="10"/>
        <v>40.799999999999997</v>
      </c>
      <c r="W14" s="29">
        <f t="shared" si="11"/>
        <v>0</v>
      </c>
      <c r="X14" s="29">
        <f t="shared" si="12"/>
        <v>0</v>
      </c>
    </row>
    <row r="15" spans="1:24" ht="20.25" x14ac:dyDescent="0.3">
      <c r="A15" s="33" t="s">
        <v>531</v>
      </c>
      <c r="B15" s="13" t="s">
        <v>30</v>
      </c>
      <c r="C15" s="13">
        <v>0.8</v>
      </c>
      <c r="D15" s="13" t="s">
        <v>28</v>
      </c>
      <c r="E15" s="7">
        <v>19309</v>
      </c>
      <c r="F15" s="14">
        <v>24</v>
      </c>
      <c r="G15" s="14"/>
      <c r="H15" s="14"/>
      <c r="I15" s="14"/>
      <c r="K15" s="29">
        <f t="shared" si="0"/>
        <v>19.200000000000003</v>
      </c>
      <c r="L15" s="29">
        <f t="shared" si="1"/>
        <v>0</v>
      </c>
      <c r="M15" s="29">
        <f t="shared" si="2"/>
        <v>0</v>
      </c>
      <c r="N15" s="29">
        <f t="shared" si="3"/>
        <v>0</v>
      </c>
      <c r="O15" s="39">
        <f t="shared" si="4"/>
        <v>19.200000000000003</v>
      </c>
      <c r="P15" s="29">
        <f t="shared" si="5"/>
        <v>19.200000000000003</v>
      </c>
      <c r="Q15" s="29">
        <f t="shared" si="6"/>
        <v>0</v>
      </c>
      <c r="R15" s="29">
        <f t="shared" si="7"/>
        <v>0</v>
      </c>
      <c r="S15" s="29">
        <f t="shared" si="8"/>
        <v>0</v>
      </c>
      <c r="T15" s="6">
        <v>1</v>
      </c>
      <c r="U15" s="29">
        <f t="shared" si="9"/>
        <v>24</v>
      </c>
      <c r="V15" s="29">
        <f t="shared" si="10"/>
        <v>0</v>
      </c>
      <c r="W15" s="29">
        <f t="shared" si="11"/>
        <v>0</v>
      </c>
      <c r="X15" s="29">
        <f t="shared" si="12"/>
        <v>0</v>
      </c>
    </row>
    <row r="16" spans="1:24" ht="20.25" x14ac:dyDescent="0.3">
      <c r="A16" s="37" t="s">
        <v>532</v>
      </c>
      <c r="B16" s="9" t="s">
        <v>32</v>
      </c>
      <c r="C16" s="9">
        <v>0.35</v>
      </c>
      <c r="D16" s="9" t="s">
        <v>28</v>
      </c>
      <c r="E16" s="8">
        <v>19336</v>
      </c>
      <c r="F16" s="25"/>
      <c r="G16" s="25" t="s">
        <v>25</v>
      </c>
      <c r="H16" s="25"/>
      <c r="I16" s="25"/>
      <c r="J16" s="36" t="s">
        <v>25</v>
      </c>
      <c r="K16" s="29">
        <f t="shared" si="0"/>
        <v>0</v>
      </c>
      <c r="L16" s="29" t="e">
        <f t="shared" si="1"/>
        <v>#VALUE!</v>
      </c>
      <c r="M16" s="29">
        <f t="shared" si="2"/>
        <v>0</v>
      </c>
      <c r="N16" s="29">
        <f t="shared" si="3"/>
        <v>0</v>
      </c>
      <c r="O16" s="39" t="e">
        <f t="shared" si="4"/>
        <v>#VALUE!</v>
      </c>
      <c r="P16" s="29">
        <f t="shared" si="5"/>
        <v>0</v>
      </c>
      <c r="Q16" s="29" t="e">
        <f t="shared" si="6"/>
        <v>#VALUE!</v>
      </c>
      <c r="R16" s="29">
        <f t="shared" si="7"/>
        <v>0</v>
      </c>
      <c r="S16" s="29">
        <f t="shared" si="8"/>
        <v>0</v>
      </c>
      <c r="T16" s="41">
        <v>1</v>
      </c>
      <c r="U16" s="29">
        <f t="shared" si="9"/>
        <v>0</v>
      </c>
      <c r="V16" s="29" t="e">
        <f t="shared" si="10"/>
        <v>#VALUE!</v>
      </c>
      <c r="W16" s="29">
        <f t="shared" si="11"/>
        <v>0</v>
      </c>
      <c r="X16" s="29">
        <f t="shared" si="12"/>
        <v>0</v>
      </c>
    </row>
    <row r="17" spans="1:24" ht="20.25" x14ac:dyDescent="0.3">
      <c r="A17" s="37" t="s">
        <v>533</v>
      </c>
      <c r="B17" s="9" t="s">
        <v>34</v>
      </c>
      <c r="C17" s="9">
        <v>0.35</v>
      </c>
      <c r="D17" s="9" t="s">
        <v>28</v>
      </c>
      <c r="E17" s="8">
        <v>19337</v>
      </c>
      <c r="F17" s="25" t="s">
        <v>69</v>
      </c>
      <c r="G17" s="25" t="s">
        <v>25</v>
      </c>
      <c r="H17" s="25"/>
      <c r="I17" s="25"/>
      <c r="J17" s="36" t="s">
        <v>25</v>
      </c>
      <c r="K17" s="29" t="e">
        <f t="shared" si="0"/>
        <v>#VALUE!</v>
      </c>
      <c r="L17" s="29" t="e">
        <f t="shared" si="1"/>
        <v>#VALUE!</v>
      </c>
      <c r="M17" s="29">
        <f t="shared" si="2"/>
        <v>0</v>
      </c>
      <c r="N17" s="29">
        <f t="shared" si="3"/>
        <v>0</v>
      </c>
      <c r="O17" s="39" t="e">
        <f t="shared" si="4"/>
        <v>#VALUE!</v>
      </c>
      <c r="P17" s="29" t="e">
        <f t="shared" si="5"/>
        <v>#VALUE!</v>
      </c>
      <c r="Q17" s="29" t="e">
        <f t="shared" si="6"/>
        <v>#VALUE!</v>
      </c>
      <c r="R17" s="29">
        <f t="shared" si="7"/>
        <v>0</v>
      </c>
      <c r="S17" s="29">
        <f t="shared" si="8"/>
        <v>0</v>
      </c>
      <c r="T17" s="41">
        <v>1</v>
      </c>
      <c r="U17" s="29" t="e">
        <f t="shared" si="9"/>
        <v>#VALUE!</v>
      </c>
      <c r="V17" s="29" t="e">
        <f t="shared" si="10"/>
        <v>#VALUE!</v>
      </c>
      <c r="W17" s="29">
        <f t="shared" si="11"/>
        <v>0</v>
      </c>
      <c r="X17" s="29">
        <f t="shared" si="12"/>
        <v>0</v>
      </c>
    </row>
    <row r="18" spans="1:24" ht="20.25" x14ac:dyDescent="0.3">
      <c r="A18" s="37" t="s">
        <v>534</v>
      </c>
      <c r="B18" s="9" t="s">
        <v>36</v>
      </c>
      <c r="C18" s="9">
        <v>0.35</v>
      </c>
      <c r="D18" s="9" t="s">
        <v>28</v>
      </c>
      <c r="E18" s="8">
        <v>19338</v>
      </c>
      <c r="F18" s="25" t="s">
        <v>74</v>
      </c>
      <c r="G18" s="25" t="s">
        <v>25</v>
      </c>
      <c r="H18" s="25"/>
      <c r="I18" s="25"/>
      <c r="J18" s="36" t="s">
        <v>25</v>
      </c>
      <c r="K18" s="29" t="e">
        <f t="shared" si="0"/>
        <v>#VALUE!</v>
      </c>
      <c r="L18" s="29" t="e">
        <f t="shared" si="1"/>
        <v>#VALUE!</v>
      </c>
      <c r="M18" s="29">
        <f t="shared" si="2"/>
        <v>0</v>
      </c>
      <c r="N18" s="29">
        <f t="shared" si="3"/>
        <v>0</v>
      </c>
      <c r="O18" s="39" t="e">
        <f t="shared" si="4"/>
        <v>#VALUE!</v>
      </c>
      <c r="P18" s="29" t="e">
        <f t="shared" si="5"/>
        <v>#VALUE!</v>
      </c>
      <c r="Q18" s="29" t="e">
        <f t="shared" si="6"/>
        <v>#VALUE!</v>
      </c>
      <c r="R18" s="29">
        <f t="shared" si="7"/>
        <v>0</v>
      </c>
      <c r="S18" s="29">
        <f t="shared" si="8"/>
        <v>0</v>
      </c>
      <c r="T18" s="41">
        <v>1</v>
      </c>
      <c r="U18" s="29" t="e">
        <f t="shared" si="9"/>
        <v>#VALUE!</v>
      </c>
      <c r="V18" s="29" t="e">
        <f t="shared" si="10"/>
        <v>#VALUE!</v>
      </c>
      <c r="W18" s="29">
        <f t="shared" si="11"/>
        <v>0</v>
      </c>
      <c r="X18" s="29">
        <f t="shared" si="12"/>
        <v>0</v>
      </c>
    </row>
    <row r="19" spans="1:24" ht="20.25" x14ac:dyDescent="0.3">
      <c r="A19" s="32" t="s">
        <v>522</v>
      </c>
      <c r="B19" s="13" t="s">
        <v>38</v>
      </c>
      <c r="C19" s="13">
        <v>2.2000000000000002</v>
      </c>
      <c r="D19" s="13" t="s">
        <v>28</v>
      </c>
      <c r="E19" s="7">
        <v>19314</v>
      </c>
      <c r="F19" s="14">
        <v>10</v>
      </c>
      <c r="G19" s="14"/>
      <c r="H19" s="14">
        <v>20</v>
      </c>
      <c r="I19" s="14"/>
      <c r="K19" s="29">
        <f t="shared" si="0"/>
        <v>22</v>
      </c>
      <c r="L19" s="29">
        <f t="shared" si="1"/>
        <v>0</v>
      </c>
      <c r="M19" s="29">
        <f t="shared" si="2"/>
        <v>44</v>
      </c>
      <c r="N19" s="29">
        <f t="shared" si="3"/>
        <v>0</v>
      </c>
      <c r="O19" s="39">
        <f t="shared" si="4"/>
        <v>66</v>
      </c>
      <c r="P19" s="29">
        <f t="shared" si="5"/>
        <v>22</v>
      </c>
      <c r="Q19" s="29">
        <f t="shared" si="6"/>
        <v>0</v>
      </c>
      <c r="R19" s="29">
        <f t="shared" si="7"/>
        <v>44</v>
      </c>
      <c r="S19" s="29">
        <f t="shared" si="8"/>
        <v>0</v>
      </c>
      <c r="T19" s="6">
        <v>2.2000000000000002</v>
      </c>
      <c r="U19" s="29">
        <f t="shared" si="9"/>
        <v>22</v>
      </c>
      <c r="V19" s="29">
        <f t="shared" si="10"/>
        <v>0</v>
      </c>
      <c r="W19" s="29">
        <f t="shared" si="11"/>
        <v>44</v>
      </c>
      <c r="X19" s="29">
        <f t="shared" si="12"/>
        <v>0</v>
      </c>
    </row>
    <row r="20" spans="1:24" ht="20.25" x14ac:dyDescent="0.3">
      <c r="A20" s="32" t="s">
        <v>524</v>
      </c>
      <c r="B20" s="13" t="s">
        <v>42</v>
      </c>
      <c r="C20" s="13">
        <v>2.5</v>
      </c>
      <c r="D20" s="13" t="s">
        <v>28</v>
      </c>
      <c r="E20" s="7">
        <v>17353</v>
      </c>
      <c r="F20" s="14"/>
      <c r="G20" s="14"/>
      <c r="H20" s="14"/>
      <c r="I20" s="14"/>
      <c r="K20" s="29">
        <f t="shared" si="0"/>
        <v>0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39">
        <f t="shared" si="4"/>
        <v>0</v>
      </c>
      <c r="P20" s="29">
        <f t="shared" si="5"/>
        <v>0</v>
      </c>
      <c r="Q20" s="29">
        <f t="shared" si="6"/>
        <v>0</v>
      </c>
      <c r="R20" s="29">
        <f t="shared" si="7"/>
        <v>0</v>
      </c>
      <c r="S20" s="29">
        <f t="shared" si="8"/>
        <v>0</v>
      </c>
      <c r="T20" s="6">
        <v>2.5</v>
      </c>
      <c r="U20" s="29">
        <f t="shared" si="9"/>
        <v>0</v>
      </c>
      <c r="V20" s="29">
        <f t="shared" si="10"/>
        <v>0</v>
      </c>
      <c r="W20" s="29">
        <f t="shared" si="11"/>
        <v>0</v>
      </c>
      <c r="X20" s="29">
        <f t="shared" si="12"/>
        <v>0</v>
      </c>
    </row>
    <row r="21" spans="1:24" s="19" customFormat="1" ht="20.25" x14ac:dyDescent="0.3">
      <c r="A21" s="32" t="s">
        <v>525</v>
      </c>
      <c r="B21" s="13" t="s">
        <v>48</v>
      </c>
      <c r="C21" s="13">
        <v>2.6</v>
      </c>
      <c r="D21" s="13" t="s">
        <v>28</v>
      </c>
      <c r="E21" s="7">
        <v>1371</v>
      </c>
      <c r="F21" s="14"/>
      <c r="G21" s="14"/>
      <c r="H21" s="14">
        <v>20</v>
      </c>
      <c r="I21" s="14"/>
      <c r="K21" s="29">
        <f t="shared" si="0"/>
        <v>0</v>
      </c>
      <c r="L21" s="29">
        <f t="shared" si="1"/>
        <v>0</v>
      </c>
      <c r="M21" s="29">
        <f t="shared" si="2"/>
        <v>52</v>
      </c>
      <c r="N21" s="29">
        <f t="shared" si="3"/>
        <v>0</v>
      </c>
      <c r="O21" s="39">
        <f t="shared" si="4"/>
        <v>52</v>
      </c>
      <c r="P21" s="29">
        <f t="shared" si="5"/>
        <v>0</v>
      </c>
      <c r="Q21" s="29">
        <f t="shared" si="6"/>
        <v>0</v>
      </c>
      <c r="R21" s="29">
        <f t="shared" si="7"/>
        <v>52</v>
      </c>
      <c r="S21" s="29">
        <f t="shared" si="8"/>
        <v>0</v>
      </c>
      <c r="T21" s="6">
        <v>2.6</v>
      </c>
      <c r="U21" s="29">
        <f t="shared" si="9"/>
        <v>0</v>
      </c>
      <c r="V21" s="29">
        <f t="shared" si="10"/>
        <v>0</v>
      </c>
      <c r="W21" s="29">
        <f t="shared" si="11"/>
        <v>52</v>
      </c>
      <c r="X21" s="29">
        <f t="shared" si="12"/>
        <v>0</v>
      </c>
    </row>
    <row r="22" spans="1:24" ht="20.25" x14ac:dyDescent="0.3">
      <c r="A22" s="32" t="s">
        <v>526</v>
      </c>
      <c r="B22" s="9" t="s">
        <v>50</v>
      </c>
      <c r="C22" s="13">
        <v>3.6</v>
      </c>
      <c r="D22" s="13" t="s">
        <v>28</v>
      </c>
      <c r="E22" s="7">
        <v>19318</v>
      </c>
      <c r="F22" s="14">
        <v>10</v>
      </c>
      <c r="G22" s="14">
        <v>30</v>
      </c>
      <c r="H22" s="14">
        <v>30</v>
      </c>
      <c r="I22" s="14"/>
      <c r="K22" s="29">
        <f t="shared" si="0"/>
        <v>36</v>
      </c>
      <c r="L22" s="29">
        <f t="shared" si="1"/>
        <v>108</v>
      </c>
      <c r="M22" s="29">
        <f t="shared" si="2"/>
        <v>108</v>
      </c>
      <c r="N22" s="29">
        <f t="shared" si="3"/>
        <v>0</v>
      </c>
      <c r="O22" s="39">
        <f t="shared" si="4"/>
        <v>252</v>
      </c>
      <c r="P22" s="29">
        <f t="shared" si="5"/>
        <v>36</v>
      </c>
      <c r="Q22" s="29">
        <f t="shared" si="6"/>
        <v>108</v>
      </c>
      <c r="R22" s="29">
        <f t="shared" si="7"/>
        <v>108</v>
      </c>
      <c r="S22" s="29">
        <f t="shared" si="8"/>
        <v>0</v>
      </c>
      <c r="T22" s="6">
        <v>3.6</v>
      </c>
      <c r="U22" s="29">
        <f t="shared" si="9"/>
        <v>36</v>
      </c>
      <c r="V22" s="29">
        <f t="shared" si="10"/>
        <v>108</v>
      </c>
      <c r="W22" s="29">
        <f t="shared" si="11"/>
        <v>108</v>
      </c>
      <c r="X22" s="29">
        <f t="shared" si="12"/>
        <v>0</v>
      </c>
    </row>
    <row r="23" spans="1:24" s="18" customFormat="1" ht="20.25" x14ac:dyDescent="0.3">
      <c r="A23" s="32" t="s">
        <v>527</v>
      </c>
      <c r="B23" s="13" t="s">
        <v>53</v>
      </c>
      <c r="C23" s="13">
        <v>5</v>
      </c>
      <c r="D23" s="13" t="s">
        <v>28</v>
      </c>
      <c r="E23" s="7">
        <v>19301</v>
      </c>
      <c r="F23" s="14"/>
      <c r="G23" s="14"/>
      <c r="H23" s="14">
        <v>10</v>
      </c>
      <c r="I23" s="14"/>
      <c r="K23" s="29">
        <f t="shared" si="0"/>
        <v>0</v>
      </c>
      <c r="L23" s="29">
        <f t="shared" si="1"/>
        <v>0</v>
      </c>
      <c r="M23" s="29">
        <f t="shared" si="2"/>
        <v>50</v>
      </c>
      <c r="N23" s="29">
        <f t="shared" si="3"/>
        <v>0</v>
      </c>
      <c r="O23" s="39">
        <f t="shared" si="4"/>
        <v>50</v>
      </c>
      <c r="P23" s="29">
        <f t="shared" si="5"/>
        <v>0</v>
      </c>
      <c r="Q23" s="29">
        <f t="shared" si="6"/>
        <v>0</v>
      </c>
      <c r="R23" s="29">
        <f t="shared" si="7"/>
        <v>50</v>
      </c>
      <c r="S23" s="29">
        <f t="shared" si="8"/>
        <v>0</v>
      </c>
      <c r="T23" s="6">
        <v>5</v>
      </c>
      <c r="U23" s="29">
        <f t="shared" si="9"/>
        <v>0</v>
      </c>
      <c r="V23" s="29">
        <f t="shared" si="10"/>
        <v>0</v>
      </c>
      <c r="W23" s="29">
        <f t="shared" si="11"/>
        <v>50</v>
      </c>
      <c r="X23" s="29">
        <f t="shared" si="12"/>
        <v>0</v>
      </c>
    </row>
    <row r="24" spans="1:24" ht="20.25" x14ac:dyDescent="0.3">
      <c r="A24" s="32" t="s">
        <v>528</v>
      </c>
      <c r="B24" s="13" t="s">
        <v>55</v>
      </c>
      <c r="C24" s="13">
        <v>5</v>
      </c>
      <c r="D24" s="13" t="s">
        <v>28</v>
      </c>
      <c r="E24" s="7">
        <v>19349</v>
      </c>
      <c r="F24" s="14">
        <v>1</v>
      </c>
      <c r="G24" s="14"/>
      <c r="H24" s="14"/>
      <c r="I24" s="14"/>
      <c r="K24" s="29">
        <f t="shared" si="0"/>
        <v>5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39">
        <f t="shared" si="4"/>
        <v>5</v>
      </c>
      <c r="P24" s="29">
        <f t="shared" si="5"/>
        <v>5</v>
      </c>
      <c r="Q24" s="29">
        <f t="shared" si="6"/>
        <v>0</v>
      </c>
      <c r="R24" s="29">
        <f t="shared" si="7"/>
        <v>0</v>
      </c>
      <c r="S24" s="29">
        <f t="shared" si="8"/>
        <v>0</v>
      </c>
      <c r="T24" s="6">
        <v>5</v>
      </c>
      <c r="U24" s="29">
        <f t="shared" si="9"/>
        <v>5</v>
      </c>
      <c r="V24" s="29">
        <f t="shared" si="10"/>
        <v>0</v>
      </c>
      <c r="W24" s="29">
        <f t="shared" si="11"/>
        <v>0</v>
      </c>
      <c r="X24" s="29">
        <f t="shared" si="12"/>
        <v>0</v>
      </c>
    </row>
    <row r="25" spans="1:24" ht="20.25" x14ac:dyDescent="0.3">
      <c r="A25" s="35">
        <v>2130</v>
      </c>
      <c r="B25" s="9" t="s">
        <v>517</v>
      </c>
      <c r="C25" s="9">
        <v>2.4</v>
      </c>
      <c r="D25" s="9" t="s">
        <v>58</v>
      </c>
      <c r="E25" s="8">
        <v>19335</v>
      </c>
      <c r="F25" s="25" t="s">
        <v>71</v>
      </c>
      <c r="G25" s="25" t="s">
        <v>513</v>
      </c>
      <c r="H25" s="25" t="s">
        <v>75</v>
      </c>
      <c r="I25" s="25"/>
      <c r="J25" s="36" t="s">
        <v>59</v>
      </c>
      <c r="K25" s="29" t="e">
        <f t="shared" si="0"/>
        <v>#VALUE!</v>
      </c>
      <c r="L25" s="29" t="e">
        <f t="shared" si="1"/>
        <v>#VALUE!</v>
      </c>
      <c r="M25" s="29" t="e">
        <f>H25*C25</f>
        <v>#VALUE!</v>
      </c>
      <c r="N25" s="29">
        <f t="shared" si="3"/>
        <v>0</v>
      </c>
      <c r="O25" s="39" t="e">
        <f t="shared" si="4"/>
        <v>#VALUE!</v>
      </c>
      <c r="P25" s="29" t="e">
        <f t="shared" si="5"/>
        <v>#VALUE!</v>
      </c>
      <c r="Q25" s="29" t="e">
        <f t="shared" si="6"/>
        <v>#VALUE!</v>
      </c>
      <c r="R25" s="29" t="e">
        <f t="shared" si="7"/>
        <v>#VALUE!</v>
      </c>
      <c r="S25" s="29">
        <f t="shared" si="8"/>
        <v>0</v>
      </c>
      <c r="T25" s="41">
        <v>2.4</v>
      </c>
      <c r="U25" s="29" t="e">
        <f t="shared" si="9"/>
        <v>#VALUE!</v>
      </c>
      <c r="V25" s="29" t="e">
        <f t="shared" si="10"/>
        <v>#VALUE!</v>
      </c>
      <c r="W25" s="29" t="e">
        <f t="shared" si="11"/>
        <v>#VALUE!</v>
      </c>
      <c r="X25" s="29">
        <f t="shared" si="12"/>
        <v>0</v>
      </c>
    </row>
    <row r="26" spans="1:24" ht="18" x14ac:dyDescent="0.25">
      <c r="A26" s="32" t="s">
        <v>529</v>
      </c>
      <c r="B26" s="13" t="s">
        <v>61</v>
      </c>
      <c r="C26" s="13">
        <v>5</v>
      </c>
      <c r="D26" s="13" t="s">
        <v>28</v>
      </c>
      <c r="E26" s="7">
        <v>19333</v>
      </c>
      <c r="F26" s="28"/>
      <c r="G26" s="28"/>
      <c r="H26" s="28"/>
      <c r="I26" s="28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39">
        <f t="shared" si="4"/>
        <v>0</v>
      </c>
      <c r="P26" s="29">
        <f t="shared" si="5"/>
        <v>0</v>
      </c>
      <c r="Q26" s="29">
        <f t="shared" si="6"/>
        <v>0</v>
      </c>
      <c r="R26" s="29">
        <f t="shared" si="7"/>
        <v>0</v>
      </c>
      <c r="S26" s="29">
        <f t="shared" si="8"/>
        <v>0</v>
      </c>
      <c r="T26" s="6">
        <v>5</v>
      </c>
      <c r="U26" s="29">
        <f t="shared" si="9"/>
        <v>0</v>
      </c>
      <c r="V26" s="29">
        <f t="shared" si="10"/>
        <v>0</v>
      </c>
      <c r="W26" s="29">
        <f t="shared" si="11"/>
        <v>0</v>
      </c>
      <c r="X26" s="29">
        <f t="shared" si="12"/>
        <v>0</v>
      </c>
    </row>
    <row r="27" spans="1:24" ht="20.25" x14ac:dyDescent="0.3">
      <c r="A27" s="32">
        <v>4266</v>
      </c>
      <c r="B27" s="13" t="s">
        <v>62</v>
      </c>
      <c r="C27" s="13">
        <v>3.3</v>
      </c>
      <c r="D27" s="13" t="s">
        <v>28</v>
      </c>
      <c r="E27" s="7">
        <v>19280</v>
      </c>
      <c r="F27" s="14"/>
      <c r="G27" s="14">
        <v>3</v>
      </c>
      <c r="H27" s="14"/>
      <c r="I27" s="14"/>
      <c r="K27" s="29">
        <f t="shared" si="0"/>
        <v>0</v>
      </c>
      <c r="L27" s="29">
        <f t="shared" si="1"/>
        <v>9.8999999999999986</v>
      </c>
      <c r="M27" s="29">
        <f t="shared" si="2"/>
        <v>0</v>
      </c>
      <c r="N27" s="29">
        <f t="shared" si="3"/>
        <v>0</v>
      </c>
      <c r="O27" s="39">
        <f t="shared" si="4"/>
        <v>9.8999999999999986</v>
      </c>
      <c r="P27" s="29">
        <f t="shared" si="5"/>
        <v>0</v>
      </c>
      <c r="Q27" s="29">
        <f t="shared" si="6"/>
        <v>9.8999999999999986</v>
      </c>
      <c r="R27" s="29">
        <f t="shared" si="7"/>
        <v>0</v>
      </c>
      <c r="S27" s="29">
        <f t="shared" si="8"/>
        <v>0</v>
      </c>
      <c r="T27" s="6">
        <v>3.3</v>
      </c>
      <c r="U27" s="29">
        <f t="shared" si="9"/>
        <v>0</v>
      </c>
      <c r="V27" s="29">
        <f t="shared" si="10"/>
        <v>9.8999999999999986</v>
      </c>
      <c r="W27" s="29">
        <f t="shared" si="11"/>
        <v>0</v>
      </c>
      <c r="X27" s="29">
        <f t="shared" si="12"/>
        <v>0</v>
      </c>
    </row>
    <row r="28" spans="1:24" ht="20.25" x14ac:dyDescent="0.3">
      <c r="A28" s="35" t="s">
        <v>163</v>
      </c>
      <c r="B28" s="9" t="s">
        <v>165</v>
      </c>
      <c r="C28" s="9">
        <v>2.5</v>
      </c>
      <c r="D28" s="9" t="s">
        <v>58</v>
      </c>
      <c r="E28" s="8">
        <v>19332</v>
      </c>
      <c r="F28" s="25" t="s">
        <v>69</v>
      </c>
      <c r="G28" s="25"/>
      <c r="H28" s="25" t="s">
        <v>111</v>
      </c>
      <c r="I28" s="25"/>
      <c r="J28" s="36" t="s">
        <v>167</v>
      </c>
      <c r="K28" s="29" t="e">
        <f t="shared" si="0"/>
        <v>#VALUE!</v>
      </c>
      <c r="L28" s="29">
        <f t="shared" si="1"/>
        <v>0</v>
      </c>
      <c r="M28" s="29" t="e">
        <f>H28*C28</f>
        <v>#VALUE!</v>
      </c>
      <c r="N28" s="29">
        <f t="shared" si="3"/>
        <v>0</v>
      </c>
      <c r="O28" s="39" t="e">
        <f t="shared" si="4"/>
        <v>#VALUE!</v>
      </c>
      <c r="P28" s="29" t="e">
        <f t="shared" si="5"/>
        <v>#VALUE!</v>
      </c>
      <c r="Q28" s="29">
        <f t="shared" si="6"/>
        <v>0</v>
      </c>
      <c r="R28" s="29" t="e">
        <f t="shared" si="7"/>
        <v>#VALUE!</v>
      </c>
      <c r="S28" s="29">
        <f t="shared" si="8"/>
        <v>0</v>
      </c>
      <c r="T28" s="41">
        <v>2.5</v>
      </c>
      <c r="U28" s="29" t="e">
        <f t="shared" si="9"/>
        <v>#VALUE!</v>
      </c>
      <c r="V28" s="29">
        <f t="shared" si="10"/>
        <v>0</v>
      </c>
      <c r="W28" s="29" t="e">
        <f t="shared" si="11"/>
        <v>#VALUE!</v>
      </c>
      <c r="X28" s="29">
        <f t="shared" si="12"/>
        <v>0</v>
      </c>
    </row>
    <row r="29" spans="1:24" ht="20.25" x14ac:dyDescent="0.3">
      <c r="A29" s="32" t="s">
        <v>164</v>
      </c>
      <c r="B29" s="13" t="s">
        <v>166</v>
      </c>
      <c r="C29" s="13">
        <v>2</v>
      </c>
      <c r="D29" s="13" t="s">
        <v>28</v>
      </c>
      <c r="E29" s="7">
        <v>19348</v>
      </c>
      <c r="F29" s="14">
        <v>12</v>
      </c>
      <c r="G29" s="14">
        <v>30</v>
      </c>
      <c r="H29" s="14">
        <v>30</v>
      </c>
      <c r="I29" s="14"/>
      <c r="K29" s="29">
        <f t="shared" si="0"/>
        <v>24</v>
      </c>
      <c r="L29" s="29">
        <f t="shared" si="1"/>
        <v>60</v>
      </c>
      <c r="M29" s="29">
        <f t="shared" si="2"/>
        <v>60</v>
      </c>
      <c r="N29" s="29">
        <f t="shared" si="3"/>
        <v>0</v>
      </c>
      <c r="O29" s="39">
        <f t="shared" si="4"/>
        <v>144</v>
      </c>
      <c r="P29" s="29">
        <f t="shared" si="5"/>
        <v>24</v>
      </c>
      <c r="Q29" s="29">
        <f t="shared" si="6"/>
        <v>60</v>
      </c>
      <c r="R29" s="29">
        <f t="shared" si="7"/>
        <v>60</v>
      </c>
      <c r="S29" s="29">
        <f t="shared" si="8"/>
        <v>0</v>
      </c>
      <c r="T29" s="6">
        <v>2</v>
      </c>
      <c r="U29" s="29">
        <f t="shared" si="9"/>
        <v>24</v>
      </c>
      <c r="V29" s="29">
        <f t="shared" si="10"/>
        <v>60</v>
      </c>
      <c r="W29" s="29">
        <f t="shared" si="11"/>
        <v>60</v>
      </c>
      <c r="X29" s="29">
        <f t="shared" si="12"/>
        <v>0</v>
      </c>
    </row>
    <row r="30" spans="1:24" ht="20.25" x14ac:dyDescent="0.3">
      <c r="A30" s="34" t="s">
        <v>535</v>
      </c>
      <c r="B30" s="13" t="s">
        <v>63</v>
      </c>
      <c r="C30" s="13">
        <v>0.17</v>
      </c>
      <c r="D30" s="13" t="s">
        <v>64</v>
      </c>
      <c r="E30" s="7">
        <v>17407</v>
      </c>
      <c r="F30" s="14"/>
      <c r="G30" s="14">
        <v>50</v>
      </c>
      <c r="H30" s="14"/>
      <c r="I30" s="14"/>
      <c r="K30" s="29">
        <f t="shared" si="0"/>
        <v>0</v>
      </c>
      <c r="L30" s="29">
        <f t="shared" si="1"/>
        <v>8.5</v>
      </c>
      <c r="M30" s="29">
        <f t="shared" si="2"/>
        <v>0</v>
      </c>
      <c r="N30" s="29">
        <f t="shared" si="3"/>
        <v>0</v>
      </c>
      <c r="O30" s="39">
        <f t="shared" si="4"/>
        <v>8.5</v>
      </c>
      <c r="P30" s="29">
        <f t="shared" si="5"/>
        <v>0</v>
      </c>
      <c r="Q30" s="29">
        <f t="shared" si="6"/>
        <v>8.5</v>
      </c>
      <c r="R30" s="29">
        <f t="shared" si="7"/>
        <v>0</v>
      </c>
      <c r="S30" s="29">
        <f t="shared" si="8"/>
        <v>0</v>
      </c>
      <c r="T30" s="6">
        <v>1</v>
      </c>
      <c r="U30" s="29">
        <f t="shared" si="9"/>
        <v>0</v>
      </c>
      <c r="V30" s="29">
        <f t="shared" si="10"/>
        <v>50</v>
      </c>
      <c r="W30" s="29">
        <f t="shared" si="11"/>
        <v>0</v>
      </c>
      <c r="X30" s="29">
        <f t="shared" si="12"/>
        <v>0</v>
      </c>
    </row>
    <row r="31" spans="1:24" ht="20.25" x14ac:dyDescent="0.3">
      <c r="A31" s="32" t="s">
        <v>530</v>
      </c>
      <c r="B31" s="13" t="s">
        <v>65</v>
      </c>
      <c r="C31" s="13">
        <v>1</v>
      </c>
      <c r="D31" s="13" t="s">
        <v>64</v>
      </c>
      <c r="E31" s="7">
        <v>17349</v>
      </c>
      <c r="F31" s="14">
        <v>30</v>
      </c>
      <c r="G31" s="14"/>
      <c r="H31" s="14">
        <v>30</v>
      </c>
      <c r="I31" s="14"/>
      <c r="K31" s="29">
        <f t="shared" si="0"/>
        <v>30</v>
      </c>
      <c r="L31" s="29">
        <f t="shared" si="1"/>
        <v>0</v>
      </c>
      <c r="M31" s="29">
        <f t="shared" si="2"/>
        <v>30</v>
      </c>
      <c r="N31" s="29">
        <f t="shared" si="3"/>
        <v>0</v>
      </c>
      <c r="O31" s="39">
        <f t="shared" si="4"/>
        <v>60</v>
      </c>
      <c r="P31" s="29">
        <f t="shared" si="5"/>
        <v>30</v>
      </c>
      <c r="Q31" s="29">
        <f t="shared" si="6"/>
        <v>0</v>
      </c>
      <c r="R31" s="29">
        <f t="shared" si="7"/>
        <v>30</v>
      </c>
      <c r="S31" s="29">
        <f t="shared" si="8"/>
        <v>0</v>
      </c>
      <c r="T31" s="6">
        <v>1</v>
      </c>
      <c r="U31" s="29">
        <f t="shared" si="9"/>
        <v>30</v>
      </c>
      <c r="V31" s="29">
        <f t="shared" si="10"/>
        <v>0</v>
      </c>
      <c r="W31" s="29">
        <f t="shared" si="11"/>
        <v>30</v>
      </c>
      <c r="X31" s="29">
        <f t="shared" si="12"/>
        <v>0</v>
      </c>
    </row>
    <row r="32" spans="1:24" ht="15.75" x14ac:dyDescent="0.25">
      <c r="F32" s="19"/>
      <c r="G32" s="23"/>
      <c r="H32" s="23"/>
      <c r="K32" s="10" t="e">
        <f>SUM(K12:K31)</f>
        <v>#VALUE!</v>
      </c>
      <c r="L32" s="10" t="e">
        <f>SUM(L12:L31)</f>
        <v>#VALUE!</v>
      </c>
      <c r="M32" s="10" t="e">
        <f>SUM(M12:M31)</f>
        <v>#VALUE!</v>
      </c>
      <c r="N32" s="10">
        <f>SUM(N12:N31)</f>
        <v>0</v>
      </c>
      <c r="O32" s="31" t="e">
        <f>SUM(O12:O31)</f>
        <v>#VALUE!</v>
      </c>
    </row>
  </sheetData>
  <autoFilter ref="A11:S32"/>
  <mergeCells count="2">
    <mergeCell ref="A6:I6"/>
    <mergeCell ref="T8:X8"/>
  </mergeCells>
  <pageMargins left="0.70866141732283472" right="0.70866141732283472" top="0.74803149606299213" bottom="0.74803149606299213" header="0.31496062992125984" footer="0.31496062992125984"/>
  <pageSetup scale="62" orientation="landscape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zoomScale="70" zoomScaleNormal="70" workbookViewId="0">
      <selection activeCell="K1" sqref="K1:V1048576"/>
    </sheetView>
  </sheetViews>
  <sheetFormatPr baseColWidth="10" defaultColWidth="11.42578125" defaultRowHeight="15" x14ac:dyDescent="0.2"/>
  <cols>
    <col min="1" max="1" width="23.140625" style="2" customWidth="1"/>
    <col min="2" max="2" width="58.28515625" style="2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17.28515625" style="11" customWidth="1"/>
    <col min="8" max="9" width="15.85546875" style="11" customWidth="1"/>
    <col min="10" max="10" width="11.42578125" style="2" customWidth="1"/>
    <col min="11" max="14" width="9.85546875" style="11" hidden="1" customWidth="1"/>
    <col min="15" max="16" width="11.42578125" style="11" hidden="1" customWidth="1"/>
    <col min="17" max="17" width="11.42578125" style="2" hidden="1" customWidth="1"/>
    <col min="18" max="21" width="8.140625" style="11" hidden="1" customWidth="1"/>
    <col min="22" max="22" width="11.42578125" style="2" hidden="1" customWidth="1"/>
    <col min="23" max="23" width="11.42578125" style="2" customWidth="1"/>
    <col min="24" max="16384" width="11.42578125" style="2"/>
  </cols>
  <sheetData>
    <row r="1" spans="1:21" x14ac:dyDescent="0.2">
      <c r="A1" s="1"/>
      <c r="B1" s="1"/>
      <c r="C1" s="1"/>
      <c r="D1" s="1"/>
      <c r="E1" s="1"/>
      <c r="F1" s="1"/>
      <c r="G1" s="1"/>
      <c r="H1" s="1"/>
      <c r="I1" s="1"/>
    </row>
    <row r="2" spans="1:21" x14ac:dyDescent="0.2">
      <c r="A2" s="1"/>
      <c r="B2" s="1"/>
      <c r="C2" s="1"/>
      <c r="D2" s="1"/>
      <c r="E2" s="1"/>
      <c r="F2" s="1"/>
      <c r="G2" s="1"/>
      <c r="H2" s="1"/>
      <c r="I2" s="1"/>
    </row>
    <row r="3" spans="1:21" x14ac:dyDescent="0.2">
      <c r="A3" s="1"/>
      <c r="B3" s="1"/>
      <c r="C3" s="1"/>
      <c r="D3" s="1"/>
      <c r="E3" s="1"/>
      <c r="F3" s="1"/>
      <c r="G3" s="1"/>
      <c r="H3" s="1"/>
      <c r="I3" s="1"/>
    </row>
    <row r="4" spans="1:21" x14ac:dyDescent="0.2">
      <c r="A4" s="1"/>
      <c r="B4" s="1"/>
      <c r="C4" s="1"/>
      <c r="D4" s="1"/>
      <c r="E4" s="1"/>
      <c r="F4" s="1"/>
      <c r="G4" s="1"/>
      <c r="H4" s="1"/>
      <c r="I4" s="1"/>
    </row>
    <row r="5" spans="1:21" x14ac:dyDescent="0.2">
      <c r="A5" s="1"/>
      <c r="B5" s="1"/>
      <c r="C5" s="1"/>
      <c r="D5" s="1"/>
      <c r="E5" s="1"/>
      <c r="F5" s="1"/>
      <c r="G5" s="1"/>
      <c r="H5" s="1"/>
      <c r="I5" s="1"/>
    </row>
    <row r="6" spans="1:21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21" ht="20.25" x14ac:dyDescent="0.3">
      <c r="A7" s="3" t="s">
        <v>574</v>
      </c>
      <c r="B7" s="3"/>
      <c r="C7" s="3"/>
      <c r="D7" s="4"/>
      <c r="E7" s="4"/>
      <c r="F7" s="4"/>
      <c r="G7" s="4"/>
      <c r="H7" s="4"/>
      <c r="I7" s="4"/>
    </row>
    <row r="8" spans="1:21" ht="20.25" x14ac:dyDescent="0.3">
      <c r="A8" s="5"/>
      <c r="B8" s="5"/>
      <c r="C8" s="3"/>
      <c r="D8" s="4"/>
      <c r="E8" s="4"/>
      <c r="F8" s="4"/>
      <c r="G8" s="4"/>
      <c r="H8" s="4"/>
      <c r="I8" s="4"/>
      <c r="K8" s="54" t="s">
        <v>575</v>
      </c>
      <c r="L8" s="54"/>
      <c r="M8" s="54"/>
      <c r="N8" s="54"/>
      <c r="O8" s="54"/>
      <c r="Q8" s="54" t="s">
        <v>573</v>
      </c>
      <c r="R8" s="54"/>
      <c r="S8" s="54"/>
      <c r="T8" s="54"/>
      <c r="U8" s="54"/>
    </row>
    <row r="9" spans="1:21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21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21" ht="15.75" x14ac:dyDescent="0.25">
      <c r="A11" s="6" t="s">
        <v>536</v>
      </c>
      <c r="B11" s="42" t="s">
        <v>3</v>
      </c>
      <c r="C11" s="42" t="s">
        <v>490</v>
      </c>
      <c r="D11" s="42" t="s">
        <v>4</v>
      </c>
      <c r="E11" s="6" t="s">
        <v>537</v>
      </c>
      <c r="F11" s="42" t="s">
        <v>6</v>
      </c>
      <c r="G11" s="42" t="s">
        <v>7</v>
      </c>
      <c r="H11" s="42" t="s">
        <v>8</v>
      </c>
      <c r="I11" s="42" t="s">
        <v>9</v>
      </c>
      <c r="K11" s="29">
        <v>1</v>
      </c>
      <c r="L11" s="29">
        <v>2</v>
      </c>
      <c r="M11" s="29">
        <v>3</v>
      </c>
      <c r="N11" s="29">
        <v>4</v>
      </c>
      <c r="O11" s="42" t="s">
        <v>495</v>
      </c>
      <c r="P11" s="45"/>
      <c r="Q11" s="29" t="s">
        <v>572</v>
      </c>
      <c r="R11" s="29">
        <v>1</v>
      </c>
      <c r="S11" s="29">
        <v>2</v>
      </c>
      <c r="T11" s="29">
        <v>3</v>
      </c>
      <c r="U11" s="29">
        <v>4</v>
      </c>
    </row>
    <row r="12" spans="1:21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>
        <v>2</v>
      </c>
      <c r="G12" s="14">
        <v>4</v>
      </c>
      <c r="H12" s="14"/>
      <c r="I12" s="14"/>
      <c r="K12" s="29">
        <f t="shared" ref="K12:K31" si="0">F12*C12</f>
        <v>9</v>
      </c>
      <c r="L12" s="29">
        <f t="shared" ref="L12:L31" si="1">G12*C12</f>
        <v>18</v>
      </c>
      <c r="M12" s="29">
        <f t="shared" ref="M12:M31" si="2">H12*C12</f>
        <v>0</v>
      </c>
      <c r="N12" s="29">
        <f t="shared" ref="N12:N31" si="3">I12*C12</f>
        <v>0</v>
      </c>
      <c r="O12" s="29">
        <f t="shared" ref="O12:O31" si="4">N12+M12+L12+K12</f>
        <v>27</v>
      </c>
      <c r="P12" s="44"/>
      <c r="Q12" s="6">
        <v>4.5</v>
      </c>
      <c r="R12" s="29">
        <f t="shared" ref="R12:R31" si="5">Q12*F12</f>
        <v>9</v>
      </c>
      <c r="S12" s="29">
        <f t="shared" ref="S12:S31" si="6">Q12*G12</f>
        <v>18</v>
      </c>
      <c r="T12" s="29">
        <f t="shared" ref="T12:T31" si="7">Q12*H12</f>
        <v>0</v>
      </c>
      <c r="U12" s="29">
        <f t="shared" ref="U12:U31" si="8">Q12*I12</f>
        <v>0</v>
      </c>
    </row>
    <row r="13" spans="1:21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>
        <v>10</v>
      </c>
      <c r="G13" s="14"/>
      <c r="H13" s="14">
        <v>5</v>
      </c>
      <c r="I13" s="14"/>
      <c r="K13" s="29">
        <f t="shared" si="0"/>
        <v>20</v>
      </c>
      <c r="L13" s="29">
        <f t="shared" si="1"/>
        <v>0</v>
      </c>
      <c r="M13" s="29">
        <f t="shared" si="2"/>
        <v>10</v>
      </c>
      <c r="N13" s="29">
        <f t="shared" si="3"/>
        <v>0</v>
      </c>
      <c r="O13" s="29">
        <f t="shared" si="4"/>
        <v>30</v>
      </c>
      <c r="P13" s="44"/>
      <c r="Q13" s="6">
        <v>2</v>
      </c>
      <c r="R13" s="29">
        <f t="shared" si="5"/>
        <v>20</v>
      </c>
      <c r="S13" s="29">
        <f t="shared" si="6"/>
        <v>0</v>
      </c>
      <c r="T13" s="29">
        <f t="shared" si="7"/>
        <v>10</v>
      </c>
      <c r="U13" s="29">
        <f t="shared" si="8"/>
        <v>0</v>
      </c>
    </row>
    <row r="14" spans="1:21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 t="s">
        <v>25</v>
      </c>
      <c r="H14" s="25" t="s">
        <v>25</v>
      </c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 t="e">
        <f t="shared" si="2"/>
        <v>#VALUE!</v>
      </c>
      <c r="N14" s="29">
        <f t="shared" si="3"/>
        <v>0</v>
      </c>
      <c r="O14" s="29" t="e">
        <f t="shared" si="4"/>
        <v>#VALUE!</v>
      </c>
      <c r="P14" s="44"/>
      <c r="Q14" s="41">
        <v>5.0999999999999996</v>
      </c>
      <c r="R14" s="29" t="e">
        <f t="shared" si="5"/>
        <v>#VALUE!</v>
      </c>
      <c r="S14" s="29" t="e">
        <f t="shared" si="6"/>
        <v>#VALUE!</v>
      </c>
      <c r="T14" s="29" t="e">
        <f t="shared" si="7"/>
        <v>#VALUE!</v>
      </c>
      <c r="U14" s="29">
        <f t="shared" si="8"/>
        <v>0</v>
      </c>
    </row>
    <row r="15" spans="1:21" ht="20.25" x14ac:dyDescent="0.3">
      <c r="A15" s="33" t="s">
        <v>531</v>
      </c>
      <c r="B15" s="13" t="s">
        <v>30</v>
      </c>
      <c r="C15" s="13">
        <v>0.8</v>
      </c>
      <c r="D15" s="13" t="s">
        <v>28</v>
      </c>
      <c r="E15" s="7">
        <v>19309</v>
      </c>
      <c r="F15" s="14">
        <v>28</v>
      </c>
      <c r="G15" s="14"/>
      <c r="H15" s="14">
        <v>28</v>
      </c>
      <c r="I15" s="14">
        <v>40</v>
      </c>
      <c r="K15" s="29">
        <f t="shared" si="0"/>
        <v>22.400000000000002</v>
      </c>
      <c r="L15" s="29">
        <f t="shared" si="1"/>
        <v>0</v>
      </c>
      <c r="M15" s="29">
        <f t="shared" si="2"/>
        <v>22.400000000000002</v>
      </c>
      <c r="N15" s="29">
        <f t="shared" si="3"/>
        <v>32</v>
      </c>
      <c r="O15" s="29">
        <f t="shared" si="4"/>
        <v>76.800000000000011</v>
      </c>
      <c r="P15" s="44"/>
      <c r="Q15" s="6">
        <v>1</v>
      </c>
      <c r="R15" s="29">
        <f t="shared" si="5"/>
        <v>28</v>
      </c>
      <c r="S15" s="29">
        <f t="shared" si="6"/>
        <v>0</v>
      </c>
      <c r="T15" s="29">
        <f t="shared" si="7"/>
        <v>28</v>
      </c>
      <c r="U15" s="29">
        <f t="shared" si="8"/>
        <v>40</v>
      </c>
    </row>
    <row r="16" spans="1:21" ht="20.25" x14ac:dyDescent="0.3">
      <c r="A16" s="37" t="s">
        <v>532</v>
      </c>
      <c r="B16" s="9" t="s">
        <v>32</v>
      </c>
      <c r="C16" s="9">
        <v>0.35</v>
      </c>
      <c r="D16" s="9" t="s">
        <v>28</v>
      </c>
      <c r="E16" s="8">
        <v>19336</v>
      </c>
      <c r="F16" s="25"/>
      <c r="G16" s="25"/>
      <c r="H16" s="25"/>
      <c r="I16" s="25" t="s">
        <v>71</v>
      </c>
      <c r="J16" s="36" t="s">
        <v>25</v>
      </c>
      <c r="K16" s="29">
        <f t="shared" si="0"/>
        <v>0</v>
      </c>
      <c r="L16" s="29">
        <f t="shared" si="1"/>
        <v>0</v>
      </c>
      <c r="M16" s="29">
        <f t="shared" si="2"/>
        <v>0</v>
      </c>
      <c r="N16" s="29" t="e">
        <f t="shared" si="3"/>
        <v>#VALUE!</v>
      </c>
      <c r="O16" s="29" t="e">
        <f t="shared" si="4"/>
        <v>#VALUE!</v>
      </c>
      <c r="P16" s="44"/>
      <c r="Q16" s="41">
        <v>1</v>
      </c>
      <c r="R16" s="29">
        <f t="shared" si="5"/>
        <v>0</v>
      </c>
      <c r="S16" s="29">
        <f t="shared" si="6"/>
        <v>0</v>
      </c>
      <c r="T16" s="29">
        <f t="shared" si="7"/>
        <v>0</v>
      </c>
      <c r="U16" s="29" t="e">
        <f t="shared" si="8"/>
        <v>#VALUE!</v>
      </c>
    </row>
    <row r="17" spans="1:21" ht="20.25" x14ac:dyDescent="0.3">
      <c r="A17" s="37" t="s">
        <v>533</v>
      </c>
      <c r="B17" s="9" t="s">
        <v>34</v>
      </c>
      <c r="C17" s="9">
        <v>0.35</v>
      </c>
      <c r="D17" s="9" t="s">
        <v>28</v>
      </c>
      <c r="E17" s="8">
        <v>19337</v>
      </c>
      <c r="F17" s="25" t="s">
        <v>74</v>
      </c>
      <c r="G17" s="25"/>
      <c r="H17" s="25" t="s">
        <v>69</v>
      </c>
      <c r="I17" s="25" t="s">
        <v>71</v>
      </c>
      <c r="J17" s="36" t="s">
        <v>25</v>
      </c>
      <c r="K17" s="29" t="e">
        <f t="shared" si="0"/>
        <v>#VALUE!</v>
      </c>
      <c r="L17" s="29">
        <f t="shared" si="1"/>
        <v>0</v>
      </c>
      <c r="M17" s="29" t="e">
        <f t="shared" si="2"/>
        <v>#VALUE!</v>
      </c>
      <c r="N17" s="29" t="e">
        <f t="shared" si="3"/>
        <v>#VALUE!</v>
      </c>
      <c r="O17" s="29" t="e">
        <f t="shared" si="4"/>
        <v>#VALUE!</v>
      </c>
      <c r="P17" s="44"/>
      <c r="Q17" s="41">
        <v>1</v>
      </c>
      <c r="R17" s="29" t="e">
        <f t="shared" si="5"/>
        <v>#VALUE!</v>
      </c>
      <c r="S17" s="29">
        <f t="shared" si="6"/>
        <v>0</v>
      </c>
      <c r="T17" s="29" t="e">
        <f t="shared" si="7"/>
        <v>#VALUE!</v>
      </c>
      <c r="U17" s="29" t="e">
        <f t="shared" si="8"/>
        <v>#VALUE!</v>
      </c>
    </row>
    <row r="18" spans="1:21" ht="20.25" x14ac:dyDescent="0.3">
      <c r="A18" s="37" t="s">
        <v>534</v>
      </c>
      <c r="B18" s="9" t="s">
        <v>36</v>
      </c>
      <c r="C18" s="9">
        <v>0.35</v>
      </c>
      <c r="D18" s="9" t="s">
        <v>28</v>
      </c>
      <c r="E18" s="8">
        <v>19338</v>
      </c>
      <c r="F18" s="25" t="s">
        <v>74</v>
      </c>
      <c r="G18" s="25"/>
      <c r="H18" s="25" t="s">
        <v>69</v>
      </c>
      <c r="I18" s="25" t="s">
        <v>71</v>
      </c>
      <c r="J18" s="36" t="s">
        <v>25</v>
      </c>
      <c r="K18" s="29" t="e">
        <f t="shared" si="0"/>
        <v>#VALUE!</v>
      </c>
      <c r="L18" s="29">
        <f t="shared" si="1"/>
        <v>0</v>
      </c>
      <c r="M18" s="29" t="e">
        <f t="shared" si="2"/>
        <v>#VALUE!</v>
      </c>
      <c r="N18" s="29" t="e">
        <f t="shared" si="3"/>
        <v>#VALUE!</v>
      </c>
      <c r="O18" s="29" t="e">
        <f t="shared" si="4"/>
        <v>#VALUE!</v>
      </c>
      <c r="P18" s="44"/>
      <c r="Q18" s="41">
        <v>1</v>
      </c>
      <c r="R18" s="29" t="e">
        <f t="shared" si="5"/>
        <v>#VALUE!</v>
      </c>
      <c r="S18" s="29">
        <f t="shared" si="6"/>
        <v>0</v>
      </c>
      <c r="T18" s="29" t="e">
        <f t="shared" si="7"/>
        <v>#VALUE!</v>
      </c>
      <c r="U18" s="29" t="e">
        <f t="shared" si="8"/>
        <v>#VALUE!</v>
      </c>
    </row>
    <row r="19" spans="1:21" ht="20.25" x14ac:dyDescent="0.3">
      <c r="A19" s="32" t="s">
        <v>522</v>
      </c>
      <c r="B19" s="13" t="s">
        <v>38</v>
      </c>
      <c r="C19" s="13">
        <v>2.2000000000000002</v>
      </c>
      <c r="D19" s="13" t="s">
        <v>28</v>
      </c>
      <c r="E19" s="7">
        <v>19314</v>
      </c>
      <c r="F19" s="14"/>
      <c r="G19" s="14">
        <v>10</v>
      </c>
      <c r="H19" s="14">
        <v>20</v>
      </c>
      <c r="I19" s="14"/>
      <c r="K19" s="29">
        <f t="shared" si="0"/>
        <v>0</v>
      </c>
      <c r="L19" s="29">
        <f t="shared" si="1"/>
        <v>22</v>
      </c>
      <c r="M19" s="29">
        <f t="shared" si="2"/>
        <v>44</v>
      </c>
      <c r="N19" s="29">
        <f t="shared" si="3"/>
        <v>0</v>
      </c>
      <c r="O19" s="29">
        <f t="shared" si="4"/>
        <v>66</v>
      </c>
      <c r="P19" s="44"/>
      <c r="Q19" s="6">
        <v>2.2000000000000002</v>
      </c>
      <c r="R19" s="29">
        <f t="shared" si="5"/>
        <v>0</v>
      </c>
      <c r="S19" s="29">
        <f t="shared" si="6"/>
        <v>22</v>
      </c>
      <c r="T19" s="29">
        <f t="shared" si="7"/>
        <v>44</v>
      </c>
      <c r="U19" s="29">
        <f t="shared" si="8"/>
        <v>0</v>
      </c>
    </row>
    <row r="20" spans="1:21" ht="20.25" x14ac:dyDescent="0.3">
      <c r="A20" s="32" t="s">
        <v>524</v>
      </c>
      <c r="B20" s="13" t="s">
        <v>42</v>
      </c>
      <c r="C20" s="13">
        <v>2.5</v>
      </c>
      <c r="D20" s="13" t="s">
        <v>28</v>
      </c>
      <c r="E20" s="7">
        <v>17353</v>
      </c>
      <c r="F20" s="14">
        <v>4</v>
      </c>
      <c r="G20" s="14"/>
      <c r="H20" s="14"/>
      <c r="I20" s="14"/>
      <c r="K20" s="29">
        <f t="shared" si="0"/>
        <v>10</v>
      </c>
      <c r="L20" s="29">
        <f t="shared" si="1"/>
        <v>0</v>
      </c>
      <c r="M20" s="29">
        <f t="shared" si="2"/>
        <v>0</v>
      </c>
      <c r="N20" s="29">
        <f t="shared" si="3"/>
        <v>0</v>
      </c>
      <c r="O20" s="29">
        <f t="shared" si="4"/>
        <v>10</v>
      </c>
      <c r="P20" s="44"/>
      <c r="Q20" s="6">
        <v>2.5</v>
      </c>
      <c r="R20" s="29">
        <f t="shared" si="5"/>
        <v>10</v>
      </c>
      <c r="S20" s="29">
        <f t="shared" si="6"/>
        <v>0</v>
      </c>
      <c r="T20" s="29">
        <f t="shared" si="7"/>
        <v>0</v>
      </c>
      <c r="U20" s="29">
        <f t="shared" si="8"/>
        <v>0</v>
      </c>
    </row>
    <row r="21" spans="1:21" s="19" customFormat="1" ht="20.25" x14ac:dyDescent="0.3">
      <c r="A21" s="32" t="s">
        <v>525</v>
      </c>
      <c r="B21" s="13" t="s">
        <v>48</v>
      </c>
      <c r="C21" s="13">
        <v>2.6</v>
      </c>
      <c r="D21" s="13" t="s">
        <v>28</v>
      </c>
      <c r="E21" s="7">
        <v>1371</v>
      </c>
      <c r="F21" s="14"/>
      <c r="G21" s="14"/>
      <c r="H21" s="14"/>
      <c r="I21" s="14"/>
      <c r="K21" s="29">
        <f t="shared" si="0"/>
        <v>0</v>
      </c>
      <c r="L21" s="29">
        <f t="shared" si="1"/>
        <v>0</v>
      </c>
      <c r="M21" s="29">
        <f t="shared" si="2"/>
        <v>0</v>
      </c>
      <c r="N21" s="29">
        <f t="shared" si="3"/>
        <v>0</v>
      </c>
      <c r="O21" s="29">
        <f t="shared" si="4"/>
        <v>0</v>
      </c>
      <c r="P21" s="44"/>
      <c r="Q21" s="6">
        <v>2.6</v>
      </c>
      <c r="R21" s="29">
        <f t="shared" si="5"/>
        <v>0</v>
      </c>
      <c r="S21" s="29">
        <f t="shared" si="6"/>
        <v>0</v>
      </c>
      <c r="T21" s="29">
        <f t="shared" si="7"/>
        <v>0</v>
      </c>
      <c r="U21" s="29">
        <f t="shared" si="8"/>
        <v>0</v>
      </c>
    </row>
    <row r="22" spans="1:21" ht="20.25" x14ac:dyDescent="0.3">
      <c r="A22" s="32" t="s">
        <v>526</v>
      </c>
      <c r="B22" s="9" t="s">
        <v>50</v>
      </c>
      <c r="C22" s="13">
        <v>3.6</v>
      </c>
      <c r="D22" s="13" t="s">
        <v>28</v>
      </c>
      <c r="E22" s="7">
        <v>19318</v>
      </c>
      <c r="F22" s="14"/>
      <c r="G22" s="14">
        <v>30</v>
      </c>
      <c r="H22" s="14"/>
      <c r="I22" s="14"/>
      <c r="K22" s="29">
        <f t="shared" si="0"/>
        <v>0</v>
      </c>
      <c r="L22" s="29">
        <f t="shared" si="1"/>
        <v>108</v>
      </c>
      <c r="M22" s="29">
        <f t="shared" si="2"/>
        <v>0</v>
      </c>
      <c r="N22" s="29">
        <f t="shared" si="3"/>
        <v>0</v>
      </c>
      <c r="O22" s="29">
        <f t="shared" si="4"/>
        <v>108</v>
      </c>
      <c r="P22" s="44"/>
      <c r="Q22" s="6">
        <v>3.6</v>
      </c>
      <c r="R22" s="29">
        <f t="shared" si="5"/>
        <v>0</v>
      </c>
      <c r="S22" s="29">
        <f t="shared" si="6"/>
        <v>108</v>
      </c>
      <c r="T22" s="29">
        <f t="shared" si="7"/>
        <v>0</v>
      </c>
      <c r="U22" s="29">
        <f t="shared" si="8"/>
        <v>0</v>
      </c>
    </row>
    <row r="23" spans="1:21" s="18" customFormat="1" ht="20.25" x14ac:dyDescent="0.3">
      <c r="A23" s="32" t="s">
        <v>527</v>
      </c>
      <c r="B23" s="13" t="s">
        <v>53</v>
      </c>
      <c r="C23" s="13">
        <v>5</v>
      </c>
      <c r="D23" s="13" t="s">
        <v>28</v>
      </c>
      <c r="E23" s="7">
        <v>19301</v>
      </c>
      <c r="F23" s="14"/>
      <c r="G23" s="14"/>
      <c r="H23" s="14"/>
      <c r="I23" s="14"/>
      <c r="K23" s="29">
        <f t="shared" si="0"/>
        <v>0</v>
      </c>
      <c r="L23" s="29">
        <f t="shared" si="1"/>
        <v>0</v>
      </c>
      <c r="M23" s="29">
        <f t="shared" si="2"/>
        <v>0</v>
      </c>
      <c r="N23" s="29">
        <f t="shared" si="3"/>
        <v>0</v>
      </c>
      <c r="O23" s="29">
        <f t="shared" si="4"/>
        <v>0</v>
      </c>
      <c r="P23" s="44"/>
      <c r="Q23" s="6">
        <v>5</v>
      </c>
      <c r="R23" s="29">
        <f t="shared" si="5"/>
        <v>0</v>
      </c>
      <c r="S23" s="29">
        <f t="shared" si="6"/>
        <v>0</v>
      </c>
      <c r="T23" s="29">
        <f t="shared" si="7"/>
        <v>0</v>
      </c>
      <c r="U23" s="29">
        <f t="shared" si="8"/>
        <v>0</v>
      </c>
    </row>
    <row r="24" spans="1:21" ht="20.25" x14ac:dyDescent="0.3">
      <c r="A24" s="32" t="s">
        <v>528</v>
      </c>
      <c r="B24" s="13" t="s">
        <v>55</v>
      </c>
      <c r="C24" s="13">
        <v>5</v>
      </c>
      <c r="D24" s="13" t="s">
        <v>28</v>
      </c>
      <c r="E24" s="7">
        <v>19349</v>
      </c>
      <c r="F24" s="14">
        <v>2</v>
      </c>
      <c r="G24" s="14"/>
      <c r="H24" s="14"/>
      <c r="I24" s="14"/>
      <c r="K24" s="29">
        <f t="shared" si="0"/>
        <v>10</v>
      </c>
      <c r="L24" s="29">
        <f t="shared" si="1"/>
        <v>0</v>
      </c>
      <c r="M24" s="29">
        <f t="shared" si="2"/>
        <v>0</v>
      </c>
      <c r="N24" s="29">
        <f t="shared" si="3"/>
        <v>0</v>
      </c>
      <c r="O24" s="29">
        <f t="shared" si="4"/>
        <v>10</v>
      </c>
      <c r="P24" s="44"/>
      <c r="Q24" s="6">
        <v>5</v>
      </c>
      <c r="R24" s="29">
        <f t="shared" si="5"/>
        <v>10</v>
      </c>
      <c r="S24" s="29">
        <f t="shared" si="6"/>
        <v>0</v>
      </c>
      <c r="T24" s="29">
        <f t="shared" si="7"/>
        <v>0</v>
      </c>
      <c r="U24" s="29">
        <f t="shared" si="8"/>
        <v>0</v>
      </c>
    </row>
    <row r="25" spans="1:21" ht="20.25" x14ac:dyDescent="0.3">
      <c r="A25" s="35">
        <v>2130</v>
      </c>
      <c r="B25" s="9" t="s">
        <v>517</v>
      </c>
      <c r="C25" s="9">
        <v>2.4</v>
      </c>
      <c r="D25" s="9" t="s">
        <v>58</v>
      </c>
      <c r="E25" s="8">
        <v>19335</v>
      </c>
      <c r="F25" s="25" t="s">
        <v>69</v>
      </c>
      <c r="G25" s="25" t="s">
        <v>70</v>
      </c>
      <c r="H25" s="25" t="s">
        <v>75</v>
      </c>
      <c r="I25" s="25" t="s">
        <v>68</v>
      </c>
      <c r="J25" s="36" t="s">
        <v>59</v>
      </c>
      <c r="K25" s="29" t="e">
        <f t="shared" si="0"/>
        <v>#VALUE!</v>
      </c>
      <c r="L25" s="29" t="e">
        <f t="shared" si="1"/>
        <v>#VALUE!</v>
      </c>
      <c r="M25" s="29" t="e">
        <f>H25*C25</f>
        <v>#VALUE!</v>
      </c>
      <c r="N25" s="29" t="e">
        <f t="shared" si="3"/>
        <v>#VALUE!</v>
      </c>
      <c r="O25" s="29" t="e">
        <f t="shared" si="4"/>
        <v>#VALUE!</v>
      </c>
      <c r="P25" s="44"/>
      <c r="Q25" s="41">
        <v>2.4</v>
      </c>
      <c r="R25" s="29" t="e">
        <f t="shared" si="5"/>
        <v>#VALUE!</v>
      </c>
      <c r="S25" s="29" t="e">
        <f t="shared" si="6"/>
        <v>#VALUE!</v>
      </c>
      <c r="T25" s="29" t="e">
        <f t="shared" si="7"/>
        <v>#VALUE!</v>
      </c>
      <c r="U25" s="29" t="e">
        <f t="shared" si="8"/>
        <v>#VALUE!</v>
      </c>
    </row>
    <row r="26" spans="1:21" ht="18" x14ac:dyDescent="0.25">
      <c r="A26" s="32" t="s">
        <v>529</v>
      </c>
      <c r="B26" s="13" t="s">
        <v>61</v>
      </c>
      <c r="C26" s="13">
        <v>5</v>
      </c>
      <c r="D26" s="13" t="s">
        <v>28</v>
      </c>
      <c r="E26" s="7">
        <v>19333</v>
      </c>
      <c r="F26" s="28"/>
      <c r="G26" s="28"/>
      <c r="H26" s="28"/>
      <c r="I26" s="28"/>
      <c r="K26" s="29">
        <f t="shared" si="0"/>
        <v>0</v>
      </c>
      <c r="L26" s="29">
        <f t="shared" si="1"/>
        <v>0</v>
      </c>
      <c r="M26" s="29">
        <f t="shared" si="2"/>
        <v>0</v>
      </c>
      <c r="N26" s="29">
        <f t="shared" si="3"/>
        <v>0</v>
      </c>
      <c r="O26" s="29">
        <f t="shared" si="4"/>
        <v>0</v>
      </c>
      <c r="P26" s="44"/>
      <c r="Q26" s="6">
        <v>5</v>
      </c>
      <c r="R26" s="29">
        <f t="shared" si="5"/>
        <v>0</v>
      </c>
      <c r="S26" s="29">
        <f t="shared" si="6"/>
        <v>0</v>
      </c>
      <c r="T26" s="29">
        <f t="shared" si="7"/>
        <v>0</v>
      </c>
      <c r="U26" s="29">
        <f t="shared" si="8"/>
        <v>0</v>
      </c>
    </row>
    <row r="27" spans="1:21" ht="20.25" x14ac:dyDescent="0.3">
      <c r="A27" s="32">
        <v>4266</v>
      </c>
      <c r="B27" s="13" t="s">
        <v>62</v>
      </c>
      <c r="C27" s="13">
        <v>3.3</v>
      </c>
      <c r="D27" s="13" t="s">
        <v>28</v>
      </c>
      <c r="E27" s="7">
        <v>19280</v>
      </c>
      <c r="F27" s="14"/>
      <c r="G27" s="14"/>
      <c r="H27" s="14">
        <v>5</v>
      </c>
      <c r="I27" s="14">
        <v>3</v>
      </c>
      <c r="K27" s="29">
        <f t="shared" si="0"/>
        <v>0</v>
      </c>
      <c r="L27" s="29">
        <f t="shared" si="1"/>
        <v>0</v>
      </c>
      <c r="M27" s="29">
        <f t="shared" si="2"/>
        <v>16.5</v>
      </c>
      <c r="N27" s="29">
        <f t="shared" si="3"/>
        <v>9.8999999999999986</v>
      </c>
      <c r="O27" s="29">
        <f t="shared" si="4"/>
        <v>26.4</v>
      </c>
      <c r="P27" s="44"/>
      <c r="Q27" s="6">
        <v>3.3</v>
      </c>
      <c r="R27" s="29">
        <f t="shared" si="5"/>
        <v>0</v>
      </c>
      <c r="S27" s="29">
        <f t="shared" si="6"/>
        <v>0</v>
      </c>
      <c r="T27" s="29">
        <f t="shared" si="7"/>
        <v>16.5</v>
      </c>
      <c r="U27" s="29">
        <f t="shared" si="8"/>
        <v>9.8999999999999986</v>
      </c>
    </row>
    <row r="28" spans="1:21" ht="20.25" x14ac:dyDescent="0.3">
      <c r="A28" s="35" t="s">
        <v>163</v>
      </c>
      <c r="B28" s="9" t="s">
        <v>165</v>
      </c>
      <c r="C28" s="9">
        <v>2.5</v>
      </c>
      <c r="D28" s="9" t="s">
        <v>58</v>
      </c>
      <c r="E28" s="8">
        <v>19332</v>
      </c>
      <c r="F28" s="25" t="s">
        <v>69</v>
      </c>
      <c r="G28" s="25"/>
      <c r="H28" s="25" t="s">
        <v>111</v>
      </c>
      <c r="I28" s="25" t="s">
        <v>131</v>
      </c>
      <c r="J28" s="36" t="s">
        <v>167</v>
      </c>
      <c r="K28" s="29" t="e">
        <f t="shared" si="0"/>
        <v>#VALUE!</v>
      </c>
      <c r="L28" s="29">
        <f t="shared" si="1"/>
        <v>0</v>
      </c>
      <c r="M28" s="29" t="e">
        <f>H28*C28</f>
        <v>#VALUE!</v>
      </c>
      <c r="N28" s="29" t="e">
        <f t="shared" si="3"/>
        <v>#VALUE!</v>
      </c>
      <c r="O28" s="29" t="e">
        <f t="shared" si="4"/>
        <v>#VALUE!</v>
      </c>
      <c r="P28" s="44"/>
      <c r="Q28" s="41">
        <v>2.5</v>
      </c>
      <c r="R28" s="29" t="e">
        <f t="shared" si="5"/>
        <v>#VALUE!</v>
      </c>
      <c r="S28" s="29">
        <f t="shared" si="6"/>
        <v>0</v>
      </c>
      <c r="T28" s="29" t="e">
        <f t="shared" si="7"/>
        <v>#VALUE!</v>
      </c>
      <c r="U28" s="29" t="e">
        <f t="shared" si="8"/>
        <v>#VALUE!</v>
      </c>
    </row>
    <row r="29" spans="1:21" ht="20.25" x14ac:dyDescent="0.3">
      <c r="A29" s="32" t="s">
        <v>164</v>
      </c>
      <c r="B29" s="13" t="s">
        <v>166</v>
      </c>
      <c r="C29" s="13">
        <v>2</v>
      </c>
      <c r="D29" s="13" t="s">
        <v>28</v>
      </c>
      <c r="E29" s="7">
        <v>19348</v>
      </c>
      <c r="F29" s="14"/>
      <c r="G29" s="14">
        <v>20</v>
      </c>
      <c r="H29" s="14"/>
      <c r="I29" s="14"/>
      <c r="K29" s="29">
        <f t="shared" si="0"/>
        <v>0</v>
      </c>
      <c r="L29" s="29">
        <f t="shared" si="1"/>
        <v>40</v>
      </c>
      <c r="M29" s="29">
        <f t="shared" si="2"/>
        <v>0</v>
      </c>
      <c r="N29" s="29">
        <f t="shared" si="3"/>
        <v>0</v>
      </c>
      <c r="O29" s="29">
        <f t="shared" si="4"/>
        <v>40</v>
      </c>
      <c r="P29" s="44"/>
      <c r="Q29" s="6">
        <v>2</v>
      </c>
      <c r="R29" s="29">
        <f t="shared" si="5"/>
        <v>0</v>
      </c>
      <c r="S29" s="29">
        <f t="shared" si="6"/>
        <v>40</v>
      </c>
      <c r="T29" s="29">
        <f t="shared" si="7"/>
        <v>0</v>
      </c>
      <c r="U29" s="29">
        <f t="shared" si="8"/>
        <v>0</v>
      </c>
    </row>
    <row r="30" spans="1:21" ht="20.25" x14ac:dyDescent="0.3">
      <c r="A30" s="34" t="s">
        <v>535</v>
      </c>
      <c r="B30" s="13" t="s">
        <v>63</v>
      </c>
      <c r="C30" s="13">
        <v>0.17</v>
      </c>
      <c r="D30" s="13" t="s">
        <v>64</v>
      </c>
      <c r="E30" s="7">
        <v>17407</v>
      </c>
      <c r="F30" s="14"/>
      <c r="G30" s="14"/>
      <c r="H30" s="14">
        <v>20</v>
      </c>
      <c r="I30" s="14">
        <v>40</v>
      </c>
      <c r="K30" s="29">
        <f t="shared" si="0"/>
        <v>0</v>
      </c>
      <c r="L30" s="29">
        <f t="shared" si="1"/>
        <v>0</v>
      </c>
      <c r="M30" s="29">
        <f t="shared" si="2"/>
        <v>3.4000000000000004</v>
      </c>
      <c r="N30" s="29">
        <f t="shared" si="3"/>
        <v>6.8000000000000007</v>
      </c>
      <c r="O30" s="29">
        <f t="shared" si="4"/>
        <v>10.200000000000001</v>
      </c>
      <c r="P30" s="44"/>
      <c r="Q30" s="6">
        <v>1</v>
      </c>
      <c r="R30" s="29">
        <f t="shared" si="5"/>
        <v>0</v>
      </c>
      <c r="S30" s="29">
        <f t="shared" si="6"/>
        <v>0</v>
      </c>
      <c r="T30" s="29">
        <f t="shared" si="7"/>
        <v>20</v>
      </c>
      <c r="U30" s="29">
        <f t="shared" si="8"/>
        <v>40</v>
      </c>
    </row>
    <row r="31" spans="1:21" ht="20.25" x14ac:dyDescent="0.3">
      <c r="A31" s="32" t="s">
        <v>530</v>
      </c>
      <c r="B31" s="13" t="s">
        <v>65</v>
      </c>
      <c r="C31" s="13">
        <v>1</v>
      </c>
      <c r="D31" s="13" t="s">
        <v>64</v>
      </c>
      <c r="E31" s="7">
        <v>17349</v>
      </c>
      <c r="F31" s="14">
        <v>20</v>
      </c>
      <c r="G31" s="14">
        <v>20</v>
      </c>
      <c r="H31" s="14"/>
      <c r="I31" s="14"/>
      <c r="K31" s="29">
        <f t="shared" si="0"/>
        <v>20</v>
      </c>
      <c r="L31" s="29">
        <f t="shared" si="1"/>
        <v>20</v>
      </c>
      <c r="M31" s="29">
        <f t="shared" si="2"/>
        <v>0</v>
      </c>
      <c r="N31" s="29">
        <f t="shared" si="3"/>
        <v>0</v>
      </c>
      <c r="O31" s="29">
        <f t="shared" si="4"/>
        <v>40</v>
      </c>
      <c r="P31" s="44"/>
      <c r="Q31" s="6">
        <v>1</v>
      </c>
      <c r="R31" s="29">
        <f t="shared" si="5"/>
        <v>20</v>
      </c>
      <c r="S31" s="29">
        <f t="shared" si="6"/>
        <v>20</v>
      </c>
      <c r="T31" s="29">
        <f t="shared" si="7"/>
        <v>0</v>
      </c>
      <c r="U31" s="29">
        <f t="shared" si="8"/>
        <v>0</v>
      </c>
    </row>
    <row r="32" spans="1:21" ht="15.75" x14ac:dyDescent="0.25">
      <c r="F32" s="19"/>
      <c r="G32" s="23"/>
      <c r="H32" s="23"/>
      <c r="K32" s="42" t="e">
        <f>SUM(K12:K31)</f>
        <v>#VALUE!</v>
      </c>
      <c r="L32" s="42" t="e">
        <f>SUM(L12:L31)</f>
        <v>#VALUE!</v>
      </c>
      <c r="M32" s="42" t="e">
        <f>SUM(M12:M31)</f>
        <v>#VALUE!</v>
      </c>
      <c r="N32" s="42" t="e">
        <f>SUM(N12:N31)</f>
        <v>#VALUE!</v>
      </c>
      <c r="O32" s="31" t="e">
        <f>SUM(O12:O31)</f>
        <v>#VALUE!</v>
      </c>
      <c r="P32" s="43"/>
    </row>
  </sheetData>
  <mergeCells count="3">
    <mergeCell ref="A6:I6"/>
    <mergeCell ref="Q8:U8"/>
    <mergeCell ref="K8:O8"/>
  </mergeCells>
  <pageMargins left="0.70866141732283472" right="0.70866141732283472" top="0.74803149606299213" bottom="0.74803149606299213" header="0.31496062992125984" footer="0.31496062992125984"/>
  <pageSetup scale="62" orientation="landscape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32"/>
  <sheetViews>
    <sheetView zoomScale="90" zoomScaleNormal="90" workbookViewId="0">
      <selection activeCell="C25" sqref="C25"/>
    </sheetView>
  </sheetViews>
  <sheetFormatPr baseColWidth="10" defaultColWidth="11.42578125" defaultRowHeight="15" x14ac:dyDescent="0.2"/>
  <cols>
    <col min="1" max="1" width="23.140625" style="2" customWidth="1"/>
    <col min="2" max="2" width="58.28515625" style="2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17.28515625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9.5703125" style="11" hidden="1" customWidth="1"/>
    <col min="15" max="15" width="11.42578125" style="11" hidden="1" customWidth="1"/>
    <col min="16" max="16" width="11.42578125" style="44" hidden="1" customWidth="1"/>
    <col min="17" max="17" width="11.42578125" style="2" hidden="1" customWidth="1"/>
    <col min="18" max="21" width="8.140625" style="11" hidden="1" customWidth="1"/>
    <col min="22" max="22" width="0" style="2" hidden="1" customWidth="1"/>
    <col min="23" max="16384" width="11.42578125" style="2"/>
  </cols>
  <sheetData>
    <row r="1" spans="1:21" x14ac:dyDescent="0.2">
      <c r="A1" s="1"/>
      <c r="B1" s="1"/>
      <c r="C1" s="1"/>
      <c r="D1" s="1"/>
      <c r="E1" s="1"/>
      <c r="F1" s="1"/>
      <c r="G1" s="1"/>
      <c r="H1" s="1"/>
      <c r="I1" s="1"/>
    </row>
    <row r="2" spans="1:21" x14ac:dyDescent="0.2">
      <c r="A2" s="1"/>
      <c r="B2" s="1"/>
      <c r="C2" s="1"/>
      <c r="D2" s="1"/>
      <c r="E2" s="1"/>
      <c r="F2" s="1"/>
      <c r="G2" s="1"/>
      <c r="H2" s="1"/>
      <c r="I2" s="1"/>
    </row>
    <row r="3" spans="1:21" x14ac:dyDescent="0.2">
      <c r="A3" s="1"/>
      <c r="B3" s="1"/>
      <c r="C3" s="1"/>
      <c r="D3" s="1"/>
      <c r="E3" s="1"/>
      <c r="F3" s="1"/>
      <c r="G3" s="1"/>
      <c r="H3" s="1"/>
      <c r="I3" s="1"/>
    </row>
    <row r="4" spans="1:21" x14ac:dyDescent="0.2">
      <c r="A4" s="1"/>
      <c r="B4" s="1"/>
      <c r="C4" s="1"/>
      <c r="D4" s="1"/>
      <c r="E4" s="1"/>
      <c r="F4" s="1"/>
      <c r="G4" s="1"/>
      <c r="H4" s="1"/>
      <c r="I4" s="1"/>
    </row>
    <row r="5" spans="1:21" x14ac:dyDescent="0.2">
      <c r="A5" s="1"/>
      <c r="B5" s="1"/>
      <c r="C5" s="1"/>
      <c r="D5" s="1"/>
      <c r="E5" s="1"/>
      <c r="F5" s="1"/>
      <c r="G5" s="1"/>
      <c r="H5" s="1"/>
      <c r="I5" s="1"/>
    </row>
    <row r="6" spans="1:21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21" ht="20.25" x14ac:dyDescent="0.3">
      <c r="A7" s="3" t="s">
        <v>576</v>
      </c>
      <c r="B7" s="3"/>
      <c r="C7" s="3"/>
      <c r="D7" s="4"/>
      <c r="E7" s="4"/>
      <c r="F7" s="4"/>
      <c r="G7" s="4"/>
      <c r="H7" s="4"/>
      <c r="I7" s="4"/>
    </row>
    <row r="8" spans="1:21" ht="20.25" x14ac:dyDescent="0.3">
      <c r="A8" s="5"/>
      <c r="B8" s="5"/>
      <c r="C8" s="3"/>
      <c r="D8" s="4"/>
      <c r="E8" s="4"/>
      <c r="F8" s="4"/>
      <c r="G8" s="4"/>
      <c r="H8" s="4"/>
      <c r="I8" s="4"/>
      <c r="K8" s="54" t="s">
        <v>575</v>
      </c>
      <c r="L8" s="54"/>
      <c r="M8" s="54"/>
      <c r="N8" s="54"/>
      <c r="O8" s="54"/>
      <c r="P8" s="45"/>
      <c r="Q8" s="54" t="s">
        <v>573</v>
      </c>
      <c r="R8" s="54"/>
      <c r="S8" s="54"/>
      <c r="T8" s="54"/>
      <c r="U8" s="54"/>
    </row>
    <row r="9" spans="1:21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21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21" ht="15.75" x14ac:dyDescent="0.25">
      <c r="A11" s="6" t="s">
        <v>536</v>
      </c>
      <c r="B11" s="42" t="s">
        <v>3</v>
      </c>
      <c r="C11" s="42" t="s">
        <v>490</v>
      </c>
      <c r="D11" s="42" t="s">
        <v>4</v>
      </c>
      <c r="E11" s="6" t="s">
        <v>537</v>
      </c>
      <c r="F11" s="42" t="s">
        <v>6</v>
      </c>
      <c r="G11" s="42" t="s">
        <v>7</v>
      </c>
      <c r="H11" s="42" t="s">
        <v>8</v>
      </c>
      <c r="I11" s="42" t="s">
        <v>9</v>
      </c>
      <c r="K11" s="29">
        <v>1</v>
      </c>
      <c r="L11" s="29">
        <v>2</v>
      </c>
      <c r="M11" s="29">
        <v>3</v>
      </c>
      <c r="N11" s="39">
        <v>4</v>
      </c>
      <c r="O11" s="42" t="s">
        <v>495</v>
      </c>
      <c r="P11" s="45"/>
      <c r="Q11" s="29" t="s">
        <v>572</v>
      </c>
      <c r="R11" s="29">
        <v>1</v>
      </c>
      <c r="S11" s="29">
        <v>2</v>
      </c>
      <c r="T11" s="29">
        <v>3</v>
      </c>
      <c r="U11" s="29">
        <v>4</v>
      </c>
    </row>
    <row r="12" spans="1:21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/>
      <c r="H12" s="14"/>
      <c r="I12" s="14"/>
      <c r="K12" s="29">
        <f t="shared" ref="K12:K31" si="0">F12*C12</f>
        <v>0</v>
      </c>
      <c r="L12" s="29">
        <f t="shared" ref="L12:L31" si="1">G12*C12</f>
        <v>0</v>
      </c>
      <c r="M12" s="29">
        <f t="shared" ref="M12:M31" si="2">H12*C12</f>
        <v>0</v>
      </c>
      <c r="N12" s="39">
        <f t="shared" ref="N12:N31" si="3">I12*C12</f>
        <v>0</v>
      </c>
      <c r="O12" s="29">
        <f t="shared" ref="O12:O31" si="4">N12+M12+L12+K12</f>
        <v>0</v>
      </c>
      <c r="Q12" s="6">
        <v>4.5</v>
      </c>
      <c r="R12" s="29">
        <f t="shared" ref="R12:R31" si="5">Q12*F12</f>
        <v>0</v>
      </c>
      <c r="S12" s="29">
        <f t="shared" ref="S12:S31" si="6">Q12*G12</f>
        <v>0</v>
      </c>
      <c r="T12" s="29">
        <f t="shared" ref="T12:T31" si="7">Q12*H12</f>
        <v>0</v>
      </c>
      <c r="U12" s="29">
        <f t="shared" ref="U12:U31" si="8">Q12*I12</f>
        <v>0</v>
      </c>
    </row>
    <row r="13" spans="1:21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>
        <v>10</v>
      </c>
      <c r="G13" s="14"/>
      <c r="H13" s="14">
        <v>5</v>
      </c>
      <c r="I13" s="14"/>
      <c r="K13" s="29">
        <f t="shared" si="0"/>
        <v>20</v>
      </c>
      <c r="L13" s="29">
        <f t="shared" si="1"/>
        <v>0</v>
      </c>
      <c r="M13" s="29">
        <f t="shared" si="2"/>
        <v>10</v>
      </c>
      <c r="N13" s="39">
        <f t="shared" si="3"/>
        <v>0</v>
      </c>
      <c r="O13" s="29">
        <f t="shared" si="4"/>
        <v>30</v>
      </c>
      <c r="Q13" s="6">
        <v>2</v>
      </c>
      <c r="R13" s="29">
        <f t="shared" si="5"/>
        <v>20</v>
      </c>
      <c r="S13" s="29">
        <f t="shared" si="6"/>
        <v>0</v>
      </c>
      <c r="T13" s="29">
        <f t="shared" si="7"/>
        <v>10</v>
      </c>
      <c r="U13" s="29">
        <f t="shared" si="8"/>
        <v>0</v>
      </c>
    </row>
    <row r="14" spans="1:21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74</v>
      </c>
      <c r="G14" s="25"/>
      <c r="H14" s="25"/>
      <c r="I14" s="25"/>
      <c r="J14" s="36" t="s">
        <v>25</v>
      </c>
      <c r="K14" s="29" t="e">
        <f t="shared" si="0"/>
        <v>#VALUE!</v>
      </c>
      <c r="L14" s="29">
        <f t="shared" si="1"/>
        <v>0</v>
      </c>
      <c r="M14" s="29">
        <f t="shared" si="2"/>
        <v>0</v>
      </c>
      <c r="N14" s="39">
        <f t="shared" si="3"/>
        <v>0</v>
      </c>
      <c r="O14" s="29" t="e">
        <f t="shared" si="4"/>
        <v>#VALUE!</v>
      </c>
      <c r="Q14" s="41">
        <v>5.0999999999999996</v>
      </c>
      <c r="R14" s="29" t="e">
        <f t="shared" si="5"/>
        <v>#VALUE!</v>
      </c>
      <c r="S14" s="29">
        <f t="shared" si="6"/>
        <v>0</v>
      </c>
      <c r="T14" s="29">
        <f t="shared" si="7"/>
        <v>0</v>
      </c>
      <c r="U14" s="29">
        <f t="shared" si="8"/>
        <v>0</v>
      </c>
    </row>
    <row r="15" spans="1:21" ht="20.25" x14ac:dyDescent="0.3">
      <c r="A15" s="33" t="s">
        <v>531</v>
      </c>
      <c r="B15" s="13" t="s">
        <v>30</v>
      </c>
      <c r="C15" s="13">
        <v>0.8</v>
      </c>
      <c r="D15" s="13" t="s">
        <v>28</v>
      </c>
      <c r="E15" s="7">
        <v>19309</v>
      </c>
      <c r="F15" s="14">
        <v>15</v>
      </c>
      <c r="G15" s="14">
        <v>56</v>
      </c>
      <c r="H15" s="14"/>
      <c r="I15" s="14"/>
      <c r="K15" s="29">
        <f t="shared" si="0"/>
        <v>12</v>
      </c>
      <c r="L15" s="29">
        <f t="shared" si="1"/>
        <v>44.800000000000004</v>
      </c>
      <c r="M15" s="29">
        <f t="shared" si="2"/>
        <v>0</v>
      </c>
      <c r="N15" s="39">
        <f t="shared" si="3"/>
        <v>0</v>
      </c>
      <c r="O15" s="29">
        <f t="shared" si="4"/>
        <v>56.800000000000004</v>
      </c>
      <c r="Q15" s="6">
        <v>1</v>
      </c>
      <c r="R15" s="29">
        <f t="shared" si="5"/>
        <v>15</v>
      </c>
      <c r="S15" s="29">
        <f t="shared" si="6"/>
        <v>56</v>
      </c>
      <c r="T15" s="29">
        <f t="shared" si="7"/>
        <v>0</v>
      </c>
      <c r="U15" s="29">
        <f t="shared" si="8"/>
        <v>0</v>
      </c>
    </row>
    <row r="16" spans="1:21" ht="20.25" x14ac:dyDescent="0.3">
      <c r="A16" s="37" t="s">
        <v>532</v>
      </c>
      <c r="B16" s="9" t="s">
        <v>32</v>
      </c>
      <c r="C16" s="9">
        <v>0.35</v>
      </c>
      <c r="D16" s="9" t="s">
        <v>28</v>
      </c>
      <c r="E16" s="8">
        <v>19336</v>
      </c>
      <c r="F16" s="25"/>
      <c r="G16" s="25" t="s">
        <v>69</v>
      </c>
      <c r="H16" s="25" t="s">
        <v>74</v>
      </c>
      <c r="I16" s="25"/>
      <c r="J16" s="36" t="s">
        <v>25</v>
      </c>
      <c r="K16" s="29">
        <f t="shared" si="0"/>
        <v>0</v>
      </c>
      <c r="L16" s="29" t="e">
        <f t="shared" si="1"/>
        <v>#VALUE!</v>
      </c>
      <c r="M16" s="29" t="e">
        <f t="shared" si="2"/>
        <v>#VALUE!</v>
      </c>
      <c r="N16" s="39">
        <f t="shared" si="3"/>
        <v>0</v>
      </c>
      <c r="O16" s="29" t="e">
        <f t="shared" si="4"/>
        <v>#VALUE!</v>
      </c>
      <c r="Q16" s="41">
        <v>1</v>
      </c>
      <c r="R16" s="29">
        <f t="shared" si="5"/>
        <v>0</v>
      </c>
      <c r="S16" s="29" t="e">
        <f t="shared" si="6"/>
        <v>#VALUE!</v>
      </c>
      <c r="T16" s="29" t="e">
        <f t="shared" si="7"/>
        <v>#VALUE!</v>
      </c>
      <c r="U16" s="29">
        <f t="shared" si="8"/>
        <v>0</v>
      </c>
    </row>
    <row r="17" spans="1:21" ht="20.25" x14ac:dyDescent="0.3">
      <c r="A17" s="37" t="s">
        <v>533</v>
      </c>
      <c r="B17" s="9" t="s">
        <v>34</v>
      </c>
      <c r="C17" s="9">
        <v>0.35</v>
      </c>
      <c r="D17" s="9" t="s">
        <v>28</v>
      </c>
      <c r="E17" s="8">
        <v>19337</v>
      </c>
      <c r="F17" s="25" t="s">
        <v>69</v>
      </c>
      <c r="G17" s="25" t="s">
        <v>69</v>
      </c>
      <c r="H17" s="25"/>
      <c r="I17" s="25"/>
      <c r="J17" s="36" t="s">
        <v>25</v>
      </c>
      <c r="K17" s="29" t="e">
        <f t="shared" si="0"/>
        <v>#VALUE!</v>
      </c>
      <c r="L17" s="29" t="e">
        <f t="shared" si="1"/>
        <v>#VALUE!</v>
      </c>
      <c r="M17" s="29">
        <f t="shared" si="2"/>
        <v>0</v>
      </c>
      <c r="N17" s="39">
        <f t="shared" si="3"/>
        <v>0</v>
      </c>
      <c r="O17" s="29" t="e">
        <f t="shared" si="4"/>
        <v>#VALUE!</v>
      </c>
      <c r="Q17" s="41">
        <v>1</v>
      </c>
      <c r="R17" s="29" t="e">
        <f t="shared" si="5"/>
        <v>#VALUE!</v>
      </c>
      <c r="S17" s="29" t="e">
        <f t="shared" si="6"/>
        <v>#VALUE!</v>
      </c>
      <c r="T17" s="29">
        <f t="shared" si="7"/>
        <v>0</v>
      </c>
      <c r="U17" s="29">
        <f t="shared" si="8"/>
        <v>0</v>
      </c>
    </row>
    <row r="18" spans="1:21" ht="20.25" x14ac:dyDescent="0.3">
      <c r="A18" s="37" t="s">
        <v>534</v>
      </c>
      <c r="B18" s="9" t="s">
        <v>36</v>
      </c>
      <c r="C18" s="9">
        <v>0.35</v>
      </c>
      <c r="D18" s="9" t="s">
        <v>28</v>
      </c>
      <c r="E18" s="8">
        <v>19338</v>
      </c>
      <c r="F18" s="25" t="s">
        <v>74</v>
      </c>
      <c r="G18" s="25" t="s">
        <v>69</v>
      </c>
      <c r="H18" s="25" t="s">
        <v>69</v>
      </c>
      <c r="I18" s="25"/>
      <c r="J18" s="36" t="s">
        <v>25</v>
      </c>
      <c r="K18" s="29" t="e">
        <f t="shared" si="0"/>
        <v>#VALUE!</v>
      </c>
      <c r="L18" s="29" t="e">
        <f t="shared" si="1"/>
        <v>#VALUE!</v>
      </c>
      <c r="M18" s="29" t="e">
        <f t="shared" si="2"/>
        <v>#VALUE!</v>
      </c>
      <c r="N18" s="39">
        <f t="shared" si="3"/>
        <v>0</v>
      </c>
      <c r="O18" s="29" t="e">
        <f t="shared" si="4"/>
        <v>#VALUE!</v>
      </c>
      <c r="Q18" s="41">
        <v>1</v>
      </c>
      <c r="R18" s="29" t="e">
        <f t="shared" si="5"/>
        <v>#VALUE!</v>
      </c>
      <c r="S18" s="29" t="e">
        <f t="shared" si="6"/>
        <v>#VALUE!</v>
      </c>
      <c r="T18" s="29" t="e">
        <f t="shared" si="7"/>
        <v>#VALUE!</v>
      </c>
      <c r="U18" s="29">
        <f t="shared" si="8"/>
        <v>0</v>
      </c>
    </row>
    <row r="19" spans="1:21" ht="20.25" x14ac:dyDescent="0.3">
      <c r="A19" s="32" t="s">
        <v>522</v>
      </c>
      <c r="B19" s="13" t="s">
        <v>38</v>
      </c>
      <c r="C19" s="13">
        <v>2.2000000000000002</v>
      </c>
      <c r="D19" s="13" t="s">
        <v>28</v>
      </c>
      <c r="E19" s="7">
        <v>19314</v>
      </c>
      <c r="F19" s="14">
        <v>12</v>
      </c>
      <c r="G19" s="14">
        <v>10</v>
      </c>
      <c r="H19" s="14"/>
      <c r="I19" s="14"/>
      <c r="K19" s="29">
        <f t="shared" si="0"/>
        <v>26.400000000000002</v>
      </c>
      <c r="L19" s="29">
        <f t="shared" si="1"/>
        <v>22</v>
      </c>
      <c r="M19" s="29">
        <f t="shared" si="2"/>
        <v>0</v>
      </c>
      <c r="N19" s="39">
        <f t="shared" si="3"/>
        <v>0</v>
      </c>
      <c r="O19" s="29">
        <f t="shared" si="4"/>
        <v>48.400000000000006</v>
      </c>
      <c r="Q19" s="6">
        <v>2.2000000000000002</v>
      </c>
      <c r="R19" s="29">
        <f t="shared" si="5"/>
        <v>26.400000000000002</v>
      </c>
      <c r="S19" s="29">
        <f t="shared" si="6"/>
        <v>22</v>
      </c>
      <c r="T19" s="29">
        <f t="shared" si="7"/>
        <v>0</v>
      </c>
      <c r="U19" s="29">
        <f t="shared" si="8"/>
        <v>0</v>
      </c>
    </row>
    <row r="20" spans="1:21" ht="20.25" x14ac:dyDescent="0.3">
      <c r="A20" s="32" t="s">
        <v>524</v>
      </c>
      <c r="B20" s="13" t="s">
        <v>42</v>
      </c>
      <c r="C20" s="13">
        <v>2.5</v>
      </c>
      <c r="D20" s="13" t="s">
        <v>28</v>
      </c>
      <c r="E20" s="7">
        <v>17353</v>
      </c>
      <c r="F20" s="14"/>
      <c r="G20" s="14"/>
      <c r="H20" s="14"/>
      <c r="I20" s="14"/>
      <c r="K20" s="29">
        <f t="shared" si="0"/>
        <v>0</v>
      </c>
      <c r="L20" s="29">
        <f t="shared" si="1"/>
        <v>0</v>
      </c>
      <c r="M20" s="29">
        <f t="shared" si="2"/>
        <v>0</v>
      </c>
      <c r="N20" s="39">
        <f t="shared" si="3"/>
        <v>0</v>
      </c>
      <c r="O20" s="29">
        <f t="shared" si="4"/>
        <v>0</v>
      </c>
      <c r="Q20" s="6">
        <v>2.5</v>
      </c>
      <c r="R20" s="29">
        <f t="shared" si="5"/>
        <v>0</v>
      </c>
      <c r="S20" s="29">
        <f t="shared" si="6"/>
        <v>0</v>
      </c>
      <c r="T20" s="29">
        <f t="shared" si="7"/>
        <v>0</v>
      </c>
      <c r="U20" s="29">
        <f t="shared" si="8"/>
        <v>0</v>
      </c>
    </row>
    <row r="21" spans="1:21" s="19" customFormat="1" ht="20.25" x14ac:dyDescent="0.3">
      <c r="A21" s="32" t="s">
        <v>525</v>
      </c>
      <c r="B21" s="13" t="s">
        <v>48</v>
      </c>
      <c r="C21" s="13">
        <v>2.6</v>
      </c>
      <c r="D21" s="13" t="s">
        <v>28</v>
      </c>
      <c r="E21" s="7">
        <v>1371</v>
      </c>
      <c r="F21" s="14"/>
      <c r="G21" s="14">
        <v>30</v>
      </c>
      <c r="H21" s="14"/>
      <c r="I21" s="14"/>
      <c r="K21" s="29">
        <f t="shared" si="0"/>
        <v>0</v>
      </c>
      <c r="L21" s="29">
        <f t="shared" si="1"/>
        <v>78</v>
      </c>
      <c r="M21" s="29">
        <f t="shared" si="2"/>
        <v>0</v>
      </c>
      <c r="N21" s="39">
        <f t="shared" si="3"/>
        <v>0</v>
      </c>
      <c r="O21" s="29">
        <f t="shared" si="4"/>
        <v>78</v>
      </c>
      <c r="P21" s="44"/>
      <c r="Q21" s="6">
        <v>2.6</v>
      </c>
      <c r="R21" s="29">
        <f t="shared" si="5"/>
        <v>0</v>
      </c>
      <c r="S21" s="29">
        <f t="shared" si="6"/>
        <v>78</v>
      </c>
      <c r="T21" s="29">
        <f t="shared" si="7"/>
        <v>0</v>
      </c>
      <c r="U21" s="29">
        <f t="shared" si="8"/>
        <v>0</v>
      </c>
    </row>
    <row r="22" spans="1:21" ht="20.25" x14ac:dyDescent="0.3">
      <c r="A22" s="32" t="s">
        <v>526</v>
      </c>
      <c r="B22" s="9" t="s">
        <v>50</v>
      </c>
      <c r="C22" s="13">
        <v>3.6</v>
      </c>
      <c r="D22" s="13" t="s">
        <v>28</v>
      </c>
      <c r="E22" s="7">
        <v>19318</v>
      </c>
      <c r="F22" s="14"/>
      <c r="G22" s="14"/>
      <c r="H22" s="14">
        <v>30</v>
      </c>
      <c r="I22" s="14"/>
      <c r="K22" s="29">
        <f t="shared" si="0"/>
        <v>0</v>
      </c>
      <c r="L22" s="29">
        <f t="shared" si="1"/>
        <v>0</v>
      </c>
      <c r="M22" s="29">
        <f t="shared" si="2"/>
        <v>108</v>
      </c>
      <c r="N22" s="39">
        <f t="shared" si="3"/>
        <v>0</v>
      </c>
      <c r="O22" s="29">
        <f t="shared" si="4"/>
        <v>108</v>
      </c>
      <c r="Q22" s="6">
        <v>3.6</v>
      </c>
      <c r="R22" s="29">
        <f t="shared" si="5"/>
        <v>0</v>
      </c>
      <c r="S22" s="29">
        <f t="shared" si="6"/>
        <v>0</v>
      </c>
      <c r="T22" s="29">
        <f t="shared" si="7"/>
        <v>108</v>
      </c>
      <c r="U22" s="29">
        <f t="shared" si="8"/>
        <v>0</v>
      </c>
    </row>
    <row r="23" spans="1:21" s="18" customFormat="1" ht="20.25" x14ac:dyDescent="0.3">
      <c r="A23" s="32" t="s">
        <v>527</v>
      </c>
      <c r="B23" s="13" t="s">
        <v>53</v>
      </c>
      <c r="C23" s="13">
        <v>5</v>
      </c>
      <c r="D23" s="13" t="s">
        <v>28</v>
      </c>
      <c r="E23" s="7">
        <v>19301</v>
      </c>
      <c r="F23" s="14"/>
      <c r="G23" s="14"/>
      <c r="H23" s="14">
        <v>10</v>
      </c>
      <c r="I23" s="14"/>
      <c r="K23" s="29">
        <f t="shared" si="0"/>
        <v>0</v>
      </c>
      <c r="L23" s="29">
        <f t="shared" si="1"/>
        <v>0</v>
      </c>
      <c r="M23" s="29">
        <f t="shared" si="2"/>
        <v>50</v>
      </c>
      <c r="N23" s="39">
        <f t="shared" si="3"/>
        <v>0</v>
      </c>
      <c r="O23" s="29">
        <f t="shared" si="4"/>
        <v>50</v>
      </c>
      <c r="P23" s="44"/>
      <c r="Q23" s="6">
        <v>5</v>
      </c>
      <c r="R23" s="29">
        <f t="shared" si="5"/>
        <v>0</v>
      </c>
      <c r="S23" s="29">
        <f t="shared" si="6"/>
        <v>0</v>
      </c>
      <c r="T23" s="29">
        <f t="shared" si="7"/>
        <v>50</v>
      </c>
      <c r="U23" s="29">
        <f t="shared" si="8"/>
        <v>0</v>
      </c>
    </row>
    <row r="24" spans="1:21" ht="20.25" x14ac:dyDescent="0.3">
      <c r="A24" s="32" t="s">
        <v>528</v>
      </c>
      <c r="B24" s="13" t="s">
        <v>55</v>
      </c>
      <c r="C24" s="13">
        <v>5</v>
      </c>
      <c r="D24" s="13" t="s">
        <v>28</v>
      </c>
      <c r="E24" s="7">
        <v>19349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39">
        <f t="shared" si="3"/>
        <v>0</v>
      </c>
      <c r="O24" s="29">
        <f t="shared" si="4"/>
        <v>0</v>
      </c>
      <c r="Q24" s="6">
        <v>5</v>
      </c>
      <c r="R24" s="29">
        <f t="shared" si="5"/>
        <v>0</v>
      </c>
      <c r="S24" s="29">
        <f t="shared" si="6"/>
        <v>0</v>
      </c>
      <c r="T24" s="29">
        <f t="shared" si="7"/>
        <v>0</v>
      </c>
      <c r="U24" s="29">
        <f t="shared" si="8"/>
        <v>0</v>
      </c>
    </row>
    <row r="25" spans="1:21" ht="20.25" x14ac:dyDescent="0.3">
      <c r="A25" s="35">
        <v>2130</v>
      </c>
      <c r="B25" s="9" t="s">
        <v>517</v>
      </c>
      <c r="C25" s="9">
        <v>2.2999999999999998</v>
      </c>
      <c r="D25" s="9" t="s">
        <v>58</v>
      </c>
      <c r="E25" s="8">
        <v>19335</v>
      </c>
      <c r="F25" s="25" t="s">
        <v>70</v>
      </c>
      <c r="G25" s="25" t="s">
        <v>513</v>
      </c>
      <c r="H25" s="25" t="s">
        <v>75</v>
      </c>
      <c r="I25" s="25"/>
      <c r="J25" s="36" t="s">
        <v>59</v>
      </c>
      <c r="K25" s="29" t="e">
        <f t="shared" si="0"/>
        <v>#VALUE!</v>
      </c>
      <c r="L25" s="29" t="e">
        <f t="shared" si="1"/>
        <v>#VALUE!</v>
      </c>
      <c r="M25" s="29" t="e">
        <f>H25*C25</f>
        <v>#VALUE!</v>
      </c>
      <c r="N25" s="39">
        <f t="shared" si="3"/>
        <v>0</v>
      </c>
      <c r="O25" s="29" t="e">
        <f t="shared" si="4"/>
        <v>#VALUE!</v>
      </c>
      <c r="Q25" s="41">
        <v>2.4</v>
      </c>
      <c r="R25" s="29" t="e">
        <f t="shared" si="5"/>
        <v>#VALUE!</v>
      </c>
      <c r="S25" s="29" t="e">
        <f t="shared" si="6"/>
        <v>#VALUE!</v>
      </c>
      <c r="T25" s="29" t="e">
        <f t="shared" si="7"/>
        <v>#VALUE!</v>
      </c>
      <c r="U25" s="29">
        <f t="shared" si="8"/>
        <v>0</v>
      </c>
    </row>
    <row r="26" spans="1:21" ht="18" x14ac:dyDescent="0.25">
      <c r="A26" s="32" t="s">
        <v>529</v>
      </c>
      <c r="B26" s="13" t="s">
        <v>61</v>
      </c>
      <c r="C26" s="13">
        <v>5</v>
      </c>
      <c r="D26" s="13" t="s">
        <v>28</v>
      </c>
      <c r="E26" s="7">
        <v>19333</v>
      </c>
      <c r="F26" s="28"/>
      <c r="G26" s="28">
        <v>8</v>
      </c>
      <c r="H26" s="28">
        <v>10</v>
      </c>
      <c r="I26" s="28"/>
      <c r="K26" s="29">
        <f t="shared" si="0"/>
        <v>0</v>
      </c>
      <c r="L26" s="29">
        <f t="shared" si="1"/>
        <v>40</v>
      </c>
      <c r="M26" s="29">
        <f t="shared" si="2"/>
        <v>50</v>
      </c>
      <c r="N26" s="39">
        <f t="shared" si="3"/>
        <v>0</v>
      </c>
      <c r="O26" s="29">
        <f t="shared" si="4"/>
        <v>90</v>
      </c>
      <c r="Q26" s="6">
        <v>5</v>
      </c>
      <c r="R26" s="29">
        <f t="shared" si="5"/>
        <v>0</v>
      </c>
      <c r="S26" s="29">
        <f t="shared" si="6"/>
        <v>40</v>
      </c>
      <c r="T26" s="29">
        <f t="shared" si="7"/>
        <v>50</v>
      </c>
      <c r="U26" s="29">
        <f t="shared" si="8"/>
        <v>0</v>
      </c>
    </row>
    <row r="27" spans="1:21" ht="20.25" x14ac:dyDescent="0.3">
      <c r="A27" s="32">
        <v>4266</v>
      </c>
      <c r="B27" s="13" t="s">
        <v>62</v>
      </c>
      <c r="C27" s="13">
        <v>3.3</v>
      </c>
      <c r="D27" s="13" t="s">
        <v>28</v>
      </c>
      <c r="E27" s="7">
        <v>19280</v>
      </c>
      <c r="F27" s="14"/>
      <c r="G27" s="14"/>
      <c r="H27" s="14"/>
      <c r="I27" s="14"/>
      <c r="K27" s="29">
        <f t="shared" si="0"/>
        <v>0</v>
      </c>
      <c r="L27" s="29">
        <f t="shared" si="1"/>
        <v>0</v>
      </c>
      <c r="M27" s="29">
        <f t="shared" si="2"/>
        <v>0</v>
      </c>
      <c r="N27" s="39">
        <f t="shared" si="3"/>
        <v>0</v>
      </c>
      <c r="O27" s="29">
        <f t="shared" si="4"/>
        <v>0</v>
      </c>
      <c r="Q27" s="6">
        <v>3.3</v>
      </c>
      <c r="R27" s="29">
        <f t="shared" si="5"/>
        <v>0</v>
      </c>
      <c r="S27" s="29">
        <f t="shared" si="6"/>
        <v>0</v>
      </c>
      <c r="T27" s="29">
        <f t="shared" si="7"/>
        <v>0</v>
      </c>
      <c r="U27" s="29">
        <f t="shared" si="8"/>
        <v>0</v>
      </c>
    </row>
    <row r="28" spans="1:21" ht="20.25" x14ac:dyDescent="0.3">
      <c r="A28" s="35" t="s">
        <v>163</v>
      </c>
      <c r="B28" s="9" t="s">
        <v>165</v>
      </c>
      <c r="C28" s="9">
        <v>2.5</v>
      </c>
      <c r="D28" s="9" t="s">
        <v>58</v>
      </c>
      <c r="E28" s="8">
        <v>19332</v>
      </c>
      <c r="F28" s="25" t="s">
        <v>441</v>
      </c>
      <c r="G28" s="25" t="s">
        <v>577</v>
      </c>
      <c r="H28" s="25" t="s">
        <v>75</v>
      </c>
      <c r="I28" s="25"/>
      <c r="J28" s="36" t="s">
        <v>167</v>
      </c>
      <c r="K28" s="29" t="e">
        <f t="shared" si="0"/>
        <v>#VALUE!</v>
      </c>
      <c r="L28" s="29" t="e">
        <f t="shared" si="1"/>
        <v>#VALUE!</v>
      </c>
      <c r="M28" s="29" t="e">
        <f>H28*C28</f>
        <v>#VALUE!</v>
      </c>
      <c r="N28" s="39">
        <f t="shared" si="3"/>
        <v>0</v>
      </c>
      <c r="O28" s="29" t="e">
        <f t="shared" si="4"/>
        <v>#VALUE!</v>
      </c>
      <c r="Q28" s="41">
        <v>2.5</v>
      </c>
      <c r="R28" s="29" t="e">
        <f t="shared" si="5"/>
        <v>#VALUE!</v>
      </c>
      <c r="S28" s="29" t="e">
        <f t="shared" si="6"/>
        <v>#VALUE!</v>
      </c>
      <c r="T28" s="29" t="e">
        <f t="shared" si="7"/>
        <v>#VALUE!</v>
      </c>
      <c r="U28" s="29">
        <f t="shared" si="8"/>
        <v>0</v>
      </c>
    </row>
    <row r="29" spans="1:21" ht="20.25" x14ac:dyDescent="0.3">
      <c r="A29" s="32" t="s">
        <v>164</v>
      </c>
      <c r="B29" s="13" t="s">
        <v>166</v>
      </c>
      <c r="C29" s="13">
        <v>2</v>
      </c>
      <c r="D29" s="13" t="s">
        <v>28</v>
      </c>
      <c r="E29" s="7">
        <v>19348</v>
      </c>
      <c r="F29" s="14">
        <v>20</v>
      </c>
      <c r="G29" s="14"/>
      <c r="H29" s="14">
        <v>30</v>
      </c>
      <c r="I29" s="14"/>
      <c r="K29" s="29">
        <f t="shared" si="0"/>
        <v>40</v>
      </c>
      <c r="L29" s="29">
        <f t="shared" si="1"/>
        <v>0</v>
      </c>
      <c r="M29" s="29">
        <f t="shared" si="2"/>
        <v>60</v>
      </c>
      <c r="N29" s="39">
        <f t="shared" si="3"/>
        <v>0</v>
      </c>
      <c r="O29" s="29">
        <f t="shared" si="4"/>
        <v>100</v>
      </c>
      <c r="Q29" s="6">
        <v>2</v>
      </c>
      <c r="R29" s="29">
        <f t="shared" si="5"/>
        <v>40</v>
      </c>
      <c r="S29" s="29">
        <f t="shared" si="6"/>
        <v>0</v>
      </c>
      <c r="T29" s="29">
        <f t="shared" si="7"/>
        <v>60</v>
      </c>
      <c r="U29" s="29">
        <f t="shared" si="8"/>
        <v>0</v>
      </c>
    </row>
    <row r="30" spans="1:21" ht="20.25" x14ac:dyDescent="0.3">
      <c r="A30" s="34" t="s">
        <v>535</v>
      </c>
      <c r="B30" s="13" t="s">
        <v>63</v>
      </c>
      <c r="C30" s="13">
        <v>0.17</v>
      </c>
      <c r="D30" s="13" t="s">
        <v>64</v>
      </c>
      <c r="E30" s="7">
        <v>17407</v>
      </c>
      <c r="F30" s="14"/>
      <c r="G30" s="14">
        <v>30</v>
      </c>
      <c r="H30" s="14"/>
      <c r="I30" s="14"/>
      <c r="K30" s="29">
        <f t="shared" si="0"/>
        <v>0</v>
      </c>
      <c r="L30" s="29">
        <f t="shared" si="1"/>
        <v>5.1000000000000005</v>
      </c>
      <c r="M30" s="29">
        <f t="shared" si="2"/>
        <v>0</v>
      </c>
      <c r="N30" s="39">
        <f t="shared" si="3"/>
        <v>0</v>
      </c>
      <c r="O30" s="29">
        <f t="shared" si="4"/>
        <v>5.1000000000000005</v>
      </c>
      <c r="Q30" s="6">
        <v>1</v>
      </c>
      <c r="R30" s="29">
        <f t="shared" si="5"/>
        <v>0</v>
      </c>
      <c r="S30" s="29">
        <f t="shared" si="6"/>
        <v>30</v>
      </c>
      <c r="T30" s="29">
        <f t="shared" si="7"/>
        <v>0</v>
      </c>
      <c r="U30" s="29">
        <f t="shared" si="8"/>
        <v>0</v>
      </c>
    </row>
    <row r="31" spans="1:21" ht="20.25" x14ac:dyDescent="0.3">
      <c r="A31" s="32" t="s">
        <v>530</v>
      </c>
      <c r="B31" s="13" t="s">
        <v>65</v>
      </c>
      <c r="C31" s="13">
        <v>1</v>
      </c>
      <c r="D31" s="13" t="s">
        <v>64</v>
      </c>
      <c r="E31" s="7">
        <v>17349</v>
      </c>
      <c r="F31" s="14">
        <v>20</v>
      </c>
      <c r="G31" s="14"/>
      <c r="H31" s="14"/>
      <c r="I31" s="14"/>
      <c r="K31" s="29">
        <f t="shared" si="0"/>
        <v>20</v>
      </c>
      <c r="L31" s="29">
        <f t="shared" si="1"/>
        <v>0</v>
      </c>
      <c r="M31" s="29">
        <f t="shared" si="2"/>
        <v>0</v>
      </c>
      <c r="N31" s="39">
        <f t="shared" si="3"/>
        <v>0</v>
      </c>
      <c r="O31" s="29">
        <f t="shared" si="4"/>
        <v>20</v>
      </c>
      <c r="Q31" s="6">
        <v>1</v>
      </c>
      <c r="R31" s="29">
        <f t="shared" si="5"/>
        <v>20</v>
      </c>
      <c r="S31" s="29">
        <f t="shared" si="6"/>
        <v>0</v>
      </c>
      <c r="T31" s="29">
        <f t="shared" si="7"/>
        <v>0</v>
      </c>
      <c r="U31" s="29">
        <f t="shared" si="8"/>
        <v>0</v>
      </c>
    </row>
    <row r="32" spans="1:21" ht="15.75" x14ac:dyDescent="0.25">
      <c r="F32" s="19"/>
      <c r="G32" s="23"/>
      <c r="H32" s="23"/>
      <c r="K32" s="42" t="e">
        <f>SUM(K12:K31)</f>
        <v>#VALUE!</v>
      </c>
      <c r="L32" s="42" t="e">
        <f>SUM(L12:L31)</f>
        <v>#VALUE!</v>
      </c>
      <c r="M32" s="42" t="e">
        <f>SUM(M12:M31)</f>
        <v>#VALUE!</v>
      </c>
      <c r="N32" s="38">
        <f>SUM(N12:N31)</f>
        <v>0</v>
      </c>
      <c r="O32" s="31" t="e">
        <f>SUM(O12:O31)</f>
        <v>#VALUE!</v>
      </c>
      <c r="P32" s="43"/>
    </row>
  </sheetData>
  <autoFilter ref="A11:U32"/>
  <mergeCells count="3">
    <mergeCell ref="A6:I6"/>
    <mergeCell ref="Q8:U8"/>
    <mergeCell ref="K8:O8"/>
  </mergeCells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32"/>
  <sheetViews>
    <sheetView zoomScale="90" zoomScaleNormal="90" workbookViewId="0">
      <selection activeCell="G23" sqref="G23"/>
    </sheetView>
  </sheetViews>
  <sheetFormatPr baseColWidth="10" defaultColWidth="11.42578125" defaultRowHeight="15" x14ac:dyDescent="0.2"/>
  <cols>
    <col min="1" max="1" width="23.140625" style="2" customWidth="1"/>
    <col min="2" max="2" width="58.28515625" style="2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17.28515625" style="11" customWidth="1"/>
    <col min="8" max="9" width="15.85546875" style="11" customWidth="1"/>
    <col min="10" max="10" width="11.42578125" style="2" customWidth="1"/>
    <col min="11" max="14" width="10.140625" style="11" hidden="1" customWidth="1"/>
    <col min="15" max="15" width="11.42578125" style="11" hidden="1" customWidth="1"/>
    <col min="16" max="16" width="11.42578125" style="44" hidden="1" customWidth="1"/>
    <col min="17" max="17" width="11.42578125" style="2" hidden="1" customWidth="1"/>
    <col min="18" max="21" width="8.140625" style="11" hidden="1" customWidth="1"/>
    <col min="22" max="22" width="11.42578125" style="2" customWidth="1"/>
    <col min="23" max="16384" width="11.42578125" style="2"/>
  </cols>
  <sheetData>
    <row r="1" spans="1:21" x14ac:dyDescent="0.2">
      <c r="A1" s="1"/>
      <c r="B1" s="1"/>
      <c r="C1" s="1"/>
      <c r="D1" s="1"/>
      <c r="E1" s="1"/>
      <c r="F1" s="1"/>
      <c r="G1" s="1"/>
      <c r="H1" s="1"/>
      <c r="I1" s="1"/>
    </row>
    <row r="2" spans="1:21" x14ac:dyDescent="0.2">
      <c r="A2" s="1"/>
      <c r="B2" s="1"/>
      <c r="C2" s="1"/>
      <c r="D2" s="1"/>
      <c r="E2" s="1"/>
      <c r="F2" s="1"/>
      <c r="G2" s="1"/>
      <c r="H2" s="1"/>
      <c r="I2" s="1"/>
    </row>
    <row r="3" spans="1:21" x14ac:dyDescent="0.2">
      <c r="A3" s="1"/>
      <c r="B3" s="1"/>
      <c r="C3" s="1"/>
      <c r="D3" s="1"/>
      <c r="E3" s="1"/>
      <c r="F3" s="1"/>
      <c r="G3" s="1"/>
      <c r="H3" s="1"/>
      <c r="I3" s="1"/>
    </row>
    <row r="4" spans="1:21" x14ac:dyDescent="0.2">
      <c r="A4" s="1"/>
      <c r="B4" s="1"/>
      <c r="C4" s="1"/>
      <c r="D4" s="1"/>
      <c r="E4" s="1"/>
      <c r="F4" s="1"/>
      <c r="G4" s="1"/>
      <c r="H4" s="1"/>
      <c r="I4" s="1"/>
    </row>
    <row r="5" spans="1:21" x14ac:dyDescent="0.2">
      <c r="A5" s="1"/>
      <c r="B5" s="1"/>
      <c r="C5" s="1"/>
      <c r="D5" s="1"/>
      <c r="E5" s="1"/>
      <c r="F5" s="1"/>
      <c r="G5" s="1"/>
      <c r="H5" s="1"/>
      <c r="I5" s="1"/>
    </row>
    <row r="6" spans="1:21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21" ht="20.25" x14ac:dyDescent="0.3">
      <c r="A7" s="3" t="s">
        <v>578</v>
      </c>
      <c r="B7" s="3"/>
      <c r="C7" s="3"/>
      <c r="D7" s="4"/>
      <c r="E7" s="4"/>
      <c r="F7" s="4"/>
      <c r="G7" s="4"/>
      <c r="H7" s="4"/>
      <c r="I7" s="4"/>
    </row>
    <row r="8" spans="1:21" ht="20.25" x14ac:dyDescent="0.3">
      <c r="A8" s="5"/>
      <c r="B8" s="5"/>
      <c r="C8" s="3"/>
      <c r="D8" s="4"/>
      <c r="E8" s="4"/>
      <c r="F8" s="4"/>
      <c r="G8" s="4"/>
      <c r="H8" s="4"/>
      <c r="I8" s="4"/>
      <c r="K8" s="54" t="s">
        <v>575</v>
      </c>
      <c r="L8" s="54"/>
      <c r="M8" s="54"/>
      <c r="N8" s="54"/>
      <c r="O8" s="54"/>
      <c r="P8" s="45"/>
      <c r="Q8" s="54" t="s">
        <v>573</v>
      </c>
      <c r="R8" s="54"/>
      <c r="S8" s="54"/>
      <c r="T8" s="54"/>
      <c r="U8" s="54"/>
    </row>
    <row r="9" spans="1:21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21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21" ht="15.75" x14ac:dyDescent="0.25">
      <c r="A11" s="6" t="s">
        <v>536</v>
      </c>
      <c r="B11" s="46" t="s">
        <v>3</v>
      </c>
      <c r="C11" s="46" t="s">
        <v>490</v>
      </c>
      <c r="D11" s="46" t="s">
        <v>4</v>
      </c>
      <c r="E11" s="6" t="s">
        <v>537</v>
      </c>
      <c r="F11" s="46" t="s">
        <v>6</v>
      </c>
      <c r="G11" s="46" t="s">
        <v>7</v>
      </c>
      <c r="H11" s="46" t="s">
        <v>8</v>
      </c>
      <c r="I11" s="46" t="s">
        <v>9</v>
      </c>
      <c r="K11" s="29">
        <v>1</v>
      </c>
      <c r="L11" s="29">
        <v>2</v>
      </c>
      <c r="M11" s="29">
        <v>3</v>
      </c>
      <c r="N11" s="39">
        <v>4</v>
      </c>
      <c r="O11" s="46" t="s">
        <v>495</v>
      </c>
      <c r="P11" s="45"/>
      <c r="Q11" s="29" t="s">
        <v>572</v>
      </c>
      <c r="R11" s="29">
        <v>1</v>
      </c>
      <c r="S11" s="29">
        <v>2</v>
      </c>
      <c r="T11" s="29">
        <v>3</v>
      </c>
      <c r="U11" s="29">
        <v>4</v>
      </c>
    </row>
    <row r="12" spans="1:21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>
        <v>5</v>
      </c>
      <c r="G12" s="14">
        <v>8</v>
      </c>
      <c r="H12" s="14"/>
      <c r="I12" s="14"/>
      <c r="K12" s="29">
        <f t="shared" ref="K12:K31" si="0">F12*C12</f>
        <v>22.5</v>
      </c>
      <c r="L12" s="29">
        <f t="shared" ref="L12:L31" si="1">G12*C12</f>
        <v>36</v>
      </c>
      <c r="M12" s="29">
        <f t="shared" ref="M12:M31" si="2">H12*C12</f>
        <v>0</v>
      </c>
      <c r="N12" s="39">
        <f t="shared" ref="N12:N31" si="3">I12*C12</f>
        <v>0</v>
      </c>
      <c r="O12" s="29">
        <f t="shared" ref="O12:O31" si="4">N12+M12+L12+K12</f>
        <v>58.5</v>
      </c>
      <c r="Q12" s="6">
        <v>4.5</v>
      </c>
      <c r="R12" s="29">
        <f t="shared" ref="R12:R31" si="5">Q12*F12</f>
        <v>22.5</v>
      </c>
      <c r="S12" s="29">
        <f t="shared" ref="S12:S31" si="6">Q12*G12</f>
        <v>36</v>
      </c>
      <c r="T12" s="29">
        <f t="shared" ref="T12:T31" si="7">Q12*H12</f>
        <v>0</v>
      </c>
      <c r="U12" s="29">
        <f t="shared" ref="U12:U31" si="8">Q12*I12</f>
        <v>0</v>
      </c>
    </row>
    <row r="13" spans="1:21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>
        <v>20</v>
      </c>
      <c r="G13" s="14">
        <v>10</v>
      </c>
      <c r="H13" s="14"/>
      <c r="I13" s="14"/>
      <c r="K13" s="29">
        <f t="shared" si="0"/>
        <v>40</v>
      </c>
      <c r="L13" s="29">
        <f t="shared" si="1"/>
        <v>20</v>
      </c>
      <c r="M13" s="29">
        <f t="shared" si="2"/>
        <v>0</v>
      </c>
      <c r="N13" s="39">
        <f t="shared" si="3"/>
        <v>0</v>
      </c>
      <c r="O13" s="29">
        <f t="shared" si="4"/>
        <v>60</v>
      </c>
      <c r="Q13" s="6">
        <v>2</v>
      </c>
      <c r="R13" s="29">
        <f t="shared" si="5"/>
        <v>40</v>
      </c>
      <c r="S13" s="29">
        <f t="shared" si="6"/>
        <v>20</v>
      </c>
      <c r="T13" s="29">
        <f t="shared" si="7"/>
        <v>0</v>
      </c>
      <c r="U13" s="29">
        <f t="shared" si="8"/>
        <v>0</v>
      </c>
    </row>
    <row r="14" spans="1:21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74</v>
      </c>
      <c r="G14" s="25" t="s">
        <v>74</v>
      </c>
      <c r="H14" s="25" t="s">
        <v>205</v>
      </c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 t="e">
        <f t="shared" si="2"/>
        <v>#VALUE!</v>
      </c>
      <c r="N14" s="39">
        <f t="shared" si="3"/>
        <v>0</v>
      </c>
      <c r="O14" s="29" t="e">
        <f t="shared" si="4"/>
        <v>#VALUE!</v>
      </c>
      <c r="Q14" s="41">
        <v>5.0999999999999996</v>
      </c>
      <c r="R14" s="29" t="e">
        <f t="shared" si="5"/>
        <v>#VALUE!</v>
      </c>
      <c r="S14" s="29" t="e">
        <f t="shared" si="6"/>
        <v>#VALUE!</v>
      </c>
      <c r="T14" s="29" t="e">
        <f t="shared" si="7"/>
        <v>#VALUE!</v>
      </c>
      <c r="U14" s="29">
        <f t="shared" si="8"/>
        <v>0</v>
      </c>
    </row>
    <row r="15" spans="1:21" ht="20.25" x14ac:dyDescent="0.3">
      <c r="A15" s="33" t="s">
        <v>531</v>
      </c>
      <c r="B15" s="13" t="s">
        <v>30</v>
      </c>
      <c r="C15" s="13">
        <v>0.8</v>
      </c>
      <c r="D15" s="13" t="s">
        <v>28</v>
      </c>
      <c r="E15" s="7">
        <v>19309</v>
      </c>
      <c r="F15" s="14">
        <v>80</v>
      </c>
      <c r="G15" s="14">
        <v>84</v>
      </c>
      <c r="H15" s="14">
        <v>56</v>
      </c>
      <c r="I15" s="14"/>
      <c r="K15" s="29">
        <f t="shared" si="0"/>
        <v>64</v>
      </c>
      <c r="L15" s="29">
        <f t="shared" si="1"/>
        <v>67.2</v>
      </c>
      <c r="M15" s="29">
        <f t="shared" si="2"/>
        <v>44.800000000000004</v>
      </c>
      <c r="N15" s="39">
        <f t="shared" si="3"/>
        <v>0</v>
      </c>
      <c r="O15" s="29">
        <f t="shared" si="4"/>
        <v>176</v>
      </c>
      <c r="Q15" s="6">
        <v>1</v>
      </c>
      <c r="R15" s="29">
        <f t="shared" si="5"/>
        <v>80</v>
      </c>
      <c r="S15" s="29">
        <f t="shared" si="6"/>
        <v>84</v>
      </c>
      <c r="T15" s="29">
        <f t="shared" si="7"/>
        <v>56</v>
      </c>
      <c r="U15" s="29">
        <f t="shared" si="8"/>
        <v>0</v>
      </c>
    </row>
    <row r="16" spans="1:21" ht="20.25" x14ac:dyDescent="0.3">
      <c r="A16" s="37" t="s">
        <v>532</v>
      </c>
      <c r="B16" s="9" t="s">
        <v>32</v>
      </c>
      <c r="C16" s="9">
        <v>0.35</v>
      </c>
      <c r="D16" s="9" t="s">
        <v>28</v>
      </c>
      <c r="E16" s="8">
        <v>19336</v>
      </c>
      <c r="F16" s="25" t="s">
        <v>579</v>
      </c>
      <c r="G16" s="25" t="s">
        <v>75</v>
      </c>
      <c r="H16" s="25" t="s">
        <v>69</v>
      </c>
      <c r="I16" s="25"/>
      <c r="J16" s="36" t="s">
        <v>25</v>
      </c>
      <c r="K16" s="29" t="e">
        <f t="shared" si="0"/>
        <v>#VALUE!</v>
      </c>
      <c r="L16" s="29" t="e">
        <f t="shared" si="1"/>
        <v>#VALUE!</v>
      </c>
      <c r="M16" s="29" t="e">
        <f t="shared" si="2"/>
        <v>#VALUE!</v>
      </c>
      <c r="N16" s="39">
        <f t="shared" si="3"/>
        <v>0</v>
      </c>
      <c r="O16" s="29" t="e">
        <f t="shared" si="4"/>
        <v>#VALUE!</v>
      </c>
      <c r="Q16" s="41">
        <v>1</v>
      </c>
      <c r="R16" s="29" t="e">
        <f t="shared" si="5"/>
        <v>#VALUE!</v>
      </c>
      <c r="S16" s="29" t="e">
        <f t="shared" si="6"/>
        <v>#VALUE!</v>
      </c>
      <c r="T16" s="29" t="e">
        <f t="shared" si="7"/>
        <v>#VALUE!</v>
      </c>
      <c r="U16" s="29">
        <f t="shared" si="8"/>
        <v>0</v>
      </c>
    </row>
    <row r="17" spans="1:21" ht="20.25" x14ac:dyDescent="0.3">
      <c r="A17" s="37" t="s">
        <v>533</v>
      </c>
      <c r="B17" s="9" t="s">
        <v>34</v>
      </c>
      <c r="C17" s="9">
        <v>0.35</v>
      </c>
      <c r="D17" s="9" t="s">
        <v>28</v>
      </c>
      <c r="E17" s="8">
        <v>19337</v>
      </c>
      <c r="F17" s="25" t="s">
        <v>111</v>
      </c>
      <c r="G17" s="25" t="s">
        <v>75</v>
      </c>
      <c r="H17" s="25" t="s">
        <v>71</v>
      </c>
      <c r="I17" s="25"/>
      <c r="J17" s="36" t="s">
        <v>25</v>
      </c>
      <c r="K17" s="29" t="e">
        <f t="shared" si="0"/>
        <v>#VALUE!</v>
      </c>
      <c r="L17" s="29" t="e">
        <f t="shared" si="1"/>
        <v>#VALUE!</v>
      </c>
      <c r="M17" s="29" t="e">
        <f t="shared" si="2"/>
        <v>#VALUE!</v>
      </c>
      <c r="N17" s="39">
        <f t="shared" si="3"/>
        <v>0</v>
      </c>
      <c r="O17" s="29" t="e">
        <f t="shared" si="4"/>
        <v>#VALUE!</v>
      </c>
      <c r="Q17" s="41">
        <v>1</v>
      </c>
      <c r="R17" s="29" t="e">
        <f t="shared" si="5"/>
        <v>#VALUE!</v>
      </c>
      <c r="S17" s="29" t="e">
        <f t="shared" si="6"/>
        <v>#VALUE!</v>
      </c>
      <c r="T17" s="29" t="e">
        <f t="shared" si="7"/>
        <v>#VALUE!</v>
      </c>
      <c r="U17" s="29">
        <f t="shared" si="8"/>
        <v>0</v>
      </c>
    </row>
    <row r="18" spans="1:21" ht="20.25" x14ac:dyDescent="0.3">
      <c r="A18" s="37" t="s">
        <v>534</v>
      </c>
      <c r="B18" s="9" t="s">
        <v>36</v>
      </c>
      <c r="C18" s="9">
        <v>0.35</v>
      </c>
      <c r="D18" s="9" t="s">
        <v>28</v>
      </c>
      <c r="E18" s="8">
        <v>19338</v>
      </c>
      <c r="F18" s="25" t="s">
        <v>111</v>
      </c>
      <c r="G18" s="25" t="s">
        <v>75</v>
      </c>
      <c r="H18" s="25" t="s">
        <v>410</v>
      </c>
      <c r="I18" s="25"/>
      <c r="J18" s="36" t="s">
        <v>25</v>
      </c>
      <c r="K18" s="29" t="e">
        <f t="shared" si="0"/>
        <v>#VALUE!</v>
      </c>
      <c r="L18" s="29" t="e">
        <f t="shared" si="1"/>
        <v>#VALUE!</v>
      </c>
      <c r="M18" s="29" t="e">
        <f t="shared" si="2"/>
        <v>#VALUE!</v>
      </c>
      <c r="N18" s="39">
        <f t="shared" si="3"/>
        <v>0</v>
      </c>
      <c r="O18" s="29" t="e">
        <f t="shared" si="4"/>
        <v>#VALUE!</v>
      </c>
      <c r="Q18" s="41">
        <v>1</v>
      </c>
      <c r="R18" s="29" t="e">
        <f t="shared" si="5"/>
        <v>#VALUE!</v>
      </c>
      <c r="S18" s="29" t="e">
        <f t="shared" si="6"/>
        <v>#VALUE!</v>
      </c>
      <c r="T18" s="29" t="e">
        <f t="shared" si="7"/>
        <v>#VALUE!</v>
      </c>
      <c r="U18" s="29">
        <f t="shared" si="8"/>
        <v>0</v>
      </c>
    </row>
    <row r="19" spans="1:21" ht="20.25" x14ac:dyDescent="0.3">
      <c r="A19" s="32" t="s">
        <v>522</v>
      </c>
      <c r="B19" s="13" t="s">
        <v>38</v>
      </c>
      <c r="C19" s="13">
        <v>2.2000000000000002</v>
      </c>
      <c r="D19" s="13" t="s">
        <v>28</v>
      </c>
      <c r="E19" s="7">
        <v>19314</v>
      </c>
      <c r="F19" s="14">
        <v>20</v>
      </c>
      <c r="G19" s="14">
        <v>50</v>
      </c>
      <c r="H19" s="14">
        <v>22</v>
      </c>
      <c r="I19" s="14"/>
      <c r="K19" s="29">
        <f t="shared" si="0"/>
        <v>44</v>
      </c>
      <c r="L19" s="29">
        <f t="shared" si="1"/>
        <v>110.00000000000001</v>
      </c>
      <c r="M19" s="29">
        <f t="shared" si="2"/>
        <v>48.400000000000006</v>
      </c>
      <c r="N19" s="39">
        <f t="shared" si="3"/>
        <v>0</v>
      </c>
      <c r="O19" s="29">
        <f t="shared" si="4"/>
        <v>202.40000000000003</v>
      </c>
      <c r="Q19" s="6">
        <v>2.2000000000000002</v>
      </c>
      <c r="R19" s="29">
        <f t="shared" si="5"/>
        <v>44</v>
      </c>
      <c r="S19" s="29">
        <f t="shared" si="6"/>
        <v>110.00000000000001</v>
      </c>
      <c r="T19" s="29">
        <f t="shared" si="7"/>
        <v>48.400000000000006</v>
      </c>
      <c r="U19" s="29">
        <f t="shared" si="8"/>
        <v>0</v>
      </c>
    </row>
    <row r="20" spans="1:21" ht="20.25" x14ac:dyDescent="0.3">
      <c r="A20" s="32" t="s">
        <v>524</v>
      </c>
      <c r="B20" s="13" t="s">
        <v>42</v>
      </c>
      <c r="C20" s="13">
        <v>2.5</v>
      </c>
      <c r="D20" s="13" t="s">
        <v>28</v>
      </c>
      <c r="E20" s="7">
        <v>17353</v>
      </c>
      <c r="F20" s="14"/>
      <c r="G20" s="14"/>
      <c r="H20" s="14"/>
      <c r="I20" s="14"/>
      <c r="K20" s="29">
        <f t="shared" si="0"/>
        <v>0</v>
      </c>
      <c r="L20" s="29">
        <f t="shared" si="1"/>
        <v>0</v>
      </c>
      <c r="M20" s="29">
        <f t="shared" si="2"/>
        <v>0</v>
      </c>
      <c r="N20" s="39">
        <f t="shared" si="3"/>
        <v>0</v>
      </c>
      <c r="O20" s="29">
        <f t="shared" si="4"/>
        <v>0</v>
      </c>
      <c r="Q20" s="6">
        <v>2.5</v>
      </c>
      <c r="R20" s="29">
        <f t="shared" si="5"/>
        <v>0</v>
      </c>
      <c r="S20" s="29">
        <f t="shared" si="6"/>
        <v>0</v>
      </c>
      <c r="T20" s="29">
        <f t="shared" si="7"/>
        <v>0</v>
      </c>
      <c r="U20" s="29">
        <f t="shared" si="8"/>
        <v>0</v>
      </c>
    </row>
    <row r="21" spans="1:21" s="19" customFormat="1" ht="20.25" x14ac:dyDescent="0.3">
      <c r="A21" s="32" t="s">
        <v>525</v>
      </c>
      <c r="B21" s="13" t="s">
        <v>48</v>
      </c>
      <c r="C21" s="13">
        <v>2.6</v>
      </c>
      <c r="D21" s="13" t="s">
        <v>28</v>
      </c>
      <c r="E21" s="7">
        <v>1371</v>
      </c>
      <c r="F21" s="14">
        <v>10</v>
      </c>
      <c r="G21" s="14">
        <v>50</v>
      </c>
      <c r="H21" s="14">
        <v>15</v>
      </c>
      <c r="I21" s="14"/>
      <c r="K21" s="29">
        <f t="shared" si="0"/>
        <v>26</v>
      </c>
      <c r="L21" s="29">
        <f t="shared" si="1"/>
        <v>130</v>
      </c>
      <c r="M21" s="29">
        <f t="shared" si="2"/>
        <v>39</v>
      </c>
      <c r="N21" s="39">
        <f t="shared" si="3"/>
        <v>0</v>
      </c>
      <c r="O21" s="29">
        <f t="shared" si="4"/>
        <v>195</v>
      </c>
      <c r="P21" s="44"/>
      <c r="Q21" s="6">
        <v>2.6</v>
      </c>
      <c r="R21" s="29">
        <f t="shared" si="5"/>
        <v>26</v>
      </c>
      <c r="S21" s="29">
        <f t="shared" si="6"/>
        <v>130</v>
      </c>
      <c r="T21" s="29">
        <f t="shared" si="7"/>
        <v>39</v>
      </c>
      <c r="U21" s="29">
        <f t="shared" si="8"/>
        <v>0</v>
      </c>
    </row>
    <row r="22" spans="1:21" ht="20.25" x14ac:dyDescent="0.3">
      <c r="A22" s="32" t="s">
        <v>526</v>
      </c>
      <c r="B22" s="9" t="s">
        <v>50</v>
      </c>
      <c r="C22" s="13">
        <v>3.6</v>
      </c>
      <c r="D22" s="13" t="s">
        <v>28</v>
      </c>
      <c r="E22" s="7">
        <v>19318</v>
      </c>
      <c r="F22" s="14">
        <v>50</v>
      </c>
      <c r="G22" s="14">
        <v>70</v>
      </c>
      <c r="H22" s="14">
        <v>30</v>
      </c>
      <c r="I22" s="14">
        <v>100</v>
      </c>
      <c r="K22" s="29">
        <f t="shared" si="0"/>
        <v>180</v>
      </c>
      <c r="L22" s="29">
        <f t="shared" si="1"/>
        <v>252</v>
      </c>
      <c r="M22" s="29">
        <f t="shared" si="2"/>
        <v>108</v>
      </c>
      <c r="N22" s="39">
        <f t="shared" si="3"/>
        <v>360</v>
      </c>
      <c r="O22" s="29">
        <f t="shared" si="4"/>
        <v>900</v>
      </c>
      <c r="Q22" s="6">
        <v>3.6</v>
      </c>
      <c r="R22" s="29">
        <f t="shared" si="5"/>
        <v>180</v>
      </c>
      <c r="S22" s="29">
        <f t="shared" si="6"/>
        <v>252</v>
      </c>
      <c r="T22" s="29">
        <f t="shared" si="7"/>
        <v>108</v>
      </c>
      <c r="U22" s="29">
        <f t="shared" si="8"/>
        <v>360</v>
      </c>
    </row>
    <row r="23" spans="1:21" s="18" customFormat="1" ht="20.25" x14ac:dyDescent="0.3">
      <c r="A23" s="32" t="s">
        <v>527</v>
      </c>
      <c r="B23" s="13" t="s">
        <v>53</v>
      </c>
      <c r="C23" s="13">
        <v>5</v>
      </c>
      <c r="D23" s="13" t="s">
        <v>28</v>
      </c>
      <c r="E23" s="7">
        <v>19301</v>
      </c>
      <c r="F23" s="14">
        <v>10</v>
      </c>
      <c r="G23" s="14"/>
      <c r="H23" s="14"/>
      <c r="I23" s="14"/>
      <c r="K23" s="29">
        <f t="shared" si="0"/>
        <v>50</v>
      </c>
      <c r="L23" s="29">
        <f t="shared" si="1"/>
        <v>0</v>
      </c>
      <c r="M23" s="29">
        <f t="shared" si="2"/>
        <v>0</v>
      </c>
      <c r="N23" s="39">
        <f t="shared" si="3"/>
        <v>0</v>
      </c>
      <c r="O23" s="29">
        <f t="shared" si="4"/>
        <v>50</v>
      </c>
      <c r="P23" s="44"/>
      <c r="Q23" s="6">
        <v>5</v>
      </c>
      <c r="R23" s="29">
        <f t="shared" si="5"/>
        <v>50</v>
      </c>
      <c r="S23" s="29">
        <f t="shared" si="6"/>
        <v>0</v>
      </c>
      <c r="T23" s="29">
        <f t="shared" si="7"/>
        <v>0</v>
      </c>
      <c r="U23" s="29">
        <f t="shared" si="8"/>
        <v>0</v>
      </c>
    </row>
    <row r="24" spans="1:21" ht="20.25" x14ac:dyDescent="0.3">
      <c r="A24" s="32" t="s">
        <v>528</v>
      </c>
      <c r="B24" s="13" t="s">
        <v>55</v>
      </c>
      <c r="C24" s="13">
        <v>5</v>
      </c>
      <c r="D24" s="13" t="s">
        <v>28</v>
      </c>
      <c r="E24" s="7">
        <v>19349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39">
        <f t="shared" si="3"/>
        <v>0</v>
      </c>
      <c r="O24" s="29">
        <f t="shared" si="4"/>
        <v>0</v>
      </c>
      <c r="Q24" s="6">
        <v>5</v>
      </c>
      <c r="R24" s="29">
        <f t="shared" si="5"/>
        <v>0</v>
      </c>
      <c r="S24" s="29">
        <f t="shared" si="6"/>
        <v>0</v>
      </c>
      <c r="T24" s="29">
        <f t="shared" si="7"/>
        <v>0</v>
      </c>
      <c r="U24" s="29">
        <f t="shared" si="8"/>
        <v>0</v>
      </c>
    </row>
    <row r="25" spans="1:21" ht="20.25" x14ac:dyDescent="0.3">
      <c r="A25" s="35">
        <v>2130</v>
      </c>
      <c r="B25" s="9" t="s">
        <v>517</v>
      </c>
      <c r="C25" s="9">
        <v>2.4</v>
      </c>
      <c r="D25" s="9" t="s">
        <v>58</v>
      </c>
      <c r="E25" s="8">
        <v>19335</v>
      </c>
      <c r="F25" s="25" t="s">
        <v>513</v>
      </c>
      <c r="G25" s="25" t="s">
        <v>580</v>
      </c>
      <c r="H25" s="25" t="s">
        <v>513</v>
      </c>
      <c r="I25" s="25" t="s">
        <v>581</v>
      </c>
      <c r="J25" s="36" t="s">
        <v>59</v>
      </c>
      <c r="K25" s="29" t="e">
        <f t="shared" si="0"/>
        <v>#VALUE!</v>
      </c>
      <c r="L25" s="29" t="e">
        <f t="shared" si="1"/>
        <v>#VALUE!</v>
      </c>
      <c r="M25" s="29" t="e">
        <f>H25*C25</f>
        <v>#VALUE!</v>
      </c>
      <c r="N25" s="39" t="e">
        <f t="shared" si="3"/>
        <v>#VALUE!</v>
      </c>
      <c r="O25" s="29" t="e">
        <f t="shared" si="4"/>
        <v>#VALUE!</v>
      </c>
      <c r="Q25" s="41">
        <v>2.4</v>
      </c>
      <c r="R25" s="29" t="e">
        <f t="shared" si="5"/>
        <v>#VALUE!</v>
      </c>
      <c r="S25" s="29" t="e">
        <f t="shared" si="6"/>
        <v>#VALUE!</v>
      </c>
      <c r="T25" s="29" t="e">
        <f t="shared" si="7"/>
        <v>#VALUE!</v>
      </c>
      <c r="U25" s="29" t="e">
        <f t="shared" si="8"/>
        <v>#VALUE!</v>
      </c>
    </row>
    <row r="26" spans="1:21" ht="18" x14ac:dyDescent="0.25">
      <c r="A26" s="32" t="s">
        <v>529</v>
      </c>
      <c r="B26" s="13" t="s">
        <v>61</v>
      </c>
      <c r="C26" s="13">
        <v>5</v>
      </c>
      <c r="D26" s="13" t="s">
        <v>28</v>
      </c>
      <c r="E26" s="7">
        <v>19333</v>
      </c>
      <c r="F26" s="28">
        <v>10</v>
      </c>
      <c r="G26" s="28">
        <v>16</v>
      </c>
      <c r="H26" s="28">
        <v>8</v>
      </c>
      <c r="I26" s="28"/>
      <c r="K26" s="29">
        <f t="shared" si="0"/>
        <v>50</v>
      </c>
      <c r="L26" s="29">
        <f t="shared" si="1"/>
        <v>80</v>
      </c>
      <c r="M26" s="29">
        <f t="shared" si="2"/>
        <v>40</v>
      </c>
      <c r="N26" s="39">
        <f t="shared" si="3"/>
        <v>0</v>
      </c>
      <c r="O26" s="29">
        <f t="shared" si="4"/>
        <v>170</v>
      </c>
      <c r="Q26" s="6">
        <v>5</v>
      </c>
      <c r="R26" s="29">
        <f t="shared" si="5"/>
        <v>50</v>
      </c>
      <c r="S26" s="29">
        <f t="shared" si="6"/>
        <v>80</v>
      </c>
      <c r="T26" s="29">
        <f t="shared" si="7"/>
        <v>40</v>
      </c>
      <c r="U26" s="29">
        <f t="shared" si="8"/>
        <v>0</v>
      </c>
    </row>
    <row r="27" spans="1:21" ht="20.25" x14ac:dyDescent="0.3">
      <c r="A27" s="32">
        <v>4266</v>
      </c>
      <c r="B27" s="13" t="s">
        <v>62</v>
      </c>
      <c r="C27" s="13">
        <v>3.3</v>
      </c>
      <c r="D27" s="13" t="s">
        <v>28</v>
      </c>
      <c r="E27" s="7">
        <v>19280</v>
      </c>
      <c r="F27" s="14">
        <v>3</v>
      </c>
      <c r="G27" s="14">
        <v>2</v>
      </c>
      <c r="H27" s="14">
        <v>2</v>
      </c>
      <c r="I27" s="14"/>
      <c r="K27" s="29">
        <f t="shared" si="0"/>
        <v>9.8999999999999986</v>
      </c>
      <c r="L27" s="29">
        <f t="shared" si="1"/>
        <v>6.6</v>
      </c>
      <c r="M27" s="29">
        <f t="shared" si="2"/>
        <v>6.6</v>
      </c>
      <c r="N27" s="39">
        <f t="shared" si="3"/>
        <v>0</v>
      </c>
      <c r="O27" s="29">
        <f t="shared" si="4"/>
        <v>23.099999999999998</v>
      </c>
      <c r="Q27" s="6">
        <v>3.3</v>
      </c>
      <c r="R27" s="29">
        <f t="shared" si="5"/>
        <v>9.8999999999999986</v>
      </c>
      <c r="S27" s="29">
        <f t="shared" si="6"/>
        <v>6.6</v>
      </c>
      <c r="T27" s="29">
        <f t="shared" si="7"/>
        <v>6.6</v>
      </c>
      <c r="U27" s="29">
        <f t="shared" si="8"/>
        <v>0</v>
      </c>
    </row>
    <row r="28" spans="1:21" ht="20.25" x14ac:dyDescent="0.3">
      <c r="A28" s="35" t="s">
        <v>163</v>
      </c>
      <c r="B28" s="9" t="s">
        <v>165</v>
      </c>
      <c r="C28" s="9">
        <v>2.5</v>
      </c>
      <c r="D28" s="9" t="s">
        <v>58</v>
      </c>
      <c r="E28" s="8">
        <v>19332</v>
      </c>
      <c r="F28" s="25" t="s">
        <v>131</v>
      </c>
      <c r="G28" s="25" t="s">
        <v>583</v>
      </c>
      <c r="H28" s="25" t="s">
        <v>582</v>
      </c>
      <c r="I28" s="25" t="s">
        <v>580</v>
      </c>
      <c r="J28" s="36" t="s">
        <v>167</v>
      </c>
      <c r="K28" s="29" t="e">
        <f t="shared" si="0"/>
        <v>#VALUE!</v>
      </c>
      <c r="L28" s="29" t="e">
        <f t="shared" si="1"/>
        <v>#VALUE!</v>
      </c>
      <c r="M28" s="29" t="e">
        <f>H28*C28</f>
        <v>#VALUE!</v>
      </c>
      <c r="N28" s="39" t="e">
        <f t="shared" si="3"/>
        <v>#VALUE!</v>
      </c>
      <c r="O28" s="29" t="e">
        <f t="shared" si="4"/>
        <v>#VALUE!</v>
      </c>
      <c r="Q28" s="41">
        <v>2.5</v>
      </c>
      <c r="R28" s="29" t="e">
        <f t="shared" si="5"/>
        <v>#VALUE!</v>
      </c>
      <c r="S28" s="29" t="e">
        <f t="shared" si="6"/>
        <v>#VALUE!</v>
      </c>
      <c r="T28" s="29" t="e">
        <f t="shared" si="7"/>
        <v>#VALUE!</v>
      </c>
      <c r="U28" s="29" t="e">
        <f t="shared" si="8"/>
        <v>#VALUE!</v>
      </c>
    </row>
    <row r="29" spans="1:21" ht="20.25" x14ac:dyDescent="0.3">
      <c r="A29" s="32" t="s">
        <v>164</v>
      </c>
      <c r="B29" s="13" t="s">
        <v>166</v>
      </c>
      <c r="C29" s="13">
        <v>2</v>
      </c>
      <c r="D29" s="13" t="s">
        <v>28</v>
      </c>
      <c r="E29" s="7">
        <v>19348</v>
      </c>
      <c r="F29" s="14">
        <v>20</v>
      </c>
      <c r="G29" s="14">
        <v>30</v>
      </c>
      <c r="H29" s="14">
        <v>11</v>
      </c>
      <c r="I29" s="14"/>
      <c r="K29" s="29">
        <f t="shared" si="0"/>
        <v>40</v>
      </c>
      <c r="L29" s="29">
        <f t="shared" si="1"/>
        <v>60</v>
      </c>
      <c r="M29" s="29">
        <f t="shared" si="2"/>
        <v>22</v>
      </c>
      <c r="N29" s="39">
        <f t="shared" si="3"/>
        <v>0</v>
      </c>
      <c r="O29" s="29">
        <f t="shared" si="4"/>
        <v>122</v>
      </c>
      <c r="Q29" s="6">
        <v>2</v>
      </c>
      <c r="R29" s="29">
        <f t="shared" si="5"/>
        <v>40</v>
      </c>
      <c r="S29" s="29">
        <f t="shared" si="6"/>
        <v>60</v>
      </c>
      <c r="T29" s="29">
        <f t="shared" si="7"/>
        <v>22</v>
      </c>
      <c r="U29" s="29">
        <f t="shared" si="8"/>
        <v>0</v>
      </c>
    </row>
    <row r="30" spans="1:21" ht="20.25" x14ac:dyDescent="0.3">
      <c r="A30" s="34" t="s">
        <v>535</v>
      </c>
      <c r="B30" s="13" t="s">
        <v>63</v>
      </c>
      <c r="C30" s="13">
        <v>0.17</v>
      </c>
      <c r="D30" s="13" t="s">
        <v>64</v>
      </c>
      <c r="E30" s="7">
        <v>17407</v>
      </c>
      <c r="F30" s="14">
        <v>50</v>
      </c>
      <c r="G30" s="14">
        <v>50</v>
      </c>
      <c r="H30" s="14"/>
      <c r="I30" s="14"/>
      <c r="K30" s="29">
        <f t="shared" si="0"/>
        <v>8.5</v>
      </c>
      <c r="L30" s="29">
        <f t="shared" si="1"/>
        <v>8.5</v>
      </c>
      <c r="M30" s="29">
        <f t="shared" si="2"/>
        <v>0</v>
      </c>
      <c r="N30" s="39">
        <f t="shared" si="3"/>
        <v>0</v>
      </c>
      <c r="O30" s="29">
        <f t="shared" si="4"/>
        <v>17</v>
      </c>
      <c r="Q30" s="6">
        <v>1</v>
      </c>
      <c r="R30" s="29">
        <f t="shared" si="5"/>
        <v>50</v>
      </c>
      <c r="S30" s="29">
        <f t="shared" si="6"/>
        <v>50</v>
      </c>
      <c r="T30" s="29">
        <f t="shared" si="7"/>
        <v>0</v>
      </c>
      <c r="U30" s="29">
        <f t="shared" si="8"/>
        <v>0</v>
      </c>
    </row>
    <row r="31" spans="1:21" ht="20.25" x14ac:dyDescent="0.3">
      <c r="A31" s="32" t="s">
        <v>530</v>
      </c>
      <c r="B31" s="13" t="s">
        <v>65</v>
      </c>
      <c r="C31" s="13">
        <v>1</v>
      </c>
      <c r="D31" s="13" t="s">
        <v>64</v>
      </c>
      <c r="E31" s="7">
        <v>17349</v>
      </c>
      <c r="F31" s="14">
        <v>100</v>
      </c>
      <c r="G31" s="14">
        <v>40</v>
      </c>
      <c r="H31" s="14">
        <v>30</v>
      </c>
      <c r="I31" s="14"/>
      <c r="K31" s="29">
        <f t="shared" si="0"/>
        <v>100</v>
      </c>
      <c r="L31" s="29">
        <f t="shared" si="1"/>
        <v>40</v>
      </c>
      <c r="M31" s="29">
        <f t="shared" si="2"/>
        <v>30</v>
      </c>
      <c r="N31" s="39">
        <f t="shared" si="3"/>
        <v>0</v>
      </c>
      <c r="O31" s="29">
        <f t="shared" si="4"/>
        <v>170</v>
      </c>
      <c r="Q31" s="6">
        <v>1</v>
      </c>
      <c r="R31" s="29">
        <f t="shared" si="5"/>
        <v>100</v>
      </c>
      <c r="S31" s="29">
        <f t="shared" si="6"/>
        <v>40</v>
      </c>
      <c r="T31" s="29">
        <f t="shared" si="7"/>
        <v>30</v>
      </c>
      <c r="U31" s="29">
        <f t="shared" si="8"/>
        <v>0</v>
      </c>
    </row>
    <row r="32" spans="1:21" ht="15.75" x14ac:dyDescent="0.25">
      <c r="F32" s="19"/>
      <c r="G32" s="23"/>
      <c r="H32" s="23"/>
      <c r="K32" s="48" t="e">
        <f>SUM(K12:K31)</f>
        <v>#VALUE!</v>
      </c>
      <c r="L32" s="48" t="e">
        <f>SUM(L12:L31)</f>
        <v>#VALUE!</v>
      </c>
      <c r="M32" s="48" t="e">
        <f>SUM(M12:M31)</f>
        <v>#VALUE!</v>
      </c>
      <c r="N32" s="49" t="e">
        <f>SUM(N12:N31)</f>
        <v>#VALUE!</v>
      </c>
      <c r="O32" s="31" t="e">
        <f>SUM(O12:O31)</f>
        <v>#VALUE!</v>
      </c>
      <c r="P32" s="43"/>
    </row>
  </sheetData>
  <autoFilter ref="A11:U32"/>
  <mergeCells count="3">
    <mergeCell ref="A6:I6"/>
    <mergeCell ref="K8:O8"/>
    <mergeCell ref="Q8:U8"/>
  </mergeCells>
  <pageMargins left="0.70866141732283472" right="0.70866141732283472" top="0.74803149606299213" bottom="0.74803149606299213" header="0.31496062992125984" footer="0.31496062992125984"/>
  <pageSetup scale="62" orientation="landscape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32"/>
  <sheetViews>
    <sheetView zoomScale="90" zoomScaleNormal="90" workbookViewId="0">
      <selection activeCell="H5" sqref="H5"/>
    </sheetView>
  </sheetViews>
  <sheetFormatPr baseColWidth="10" defaultColWidth="11.42578125" defaultRowHeight="15" x14ac:dyDescent="0.2"/>
  <cols>
    <col min="1" max="1" width="23.140625" style="2" customWidth="1"/>
    <col min="2" max="2" width="58.28515625" style="2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17.28515625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0.140625" style="11" hidden="1" customWidth="1"/>
    <col min="15" max="15" width="11.42578125" style="11" hidden="1" customWidth="1"/>
    <col min="16" max="16" width="11.42578125" style="44" hidden="1" customWidth="1"/>
    <col min="17" max="17" width="11.42578125" style="2" hidden="1" customWidth="1"/>
    <col min="18" max="21" width="8.140625" style="11" hidden="1" customWidth="1"/>
    <col min="22" max="22" width="11.42578125" style="2" customWidth="1"/>
    <col min="23" max="16384" width="11.42578125" style="2"/>
  </cols>
  <sheetData>
    <row r="1" spans="1:21" x14ac:dyDescent="0.2">
      <c r="A1" s="1"/>
      <c r="B1" s="1"/>
      <c r="C1" s="1"/>
      <c r="D1" s="1"/>
      <c r="E1" s="1"/>
      <c r="F1" s="1"/>
      <c r="G1" s="1"/>
      <c r="H1" s="1"/>
      <c r="I1" s="1"/>
    </row>
    <row r="2" spans="1:21" x14ac:dyDescent="0.2">
      <c r="A2" s="1"/>
      <c r="B2" s="1"/>
      <c r="C2" s="1"/>
      <c r="D2" s="1"/>
      <c r="E2" s="1"/>
      <c r="F2" s="1"/>
      <c r="G2" s="1"/>
      <c r="H2" s="1"/>
      <c r="I2" s="1"/>
    </row>
    <row r="3" spans="1:21" x14ac:dyDescent="0.2">
      <c r="A3" s="1"/>
      <c r="B3" s="1"/>
      <c r="C3" s="1"/>
      <c r="D3" s="1"/>
      <c r="E3" s="1"/>
      <c r="F3" s="1"/>
      <c r="G3" s="1"/>
      <c r="H3" s="1"/>
      <c r="I3" s="1"/>
    </row>
    <row r="4" spans="1:21" x14ac:dyDescent="0.2">
      <c r="A4" s="1"/>
      <c r="B4" s="1"/>
      <c r="C4" s="1"/>
      <c r="D4" s="1"/>
      <c r="E4" s="1"/>
      <c r="F4" s="1"/>
      <c r="G4" s="1"/>
      <c r="H4" s="1"/>
      <c r="I4" s="1"/>
    </row>
    <row r="5" spans="1:21" x14ac:dyDescent="0.2">
      <c r="A5" s="1"/>
      <c r="B5" s="1"/>
      <c r="C5" s="1"/>
      <c r="D5" s="1"/>
      <c r="E5" s="1"/>
      <c r="F5" s="1"/>
      <c r="G5" s="1"/>
      <c r="H5" s="1"/>
      <c r="I5" s="1"/>
    </row>
    <row r="6" spans="1:21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21" ht="20.25" x14ac:dyDescent="0.3">
      <c r="A7" s="3" t="s">
        <v>584</v>
      </c>
      <c r="B7" s="3"/>
      <c r="C7" s="3"/>
      <c r="D7" s="4"/>
      <c r="E7" s="4"/>
      <c r="F7" s="4"/>
      <c r="G7" s="4"/>
      <c r="H7" s="4"/>
      <c r="I7" s="4"/>
    </row>
    <row r="8" spans="1:21" ht="20.25" x14ac:dyDescent="0.3">
      <c r="A8" s="5"/>
      <c r="B8" s="5"/>
      <c r="C8" s="3"/>
      <c r="D8" s="4"/>
      <c r="E8" s="4"/>
      <c r="F8" s="4"/>
      <c r="G8" s="4"/>
      <c r="H8" s="4"/>
      <c r="I8" s="4"/>
      <c r="K8" s="54" t="s">
        <v>575</v>
      </c>
      <c r="L8" s="54"/>
      <c r="M8" s="54"/>
      <c r="N8" s="54"/>
      <c r="O8" s="54"/>
      <c r="P8" s="45"/>
      <c r="Q8" s="54" t="s">
        <v>573</v>
      </c>
      <c r="R8" s="54"/>
      <c r="S8" s="54"/>
      <c r="T8" s="54"/>
      <c r="U8" s="54"/>
    </row>
    <row r="9" spans="1:21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21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21" ht="15.75" x14ac:dyDescent="0.25">
      <c r="A11" s="6" t="s">
        <v>536</v>
      </c>
      <c r="B11" s="47" t="s">
        <v>3</v>
      </c>
      <c r="C11" s="47" t="s">
        <v>490</v>
      </c>
      <c r="D11" s="47" t="s">
        <v>4</v>
      </c>
      <c r="E11" s="6" t="s">
        <v>537</v>
      </c>
      <c r="F11" s="47" t="s">
        <v>6</v>
      </c>
      <c r="G11" s="47" t="s">
        <v>7</v>
      </c>
      <c r="H11" s="47" t="s">
        <v>8</v>
      </c>
      <c r="I11" s="47" t="s">
        <v>9</v>
      </c>
      <c r="K11" s="29">
        <v>1</v>
      </c>
      <c r="L11" s="29">
        <v>2</v>
      </c>
      <c r="M11" s="29">
        <v>3</v>
      </c>
      <c r="N11" s="39">
        <v>4</v>
      </c>
      <c r="O11" s="47" t="s">
        <v>495</v>
      </c>
      <c r="P11" s="45"/>
      <c r="Q11" s="29" t="s">
        <v>572</v>
      </c>
      <c r="R11" s="29">
        <v>1</v>
      </c>
      <c r="S11" s="29">
        <v>2</v>
      </c>
      <c r="T11" s="29">
        <v>3</v>
      </c>
      <c r="U11" s="29">
        <v>4</v>
      </c>
    </row>
    <row r="12" spans="1:21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>
        <v>1</v>
      </c>
      <c r="G12" s="14"/>
      <c r="H12" s="14"/>
      <c r="I12" s="14"/>
      <c r="K12" s="29">
        <f t="shared" ref="K12:K31" si="0">F12*C12</f>
        <v>4.5</v>
      </c>
      <c r="L12" s="29">
        <f t="shared" ref="L12:L31" si="1">G12*C12</f>
        <v>0</v>
      </c>
      <c r="M12" s="29">
        <f t="shared" ref="M12:M31" si="2">H12*C12</f>
        <v>0</v>
      </c>
      <c r="N12" s="39">
        <f t="shared" ref="N12:N31" si="3">I12*C12</f>
        <v>0</v>
      </c>
      <c r="O12" s="29">
        <f t="shared" ref="O12:O31" si="4">N12+M12+L12+K12</f>
        <v>4.5</v>
      </c>
      <c r="Q12" s="6">
        <v>4.5</v>
      </c>
      <c r="R12" s="29">
        <f t="shared" ref="R12:R31" si="5">Q12*F12</f>
        <v>4.5</v>
      </c>
      <c r="S12" s="29">
        <f t="shared" ref="S12:S31" si="6">Q12*G12</f>
        <v>0</v>
      </c>
      <c r="T12" s="29">
        <f t="shared" ref="T12:T31" si="7">Q12*H12</f>
        <v>0</v>
      </c>
      <c r="U12" s="29">
        <f t="shared" ref="U12:U31" si="8">Q12*I12</f>
        <v>0</v>
      </c>
    </row>
    <row r="13" spans="1:21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/>
      <c r="G13" s="14"/>
      <c r="H13" s="14">
        <v>5</v>
      </c>
      <c r="I13" s="14"/>
      <c r="K13" s="29">
        <f t="shared" si="0"/>
        <v>0</v>
      </c>
      <c r="L13" s="29">
        <f t="shared" si="1"/>
        <v>0</v>
      </c>
      <c r="M13" s="29">
        <f t="shared" si="2"/>
        <v>10</v>
      </c>
      <c r="N13" s="39">
        <f t="shared" si="3"/>
        <v>0</v>
      </c>
      <c r="O13" s="29">
        <f t="shared" si="4"/>
        <v>10</v>
      </c>
      <c r="Q13" s="6">
        <v>2</v>
      </c>
      <c r="R13" s="29">
        <f t="shared" si="5"/>
        <v>0</v>
      </c>
      <c r="S13" s="29">
        <f t="shared" si="6"/>
        <v>0</v>
      </c>
      <c r="T13" s="29">
        <f t="shared" si="7"/>
        <v>10</v>
      </c>
      <c r="U13" s="29">
        <f t="shared" si="8"/>
        <v>0</v>
      </c>
    </row>
    <row r="14" spans="1:21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/>
      <c r="G14" s="25"/>
      <c r="H14" s="25"/>
      <c r="I14" s="25"/>
      <c r="J14" s="36" t="s">
        <v>25</v>
      </c>
      <c r="K14" s="29">
        <f t="shared" si="0"/>
        <v>0</v>
      </c>
      <c r="L14" s="29">
        <f t="shared" si="1"/>
        <v>0</v>
      </c>
      <c r="M14" s="29">
        <f t="shared" si="2"/>
        <v>0</v>
      </c>
      <c r="N14" s="39">
        <f t="shared" si="3"/>
        <v>0</v>
      </c>
      <c r="O14" s="29">
        <f t="shared" si="4"/>
        <v>0</v>
      </c>
      <c r="Q14" s="41">
        <v>5.0999999999999996</v>
      </c>
      <c r="R14" s="29">
        <f t="shared" si="5"/>
        <v>0</v>
      </c>
      <c r="S14" s="29">
        <f t="shared" si="6"/>
        <v>0</v>
      </c>
      <c r="T14" s="29">
        <f t="shared" si="7"/>
        <v>0</v>
      </c>
      <c r="U14" s="29">
        <f t="shared" si="8"/>
        <v>0</v>
      </c>
    </row>
    <row r="15" spans="1:21" ht="20.25" x14ac:dyDescent="0.3">
      <c r="A15" s="33" t="s">
        <v>531</v>
      </c>
      <c r="B15" s="13" t="s">
        <v>30</v>
      </c>
      <c r="C15" s="13">
        <v>0.8</v>
      </c>
      <c r="D15" s="13" t="s">
        <v>28</v>
      </c>
      <c r="E15" s="7">
        <v>19309</v>
      </c>
      <c r="F15" s="14">
        <v>25</v>
      </c>
      <c r="G15" s="14"/>
      <c r="H15" s="14">
        <v>28</v>
      </c>
      <c r="I15" s="14"/>
      <c r="K15" s="29">
        <f t="shared" si="0"/>
        <v>20</v>
      </c>
      <c r="L15" s="29">
        <f t="shared" si="1"/>
        <v>0</v>
      </c>
      <c r="M15" s="29">
        <f t="shared" si="2"/>
        <v>22.400000000000002</v>
      </c>
      <c r="N15" s="39">
        <f t="shared" si="3"/>
        <v>0</v>
      </c>
      <c r="O15" s="29">
        <f t="shared" si="4"/>
        <v>42.400000000000006</v>
      </c>
      <c r="Q15" s="6">
        <v>1</v>
      </c>
      <c r="R15" s="29">
        <f t="shared" si="5"/>
        <v>25</v>
      </c>
      <c r="S15" s="29">
        <f t="shared" si="6"/>
        <v>0</v>
      </c>
      <c r="T15" s="29">
        <f t="shared" si="7"/>
        <v>28</v>
      </c>
      <c r="U15" s="29">
        <f t="shared" si="8"/>
        <v>0</v>
      </c>
    </row>
    <row r="16" spans="1:21" ht="20.25" x14ac:dyDescent="0.3">
      <c r="A16" s="37" t="s">
        <v>532</v>
      </c>
      <c r="B16" s="9" t="s">
        <v>32</v>
      </c>
      <c r="C16" s="9">
        <v>0.35</v>
      </c>
      <c r="D16" s="9" t="s">
        <v>28</v>
      </c>
      <c r="E16" s="8">
        <v>19336</v>
      </c>
      <c r="F16" s="25"/>
      <c r="G16" s="25"/>
      <c r="H16" s="25"/>
      <c r="I16" s="25"/>
      <c r="J16" s="36" t="s">
        <v>25</v>
      </c>
      <c r="K16" s="29">
        <f t="shared" si="0"/>
        <v>0</v>
      </c>
      <c r="L16" s="29">
        <f t="shared" si="1"/>
        <v>0</v>
      </c>
      <c r="M16" s="29">
        <f t="shared" si="2"/>
        <v>0</v>
      </c>
      <c r="N16" s="39">
        <f t="shared" si="3"/>
        <v>0</v>
      </c>
      <c r="O16" s="29">
        <f t="shared" si="4"/>
        <v>0</v>
      </c>
      <c r="Q16" s="41">
        <v>1</v>
      </c>
      <c r="R16" s="29">
        <f t="shared" si="5"/>
        <v>0</v>
      </c>
      <c r="S16" s="29">
        <f t="shared" si="6"/>
        <v>0</v>
      </c>
      <c r="T16" s="29">
        <f t="shared" si="7"/>
        <v>0</v>
      </c>
      <c r="U16" s="29">
        <f t="shared" si="8"/>
        <v>0</v>
      </c>
    </row>
    <row r="17" spans="1:21" ht="20.25" x14ac:dyDescent="0.3">
      <c r="A17" s="37" t="s">
        <v>533</v>
      </c>
      <c r="B17" s="9" t="s">
        <v>34</v>
      </c>
      <c r="C17" s="9">
        <v>0.35</v>
      </c>
      <c r="D17" s="9" t="s">
        <v>28</v>
      </c>
      <c r="E17" s="8">
        <v>19337</v>
      </c>
      <c r="F17" s="25" t="s">
        <v>69</v>
      </c>
      <c r="G17" s="25"/>
      <c r="H17" s="25"/>
      <c r="I17" s="25"/>
      <c r="J17" s="36" t="s">
        <v>25</v>
      </c>
      <c r="K17" s="29" t="e">
        <f t="shared" si="0"/>
        <v>#VALUE!</v>
      </c>
      <c r="L17" s="29">
        <f t="shared" si="1"/>
        <v>0</v>
      </c>
      <c r="M17" s="29">
        <f t="shared" si="2"/>
        <v>0</v>
      </c>
      <c r="N17" s="39">
        <f t="shared" si="3"/>
        <v>0</v>
      </c>
      <c r="O17" s="29" t="e">
        <f t="shared" si="4"/>
        <v>#VALUE!</v>
      </c>
      <c r="Q17" s="41">
        <v>1</v>
      </c>
      <c r="R17" s="29" t="e">
        <f t="shared" si="5"/>
        <v>#VALUE!</v>
      </c>
      <c r="S17" s="29">
        <f t="shared" si="6"/>
        <v>0</v>
      </c>
      <c r="T17" s="29">
        <f t="shared" si="7"/>
        <v>0</v>
      </c>
      <c r="U17" s="29">
        <f t="shared" si="8"/>
        <v>0</v>
      </c>
    </row>
    <row r="18" spans="1:21" ht="20.25" x14ac:dyDescent="0.3">
      <c r="A18" s="37" t="s">
        <v>534</v>
      </c>
      <c r="B18" s="9" t="s">
        <v>36</v>
      </c>
      <c r="C18" s="9">
        <v>0.35</v>
      </c>
      <c r="D18" s="9" t="s">
        <v>28</v>
      </c>
      <c r="E18" s="8">
        <v>19338</v>
      </c>
      <c r="F18" s="25"/>
      <c r="G18" s="25"/>
      <c r="H18" s="25"/>
      <c r="I18" s="25"/>
      <c r="J18" s="36" t="s">
        <v>25</v>
      </c>
      <c r="K18" s="29">
        <f t="shared" si="0"/>
        <v>0</v>
      </c>
      <c r="L18" s="29">
        <f t="shared" si="1"/>
        <v>0</v>
      </c>
      <c r="M18" s="29">
        <f t="shared" si="2"/>
        <v>0</v>
      </c>
      <c r="N18" s="39">
        <f t="shared" si="3"/>
        <v>0</v>
      </c>
      <c r="O18" s="29">
        <f t="shared" si="4"/>
        <v>0</v>
      </c>
      <c r="Q18" s="41">
        <v>1</v>
      </c>
      <c r="R18" s="29">
        <f t="shared" si="5"/>
        <v>0</v>
      </c>
      <c r="S18" s="29">
        <f t="shared" si="6"/>
        <v>0</v>
      </c>
      <c r="T18" s="29">
        <f t="shared" si="7"/>
        <v>0</v>
      </c>
      <c r="U18" s="29">
        <f t="shared" si="8"/>
        <v>0</v>
      </c>
    </row>
    <row r="19" spans="1:21" ht="20.25" x14ac:dyDescent="0.3">
      <c r="A19" s="32" t="s">
        <v>522</v>
      </c>
      <c r="B19" s="13" t="s">
        <v>38</v>
      </c>
      <c r="C19" s="13">
        <v>2.2000000000000002</v>
      </c>
      <c r="D19" s="13" t="s">
        <v>28</v>
      </c>
      <c r="E19" s="7">
        <v>19314</v>
      </c>
      <c r="F19" s="14"/>
      <c r="G19" s="14"/>
      <c r="H19" s="14"/>
      <c r="I19" s="14"/>
      <c r="K19" s="29">
        <f t="shared" si="0"/>
        <v>0</v>
      </c>
      <c r="L19" s="29">
        <f t="shared" si="1"/>
        <v>0</v>
      </c>
      <c r="M19" s="29">
        <f t="shared" si="2"/>
        <v>0</v>
      </c>
      <c r="N19" s="39">
        <f t="shared" si="3"/>
        <v>0</v>
      </c>
      <c r="O19" s="29">
        <f t="shared" si="4"/>
        <v>0</v>
      </c>
      <c r="Q19" s="6">
        <v>2.2000000000000002</v>
      </c>
      <c r="R19" s="29">
        <f t="shared" si="5"/>
        <v>0</v>
      </c>
      <c r="S19" s="29">
        <f t="shared" si="6"/>
        <v>0</v>
      </c>
      <c r="T19" s="29">
        <f t="shared" si="7"/>
        <v>0</v>
      </c>
      <c r="U19" s="29">
        <f t="shared" si="8"/>
        <v>0</v>
      </c>
    </row>
    <row r="20" spans="1:21" ht="20.25" x14ac:dyDescent="0.3">
      <c r="A20" s="32" t="s">
        <v>524</v>
      </c>
      <c r="B20" s="13" t="s">
        <v>42</v>
      </c>
      <c r="C20" s="13">
        <v>2.5</v>
      </c>
      <c r="D20" s="13" t="s">
        <v>28</v>
      </c>
      <c r="E20" s="7">
        <v>17353</v>
      </c>
      <c r="F20" s="14"/>
      <c r="G20" s="14"/>
      <c r="H20" s="14"/>
      <c r="I20" s="14"/>
      <c r="K20" s="29">
        <f t="shared" si="0"/>
        <v>0</v>
      </c>
      <c r="L20" s="29">
        <f t="shared" si="1"/>
        <v>0</v>
      </c>
      <c r="M20" s="29">
        <f t="shared" si="2"/>
        <v>0</v>
      </c>
      <c r="N20" s="39">
        <f t="shared" si="3"/>
        <v>0</v>
      </c>
      <c r="O20" s="29">
        <f t="shared" si="4"/>
        <v>0</v>
      </c>
      <c r="Q20" s="6">
        <v>2.5</v>
      </c>
      <c r="R20" s="29">
        <f t="shared" si="5"/>
        <v>0</v>
      </c>
      <c r="S20" s="29">
        <f t="shared" si="6"/>
        <v>0</v>
      </c>
      <c r="T20" s="29">
        <f t="shared" si="7"/>
        <v>0</v>
      </c>
      <c r="U20" s="29">
        <f t="shared" si="8"/>
        <v>0</v>
      </c>
    </row>
    <row r="21" spans="1:21" s="19" customFormat="1" ht="20.25" x14ac:dyDescent="0.3">
      <c r="A21" s="32" t="s">
        <v>525</v>
      </c>
      <c r="B21" s="13" t="s">
        <v>48</v>
      </c>
      <c r="C21" s="13">
        <v>2.6</v>
      </c>
      <c r="D21" s="13" t="s">
        <v>28</v>
      </c>
      <c r="E21" s="7">
        <v>1371</v>
      </c>
      <c r="F21" s="14">
        <v>4</v>
      </c>
      <c r="G21" s="14">
        <v>50</v>
      </c>
      <c r="H21" s="14">
        <v>20</v>
      </c>
      <c r="I21" s="14"/>
      <c r="K21" s="29">
        <f t="shared" si="0"/>
        <v>10.4</v>
      </c>
      <c r="L21" s="29">
        <f t="shared" si="1"/>
        <v>130</v>
      </c>
      <c r="M21" s="29">
        <f t="shared" si="2"/>
        <v>52</v>
      </c>
      <c r="N21" s="39">
        <f t="shared" si="3"/>
        <v>0</v>
      </c>
      <c r="O21" s="29">
        <f t="shared" si="4"/>
        <v>192.4</v>
      </c>
      <c r="P21" s="44"/>
      <c r="Q21" s="6">
        <v>2.6</v>
      </c>
      <c r="R21" s="29">
        <f t="shared" si="5"/>
        <v>10.4</v>
      </c>
      <c r="S21" s="29">
        <f t="shared" si="6"/>
        <v>130</v>
      </c>
      <c r="T21" s="29">
        <f t="shared" si="7"/>
        <v>52</v>
      </c>
      <c r="U21" s="29">
        <f t="shared" si="8"/>
        <v>0</v>
      </c>
    </row>
    <row r="22" spans="1:21" ht="20.25" x14ac:dyDescent="0.3">
      <c r="A22" s="32" t="s">
        <v>526</v>
      </c>
      <c r="B22" s="9" t="s">
        <v>50</v>
      </c>
      <c r="C22" s="13">
        <v>3.6</v>
      </c>
      <c r="D22" s="13" t="s">
        <v>28</v>
      </c>
      <c r="E22" s="7">
        <v>19318</v>
      </c>
      <c r="F22" s="14">
        <v>10</v>
      </c>
      <c r="G22" s="14">
        <v>20</v>
      </c>
      <c r="H22" s="14">
        <v>20</v>
      </c>
      <c r="I22" s="14"/>
      <c r="K22" s="29">
        <f t="shared" si="0"/>
        <v>36</v>
      </c>
      <c r="L22" s="29">
        <f t="shared" si="1"/>
        <v>72</v>
      </c>
      <c r="M22" s="29">
        <f t="shared" si="2"/>
        <v>72</v>
      </c>
      <c r="N22" s="39">
        <f t="shared" si="3"/>
        <v>0</v>
      </c>
      <c r="O22" s="29">
        <f t="shared" si="4"/>
        <v>180</v>
      </c>
      <c r="Q22" s="6">
        <v>3.6</v>
      </c>
      <c r="R22" s="29">
        <f t="shared" si="5"/>
        <v>36</v>
      </c>
      <c r="S22" s="29">
        <f t="shared" si="6"/>
        <v>72</v>
      </c>
      <c r="T22" s="29">
        <f t="shared" si="7"/>
        <v>72</v>
      </c>
      <c r="U22" s="29">
        <f t="shared" si="8"/>
        <v>0</v>
      </c>
    </row>
    <row r="23" spans="1:21" s="18" customFormat="1" ht="20.25" x14ac:dyDescent="0.3">
      <c r="A23" s="32" t="s">
        <v>527</v>
      </c>
      <c r="B23" s="13" t="s">
        <v>53</v>
      </c>
      <c r="C23" s="13">
        <v>5</v>
      </c>
      <c r="D23" s="13" t="s">
        <v>28</v>
      </c>
      <c r="E23" s="7">
        <v>19301</v>
      </c>
      <c r="F23" s="14"/>
      <c r="G23" s="14">
        <v>12</v>
      </c>
      <c r="H23" s="14">
        <v>10</v>
      </c>
      <c r="I23" s="14"/>
      <c r="K23" s="29">
        <f t="shared" si="0"/>
        <v>0</v>
      </c>
      <c r="L23" s="29">
        <f t="shared" si="1"/>
        <v>60</v>
      </c>
      <c r="M23" s="29">
        <f t="shared" si="2"/>
        <v>50</v>
      </c>
      <c r="N23" s="39">
        <f t="shared" si="3"/>
        <v>0</v>
      </c>
      <c r="O23" s="29">
        <f t="shared" si="4"/>
        <v>110</v>
      </c>
      <c r="P23" s="44"/>
      <c r="Q23" s="6">
        <v>5</v>
      </c>
      <c r="R23" s="29">
        <f t="shared" si="5"/>
        <v>0</v>
      </c>
      <c r="S23" s="29">
        <f t="shared" si="6"/>
        <v>60</v>
      </c>
      <c r="T23" s="29">
        <f t="shared" si="7"/>
        <v>50</v>
      </c>
      <c r="U23" s="29">
        <f t="shared" si="8"/>
        <v>0</v>
      </c>
    </row>
    <row r="24" spans="1:21" ht="20.25" x14ac:dyDescent="0.3">
      <c r="A24" s="32" t="s">
        <v>528</v>
      </c>
      <c r="B24" s="13" t="s">
        <v>55</v>
      </c>
      <c r="C24" s="13">
        <v>5</v>
      </c>
      <c r="D24" s="13" t="s">
        <v>28</v>
      </c>
      <c r="E24" s="7">
        <v>19349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39">
        <f t="shared" si="3"/>
        <v>0</v>
      </c>
      <c r="O24" s="29">
        <f t="shared" si="4"/>
        <v>0</v>
      </c>
      <c r="Q24" s="6">
        <v>5</v>
      </c>
      <c r="R24" s="29">
        <f t="shared" si="5"/>
        <v>0</v>
      </c>
      <c r="S24" s="29">
        <f t="shared" si="6"/>
        <v>0</v>
      </c>
      <c r="T24" s="29">
        <f t="shared" si="7"/>
        <v>0</v>
      </c>
      <c r="U24" s="29">
        <f t="shared" si="8"/>
        <v>0</v>
      </c>
    </row>
    <row r="25" spans="1:21" ht="20.25" x14ac:dyDescent="0.3">
      <c r="A25" s="35">
        <v>2130</v>
      </c>
      <c r="B25" s="9" t="s">
        <v>517</v>
      </c>
      <c r="C25" s="9">
        <v>2.4</v>
      </c>
      <c r="D25" s="9" t="s">
        <v>58</v>
      </c>
      <c r="E25" s="8">
        <v>19335</v>
      </c>
      <c r="F25" s="25" t="s">
        <v>68</v>
      </c>
      <c r="G25" s="25" t="s">
        <v>75</v>
      </c>
      <c r="H25" s="25"/>
      <c r="I25" s="25"/>
      <c r="J25" s="36" t="s">
        <v>59</v>
      </c>
      <c r="K25" s="29" t="e">
        <f t="shared" si="0"/>
        <v>#VALUE!</v>
      </c>
      <c r="L25" s="29" t="e">
        <f t="shared" si="1"/>
        <v>#VALUE!</v>
      </c>
      <c r="M25" s="29">
        <f>H25*C25</f>
        <v>0</v>
      </c>
      <c r="N25" s="39">
        <f t="shared" si="3"/>
        <v>0</v>
      </c>
      <c r="O25" s="29" t="e">
        <f t="shared" si="4"/>
        <v>#VALUE!</v>
      </c>
      <c r="Q25" s="41">
        <v>2.4</v>
      </c>
      <c r="R25" s="29" t="e">
        <f t="shared" si="5"/>
        <v>#VALUE!</v>
      </c>
      <c r="S25" s="29" t="e">
        <f t="shared" si="6"/>
        <v>#VALUE!</v>
      </c>
      <c r="T25" s="29">
        <f t="shared" si="7"/>
        <v>0</v>
      </c>
      <c r="U25" s="29">
        <f t="shared" si="8"/>
        <v>0</v>
      </c>
    </row>
    <row r="26" spans="1:21" ht="18" x14ac:dyDescent="0.25">
      <c r="A26" s="32" t="s">
        <v>529</v>
      </c>
      <c r="B26" s="13" t="s">
        <v>61</v>
      </c>
      <c r="C26" s="13">
        <v>5</v>
      </c>
      <c r="D26" s="13" t="s">
        <v>28</v>
      </c>
      <c r="E26" s="7">
        <v>19333</v>
      </c>
      <c r="F26" s="28"/>
      <c r="G26" s="28"/>
      <c r="H26" s="28"/>
      <c r="I26" s="28"/>
      <c r="K26" s="29">
        <f t="shared" si="0"/>
        <v>0</v>
      </c>
      <c r="L26" s="29">
        <f t="shared" si="1"/>
        <v>0</v>
      </c>
      <c r="M26" s="29">
        <f t="shared" si="2"/>
        <v>0</v>
      </c>
      <c r="N26" s="39">
        <f t="shared" si="3"/>
        <v>0</v>
      </c>
      <c r="O26" s="29">
        <f t="shared" si="4"/>
        <v>0</v>
      </c>
      <c r="Q26" s="6">
        <v>5</v>
      </c>
      <c r="R26" s="29">
        <f t="shared" si="5"/>
        <v>0</v>
      </c>
      <c r="S26" s="29">
        <f t="shared" si="6"/>
        <v>0</v>
      </c>
      <c r="T26" s="29">
        <f t="shared" si="7"/>
        <v>0</v>
      </c>
      <c r="U26" s="29">
        <f t="shared" si="8"/>
        <v>0</v>
      </c>
    </row>
    <row r="27" spans="1:21" ht="20.25" x14ac:dyDescent="0.3">
      <c r="A27" s="32">
        <v>4266</v>
      </c>
      <c r="B27" s="13" t="s">
        <v>62</v>
      </c>
      <c r="C27" s="13">
        <v>3.3</v>
      </c>
      <c r="D27" s="13" t="s">
        <v>28</v>
      </c>
      <c r="E27" s="7">
        <v>19280</v>
      </c>
      <c r="F27" s="14">
        <v>1</v>
      </c>
      <c r="G27" s="14">
        <v>3</v>
      </c>
      <c r="H27" s="14"/>
      <c r="I27" s="14"/>
      <c r="K27" s="29">
        <f t="shared" si="0"/>
        <v>3.3</v>
      </c>
      <c r="L27" s="29">
        <f t="shared" si="1"/>
        <v>9.8999999999999986</v>
      </c>
      <c r="M27" s="29">
        <f t="shared" si="2"/>
        <v>0</v>
      </c>
      <c r="N27" s="39">
        <f t="shared" si="3"/>
        <v>0</v>
      </c>
      <c r="O27" s="29">
        <f t="shared" si="4"/>
        <v>13.2</v>
      </c>
      <c r="Q27" s="6">
        <v>3.3</v>
      </c>
      <c r="R27" s="29">
        <f t="shared" si="5"/>
        <v>3.3</v>
      </c>
      <c r="S27" s="29">
        <f t="shared" si="6"/>
        <v>9.8999999999999986</v>
      </c>
      <c r="T27" s="29">
        <f t="shared" si="7"/>
        <v>0</v>
      </c>
      <c r="U27" s="29">
        <f t="shared" si="8"/>
        <v>0</v>
      </c>
    </row>
    <row r="28" spans="1:21" ht="20.25" x14ac:dyDescent="0.3">
      <c r="A28" s="35" t="s">
        <v>163</v>
      </c>
      <c r="B28" s="9" t="s">
        <v>165</v>
      </c>
      <c r="C28" s="9">
        <v>2.5</v>
      </c>
      <c r="D28" s="9" t="s">
        <v>58</v>
      </c>
      <c r="E28" s="8">
        <v>19332</v>
      </c>
      <c r="F28" s="25" t="s">
        <v>74</v>
      </c>
      <c r="G28" s="25" t="s">
        <v>513</v>
      </c>
      <c r="H28" s="25" t="s">
        <v>131</v>
      </c>
      <c r="I28" s="25"/>
      <c r="J28" s="36" t="s">
        <v>167</v>
      </c>
      <c r="K28" s="29" t="e">
        <f t="shared" si="0"/>
        <v>#VALUE!</v>
      </c>
      <c r="L28" s="29" t="e">
        <f t="shared" si="1"/>
        <v>#VALUE!</v>
      </c>
      <c r="M28" s="29" t="e">
        <f>H28*C28</f>
        <v>#VALUE!</v>
      </c>
      <c r="N28" s="39">
        <f t="shared" si="3"/>
        <v>0</v>
      </c>
      <c r="O28" s="29" t="e">
        <f t="shared" si="4"/>
        <v>#VALUE!</v>
      </c>
      <c r="Q28" s="41">
        <v>2.5</v>
      </c>
      <c r="R28" s="29" t="e">
        <f t="shared" si="5"/>
        <v>#VALUE!</v>
      </c>
      <c r="S28" s="29" t="e">
        <f t="shared" si="6"/>
        <v>#VALUE!</v>
      </c>
      <c r="T28" s="29" t="e">
        <f t="shared" si="7"/>
        <v>#VALUE!</v>
      </c>
      <c r="U28" s="29">
        <f t="shared" si="8"/>
        <v>0</v>
      </c>
    </row>
    <row r="29" spans="1:21" ht="20.25" x14ac:dyDescent="0.3">
      <c r="A29" s="32" t="s">
        <v>164</v>
      </c>
      <c r="B29" s="13" t="s">
        <v>166</v>
      </c>
      <c r="C29" s="13">
        <v>2</v>
      </c>
      <c r="D29" s="13" t="s">
        <v>28</v>
      </c>
      <c r="E29" s="7">
        <v>19348</v>
      </c>
      <c r="F29" s="14">
        <v>10</v>
      </c>
      <c r="G29" s="14"/>
      <c r="H29" s="14">
        <v>30</v>
      </c>
      <c r="I29" s="14"/>
      <c r="K29" s="29">
        <f t="shared" si="0"/>
        <v>20</v>
      </c>
      <c r="L29" s="29">
        <f t="shared" si="1"/>
        <v>0</v>
      </c>
      <c r="M29" s="29">
        <f t="shared" si="2"/>
        <v>60</v>
      </c>
      <c r="N29" s="39">
        <f t="shared" si="3"/>
        <v>0</v>
      </c>
      <c r="O29" s="29">
        <f t="shared" si="4"/>
        <v>80</v>
      </c>
      <c r="Q29" s="6">
        <v>2</v>
      </c>
      <c r="R29" s="29">
        <f t="shared" si="5"/>
        <v>20</v>
      </c>
      <c r="S29" s="29">
        <f t="shared" si="6"/>
        <v>0</v>
      </c>
      <c r="T29" s="29">
        <f t="shared" si="7"/>
        <v>60</v>
      </c>
      <c r="U29" s="29">
        <f t="shared" si="8"/>
        <v>0</v>
      </c>
    </row>
    <row r="30" spans="1:21" ht="20.25" x14ac:dyDescent="0.3">
      <c r="A30" s="34" t="s">
        <v>535</v>
      </c>
      <c r="B30" s="13" t="s">
        <v>63</v>
      </c>
      <c r="C30" s="13">
        <v>0.17</v>
      </c>
      <c r="D30" s="13" t="s">
        <v>64</v>
      </c>
      <c r="E30" s="7">
        <v>17407</v>
      </c>
      <c r="F30" s="14">
        <v>20</v>
      </c>
      <c r="G30" s="14">
        <v>50</v>
      </c>
      <c r="H30" s="14">
        <v>20</v>
      </c>
      <c r="I30" s="14"/>
      <c r="K30" s="29">
        <f t="shared" si="0"/>
        <v>3.4000000000000004</v>
      </c>
      <c r="L30" s="29">
        <f t="shared" si="1"/>
        <v>8.5</v>
      </c>
      <c r="M30" s="29">
        <f t="shared" si="2"/>
        <v>3.4000000000000004</v>
      </c>
      <c r="N30" s="39">
        <f t="shared" si="3"/>
        <v>0</v>
      </c>
      <c r="O30" s="29">
        <f t="shared" si="4"/>
        <v>15.3</v>
      </c>
      <c r="Q30" s="6">
        <v>1</v>
      </c>
      <c r="R30" s="29">
        <f t="shared" si="5"/>
        <v>20</v>
      </c>
      <c r="S30" s="29">
        <f t="shared" si="6"/>
        <v>50</v>
      </c>
      <c r="T30" s="29">
        <f t="shared" si="7"/>
        <v>20</v>
      </c>
      <c r="U30" s="29">
        <f t="shared" si="8"/>
        <v>0</v>
      </c>
    </row>
    <row r="31" spans="1:21" ht="20.25" x14ac:dyDescent="0.3">
      <c r="A31" s="32" t="s">
        <v>530</v>
      </c>
      <c r="B31" s="13" t="s">
        <v>65</v>
      </c>
      <c r="C31" s="13">
        <v>1</v>
      </c>
      <c r="D31" s="13" t="s">
        <v>64</v>
      </c>
      <c r="E31" s="7">
        <v>17349</v>
      </c>
      <c r="F31" s="14">
        <v>15</v>
      </c>
      <c r="G31" s="14"/>
      <c r="H31" s="14">
        <v>30</v>
      </c>
      <c r="I31" s="14"/>
      <c r="K31" s="29">
        <f t="shared" si="0"/>
        <v>15</v>
      </c>
      <c r="L31" s="29">
        <f t="shared" si="1"/>
        <v>0</v>
      </c>
      <c r="M31" s="29">
        <f t="shared" si="2"/>
        <v>30</v>
      </c>
      <c r="N31" s="39">
        <f t="shared" si="3"/>
        <v>0</v>
      </c>
      <c r="O31" s="29">
        <f t="shared" si="4"/>
        <v>45</v>
      </c>
      <c r="Q31" s="6">
        <v>1</v>
      </c>
      <c r="R31" s="29">
        <f t="shared" si="5"/>
        <v>15</v>
      </c>
      <c r="S31" s="29">
        <f t="shared" si="6"/>
        <v>0</v>
      </c>
      <c r="T31" s="29">
        <f t="shared" si="7"/>
        <v>30</v>
      </c>
      <c r="U31" s="29">
        <f t="shared" si="8"/>
        <v>0</v>
      </c>
    </row>
    <row r="32" spans="1:21" ht="15.75" x14ac:dyDescent="0.25">
      <c r="F32" s="19"/>
      <c r="G32" s="23"/>
      <c r="H32" s="23"/>
      <c r="K32" s="48" t="e">
        <f>SUM(K12:K31)</f>
        <v>#VALUE!</v>
      </c>
      <c r="L32" s="48" t="e">
        <f>SUM(L12:L31)</f>
        <v>#VALUE!</v>
      </c>
      <c r="M32" s="48" t="e">
        <f>SUM(M12:M31)</f>
        <v>#VALUE!</v>
      </c>
      <c r="N32" s="49">
        <f>SUM(N12:N31)</f>
        <v>0</v>
      </c>
      <c r="O32" s="31" t="e">
        <f>SUM(O12:O31)</f>
        <v>#VALUE!</v>
      </c>
      <c r="P32" s="43"/>
    </row>
  </sheetData>
  <autoFilter ref="A11:U32"/>
  <mergeCells count="3">
    <mergeCell ref="A6:I6"/>
    <mergeCell ref="K8:O8"/>
    <mergeCell ref="Q8:U8"/>
  </mergeCells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zoomScale="80" zoomScaleNormal="80" workbookViewId="0">
      <selection activeCell="P28" sqref="P28"/>
    </sheetView>
  </sheetViews>
  <sheetFormatPr baseColWidth="10" defaultColWidth="11.42578125" defaultRowHeight="15" x14ac:dyDescent="0.2"/>
  <cols>
    <col min="1" max="1" width="23.140625" style="2" customWidth="1"/>
    <col min="2" max="2" width="58.28515625" style="2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17.28515625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0.140625" style="11" hidden="1" customWidth="1"/>
    <col min="15" max="15" width="11.42578125" style="11" hidden="1" customWidth="1"/>
    <col min="16" max="16" width="11.42578125" style="44" customWidth="1"/>
    <col min="17" max="17" width="11.42578125" style="2" hidden="1" customWidth="1"/>
    <col min="18" max="21" width="8.140625" style="11" hidden="1" customWidth="1"/>
    <col min="22" max="22" width="11.42578125" style="2" hidden="1" customWidth="1"/>
    <col min="23" max="25" width="0" style="2" hidden="1" customWidth="1"/>
    <col min="26" max="16384" width="11.42578125" style="2"/>
  </cols>
  <sheetData>
    <row r="1" spans="1:21" x14ac:dyDescent="0.2">
      <c r="A1" s="1"/>
      <c r="B1" s="1"/>
      <c r="C1" s="1"/>
      <c r="D1" s="1"/>
      <c r="E1" s="1"/>
      <c r="F1" s="1"/>
      <c r="G1" s="1"/>
      <c r="H1" s="1"/>
      <c r="I1" s="1"/>
    </row>
    <row r="2" spans="1:21" x14ac:dyDescent="0.2">
      <c r="A2" s="1"/>
      <c r="B2" s="1"/>
      <c r="C2" s="1"/>
      <c r="D2" s="1"/>
      <c r="E2" s="1"/>
      <c r="F2" s="1"/>
      <c r="G2" s="1"/>
      <c r="H2" s="1"/>
      <c r="I2" s="1"/>
    </row>
    <row r="3" spans="1:21" x14ac:dyDescent="0.2">
      <c r="A3" s="1"/>
      <c r="B3" s="1"/>
      <c r="C3" s="1"/>
      <c r="D3" s="1"/>
      <c r="E3" s="1"/>
      <c r="F3" s="1"/>
      <c r="G3" s="1"/>
      <c r="H3" s="1"/>
      <c r="I3" s="1"/>
    </row>
    <row r="4" spans="1:21" x14ac:dyDescent="0.2">
      <c r="A4" s="1"/>
      <c r="B4" s="1"/>
      <c r="C4" s="1"/>
      <c r="D4" s="1"/>
      <c r="E4" s="1"/>
      <c r="F4" s="1"/>
      <c r="G4" s="1"/>
      <c r="H4" s="1"/>
      <c r="I4" s="1"/>
    </row>
    <row r="5" spans="1:21" x14ac:dyDescent="0.2">
      <c r="A5" s="1"/>
      <c r="B5" s="1"/>
      <c r="C5" s="1"/>
      <c r="D5" s="1"/>
      <c r="E5" s="1"/>
      <c r="F5" s="1"/>
      <c r="G5" s="1"/>
      <c r="H5" s="1"/>
      <c r="I5" s="1"/>
    </row>
    <row r="6" spans="1:21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21" ht="20.25" x14ac:dyDescent="0.3">
      <c r="A7" s="3" t="s">
        <v>585</v>
      </c>
      <c r="B7" s="3"/>
      <c r="C7" s="3"/>
      <c r="D7" s="4"/>
      <c r="E7" s="4"/>
      <c r="F7" s="4"/>
      <c r="G7" s="4"/>
      <c r="H7" s="4"/>
      <c r="I7" s="4"/>
    </row>
    <row r="8" spans="1:21" ht="20.25" x14ac:dyDescent="0.3">
      <c r="A8" s="5"/>
      <c r="B8" s="5"/>
      <c r="C8" s="3"/>
      <c r="D8" s="4"/>
      <c r="E8" s="4"/>
      <c r="F8" s="4"/>
      <c r="G8" s="4"/>
      <c r="H8" s="4"/>
      <c r="I8" s="4"/>
      <c r="K8" s="54" t="s">
        <v>575</v>
      </c>
      <c r="L8" s="54"/>
      <c r="M8" s="54"/>
      <c r="N8" s="54"/>
      <c r="O8" s="54"/>
      <c r="P8" s="45"/>
      <c r="Q8" s="54" t="s">
        <v>573</v>
      </c>
      <c r="R8" s="54"/>
      <c r="S8" s="54"/>
      <c r="T8" s="54"/>
      <c r="U8" s="54"/>
    </row>
    <row r="9" spans="1:21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21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21" ht="15.75" x14ac:dyDescent="0.25">
      <c r="A11" s="6" t="s">
        <v>536</v>
      </c>
      <c r="B11" s="50" t="s">
        <v>3</v>
      </c>
      <c r="C11" s="50" t="s">
        <v>490</v>
      </c>
      <c r="D11" s="50" t="s">
        <v>4</v>
      </c>
      <c r="E11" s="6" t="s">
        <v>537</v>
      </c>
      <c r="F11" s="50" t="s">
        <v>6</v>
      </c>
      <c r="G11" s="50" t="s">
        <v>7</v>
      </c>
      <c r="H11" s="50" t="s">
        <v>8</v>
      </c>
      <c r="I11" s="50" t="s">
        <v>9</v>
      </c>
      <c r="K11" s="29">
        <v>1</v>
      </c>
      <c r="L11" s="29">
        <v>2</v>
      </c>
      <c r="M11" s="29">
        <v>3</v>
      </c>
      <c r="N11" s="39">
        <v>4</v>
      </c>
      <c r="O11" s="50" t="s">
        <v>495</v>
      </c>
      <c r="P11" s="45"/>
      <c r="Q11" s="29" t="s">
        <v>572</v>
      </c>
      <c r="R11" s="29">
        <v>1</v>
      </c>
      <c r="S11" s="29">
        <v>2</v>
      </c>
      <c r="T11" s="29">
        <v>3</v>
      </c>
      <c r="U11" s="29">
        <v>4</v>
      </c>
    </row>
    <row r="12" spans="1:21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/>
      <c r="G12" s="14"/>
      <c r="H12" s="14">
        <v>2</v>
      </c>
      <c r="I12" s="14"/>
      <c r="K12" s="29">
        <f t="shared" ref="K12:K31" si="0">F12*C12</f>
        <v>0</v>
      </c>
      <c r="L12" s="29">
        <f t="shared" ref="L12:L31" si="1">G12*C12</f>
        <v>0</v>
      </c>
      <c r="M12" s="29">
        <f t="shared" ref="M12:M31" si="2">H12*C12</f>
        <v>9</v>
      </c>
      <c r="N12" s="39">
        <f t="shared" ref="N12:N31" si="3">I12*C12</f>
        <v>0</v>
      </c>
      <c r="O12" s="29">
        <f t="shared" ref="O12:O31" si="4">N12+M12+L12+K12</f>
        <v>9</v>
      </c>
      <c r="Q12" s="6">
        <v>4.5</v>
      </c>
      <c r="R12" s="29">
        <f t="shared" ref="R12:R31" si="5">Q12*F12</f>
        <v>0</v>
      </c>
      <c r="S12" s="29">
        <f t="shared" ref="S12:S31" si="6">Q12*G12</f>
        <v>0</v>
      </c>
      <c r="T12" s="29">
        <f t="shared" ref="T12:T31" si="7">Q12*H12</f>
        <v>9</v>
      </c>
      <c r="U12" s="29">
        <f t="shared" ref="U12:U31" si="8">Q12*I12</f>
        <v>0</v>
      </c>
    </row>
    <row r="13" spans="1:21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/>
      <c r="G13" s="14"/>
      <c r="H13" s="14"/>
      <c r="I13" s="14"/>
      <c r="K13" s="29">
        <f t="shared" si="0"/>
        <v>0</v>
      </c>
      <c r="L13" s="29">
        <f t="shared" si="1"/>
        <v>0</v>
      </c>
      <c r="M13" s="29">
        <f t="shared" si="2"/>
        <v>0</v>
      </c>
      <c r="N13" s="39">
        <f t="shared" si="3"/>
        <v>0</v>
      </c>
      <c r="O13" s="29">
        <f t="shared" si="4"/>
        <v>0</v>
      </c>
      <c r="Q13" s="6">
        <v>2</v>
      </c>
      <c r="R13" s="29">
        <f t="shared" si="5"/>
        <v>0</v>
      </c>
      <c r="S13" s="29">
        <f t="shared" si="6"/>
        <v>0</v>
      </c>
      <c r="T13" s="29">
        <f t="shared" si="7"/>
        <v>0</v>
      </c>
      <c r="U13" s="29">
        <f t="shared" si="8"/>
        <v>0</v>
      </c>
    </row>
    <row r="14" spans="1:21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25</v>
      </c>
      <c r="G14" s="25" t="s">
        <v>74</v>
      </c>
      <c r="H14" s="25" t="s">
        <v>25</v>
      </c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 t="e">
        <f t="shared" si="2"/>
        <v>#VALUE!</v>
      </c>
      <c r="N14" s="39">
        <f t="shared" si="3"/>
        <v>0</v>
      </c>
      <c r="O14" s="29" t="e">
        <f t="shared" si="4"/>
        <v>#VALUE!</v>
      </c>
      <c r="Q14" s="41">
        <v>5.0999999999999996</v>
      </c>
      <c r="R14" s="29" t="e">
        <f t="shared" si="5"/>
        <v>#VALUE!</v>
      </c>
      <c r="S14" s="29" t="e">
        <f t="shared" si="6"/>
        <v>#VALUE!</v>
      </c>
      <c r="T14" s="29" t="e">
        <f t="shared" si="7"/>
        <v>#VALUE!</v>
      </c>
      <c r="U14" s="29">
        <f t="shared" si="8"/>
        <v>0</v>
      </c>
    </row>
    <row r="15" spans="1:21" ht="20.25" x14ac:dyDescent="0.3">
      <c r="A15" s="33" t="s">
        <v>531</v>
      </c>
      <c r="B15" s="13" t="s">
        <v>30</v>
      </c>
      <c r="C15" s="13">
        <v>0.8</v>
      </c>
      <c r="D15" s="13" t="s">
        <v>28</v>
      </c>
      <c r="E15" s="7">
        <v>19309</v>
      </c>
      <c r="F15" s="14">
        <v>25</v>
      </c>
      <c r="G15" s="14">
        <v>28</v>
      </c>
      <c r="H15" s="14"/>
      <c r="I15" s="14"/>
      <c r="K15" s="29">
        <f t="shared" si="0"/>
        <v>20</v>
      </c>
      <c r="L15" s="29">
        <f t="shared" si="1"/>
        <v>22.400000000000002</v>
      </c>
      <c r="M15" s="29">
        <f t="shared" si="2"/>
        <v>0</v>
      </c>
      <c r="N15" s="39">
        <f t="shared" si="3"/>
        <v>0</v>
      </c>
      <c r="O15" s="29">
        <f t="shared" si="4"/>
        <v>42.400000000000006</v>
      </c>
      <c r="Q15" s="6">
        <v>1</v>
      </c>
      <c r="R15" s="29">
        <f t="shared" si="5"/>
        <v>25</v>
      </c>
      <c r="S15" s="29">
        <f t="shared" si="6"/>
        <v>28</v>
      </c>
      <c r="T15" s="29">
        <f t="shared" si="7"/>
        <v>0</v>
      </c>
      <c r="U15" s="29">
        <f t="shared" si="8"/>
        <v>0</v>
      </c>
    </row>
    <row r="16" spans="1:21" ht="20.25" x14ac:dyDescent="0.3">
      <c r="A16" s="37" t="s">
        <v>532</v>
      </c>
      <c r="B16" s="9" t="s">
        <v>32</v>
      </c>
      <c r="C16" s="9">
        <v>0.35</v>
      </c>
      <c r="D16" s="9" t="s">
        <v>28</v>
      </c>
      <c r="E16" s="8">
        <v>19336</v>
      </c>
      <c r="F16" s="25"/>
      <c r="G16" s="25"/>
      <c r="H16" s="25"/>
      <c r="I16" s="25"/>
      <c r="J16" s="36" t="s">
        <v>25</v>
      </c>
      <c r="K16" s="29">
        <f t="shared" si="0"/>
        <v>0</v>
      </c>
      <c r="L16" s="29">
        <f t="shared" si="1"/>
        <v>0</v>
      </c>
      <c r="M16" s="29">
        <f t="shared" si="2"/>
        <v>0</v>
      </c>
      <c r="N16" s="39">
        <f t="shared" si="3"/>
        <v>0</v>
      </c>
      <c r="O16" s="29">
        <f t="shared" si="4"/>
        <v>0</v>
      </c>
      <c r="Q16" s="41">
        <v>1</v>
      </c>
      <c r="R16" s="29">
        <f t="shared" si="5"/>
        <v>0</v>
      </c>
      <c r="S16" s="29">
        <f t="shared" si="6"/>
        <v>0</v>
      </c>
      <c r="T16" s="29">
        <f t="shared" si="7"/>
        <v>0</v>
      </c>
      <c r="U16" s="29">
        <f t="shared" si="8"/>
        <v>0</v>
      </c>
    </row>
    <row r="17" spans="1:21" ht="20.25" x14ac:dyDescent="0.3">
      <c r="A17" s="37" t="s">
        <v>533</v>
      </c>
      <c r="B17" s="9" t="s">
        <v>34</v>
      </c>
      <c r="C17" s="9">
        <v>0.35</v>
      </c>
      <c r="D17" s="9" t="s">
        <v>28</v>
      </c>
      <c r="E17" s="8">
        <v>19337</v>
      </c>
      <c r="F17" s="25" t="s">
        <v>75</v>
      </c>
      <c r="G17" s="25"/>
      <c r="H17" s="25" t="s">
        <v>74</v>
      </c>
      <c r="I17" s="25"/>
      <c r="J17" s="36" t="s">
        <v>25</v>
      </c>
      <c r="K17" s="29" t="e">
        <f t="shared" si="0"/>
        <v>#VALUE!</v>
      </c>
      <c r="L17" s="29">
        <f t="shared" si="1"/>
        <v>0</v>
      </c>
      <c r="M17" s="29" t="e">
        <f t="shared" si="2"/>
        <v>#VALUE!</v>
      </c>
      <c r="N17" s="39">
        <f t="shared" si="3"/>
        <v>0</v>
      </c>
      <c r="O17" s="29" t="e">
        <f t="shared" si="4"/>
        <v>#VALUE!</v>
      </c>
      <c r="Q17" s="41">
        <v>1</v>
      </c>
      <c r="R17" s="29" t="e">
        <f t="shared" si="5"/>
        <v>#VALUE!</v>
      </c>
      <c r="S17" s="29">
        <f t="shared" si="6"/>
        <v>0</v>
      </c>
      <c r="T17" s="29" t="e">
        <f t="shared" si="7"/>
        <v>#VALUE!</v>
      </c>
      <c r="U17" s="29">
        <f t="shared" si="8"/>
        <v>0</v>
      </c>
    </row>
    <row r="18" spans="1:21" ht="20.25" x14ac:dyDescent="0.3">
      <c r="A18" s="37" t="s">
        <v>534</v>
      </c>
      <c r="B18" s="9" t="s">
        <v>36</v>
      </c>
      <c r="C18" s="9">
        <v>0.35</v>
      </c>
      <c r="D18" s="9" t="s">
        <v>28</v>
      </c>
      <c r="E18" s="8">
        <v>19338</v>
      </c>
      <c r="F18" s="25" t="s">
        <v>74</v>
      </c>
      <c r="G18" s="25"/>
      <c r="H18" s="25"/>
      <c r="I18" s="25"/>
      <c r="J18" s="36" t="s">
        <v>25</v>
      </c>
      <c r="K18" s="29" t="e">
        <f t="shared" si="0"/>
        <v>#VALUE!</v>
      </c>
      <c r="L18" s="29">
        <f t="shared" si="1"/>
        <v>0</v>
      </c>
      <c r="M18" s="29">
        <f t="shared" si="2"/>
        <v>0</v>
      </c>
      <c r="N18" s="39">
        <f t="shared" si="3"/>
        <v>0</v>
      </c>
      <c r="O18" s="29" t="e">
        <f t="shared" si="4"/>
        <v>#VALUE!</v>
      </c>
      <c r="Q18" s="41">
        <v>1</v>
      </c>
      <c r="R18" s="29" t="e">
        <f t="shared" si="5"/>
        <v>#VALUE!</v>
      </c>
      <c r="S18" s="29">
        <f t="shared" si="6"/>
        <v>0</v>
      </c>
      <c r="T18" s="29">
        <f t="shared" si="7"/>
        <v>0</v>
      </c>
      <c r="U18" s="29">
        <f t="shared" si="8"/>
        <v>0</v>
      </c>
    </row>
    <row r="19" spans="1:21" ht="20.25" x14ac:dyDescent="0.3">
      <c r="A19" s="32" t="s">
        <v>522</v>
      </c>
      <c r="B19" s="13" t="s">
        <v>38</v>
      </c>
      <c r="C19" s="13">
        <v>2.2000000000000002</v>
      </c>
      <c r="D19" s="13" t="s">
        <v>28</v>
      </c>
      <c r="E19" s="7">
        <v>19314</v>
      </c>
      <c r="F19" s="14">
        <v>12</v>
      </c>
      <c r="G19" s="14"/>
      <c r="H19" s="14">
        <v>20</v>
      </c>
      <c r="I19" s="14"/>
      <c r="K19" s="29">
        <f t="shared" si="0"/>
        <v>26.400000000000002</v>
      </c>
      <c r="L19" s="29">
        <f t="shared" si="1"/>
        <v>0</v>
      </c>
      <c r="M19" s="29">
        <f t="shared" si="2"/>
        <v>44</v>
      </c>
      <c r="N19" s="39">
        <f t="shared" si="3"/>
        <v>0</v>
      </c>
      <c r="O19" s="29">
        <f t="shared" si="4"/>
        <v>70.400000000000006</v>
      </c>
      <c r="Q19" s="6">
        <v>2.2000000000000002</v>
      </c>
      <c r="R19" s="29">
        <f t="shared" si="5"/>
        <v>26.400000000000002</v>
      </c>
      <c r="S19" s="29">
        <f t="shared" si="6"/>
        <v>0</v>
      </c>
      <c r="T19" s="29">
        <f t="shared" si="7"/>
        <v>44</v>
      </c>
      <c r="U19" s="29">
        <f t="shared" si="8"/>
        <v>0</v>
      </c>
    </row>
    <row r="20" spans="1:21" ht="20.25" x14ac:dyDescent="0.3">
      <c r="A20" s="32" t="s">
        <v>524</v>
      </c>
      <c r="B20" s="13" t="s">
        <v>42</v>
      </c>
      <c r="C20" s="13">
        <v>2.5</v>
      </c>
      <c r="D20" s="13" t="s">
        <v>28</v>
      </c>
      <c r="E20" s="7">
        <v>17353</v>
      </c>
      <c r="F20" s="14"/>
      <c r="G20" s="14"/>
      <c r="H20" s="14"/>
      <c r="I20" s="14"/>
      <c r="K20" s="29">
        <f t="shared" si="0"/>
        <v>0</v>
      </c>
      <c r="L20" s="29">
        <f t="shared" si="1"/>
        <v>0</v>
      </c>
      <c r="M20" s="29">
        <f t="shared" si="2"/>
        <v>0</v>
      </c>
      <c r="N20" s="39">
        <f t="shared" si="3"/>
        <v>0</v>
      </c>
      <c r="O20" s="29">
        <f t="shared" si="4"/>
        <v>0</v>
      </c>
      <c r="Q20" s="6">
        <v>2.5</v>
      </c>
      <c r="R20" s="29">
        <f t="shared" si="5"/>
        <v>0</v>
      </c>
      <c r="S20" s="29">
        <f t="shared" si="6"/>
        <v>0</v>
      </c>
      <c r="T20" s="29">
        <f t="shared" si="7"/>
        <v>0</v>
      </c>
      <c r="U20" s="29">
        <f t="shared" si="8"/>
        <v>0</v>
      </c>
    </row>
    <row r="21" spans="1:21" s="19" customFormat="1" ht="20.25" x14ac:dyDescent="0.3">
      <c r="A21" s="32" t="s">
        <v>525</v>
      </c>
      <c r="B21" s="13" t="s">
        <v>48</v>
      </c>
      <c r="C21" s="13">
        <v>2.6</v>
      </c>
      <c r="D21" s="13" t="s">
        <v>28</v>
      </c>
      <c r="E21" s="7">
        <v>1371</v>
      </c>
      <c r="F21" s="14">
        <v>2</v>
      </c>
      <c r="G21" s="14"/>
      <c r="H21" s="14"/>
      <c r="I21" s="14"/>
      <c r="K21" s="29">
        <f t="shared" si="0"/>
        <v>5.2</v>
      </c>
      <c r="L21" s="29">
        <f t="shared" si="1"/>
        <v>0</v>
      </c>
      <c r="M21" s="29">
        <f t="shared" si="2"/>
        <v>0</v>
      </c>
      <c r="N21" s="39">
        <f t="shared" si="3"/>
        <v>0</v>
      </c>
      <c r="O21" s="29">
        <f t="shared" si="4"/>
        <v>5.2</v>
      </c>
      <c r="P21" s="44"/>
      <c r="Q21" s="6">
        <v>2.6</v>
      </c>
      <c r="R21" s="29">
        <f t="shared" si="5"/>
        <v>5.2</v>
      </c>
      <c r="S21" s="29">
        <f t="shared" si="6"/>
        <v>0</v>
      </c>
      <c r="T21" s="29">
        <f t="shared" si="7"/>
        <v>0</v>
      </c>
      <c r="U21" s="29">
        <f t="shared" si="8"/>
        <v>0</v>
      </c>
    </row>
    <row r="22" spans="1:21" ht="20.25" x14ac:dyDescent="0.3">
      <c r="A22" s="32" t="s">
        <v>526</v>
      </c>
      <c r="B22" s="9" t="s">
        <v>50</v>
      </c>
      <c r="C22" s="13">
        <v>3.6</v>
      </c>
      <c r="D22" s="13" t="s">
        <v>28</v>
      </c>
      <c r="E22" s="7">
        <v>19318</v>
      </c>
      <c r="F22" s="14">
        <v>25</v>
      </c>
      <c r="G22" s="14">
        <v>30</v>
      </c>
      <c r="H22" s="14">
        <v>30</v>
      </c>
      <c r="I22" s="14"/>
      <c r="K22" s="29">
        <f t="shared" si="0"/>
        <v>90</v>
      </c>
      <c r="L22" s="29">
        <f t="shared" si="1"/>
        <v>108</v>
      </c>
      <c r="M22" s="29">
        <f t="shared" si="2"/>
        <v>108</v>
      </c>
      <c r="N22" s="39">
        <f t="shared" si="3"/>
        <v>0</v>
      </c>
      <c r="O22" s="29">
        <f t="shared" si="4"/>
        <v>306</v>
      </c>
      <c r="Q22" s="6">
        <v>3.6</v>
      </c>
      <c r="R22" s="29">
        <f t="shared" si="5"/>
        <v>90</v>
      </c>
      <c r="S22" s="29">
        <f t="shared" si="6"/>
        <v>108</v>
      </c>
      <c r="T22" s="29">
        <f t="shared" si="7"/>
        <v>108</v>
      </c>
      <c r="U22" s="29">
        <f t="shared" si="8"/>
        <v>0</v>
      </c>
    </row>
    <row r="23" spans="1:21" s="18" customFormat="1" ht="20.25" x14ac:dyDescent="0.3">
      <c r="A23" s="32" t="s">
        <v>527</v>
      </c>
      <c r="B23" s="13" t="s">
        <v>53</v>
      </c>
      <c r="C23" s="13">
        <v>5</v>
      </c>
      <c r="D23" s="13" t="s">
        <v>28</v>
      </c>
      <c r="E23" s="7">
        <v>19301</v>
      </c>
      <c r="F23" s="14"/>
      <c r="G23" s="14"/>
      <c r="H23" s="14"/>
      <c r="I23" s="14"/>
      <c r="K23" s="29">
        <f t="shared" si="0"/>
        <v>0</v>
      </c>
      <c r="L23" s="29">
        <f t="shared" si="1"/>
        <v>0</v>
      </c>
      <c r="M23" s="29">
        <f t="shared" si="2"/>
        <v>0</v>
      </c>
      <c r="N23" s="39">
        <f t="shared" si="3"/>
        <v>0</v>
      </c>
      <c r="O23" s="29">
        <f t="shared" si="4"/>
        <v>0</v>
      </c>
      <c r="P23" s="44"/>
      <c r="Q23" s="6">
        <v>5</v>
      </c>
      <c r="R23" s="29">
        <f t="shared" si="5"/>
        <v>0</v>
      </c>
      <c r="S23" s="29">
        <f t="shared" si="6"/>
        <v>0</v>
      </c>
      <c r="T23" s="29">
        <f t="shared" si="7"/>
        <v>0</v>
      </c>
      <c r="U23" s="29">
        <f t="shared" si="8"/>
        <v>0</v>
      </c>
    </row>
    <row r="24" spans="1:21" ht="20.25" x14ac:dyDescent="0.3">
      <c r="A24" s="32" t="s">
        <v>528</v>
      </c>
      <c r="B24" s="13" t="s">
        <v>55</v>
      </c>
      <c r="C24" s="13">
        <v>5</v>
      </c>
      <c r="D24" s="13" t="s">
        <v>28</v>
      </c>
      <c r="E24" s="7">
        <v>19349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39">
        <f t="shared" si="3"/>
        <v>0</v>
      </c>
      <c r="O24" s="29">
        <f t="shared" si="4"/>
        <v>0</v>
      </c>
      <c r="Q24" s="6">
        <v>5</v>
      </c>
      <c r="R24" s="29">
        <f t="shared" si="5"/>
        <v>0</v>
      </c>
      <c r="S24" s="29">
        <f t="shared" si="6"/>
        <v>0</v>
      </c>
      <c r="T24" s="29">
        <f t="shared" si="7"/>
        <v>0</v>
      </c>
      <c r="U24" s="29">
        <f t="shared" si="8"/>
        <v>0</v>
      </c>
    </row>
    <row r="25" spans="1:21" ht="20.25" x14ac:dyDescent="0.3">
      <c r="A25" s="35">
        <v>2130</v>
      </c>
      <c r="B25" s="9" t="s">
        <v>517</v>
      </c>
      <c r="C25" s="9">
        <v>2.4</v>
      </c>
      <c r="D25" s="9" t="s">
        <v>58</v>
      </c>
      <c r="E25" s="8">
        <v>19335</v>
      </c>
      <c r="F25" s="25" t="s">
        <v>75</v>
      </c>
      <c r="G25" s="25" t="s">
        <v>111</v>
      </c>
      <c r="H25" s="25" t="s">
        <v>111</v>
      </c>
      <c r="I25" s="25"/>
      <c r="J25" s="36" t="s">
        <v>59</v>
      </c>
      <c r="K25" s="29" t="e">
        <f t="shared" si="0"/>
        <v>#VALUE!</v>
      </c>
      <c r="L25" s="29" t="e">
        <f t="shared" si="1"/>
        <v>#VALUE!</v>
      </c>
      <c r="M25" s="29" t="e">
        <f>H25*C25</f>
        <v>#VALUE!</v>
      </c>
      <c r="N25" s="39">
        <f t="shared" si="3"/>
        <v>0</v>
      </c>
      <c r="O25" s="29" t="e">
        <f t="shared" si="4"/>
        <v>#VALUE!</v>
      </c>
      <c r="Q25" s="41">
        <v>2.4</v>
      </c>
      <c r="R25" s="29" t="e">
        <f t="shared" si="5"/>
        <v>#VALUE!</v>
      </c>
      <c r="S25" s="29" t="e">
        <f t="shared" si="6"/>
        <v>#VALUE!</v>
      </c>
      <c r="T25" s="29" t="e">
        <f t="shared" si="7"/>
        <v>#VALUE!</v>
      </c>
      <c r="U25" s="29">
        <f t="shared" si="8"/>
        <v>0</v>
      </c>
    </row>
    <row r="26" spans="1:21" ht="18" x14ac:dyDescent="0.25">
      <c r="A26" s="32" t="s">
        <v>529</v>
      </c>
      <c r="B26" s="13" t="s">
        <v>61</v>
      </c>
      <c r="C26" s="13">
        <v>5</v>
      </c>
      <c r="D26" s="13" t="s">
        <v>28</v>
      </c>
      <c r="E26" s="7">
        <v>19333</v>
      </c>
      <c r="F26" s="28"/>
      <c r="G26" s="28">
        <v>12</v>
      </c>
      <c r="H26" s="28"/>
      <c r="I26" s="28"/>
      <c r="K26" s="29">
        <f t="shared" si="0"/>
        <v>0</v>
      </c>
      <c r="L26" s="29">
        <f t="shared" si="1"/>
        <v>60</v>
      </c>
      <c r="M26" s="29">
        <f t="shared" si="2"/>
        <v>0</v>
      </c>
      <c r="N26" s="39">
        <f t="shared" si="3"/>
        <v>0</v>
      </c>
      <c r="O26" s="29">
        <f t="shared" si="4"/>
        <v>60</v>
      </c>
      <c r="Q26" s="6">
        <v>5</v>
      </c>
      <c r="R26" s="29">
        <f t="shared" si="5"/>
        <v>0</v>
      </c>
      <c r="S26" s="29">
        <f t="shared" si="6"/>
        <v>60</v>
      </c>
      <c r="T26" s="29">
        <f t="shared" si="7"/>
        <v>0</v>
      </c>
      <c r="U26" s="29">
        <f t="shared" si="8"/>
        <v>0</v>
      </c>
    </row>
    <row r="27" spans="1:21" ht="20.25" x14ac:dyDescent="0.3">
      <c r="A27" s="32">
        <v>4266</v>
      </c>
      <c r="B27" s="13" t="s">
        <v>62</v>
      </c>
      <c r="C27" s="13">
        <v>3.3</v>
      </c>
      <c r="D27" s="13" t="s">
        <v>28</v>
      </c>
      <c r="E27" s="7">
        <v>19280</v>
      </c>
      <c r="F27" s="14">
        <v>2</v>
      </c>
      <c r="G27" s="14"/>
      <c r="H27" s="14"/>
      <c r="I27" s="14"/>
      <c r="K27" s="29">
        <f t="shared" si="0"/>
        <v>6.6</v>
      </c>
      <c r="L27" s="29">
        <f t="shared" si="1"/>
        <v>0</v>
      </c>
      <c r="M27" s="29">
        <f t="shared" si="2"/>
        <v>0</v>
      </c>
      <c r="N27" s="39">
        <f t="shared" si="3"/>
        <v>0</v>
      </c>
      <c r="O27" s="29">
        <f t="shared" si="4"/>
        <v>6.6</v>
      </c>
      <c r="Q27" s="6">
        <v>3.3</v>
      </c>
      <c r="R27" s="29">
        <f t="shared" si="5"/>
        <v>6.6</v>
      </c>
      <c r="S27" s="29">
        <f t="shared" si="6"/>
        <v>0</v>
      </c>
      <c r="T27" s="29">
        <f t="shared" si="7"/>
        <v>0</v>
      </c>
      <c r="U27" s="29">
        <f t="shared" si="8"/>
        <v>0</v>
      </c>
    </row>
    <row r="28" spans="1:21" ht="20.25" x14ac:dyDescent="0.3">
      <c r="A28" s="35" t="s">
        <v>163</v>
      </c>
      <c r="B28" s="9" t="s">
        <v>165</v>
      </c>
      <c r="C28" s="9">
        <v>2.5</v>
      </c>
      <c r="D28" s="9" t="s">
        <v>58</v>
      </c>
      <c r="E28" s="8">
        <v>19332</v>
      </c>
      <c r="F28" s="25" t="s">
        <v>75</v>
      </c>
      <c r="G28" s="25" t="s">
        <v>580</v>
      </c>
      <c r="H28" s="25" t="s">
        <v>25</v>
      </c>
      <c r="I28" s="25">
        <v>0</v>
      </c>
      <c r="J28" s="36" t="s">
        <v>167</v>
      </c>
      <c r="K28" s="29" t="e">
        <f t="shared" si="0"/>
        <v>#VALUE!</v>
      </c>
      <c r="L28" s="29" t="e">
        <f t="shared" si="1"/>
        <v>#VALUE!</v>
      </c>
      <c r="M28" s="29" t="e">
        <f>H28*C28</f>
        <v>#VALUE!</v>
      </c>
      <c r="N28" s="39">
        <f t="shared" si="3"/>
        <v>0</v>
      </c>
      <c r="O28" s="29" t="e">
        <f t="shared" si="4"/>
        <v>#VALUE!</v>
      </c>
      <c r="Q28" s="41">
        <v>2.5</v>
      </c>
      <c r="R28" s="29" t="e">
        <f t="shared" si="5"/>
        <v>#VALUE!</v>
      </c>
      <c r="S28" s="29" t="e">
        <f t="shared" si="6"/>
        <v>#VALUE!</v>
      </c>
      <c r="T28" s="29" t="e">
        <f t="shared" si="7"/>
        <v>#VALUE!</v>
      </c>
      <c r="U28" s="29">
        <f t="shared" si="8"/>
        <v>0</v>
      </c>
    </row>
    <row r="29" spans="1:21" ht="20.25" x14ac:dyDescent="0.3">
      <c r="A29" s="32" t="s">
        <v>164</v>
      </c>
      <c r="B29" s="13" t="s">
        <v>166</v>
      </c>
      <c r="C29" s="13">
        <v>2</v>
      </c>
      <c r="D29" s="13" t="s">
        <v>28</v>
      </c>
      <c r="E29" s="7">
        <v>19348</v>
      </c>
      <c r="F29" s="14">
        <v>12</v>
      </c>
      <c r="G29" s="14"/>
      <c r="H29" s="14">
        <v>20</v>
      </c>
      <c r="I29" s="14">
        <v>0</v>
      </c>
      <c r="K29" s="29">
        <f t="shared" si="0"/>
        <v>24</v>
      </c>
      <c r="L29" s="29">
        <f t="shared" si="1"/>
        <v>0</v>
      </c>
      <c r="M29" s="29">
        <f t="shared" si="2"/>
        <v>40</v>
      </c>
      <c r="N29" s="39">
        <f t="shared" si="3"/>
        <v>0</v>
      </c>
      <c r="O29" s="29">
        <f t="shared" si="4"/>
        <v>64</v>
      </c>
      <c r="Q29" s="6">
        <v>2</v>
      </c>
      <c r="R29" s="29">
        <f t="shared" si="5"/>
        <v>24</v>
      </c>
      <c r="S29" s="29">
        <f t="shared" si="6"/>
        <v>0</v>
      </c>
      <c r="T29" s="29">
        <f t="shared" si="7"/>
        <v>40</v>
      </c>
      <c r="U29" s="29">
        <f t="shared" si="8"/>
        <v>0</v>
      </c>
    </row>
    <row r="30" spans="1:21" ht="20.25" x14ac:dyDescent="0.3">
      <c r="A30" s="34" t="s">
        <v>535</v>
      </c>
      <c r="B30" s="13" t="s">
        <v>63</v>
      </c>
      <c r="C30" s="13">
        <v>0.17</v>
      </c>
      <c r="D30" s="13" t="s">
        <v>64</v>
      </c>
      <c r="E30" s="7">
        <v>17407</v>
      </c>
      <c r="F30" s="14">
        <v>20</v>
      </c>
      <c r="G30" s="14"/>
      <c r="H30" s="14">
        <v>30</v>
      </c>
      <c r="I30" s="14"/>
      <c r="K30" s="29">
        <f t="shared" si="0"/>
        <v>3.4000000000000004</v>
      </c>
      <c r="L30" s="29">
        <f t="shared" si="1"/>
        <v>0</v>
      </c>
      <c r="M30" s="29">
        <f t="shared" si="2"/>
        <v>5.1000000000000005</v>
      </c>
      <c r="N30" s="39">
        <f t="shared" si="3"/>
        <v>0</v>
      </c>
      <c r="O30" s="29">
        <f t="shared" si="4"/>
        <v>8.5</v>
      </c>
      <c r="Q30" s="6">
        <v>1</v>
      </c>
      <c r="R30" s="29">
        <f t="shared" si="5"/>
        <v>20</v>
      </c>
      <c r="S30" s="29">
        <f t="shared" si="6"/>
        <v>0</v>
      </c>
      <c r="T30" s="29">
        <f t="shared" si="7"/>
        <v>30</v>
      </c>
      <c r="U30" s="29">
        <f t="shared" si="8"/>
        <v>0</v>
      </c>
    </row>
    <row r="31" spans="1:21" ht="20.25" x14ac:dyDescent="0.3">
      <c r="A31" s="32" t="s">
        <v>530</v>
      </c>
      <c r="B31" s="13" t="s">
        <v>65</v>
      </c>
      <c r="C31" s="13">
        <v>1</v>
      </c>
      <c r="D31" s="13" t="s">
        <v>64</v>
      </c>
      <c r="E31" s="7">
        <v>17349</v>
      </c>
      <c r="F31" s="14">
        <v>40</v>
      </c>
      <c r="G31" s="14">
        <v>20</v>
      </c>
      <c r="H31" s="14"/>
      <c r="I31" s="14"/>
      <c r="K31" s="29">
        <f t="shared" si="0"/>
        <v>40</v>
      </c>
      <c r="L31" s="29">
        <f t="shared" si="1"/>
        <v>20</v>
      </c>
      <c r="M31" s="29">
        <f t="shared" si="2"/>
        <v>0</v>
      </c>
      <c r="N31" s="39">
        <f t="shared" si="3"/>
        <v>0</v>
      </c>
      <c r="O31" s="29">
        <f t="shared" si="4"/>
        <v>60</v>
      </c>
      <c r="Q31" s="6">
        <v>1</v>
      </c>
      <c r="R31" s="29">
        <f t="shared" si="5"/>
        <v>40</v>
      </c>
      <c r="S31" s="29">
        <f t="shared" si="6"/>
        <v>20</v>
      </c>
      <c r="T31" s="29">
        <f t="shared" si="7"/>
        <v>0</v>
      </c>
      <c r="U31" s="29">
        <f t="shared" si="8"/>
        <v>0</v>
      </c>
    </row>
    <row r="32" spans="1:21" ht="15.75" x14ac:dyDescent="0.25">
      <c r="F32" s="19"/>
      <c r="G32" s="23"/>
      <c r="H32" s="23"/>
      <c r="K32" s="48" t="e">
        <f>SUM(K12:K31)</f>
        <v>#VALUE!</v>
      </c>
      <c r="L32" s="48" t="e">
        <f>SUM(L12:L31)</f>
        <v>#VALUE!</v>
      </c>
      <c r="M32" s="48" t="e">
        <f>SUM(M12:M31)</f>
        <v>#VALUE!</v>
      </c>
      <c r="N32" s="49">
        <f>SUM(N12:N31)</f>
        <v>0</v>
      </c>
      <c r="O32" s="31" t="e">
        <f>SUM(O12:O31)</f>
        <v>#VALUE!</v>
      </c>
      <c r="P32" s="43"/>
    </row>
  </sheetData>
  <autoFilter ref="A11:U32"/>
  <mergeCells count="3">
    <mergeCell ref="A6:I6"/>
    <mergeCell ref="K8:O8"/>
    <mergeCell ref="Q8:U8"/>
  </mergeCells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32"/>
  <sheetViews>
    <sheetView tabSelected="1" zoomScale="90" zoomScaleNormal="90" workbookViewId="0">
      <selection activeCell="E33" sqref="E33"/>
    </sheetView>
  </sheetViews>
  <sheetFormatPr baseColWidth="10" defaultColWidth="11.42578125" defaultRowHeight="15" x14ac:dyDescent="0.2"/>
  <cols>
    <col min="1" max="1" width="23.140625" style="2" customWidth="1"/>
    <col min="2" max="2" width="58.28515625" style="2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17.28515625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0.140625" style="11" hidden="1" customWidth="1"/>
    <col min="15" max="15" width="11.42578125" style="11" hidden="1" customWidth="1"/>
    <col min="16" max="16" width="11.42578125" style="44" hidden="1" customWidth="1"/>
    <col min="17" max="17" width="11.42578125" style="2" hidden="1" customWidth="1"/>
    <col min="18" max="21" width="8.140625" style="11" hidden="1" customWidth="1"/>
    <col min="22" max="22" width="11.42578125" style="2" customWidth="1"/>
    <col min="23" max="16384" width="11.42578125" style="2"/>
  </cols>
  <sheetData>
    <row r="1" spans="1:21" x14ac:dyDescent="0.2">
      <c r="A1" s="1"/>
      <c r="B1" s="1"/>
      <c r="C1" s="1"/>
      <c r="D1" s="1"/>
      <c r="E1" s="1"/>
      <c r="F1" s="1"/>
      <c r="G1" s="1"/>
      <c r="H1" s="1"/>
      <c r="I1" s="1"/>
    </row>
    <row r="2" spans="1:21" x14ac:dyDescent="0.2">
      <c r="A2" s="1"/>
      <c r="B2" s="1"/>
      <c r="C2" s="1"/>
      <c r="D2" s="1"/>
      <c r="E2" s="1"/>
      <c r="F2" s="1"/>
      <c r="G2" s="1"/>
      <c r="H2" s="1"/>
      <c r="I2" s="1"/>
    </row>
    <row r="3" spans="1:21" x14ac:dyDescent="0.2">
      <c r="A3" s="1"/>
      <c r="B3" s="1"/>
      <c r="C3" s="1"/>
      <c r="D3" s="1"/>
      <c r="E3" s="1"/>
      <c r="F3" s="1"/>
      <c r="G3" s="1"/>
      <c r="H3" s="1"/>
      <c r="I3" s="1"/>
    </row>
    <row r="4" spans="1:21" x14ac:dyDescent="0.2">
      <c r="A4" s="1"/>
      <c r="B4" s="1"/>
      <c r="C4" s="1"/>
      <c r="D4" s="1"/>
      <c r="E4" s="1"/>
      <c r="F4" s="1"/>
      <c r="G4" s="1"/>
      <c r="H4" s="1"/>
      <c r="I4" s="1"/>
    </row>
    <row r="5" spans="1:21" x14ac:dyDescent="0.2">
      <c r="A5" s="1"/>
      <c r="B5" s="1"/>
      <c r="C5" s="1"/>
      <c r="D5" s="1"/>
      <c r="E5" s="1"/>
      <c r="F5" s="1"/>
      <c r="G5" s="1"/>
      <c r="H5" s="1"/>
      <c r="I5" s="1"/>
    </row>
    <row r="6" spans="1:21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21" ht="20.25" x14ac:dyDescent="0.3">
      <c r="A7" s="3" t="s">
        <v>586</v>
      </c>
      <c r="B7" s="3"/>
      <c r="C7" s="3"/>
      <c r="D7" s="4"/>
      <c r="E7" s="4"/>
      <c r="F7" s="4"/>
      <c r="G7" s="4"/>
      <c r="H7" s="4"/>
      <c r="I7" s="4"/>
    </row>
    <row r="8" spans="1:21" ht="20.25" x14ac:dyDescent="0.3">
      <c r="A8" s="5"/>
      <c r="B8" s="5"/>
      <c r="C8" s="3"/>
      <c r="D8" s="4"/>
      <c r="E8" s="4"/>
      <c r="F8" s="4"/>
      <c r="G8" s="4"/>
      <c r="H8" s="4"/>
      <c r="I8" s="4"/>
      <c r="K8" s="54" t="s">
        <v>575</v>
      </c>
      <c r="L8" s="54"/>
      <c r="M8" s="54"/>
      <c r="N8" s="54"/>
      <c r="O8" s="54"/>
      <c r="P8" s="45"/>
      <c r="Q8" s="54" t="s">
        <v>573</v>
      </c>
      <c r="R8" s="54"/>
      <c r="S8" s="54"/>
      <c r="T8" s="54"/>
      <c r="U8" s="54"/>
    </row>
    <row r="9" spans="1:21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21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21" ht="15.75" x14ac:dyDescent="0.25">
      <c r="A11" s="6" t="s">
        <v>536</v>
      </c>
      <c r="B11" s="51" t="s">
        <v>3</v>
      </c>
      <c r="C11" s="51" t="s">
        <v>490</v>
      </c>
      <c r="D11" s="51" t="s">
        <v>4</v>
      </c>
      <c r="E11" s="6" t="s">
        <v>537</v>
      </c>
      <c r="F11" s="51" t="s">
        <v>6</v>
      </c>
      <c r="G11" s="51" t="s">
        <v>7</v>
      </c>
      <c r="H11" s="51" t="s">
        <v>8</v>
      </c>
      <c r="I11" s="51" t="s">
        <v>9</v>
      </c>
      <c r="K11" s="29">
        <v>1</v>
      </c>
      <c r="L11" s="29">
        <v>2</v>
      </c>
      <c r="M11" s="29">
        <v>3</v>
      </c>
      <c r="N11" s="39">
        <v>4</v>
      </c>
      <c r="O11" s="51" t="s">
        <v>495</v>
      </c>
      <c r="P11" s="45"/>
      <c r="Q11" s="29" t="s">
        <v>572</v>
      </c>
      <c r="R11" s="29">
        <v>1</v>
      </c>
      <c r="S11" s="29">
        <v>2</v>
      </c>
      <c r="T11" s="29">
        <v>3</v>
      </c>
      <c r="U11" s="29">
        <v>4</v>
      </c>
    </row>
    <row r="12" spans="1:21" ht="20.25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>
        <v>1</v>
      </c>
      <c r="G12" s="14">
        <v>4</v>
      </c>
      <c r="H12" s="14"/>
      <c r="I12" s="14"/>
      <c r="K12" s="29">
        <f t="shared" ref="K12:K31" si="0">F12*C12</f>
        <v>4.5</v>
      </c>
      <c r="L12" s="29">
        <f t="shared" ref="L12:L31" si="1">G12*C12</f>
        <v>18</v>
      </c>
      <c r="M12" s="29">
        <f t="shared" ref="M12:M31" si="2">H12*C12</f>
        <v>0</v>
      </c>
      <c r="N12" s="39">
        <f t="shared" ref="N12:N31" si="3">I12*C12</f>
        <v>0</v>
      </c>
      <c r="O12" s="29">
        <f t="shared" ref="O12:O31" si="4">N12+M12+L12+K12</f>
        <v>22.5</v>
      </c>
      <c r="Q12" s="6">
        <v>4.5</v>
      </c>
      <c r="R12" s="29">
        <f t="shared" ref="R12:R31" si="5">Q12*F12</f>
        <v>4.5</v>
      </c>
      <c r="S12" s="29">
        <f t="shared" ref="S12:S31" si="6">Q12*G12</f>
        <v>18</v>
      </c>
      <c r="T12" s="29">
        <f t="shared" ref="T12:T31" si="7">Q12*H12</f>
        <v>0</v>
      </c>
      <c r="U12" s="29">
        <f t="shared" ref="U12:U31" si="8">Q12*I12</f>
        <v>0</v>
      </c>
    </row>
    <row r="13" spans="1:21" ht="20.25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/>
      <c r="G13" s="14"/>
      <c r="H13" s="14"/>
      <c r="I13" s="14"/>
      <c r="K13" s="29">
        <f t="shared" si="0"/>
        <v>0</v>
      </c>
      <c r="L13" s="29">
        <f t="shared" si="1"/>
        <v>0</v>
      </c>
      <c r="M13" s="29">
        <f t="shared" si="2"/>
        <v>0</v>
      </c>
      <c r="N13" s="39">
        <f t="shared" si="3"/>
        <v>0</v>
      </c>
      <c r="O13" s="29">
        <f t="shared" si="4"/>
        <v>0</v>
      </c>
      <c r="Q13" s="6">
        <v>2</v>
      </c>
      <c r="R13" s="29">
        <f t="shared" si="5"/>
        <v>0</v>
      </c>
      <c r="S13" s="29">
        <f t="shared" si="6"/>
        <v>0</v>
      </c>
      <c r="T13" s="29">
        <f t="shared" si="7"/>
        <v>0</v>
      </c>
      <c r="U13" s="29">
        <f t="shared" si="8"/>
        <v>0</v>
      </c>
    </row>
    <row r="14" spans="1:21" ht="20.25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 t="s">
        <v>74</v>
      </c>
      <c r="G14" s="25" t="s">
        <v>74</v>
      </c>
      <c r="H14" s="25"/>
      <c r="I14" s="25"/>
      <c r="J14" s="36" t="s">
        <v>25</v>
      </c>
      <c r="K14" s="29" t="e">
        <f t="shared" si="0"/>
        <v>#VALUE!</v>
      </c>
      <c r="L14" s="29" t="e">
        <f t="shared" si="1"/>
        <v>#VALUE!</v>
      </c>
      <c r="M14" s="29">
        <f t="shared" si="2"/>
        <v>0</v>
      </c>
      <c r="N14" s="39">
        <f t="shared" si="3"/>
        <v>0</v>
      </c>
      <c r="O14" s="29" t="e">
        <f t="shared" si="4"/>
        <v>#VALUE!</v>
      </c>
      <c r="Q14" s="41">
        <v>5.0999999999999996</v>
      </c>
      <c r="R14" s="29" t="e">
        <f t="shared" si="5"/>
        <v>#VALUE!</v>
      </c>
      <c r="S14" s="29" t="e">
        <f t="shared" si="6"/>
        <v>#VALUE!</v>
      </c>
      <c r="T14" s="29">
        <f t="shared" si="7"/>
        <v>0</v>
      </c>
      <c r="U14" s="29">
        <f t="shared" si="8"/>
        <v>0</v>
      </c>
    </row>
    <row r="15" spans="1:21" ht="20.25" x14ac:dyDescent="0.3">
      <c r="A15" s="33" t="s">
        <v>531</v>
      </c>
      <c r="B15" s="13" t="s">
        <v>30</v>
      </c>
      <c r="C15" s="13">
        <v>0.8</v>
      </c>
      <c r="D15" s="13" t="s">
        <v>28</v>
      </c>
      <c r="E15" s="7">
        <v>19309</v>
      </c>
      <c r="F15" s="14">
        <v>30</v>
      </c>
      <c r="G15" s="14">
        <v>56</v>
      </c>
      <c r="H15" s="14"/>
      <c r="I15" s="14"/>
      <c r="K15" s="29">
        <f t="shared" si="0"/>
        <v>24</v>
      </c>
      <c r="L15" s="29">
        <f t="shared" si="1"/>
        <v>44.800000000000004</v>
      </c>
      <c r="M15" s="29">
        <f t="shared" si="2"/>
        <v>0</v>
      </c>
      <c r="N15" s="39">
        <f t="shared" si="3"/>
        <v>0</v>
      </c>
      <c r="O15" s="29">
        <f t="shared" si="4"/>
        <v>68.800000000000011</v>
      </c>
      <c r="Q15" s="6">
        <v>1</v>
      </c>
      <c r="R15" s="29">
        <f t="shared" si="5"/>
        <v>30</v>
      </c>
      <c r="S15" s="29">
        <f t="shared" si="6"/>
        <v>56</v>
      </c>
      <c r="T15" s="29">
        <f t="shared" si="7"/>
        <v>0</v>
      </c>
      <c r="U15" s="29">
        <f t="shared" si="8"/>
        <v>0</v>
      </c>
    </row>
    <row r="16" spans="1:21" ht="20.25" x14ac:dyDescent="0.3">
      <c r="A16" s="37" t="s">
        <v>532</v>
      </c>
      <c r="B16" s="9" t="s">
        <v>32</v>
      </c>
      <c r="C16" s="9">
        <v>0.35</v>
      </c>
      <c r="D16" s="9" t="s">
        <v>28</v>
      </c>
      <c r="E16" s="8">
        <v>19336</v>
      </c>
      <c r="F16" s="25"/>
      <c r="G16" s="25"/>
      <c r="H16" s="25"/>
      <c r="I16" s="25"/>
      <c r="J16" s="36" t="s">
        <v>25</v>
      </c>
      <c r="K16" s="29">
        <f t="shared" si="0"/>
        <v>0</v>
      </c>
      <c r="L16" s="29">
        <f t="shared" si="1"/>
        <v>0</v>
      </c>
      <c r="M16" s="29">
        <f t="shared" si="2"/>
        <v>0</v>
      </c>
      <c r="N16" s="39">
        <f t="shared" si="3"/>
        <v>0</v>
      </c>
      <c r="O16" s="29">
        <f t="shared" si="4"/>
        <v>0</v>
      </c>
      <c r="Q16" s="41">
        <v>1</v>
      </c>
      <c r="R16" s="29">
        <f t="shared" si="5"/>
        <v>0</v>
      </c>
      <c r="S16" s="29">
        <f t="shared" si="6"/>
        <v>0</v>
      </c>
      <c r="T16" s="29">
        <f t="shared" si="7"/>
        <v>0</v>
      </c>
      <c r="U16" s="29">
        <f t="shared" si="8"/>
        <v>0</v>
      </c>
    </row>
    <row r="17" spans="1:21" ht="20.25" x14ac:dyDescent="0.3">
      <c r="A17" s="37" t="s">
        <v>533</v>
      </c>
      <c r="B17" s="9" t="s">
        <v>34</v>
      </c>
      <c r="C17" s="9">
        <v>0.35</v>
      </c>
      <c r="D17" s="9" t="s">
        <v>28</v>
      </c>
      <c r="E17" s="8">
        <v>19337</v>
      </c>
      <c r="F17" s="25" t="s">
        <v>68</v>
      </c>
      <c r="G17" s="25"/>
      <c r="H17" s="25" t="s">
        <v>74</v>
      </c>
      <c r="I17" s="25"/>
      <c r="J17" s="36" t="s">
        <v>25</v>
      </c>
      <c r="K17" s="29" t="e">
        <f t="shared" si="0"/>
        <v>#VALUE!</v>
      </c>
      <c r="L17" s="29">
        <f t="shared" si="1"/>
        <v>0</v>
      </c>
      <c r="M17" s="29" t="e">
        <f t="shared" si="2"/>
        <v>#VALUE!</v>
      </c>
      <c r="N17" s="39">
        <f t="shared" si="3"/>
        <v>0</v>
      </c>
      <c r="O17" s="29" t="e">
        <f t="shared" si="4"/>
        <v>#VALUE!</v>
      </c>
      <c r="Q17" s="41">
        <v>1</v>
      </c>
      <c r="R17" s="29" t="e">
        <f t="shared" si="5"/>
        <v>#VALUE!</v>
      </c>
      <c r="S17" s="29">
        <f t="shared" si="6"/>
        <v>0</v>
      </c>
      <c r="T17" s="29" t="e">
        <f t="shared" si="7"/>
        <v>#VALUE!</v>
      </c>
      <c r="U17" s="29">
        <f t="shared" si="8"/>
        <v>0</v>
      </c>
    </row>
    <row r="18" spans="1:21" ht="20.25" x14ac:dyDescent="0.3">
      <c r="A18" s="37" t="s">
        <v>534</v>
      </c>
      <c r="B18" s="9" t="s">
        <v>36</v>
      </c>
      <c r="C18" s="9">
        <v>0.35</v>
      </c>
      <c r="D18" s="9" t="s">
        <v>28</v>
      </c>
      <c r="E18" s="8">
        <v>19338</v>
      </c>
      <c r="F18" s="25" t="s">
        <v>69</v>
      </c>
      <c r="G18" s="25"/>
      <c r="H18" s="25"/>
      <c r="I18" s="25"/>
      <c r="J18" s="36" t="s">
        <v>25</v>
      </c>
      <c r="K18" s="29" t="e">
        <f t="shared" si="0"/>
        <v>#VALUE!</v>
      </c>
      <c r="L18" s="29">
        <f t="shared" si="1"/>
        <v>0</v>
      </c>
      <c r="M18" s="29">
        <f t="shared" si="2"/>
        <v>0</v>
      </c>
      <c r="N18" s="39">
        <f t="shared" si="3"/>
        <v>0</v>
      </c>
      <c r="O18" s="29" t="e">
        <f t="shared" si="4"/>
        <v>#VALUE!</v>
      </c>
      <c r="Q18" s="41">
        <v>1</v>
      </c>
      <c r="R18" s="29" t="e">
        <f t="shared" si="5"/>
        <v>#VALUE!</v>
      </c>
      <c r="S18" s="29">
        <f t="shared" si="6"/>
        <v>0</v>
      </c>
      <c r="T18" s="29">
        <f t="shared" si="7"/>
        <v>0</v>
      </c>
      <c r="U18" s="29">
        <f t="shared" si="8"/>
        <v>0</v>
      </c>
    </row>
    <row r="19" spans="1:21" ht="20.25" x14ac:dyDescent="0.3">
      <c r="A19" s="32" t="s">
        <v>522</v>
      </c>
      <c r="B19" s="13" t="s">
        <v>38</v>
      </c>
      <c r="C19" s="13">
        <v>2.2000000000000002</v>
      </c>
      <c r="D19" s="13" t="s">
        <v>28</v>
      </c>
      <c r="E19" s="7">
        <v>19314</v>
      </c>
      <c r="F19" s="14">
        <v>12</v>
      </c>
      <c r="G19" s="14">
        <v>20</v>
      </c>
      <c r="H19" s="14">
        <v>20</v>
      </c>
      <c r="I19" s="14"/>
      <c r="K19" s="29">
        <f t="shared" si="0"/>
        <v>26.400000000000002</v>
      </c>
      <c r="L19" s="29">
        <f t="shared" si="1"/>
        <v>44</v>
      </c>
      <c r="M19" s="29">
        <f t="shared" si="2"/>
        <v>44</v>
      </c>
      <c r="N19" s="39">
        <f t="shared" si="3"/>
        <v>0</v>
      </c>
      <c r="O19" s="29">
        <f t="shared" si="4"/>
        <v>114.4</v>
      </c>
      <c r="Q19" s="6">
        <v>2.2000000000000002</v>
      </c>
      <c r="R19" s="29">
        <f t="shared" si="5"/>
        <v>26.400000000000002</v>
      </c>
      <c r="S19" s="29">
        <f t="shared" si="6"/>
        <v>44</v>
      </c>
      <c r="T19" s="29">
        <f t="shared" si="7"/>
        <v>44</v>
      </c>
      <c r="U19" s="29">
        <f t="shared" si="8"/>
        <v>0</v>
      </c>
    </row>
    <row r="20" spans="1:21" ht="20.25" x14ac:dyDescent="0.3">
      <c r="A20" s="32" t="s">
        <v>524</v>
      </c>
      <c r="B20" s="13" t="s">
        <v>42</v>
      </c>
      <c r="C20" s="13">
        <v>2.5</v>
      </c>
      <c r="D20" s="13" t="s">
        <v>28</v>
      </c>
      <c r="E20" s="7">
        <v>17353</v>
      </c>
      <c r="F20" s="14"/>
      <c r="G20" s="14"/>
      <c r="H20" s="14"/>
      <c r="I20" s="14"/>
      <c r="K20" s="29">
        <f t="shared" si="0"/>
        <v>0</v>
      </c>
      <c r="L20" s="29">
        <f t="shared" si="1"/>
        <v>0</v>
      </c>
      <c r="M20" s="29">
        <f t="shared" si="2"/>
        <v>0</v>
      </c>
      <c r="N20" s="39">
        <f t="shared" si="3"/>
        <v>0</v>
      </c>
      <c r="O20" s="29">
        <f t="shared" si="4"/>
        <v>0</v>
      </c>
      <c r="Q20" s="6">
        <v>2.5</v>
      </c>
      <c r="R20" s="29">
        <f t="shared" si="5"/>
        <v>0</v>
      </c>
      <c r="S20" s="29">
        <f t="shared" si="6"/>
        <v>0</v>
      </c>
      <c r="T20" s="29">
        <f t="shared" si="7"/>
        <v>0</v>
      </c>
      <c r="U20" s="29">
        <f t="shared" si="8"/>
        <v>0</v>
      </c>
    </row>
    <row r="21" spans="1:21" s="19" customFormat="1" ht="20.25" x14ac:dyDescent="0.3">
      <c r="A21" s="32" t="s">
        <v>525</v>
      </c>
      <c r="B21" s="13" t="s">
        <v>48</v>
      </c>
      <c r="C21" s="13">
        <v>2.6</v>
      </c>
      <c r="D21" s="13" t="s">
        <v>28</v>
      </c>
      <c r="E21" s="7">
        <v>1371</v>
      </c>
      <c r="F21" s="14">
        <v>3</v>
      </c>
      <c r="G21" s="14">
        <v>30</v>
      </c>
      <c r="H21" s="14">
        <v>20</v>
      </c>
      <c r="I21" s="14"/>
      <c r="K21" s="29">
        <f t="shared" si="0"/>
        <v>7.8000000000000007</v>
      </c>
      <c r="L21" s="29">
        <f t="shared" si="1"/>
        <v>78</v>
      </c>
      <c r="M21" s="29">
        <f t="shared" si="2"/>
        <v>52</v>
      </c>
      <c r="N21" s="39">
        <f t="shared" si="3"/>
        <v>0</v>
      </c>
      <c r="O21" s="29">
        <f t="shared" si="4"/>
        <v>137.80000000000001</v>
      </c>
      <c r="P21" s="44"/>
      <c r="Q21" s="6">
        <v>2.6</v>
      </c>
      <c r="R21" s="29">
        <f t="shared" si="5"/>
        <v>7.8000000000000007</v>
      </c>
      <c r="S21" s="29">
        <f t="shared" si="6"/>
        <v>78</v>
      </c>
      <c r="T21" s="29">
        <f t="shared" si="7"/>
        <v>52</v>
      </c>
      <c r="U21" s="29">
        <f t="shared" si="8"/>
        <v>0</v>
      </c>
    </row>
    <row r="22" spans="1:21" ht="20.25" x14ac:dyDescent="0.3">
      <c r="A22" s="32" t="s">
        <v>526</v>
      </c>
      <c r="B22" s="9" t="s">
        <v>50</v>
      </c>
      <c r="C22" s="13">
        <v>3.6</v>
      </c>
      <c r="D22" s="13" t="s">
        <v>28</v>
      </c>
      <c r="E22" s="7">
        <v>19318</v>
      </c>
      <c r="F22" s="14">
        <v>30</v>
      </c>
      <c r="G22" s="14">
        <v>30</v>
      </c>
      <c r="H22" s="14"/>
      <c r="I22" s="14"/>
      <c r="K22" s="29">
        <f t="shared" si="0"/>
        <v>108</v>
      </c>
      <c r="L22" s="29">
        <f t="shared" si="1"/>
        <v>108</v>
      </c>
      <c r="M22" s="29">
        <f t="shared" si="2"/>
        <v>0</v>
      </c>
      <c r="N22" s="39">
        <f t="shared" si="3"/>
        <v>0</v>
      </c>
      <c r="O22" s="29">
        <f t="shared" si="4"/>
        <v>216</v>
      </c>
      <c r="Q22" s="6">
        <v>3.6</v>
      </c>
      <c r="R22" s="29">
        <f t="shared" si="5"/>
        <v>108</v>
      </c>
      <c r="S22" s="29">
        <f t="shared" si="6"/>
        <v>108</v>
      </c>
      <c r="T22" s="29">
        <f t="shared" si="7"/>
        <v>0</v>
      </c>
      <c r="U22" s="29">
        <f t="shared" si="8"/>
        <v>0</v>
      </c>
    </row>
    <row r="23" spans="1:21" s="18" customFormat="1" ht="20.25" x14ac:dyDescent="0.3">
      <c r="A23" s="32" t="s">
        <v>527</v>
      </c>
      <c r="B23" s="13" t="s">
        <v>53</v>
      </c>
      <c r="C23" s="13">
        <v>5</v>
      </c>
      <c r="D23" s="13" t="s">
        <v>28</v>
      </c>
      <c r="E23" s="7">
        <v>19301</v>
      </c>
      <c r="F23" s="14">
        <v>10</v>
      </c>
      <c r="G23" s="14">
        <v>8</v>
      </c>
      <c r="H23" s="14">
        <v>8</v>
      </c>
      <c r="I23" s="14"/>
      <c r="K23" s="29">
        <f t="shared" si="0"/>
        <v>50</v>
      </c>
      <c r="L23" s="29">
        <f t="shared" si="1"/>
        <v>40</v>
      </c>
      <c r="M23" s="29">
        <f t="shared" si="2"/>
        <v>40</v>
      </c>
      <c r="N23" s="39">
        <f t="shared" si="3"/>
        <v>0</v>
      </c>
      <c r="O23" s="29">
        <f t="shared" si="4"/>
        <v>130</v>
      </c>
      <c r="P23" s="44"/>
      <c r="Q23" s="6">
        <v>5</v>
      </c>
      <c r="R23" s="29">
        <f t="shared" si="5"/>
        <v>50</v>
      </c>
      <c r="S23" s="29">
        <f t="shared" si="6"/>
        <v>40</v>
      </c>
      <c r="T23" s="29">
        <f t="shared" si="7"/>
        <v>40</v>
      </c>
      <c r="U23" s="29">
        <f t="shared" si="8"/>
        <v>0</v>
      </c>
    </row>
    <row r="24" spans="1:21" ht="20.25" x14ac:dyDescent="0.3">
      <c r="A24" s="32" t="s">
        <v>528</v>
      </c>
      <c r="B24" s="13" t="s">
        <v>55</v>
      </c>
      <c r="C24" s="13">
        <v>5</v>
      </c>
      <c r="D24" s="13" t="s">
        <v>28</v>
      </c>
      <c r="E24" s="7">
        <v>19349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39">
        <f t="shared" si="3"/>
        <v>0</v>
      </c>
      <c r="O24" s="29">
        <f t="shared" si="4"/>
        <v>0</v>
      </c>
      <c r="Q24" s="6">
        <v>5</v>
      </c>
      <c r="R24" s="29">
        <f t="shared" si="5"/>
        <v>0</v>
      </c>
      <c r="S24" s="29">
        <f t="shared" si="6"/>
        <v>0</v>
      </c>
      <c r="T24" s="29">
        <f t="shared" si="7"/>
        <v>0</v>
      </c>
      <c r="U24" s="29">
        <f t="shared" si="8"/>
        <v>0</v>
      </c>
    </row>
    <row r="25" spans="1:21" ht="20.25" x14ac:dyDescent="0.3">
      <c r="A25" s="35">
        <v>2130</v>
      </c>
      <c r="B25" s="9" t="s">
        <v>517</v>
      </c>
      <c r="C25" s="9">
        <v>2.4</v>
      </c>
      <c r="D25" s="9" t="s">
        <v>58</v>
      </c>
      <c r="E25" s="8">
        <v>19335</v>
      </c>
      <c r="F25" s="25" t="s">
        <v>131</v>
      </c>
      <c r="G25" s="25" t="s">
        <v>68</v>
      </c>
      <c r="H25" s="25"/>
      <c r="I25" s="25"/>
      <c r="J25" s="36" t="s">
        <v>59</v>
      </c>
      <c r="K25" s="29" t="e">
        <f t="shared" si="0"/>
        <v>#VALUE!</v>
      </c>
      <c r="L25" s="29" t="e">
        <f t="shared" si="1"/>
        <v>#VALUE!</v>
      </c>
      <c r="M25" s="29">
        <f>H25*C25</f>
        <v>0</v>
      </c>
      <c r="N25" s="39">
        <f t="shared" si="3"/>
        <v>0</v>
      </c>
      <c r="O25" s="29" t="e">
        <f t="shared" si="4"/>
        <v>#VALUE!</v>
      </c>
      <c r="Q25" s="41">
        <v>2.4</v>
      </c>
      <c r="R25" s="29" t="e">
        <f t="shared" si="5"/>
        <v>#VALUE!</v>
      </c>
      <c r="S25" s="29" t="e">
        <f t="shared" si="6"/>
        <v>#VALUE!</v>
      </c>
      <c r="T25" s="29">
        <f t="shared" si="7"/>
        <v>0</v>
      </c>
      <c r="U25" s="29">
        <f t="shared" si="8"/>
        <v>0</v>
      </c>
    </row>
    <row r="26" spans="1:21" ht="18" x14ac:dyDescent="0.25">
      <c r="A26" s="32" t="s">
        <v>529</v>
      </c>
      <c r="B26" s="13" t="s">
        <v>61</v>
      </c>
      <c r="C26" s="13">
        <v>5</v>
      </c>
      <c r="D26" s="13" t="s">
        <v>28</v>
      </c>
      <c r="E26" s="7">
        <v>19333</v>
      </c>
      <c r="F26" s="28"/>
      <c r="G26" s="28"/>
      <c r="H26" s="28">
        <v>10</v>
      </c>
      <c r="I26" s="28"/>
      <c r="K26" s="29">
        <f t="shared" si="0"/>
        <v>0</v>
      </c>
      <c r="L26" s="29">
        <f t="shared" si="1"/>
        <v>0</v>
      </c>
      <c r="M26" s="29">
        <f t="shared" si="2"/>
        <v>50</v>
      </c>
      <c r="N26" s="39">
        <f t="shared" si="3"/>
        <v>0</v>
      </c>
      <c r="O26" s="29">
        <f t="shared" si="4"/>
        <v>50</v>
      </c>
      <c r="Q26" s="6">
        <v>5</v>
      </c>
      <c r="R26" s="29">
        <f t="shared" si="5"/>
        <v>0</v>
      </c>
      <c r="S26" s="29">
        <f t="shared" si="6"/>
        <v>0</v>
      </c>
      <c r="T26" s="29">
        <f t="shared" si="7"/>
        <v>50</v>
      </c>
      <c r="U26" s="29">
        <f t="shared" si="8"/>
        <v>0</v>
      </c>
    </row>
    <row r="27" spans="1:21" ht="20.25" x14ac:dyDescent="0.3">
      <c r="A27" s="32">
        <v>4266</v>
      </c>
      <c r="B27" s="13" t="s">
        <v>62</v>
      </c>
      <c r="C27" s="13">
        <v>3.3</v>
      </c>
      <c r="D27" s="13" t="s">
        <v>28</v>
      </c>
      <c r="E27" s="7">
        <v>19280</v>
      </c>
      <c r="F27" s="14"/>
      <c r="G27" s="14"/>
      <c r="H27" s="14">
        <v>2</v>
      </c>
      <c r="I27" s="14"/>
      <c r="K27" s="29">
        <f t="shared" si="0"/>
        <v>0</v>
      </c>
      <c r="L27" s="29">
        <f t="shared" si="1"/>
        <v>0</v>
      </c>
      <c r="M27" s="29">
        <f t="shared" si="2"/>
        <v>6.6</v>
      </c>
      <c r="N27" s="39">
        <f t="shared" si="3"/>
        <v>0</v>
      </c>
      <c r="O27" s="29">
        <f t="shared" si="4"/>
        <v>6.6</v>
      </c>
      <c r="Q27" s="6">
        <v>3.3</v>
      </c>
      <c r="R27" s="29">
        <f t="shared" si="5"/>
        <v>0</v>
      </c>
      <c r="S27" s="29">
        <f t="shared" si="6"/>
        <v>0</v>
      </c>
      <c r="T27" s="29">
        <f t="shared" si="7"/>
        <v>6.6</v>
      </c>
      <c r="U27" s="29">
        <f t="shared" si="8"/>
        <v>0</v>
      </c>
    </row>
    <row r="28" spans="1:21" ht="20.25" x14ac:dyDescent="0.3">
      <c r="A28" s="35" t="s">
        <v>163</v>
      </c>
      <c r="B28" s="9" t="s">
        <v>165</v>
      </c>
      <c r="C28" s="9">
        <v>2.5</v>
      </c>
      <c r="D28" s="9" t="s">
        <v>58</v>
      </c>
      <c r="E28" s="8">
        <v>19332</v>
      </c>
      <c r="F28" s="25" t="s">
        <v>68</v>
      </c>
      <c r="G28" s="25"/>
      <c r="H28" s="25" t="s">
        <v>471</v>
      </c>
      <c r="I28" s="25"/>
      <c r="J28" s="36" t="s">
        <v>167</v>
      </c>
      <c r="K28" s="29" t="e">
        <f t="shared" si="0"/>
        <v>#VALUE!</v>
      </c>
      <c r="L28" s="29">
        <f t="shared" si="1"/>
        <v>0</v>
      </c>
      <c r="M28" s="29" t="e">
        <f>H28*C28</f>
        <v>#VALUE!</v>
      </c>
      <c r="N28" s="39">
        <f t="shared" si="3"/>
        <v>0</v>
      </c>
      <c r="O28" s="29" t="e">
        <f t="shared" si="4"/>
        <v>#VALUE!</v>
      </c>
      <c r="Q28" s="41">
        <v>2.5</v>
      </c>
      <c r="R28" s="29" t="e">
        <f t="shared" si="5"/>
        <v>#VALUE!</v>
      </c>
      <c r="S28" s="29">
        <f t="shared" si="6"/>
        <v>0</v>
      </c>
      <c r="T28" s="29" t="e">
        <f t="shared" si="7"/>
        <v>#VALUE!</v>
      </c>
      <c r="U28" s="29">
        <f t="shared" si="8"/>
        <v>0</v>
      </c>
    </row>
    <row r="29" spans="1:21" ht="20.25" x14ac:dyDescent="0.3">
      <c r="A29" s="32" t="s">
        <v>164</v>
      </c>
      <c r="B29" s="13" t="s">
        <v>166</v>
      </c>
      <c r="C29" s="13">
        <v>2</v>
      </c>
      <c r="D29" s="13" t="s">
        <v>28</v>
      </c>
      <c r="E29" s="7">
        <v>19348</v>
      </c>
      <c r="F29" s="14">
        <v>20</v>
      </c>
      <c r="G29" s="14">
        <v>20</v>
      </c>
      <c r="H29" s="14">
        <v>30</v>
      </c>
      <c r="I29" s="14"/>
      <c r="K29" s="29">
        <f t="shared" si="0"/>
        <v>40</v>
      </c>
      <c r="L29" s="29">
        <f t="shared" si="1"/>
        <v>40</v>
      </c>
      <c r="M29" s="29">
        <f t="shared" si="2"/>
        <v>60</v>
      </c>
      <c r="N29" s="39">
        <f t="shared" si="3"/>
        <v>0</v>
      </c>
      <c r="O29" s="29">
        <f t="shared" si="4"/>
        <v>140</v>
      </c>
      <c r="Q29" s="6">
        <v>2</v>
      </c>
      <c r="R29" s="29">
        <f t="shared" si="5"/>
        <v>40</v>
      </c>
      <c r="S29" s="29">
        <f t="shared" si="6"/>
        <v>40</v>
      </c>
      <c r="T29" s="29">
        <f t="shared" si="7"/>
        <v>60</v>
      </c>
      <c r="U29" s="29">
        <f t="shared" si="8"/>
        <v>0</v>
      </c>
    </row>
    <row r="30" spans="1:21" ht="20.25" x14ac:dyDescent="0.3">
      <c r="A30" s="34" t="s">
        <v>535</v>
      </c>
      <c r="B30" s="13" t="s">
        <v>63</v>
      </c>
      <c r="C30" s="13">
        <v>0.17</v>
      </c>
      <c r="D30" s="13" t="s">
        <v>64</v>
      </c>
      <c r="E30" s="7">
        <v>17407</v>
      </c>
      <c r="F30" s="14">
        <v>30</v>
      </c>
      <c r="G30" s="14"/>
      <c r="H30" s="14"/>
      <c r="I30" s="14"/>
      <c r="K30" s="29">
        <f t="shared" si="0"/>
        <v>5.1000000000000005</v>
      </c>
      <c r="L30" s="29">
        <f t="shared" si="1"/>
        <v>0</v>
      </c>
      <c r="M30" s="29">
        <f t="shared" si="2"/>
        <v>0</v>
      </c>
      <c r="N30" s="39">
        <f t="shared" si="3"/>
        <v>0</v>
      </c>
      <c r="O30" s="29">
        <f t="shared" si="4"/>
        <v>5.1000000000000005</v>
      </c>
      <c r="Q30" s="6">
        <v>1</v>
      </c>
      <c r="R30" s="29">
        <f t="shared" si="5"/>
        <v>30</v>
      </c>
      <c r="S30" s="29">
        <f t="shared" si="6"/>
        <v>0</v>
      </c>
      <c r="T30" s="29">
        <f t="shared" si="7"/>
        <v>0</v>
      </c>
      <c r="U30" s="29">
        <f t="shared" si="8"/>
        <v>0</v>
      </c>
    </row>
    <row r="31" spans="1:21" ht="20.25" x14ac:dyDescent="0.3">
      <c r="A31" s="32" t="s">
        <v>530</v>
      </c>
      <c r="B31" s="13" t="s">
        <v>65</v>
      </c>
      <c r="C31" s="13">
        <v>1</v>
      </c>
      <c r="D31" s="13" t="s">
        <v>64</v>
      </c>
      <c r="E31" s="7">
        <v>17349</v>
      </c>
      <c r="F31" s="14">
        <v>50</v>
      </c>
      <c r="G31" s="14">
        <v>20</v>
      </c>
      <c r="H31" s="14">
        <v>30</v>
      </c>
      <c r="I31" s="14"/>
      <c r="K31" s="29">
        <f t="shared" si="0"/>
        <v>50</v>
      </c>
      <c r="L31" s="29">
        <f t="shared" si="1"/>
        <v>20</v>
      </c>
      <c r="M31" s="29">
        <f t="shared" si="2"/>
        <v>30</v>
      </c>
      <c r="N31" s="39">
        <f t="shared" si="3"/>
        <v>0</v>
      </c>
      <c r="O31" s="29">
        <f t="shared" si="4"/>
        <v>100</v>
      </c>
      <c r="Q31" s="6">
        <v>1</v>
      </c>
      <c r="R31" s="29">
        <f t="shared" si="5"/>
        <v>50</v>
      </c>
      <c r="S31" s="29">
        <f t="shared" si="6"/>
        <v>20</v>
      </c>
      <c r="T31" s="29">
        <f t="shared" si="7"/>
        <v>30</v>
      </c>
      <c r="U31" s="29">
        <f t="shared" si="8"/>
        <v>0</v>
      </c>
    </row>
    <row r="32" spans="1:21" ht="15.75" x14ac:dyDescent="0.25">
      <c r="F32" s="19"/>
      <c r="G32" s="23"/>
      <c r="H32" s="23"/>
      <c r="K32" s="48" t="e">
        <f>SUM(K12:K31)</f>
        <v>#VALUE!</v>
      </c>
      <c r="L32" s="48" t="e">
        <f>SUM(L12:L31)</f>
        <v>#VALUE!</v>
      </c>
      <c r="M32" s="48" t="e">
        <f>SUM(M12:M31)</f>
        <v>#VALUE!</v>
      </c>
      <c r="N32" s="49">
        <f>SUM(N12:N31)</f>
        <v>0</v>
      </c>
      <c r="O32" s="31" t="e">
        <f>SUM(O12:O31)</f>
        <v>#VALUE!</v>
      </c>
      <c r="P32" s="43"/>
    </row>
  </sheetData>
  <autoFilter ref="A11:U32"/>
  <mergeCells count="3">
    <mergeCell ref="A6:I6"/>
    <mergeCell ref="K8:O8"/>
    <mergeCell ref="Q8:U8"/>
  </mergeCells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32"/>
  <sheetViews>
    <sheetView topLeftCell="B1" zoomScale="80" zoomScaleNormal="80" workbookViewId="0">
      <selection activeCell="G45" sqref="G45"/>
    </sheetView>
  </sheetViews>
  <sheetFormatPr baseColWidth="10" defaultColWidth="11.42578125" defaultRowHeight="15" x14ac:dyDescent="0.2"/>
  <cols>
    <col min="1" max="1" width="23.140625" style="2" customWidth="1"/>
    <col min="2" max="2" width="58.28515625" style="2" customWidth="1"/>
    <col min="3" max="3" width="8.5703125" style="2" customWidth="1"/>
    <col min="4" max="4" width="12.28515625" style="2" bestFit="1" customWidth="1"/>
    <col min="5" max="5" width="17" style="2" bestFit="1" customWidth="1"/>
    <col min="6" max="6" width="15.85546875" style="2" customWidth="1"/>
    <col min="7" max="7" width="17.28515625" style="11" customWidth="1"/>
    <col min="8" max="8" width="15.85546875" style="11" customWidth="1"/>
    <col min="9" max="9" width="15.85546875" style="11" hidden="1" customWidth="1"/>
    <col min="10" max="10" width="11.42578125" style="2" customWidth="1"/>
    <col min="11" max="14" width="10.140625" style="11" hidden="1" customWidth="1"/>
    <col min="15" max="15" width="11.42578125" style="11" hidden="1" customWidth="1"/>
    <col min="16" max="16" width="11.42578125" style="44" customWidth="1"/>
    <col min="17" max="17" width="11.42578125" style="2" customWidth="1"/>
    <col min="18" max="21" width="8.140625" style="11" customWidth="1"/>
    <col min="22" max="22" width="11.42578125" style="2" customWidth="1"/>
    <col min="23" max="16384" width="11.42578125" style="2"/>
  </cols>
  <sheetData>
    <row r="1" spans="1:21" x14ac:dyDescent="0.2">
      <c r="A1" s="1"/>
      <c r="B1" s="1"/>
      <c r="C1" s="1"/>
      <c r="D1" s="1"/>
      <c r="E1" s="1"/>
      <c r="F1" s="1"/>
      <c r="G1" s="1"/>
      <c r="H1" s="1"/>
      <c r="I1" s="1"/>
    </row>
    <row r="2" spans="1:21" x14ac:dyDescent="0.2">
      <c r="A2" s="1"/>
      <c r="B2" s="1"/>
      <c r="C2" s="1"/>
      <c r="D2" s="1"/>
      <c r="E2" s="1"/>
      <c r="F2" s="1"/>
      <c r="G2" s="1"/>
      <c r="H2" s="1"/>
      <c r="I2" s="1"/>
    </row>
    <row r="3" spans="1:21" x14ac:dyDescent="0.2">
      <c r="A3" s="1"/>
      <c r="B3" s="1"/>
      <c r="C3" s="1"/>
      <c r="D3" s="1"/>
      <c r="E3" s="1"/>
      <c r="F3" s="1"/>
      <c r="G3" s="1"/>
      <c r="H3" s="1"/>
      <c r="I3" s="1"/>
    </row>
    <row r="4" spans="1:21" x14ac:dyDescent="0.2">
      <c r="A4" s="1"/>
      <c r="B4" s="1"/>
      <c r="C4" s="1"/>
      <c r="D4" s="1"/>
      <c r="E4" s="1"/>
      <c r="F4" s="1"/>
      <c r="G4" s="1"/>
      <c r="H4" s="1"/>
      <c r="I4" s="1"/>
    </row>
    <row r="5" spans="1:21" x14ac:dyDescent="0.2">
      <c r="A5" s="1"/>
      <c r="B5" s="1"/>
      <c r="C5" s="1"/>
      <c r="D5" s="1"/>
      <c r="E5" s="1"/>
      <c r="F5" s="1"/>
      <c r="G5" s="1"/>
      <c r="H5" s="1"/>
      <c r="I5" s="1"/>
    </row>
    <row r="6" spans="1:21" ht="27.75" x14ac:dyDescent="0.4">
      <c r="A6" s="53" t="s">
        <v>0</v>
      </c>
      <c r="B6" s="53"/>
      <c r="C6" s="53"/>
      <c r="D6" s="53"/>
      <c r="E6" s="53"/>
      <c r="F6" s="53"/>
      <c r="G6" s="53"/>
      <c r="H6" s="53"/>
      <c r="I6" s="53"/>
    </row>
    <row r="7" spans="1:21" ht="20.25" x14ac:dyDescent="0.3">
      <c r="A7" s="3" t="s">
        <v>586</v>
      </c>
      <c r="B7" s="3"/>
      <c r="C7" s="3"/>
      <c r="D7" s="4"/>
      <c r="E7" s="4"/>
      <c r="F7" s="4"/>
      <c r="G7" s="4"/>
      <c r="H7" s="4"/>
      <c r="I7" s="4"/>
    </row>
    <row r="8" spans="1:21" ht="20.25" x14ac:dyDescent="0.3">
      <c r="A8" s="5"/>
      <c r="B8" s="5"/>
      <c r="C8" s="3"/>
      <c r="D8" s="4"/>
      <c r="E8" s="4"/>
      <c r="F8" s="4"/>
      <c r="G8" s="4"/>
      <c r="H8" s="4"/>
      <c r="I8" s="4"/>
      <c r="K8" s="54" t="s">
        <v>575</v>
      </c>
      <c r="L8" s="54"/>
      <c r="M8" s="54"/>
      <c r="N8" s="54"/>
      <c r="O8" s="54"/>
      <c r="P8" s="45"/>
      <c r="Q8" s="54" t="s">
        <v>573</v>
      </c>
      <c r="R8" s="54"/>
      <c r="S8" s="54"/>
      <c r="T8" s="54"/>
      <c r="U8" s="54"/>
    </row>
    <row r="9" spans="1:21" ht="15.75" x14ac:dyDescent="0.25">
      <c r="A9" s="6" t="s">
        <v>1</v>
      </c>
      <c r="B9" s="6"/>
      <c r="C9" s="6"/>
      <c r="D9" s="6"/>
      <c r="E9" s="6"/>
      <c r="F9" s="6"/>
      <c r="G9" s="6"/>
      <c r="H9" s="6"/>
      <c r="I9" s="6"/>
    </row>
    <row r="10" spans="1:21" x14ac:dyDescent="0.2">
      <c r="A10" s="7"/>
      <c r="B10" s="7"/>
      <c r="C10" s="7"/>
      <c r="D10" s="7"/>
      <c r="E10" s="7"/>
      <c r="F10" s="8">
        <v>3702</v>
      </c>
      <c r="G10" s="8">
        <v>3711</v>
      </c>
      <c r="H10" s="8">
        <v>237</v>
      </c>
      <c r="I10" s="9"/>
    </row>
    <row r="11" spans="1:21" ht="15.75" x14ac:dyDescent="0.25">
      <c r="A11" s="6" t="s">
        <v>536</v>
      </c>
      <c r="B11" s="52" t="s">
        <v>3</v>
      </c>
      <c r="C11" s="52" t="s">
        <v>490</v>
      </c>
      <c r="D11" s="52" t="s">
        <v>4</v>
      </c>
      <c r="E11" s="6" t="s">
        <v>537</v>
      </c>
      <c r="F11" s="52" t="s">
        <v>6</v>
      </c>
      <c r="G11" s="52" t="s">
        <v>7</v>
      </c>
      <c r="H11" s="52" t="s">
        <v>8</v>
      </c>
      <c r="I11" s="52" t="s">
        <v>9</v>
      </c>
      <c r="K11" s="29">
        <v>1</v>
      </c>
      <c r="L11" s="29">
        <v>2</v>
      </c>
      <c r="M11" s="29">
        <v>3</v>
      </c>
      <c r="N11" s="39">
        <v>4</v>
      </c>
      <c r="O11" s="52" t="s">
        <v>495</v>
      </c>
      <c r="P11" s="45"/>
      <c r="Q11" s="29" t="s">
        <v>572</v>
      </c>
      <c r="R11" s="29">
        <v>1</v>
      </c>
      <c r="S11" s="29">
        <v>2</v>
      </c>
      <c r="T11" s="29">
        <v>3</v>
      </c>
      <c r="U11" s="29">
        <v>4</v>
      </c>
    </row>
    <row r="12" spans="1:21" ht="20.25" hidden="1" x14ac:dyDescent="0.3">
      <c r="A12" s="32" t="s">
        <v>519</v>
      </c>
      <c r="B12" s="13" t="s">
        <v>18</v>
      </c>
      <c r="C12" s="13">
        <v>4.5</v>
      </c>
      <c r="D12" s="13" t="s">
        <v>14</v>
      </c>
      <c r="E12" s="7">
        <v>19342</v>
      </c>
      <c r="F12" s="14">
        <v>1</v>
      </c>
      <c r="G12" s="14">
        <v>4</v>
      </c>
      <c r="H12" s="14"/>
      <c r="I12" s="14"/>
      <c r="K12" s="29">
        <f t="shared" ref="K12:K31" si="0">F12*C12</f>
        <v>4.5</v>
      </c>
      <c r="L12" s="29">
        <f t="shared" ref="L12:L31" si="1">G12*C12</f>
        <v>18</v>
      </c>
      <c r="M12" s="29">
        <f t="shared" ref="M12:M31" si="2">H12*C12</f>
        <v>0</v>
      </c>
      <c r="N12" s="39">
        <f t="shared" ref="N12:N31" si="3">I12*C12</f>
        <v>0</v>
      </c>
      <c r="O12" s="29">
        <f t="shared" ref="O12:O31" si="4">N12+M12+L12+K12</f>
        <v>22.5</v>
      </c>
      <c r="Q12" s="6">
        <v>4.5</v>
      </c>
      <c r="R12" s="29">
        <f t="shared" ref="R12:R31" si="5">Q12*F12</f>
        <v>4.5</v>
      </c>
      <c r="S12" s="29">
        <f t="shared" ref="S12:S31" si="6">Q12*G12</f>
        <v>18</v>
      </c>
      <c r="T12" s="29">
        <f t="shared" ref="T12:T31" si="7">Q12*H12</f>
        <v>0</v>
      </c>
      <c r="U12" s="29">
        <f t="shared" ref="U12:U31" si="8">Q12*I12</f>
        <v>0</v>
      </c>
    </row>
    <row r="13" spans="1:21" ht="20.25" hidden="1" x14ac:dyDescent="0.3">
      <c r="A13" s="32" t="s">
        <v>520</v>
      </c>
      <c r="B13" s="13" t="s">
        <v>20</v>
      </c>
      <c r="C13" s="13">
        <v>2</v>
      </c>
      <c r="D13" s="13" t="s">
        <v>14</v>
      </c>
      <c r="E13" s="7">
        <v>19344</v>
      </c>
      <c r="F13" s="14"/>
      <c r="G13" s="14"/>
      <c r="H13" s="14"/>
      <c r="I13" s="14"/>
      <c r="K13" s="29">
        <f t="shared" si="0"/>
        <v>0</v>
      </c>
      <c r="L13" s="29">
        <f t="shared" si="1"/>
        <v>0</v>
      </c>
      <c r="M13" s="29">
        <f t="shared" si="2"/>
        <v>0</v>
      </c>
      <c r="N13" s="39">
        <f t="shared" si="3"/>
        <v>0</v>
      </c>
      <c r="O13" s="29">
        <f t="shared" si="4"/>
        <v>0</v>
      </c>
      <c r="Q13" s="6">
        <v>2</v>
      </c>
      <c r="R13" s="29">
        <f t="shared" si="5"/>
        <v>0</v>
      </c>
      <c r="S13" s="29">
        <f t="shared" si="6"/>
        <v>0</v>
      </c>
      <c r="T13" s="29">
        <f t="shared" si="7"/>
        <v>0</v>
      </c>
      <c r="U13" s="29">
        <f t="shared" si="8"/>
        <v>0</v>
      </c>
    </row>
    <row r="14" spans="1:21" ht="20.25" hidden="1" x14ac:dyDescent="0.3">
      <c r="A14" s="35" t="s">
        <v>521</v>
      </c>
      <c r="B14" s="9" t="s">
        <v>24</v>
      </c>
      <c r="C14" s="9">
        <v>5.0999999999999996</v>
      </c>
      <c r="D14" s="9" t="s">
        <v>14</v>
      </c>
      <c r="E14" s="8">
        <v>19320</v>
      </c>
      <c r="F14" s="25">
        <v>22</v>
      </c>
      <c r="G14" s="25">
        <v>22</v>
      </c>
      <c r="H14" s="25"/>
      <c r="I14" s="25"/>
      <c r="J14" s="36" t="s">
        <v>25</v>
      </c>
      <c r="K14" s="29">
        <f t="shared" si="0"/>
        <v>112.19999999999999</v>
      </c>
      <c r="L14" s="29">
        <f t="shared" si="1"/>
        <v>112.19999999999999</v>
      </c>
      <c r="M14" s="29">
        <f t="shared" si="2"/>
        <v>0</v>
      </c>
      <c r="N14" s="39">
        <f t="shared" si="3"/>
        <v>0</v>
      </c>
      <c r="O14" s="29">
        <f t="shared" si="4"/>
        <v>224.39999999999998</v>
      </c>
      <c r="Q14" s="41">
        <v>5.0999999999999996</v>
      </c>
      <c r="R14" s="29">
        <f t="shared" si="5"/>
        <v>112.19999999999999</v>
      </c>
      <c r="S14" s="29">
        <f t="shared" si="6"/>
        <v>112.19999999999999</v>
      </c>
      <c r="T14" s="29">
        <f t="shared" si="7"/>
        <v>0</v>
      </c>
      <c r="U14" s="29">
        <f t="shared" si="8"/>
        <v>0</v>
      </c>
    </row>
    <row r="15" spans="1:21" ht="20.25" hidden="1" x14ac:dyDescent="0.3">
      <c r="A15" s="33" t="s">
        <v>531</v>
      </c>
      <c r="B15" s="13" t="s">
        <v>30</v>
      </c>
      <c r="C15" s="13">
        <v>0.8</v>
      </c>
      <c r="D15" s="13" t="s">
        <v>28</v>
      </c>
      <c r="E15" s="7">
        <v>19309</v>
      </c>
      <c r="F15" s="14">
        <v>30</v>
      </c>
      <c r="G15" s="14">
        <v>56</v>
      </c>
      <c r="H15" s="14"/>
      <c r="I15" s="14"/>
      <c r="K15" s="29">
        <f t="shared" si="0"/>
        <v>24</v>
      </c>
      <c r="L15" s="29">
        <f t="shared" si="1"/>
        <v>44.800000000000004</v>
      </c>
      <c r="M15" s="29">
        <f t="shared" si="2"/>
        <v>0</v>
      </c>
      <c r="N15" s="39">
        <f t="shared" si="3"/>
        <v>0</v>
      </c>
      <c r="O15" s="29">
        <f t="shared" si="4"/>
        <v>68.800000000000011</v>
      </c>
      <c r="Q15" s="6">
        <v>1</v>
      </c>
      <c r="R15" s="29">
        <f t="shared" si="5"/>
        <v>30</v>
      </c>
      <c r="S15" s="29">
        <f t="shared" si="6"/>
        <v>56</v>
      </c>
      <c r="T15" s="29">
        <f t="shared" si="7"/>
        <v>0</v>
      </c>
      <c r="U15" s="29">
        <f t="shared" si="8"/>
        <v>0</v>
      </c>
    </row>
    <row r="16" spans="1:21" ht="20.25" hidden="1" x14ac:dyDescent="0.3">
      <c r="A16" s="37" t="s">
        <v>532</v>
      </c>
      <c r="B16" s="9" t="s">
        <v>32</v>
      </c>
      <c r="C16" s="9">
        <v>0.35</v>
      </c>
      <c r="D16" s="9" t="s">
        <v>28</v>
      </c>
      <c r="E16" s="8">
        <v>19336</v>
      </c>
      <c r="F16" s="25"/>
      <c r="G16" s="25"/>
      <c r="H16" s="25"/>
      <c r="I16" s="25"/>
      <c r="J16" s="36" t="s">
        <v>25</v>
      </c>
      <c r="K16" s="29">
        <f t="shared" si="0"/>
        <v>0</v>
      </c>
      <c r="L16" s="29">
        <f t="shared" si="1"/>
        <v>0</v>
      </c>
      <c r="M16" s="29">
        <f t="shared" si="2"/>
        <v>0</v>
      </c>
      <c r="N16" s="39">
        <f t="shared" si="3"/>
        <v>0</v>
      </c>
      <c r="O16" s="29">
        <f t="shared" si="4"/>
        <v>0</v>
      </c>
      <c r="Q16" s="41">
        <v>1</v>
      </c>
      <c r="R16" s="29">
        <f t="shared" si="5"/>
        <v>0</v>
      </c>
      <c r="S16" s="29">
        <f t="shared" si="6"/>
        <v>0</v>
      </c>
      <c r="T16" s="29">
        <f t="shared" si="7"/>
        <v>0</v>
      </c>
      <c r="U16" s="29">
        <f t="shared" si="8"/>
        <v>0</v>
      </c>
    </row>
    <row r="17" spans="1:21" ht="20.25" x14ac:dyDescent="0.3">
      <c r="A17" s="37" t="s">
        <v>533</v>
      </c>
      <c r="B17" s="9" t="s">
        <v>34</v>
      </c>
      <c r="C17" s="9">
        <v>0.35</v>
      </c>
      <c r="D17" s="9" t="s">
        <v>28</v>
      </c>
      <c r="E17" s="8">
        <v>19337</v>
      </c>
      <c r="F17" s="25">
        <v>66</v>
      </c>
      <c r="G17" s="25"/>
      <c r="H17" s="25">
        <v>22</v>
      </c>
      <c r="I17" s="25"/>
      <c r="J17" s="36" t="s">
        <v>25</v>
      </c>
      <c r="K17" s="29">
        <f t="shared" si="0"/>
        <v>23.099999999999998</v>
      </c>
      <c r="L17" s="29">
        <f t="shared" si="1"/>
        <v>0</v>
      </c>
      <c r="M17" s="29">
        <f t="shared" si="2"/>
        <v>7.6999999999999993</v>
      </c>
      <c r="N17" s="39">
        <f t="shared" si="3"/>
        <v>0</v>
      </c>
      <c r="O17" s="29">
        <f t="shared" si="4"/>
        <v>30.799999999999997</v>
      </c>
      <c r="Q17" s="41">
        <v>1</v>
      </c>
      <c r="R17" s="29">
        <f t="shared" si="5"/>
        <v>66</v>
      </c>
      <c r="S17" s="29">
        <f t="shared" si="6"/>
        <v>0</v>
      </c>
      <c r="T17" s="29">
        <f t="shared" si="7"/>
        <v>22</v>
      </c>
      <c r="U17" s="29">
        <f t="shared" si="8"/>
        <v>0</v>
      </c>
    </row>
    <row r="18" spans="1:21" ht="20.25" hidden="1" x14ac:dyDescent="0.3">
      <c r="A18" s="37" t="s">
        <v>534</v>
      </c>
      <c r="B18" s="9" t="s">
        <v>36</v>
      </c>
      <c r="C18" s="9">
        <v>0.35</v>
      </c>
      <c r="D18" s="9" t="s">
        <v>28</v>
      </c>
      <c r="E18" s="8">
        <v>19338</v>
      </c>
      <c r="F18" s="25">
        <v>33</v>
      </c>
      <c r="G18" s="25"/>
      <c r="H18" s="25"/>
      <c r="I18" s="25"/>
      <c r="J18" s="36" t="s">
        <v>25</v>
      </c>
      <c r="K18" s="29">
        <f t="shared" si="0"/>
        <v>11.549999999999999</v>
      </c>
      <c r="L18" s="29">
        <f t="shared" si="1"/>
        <v>0</v>
      </c>
      <c r="M18" s="29">
        <f t="shared" si="2"/>
        <v>0</v>
      </c>
      <c r="N18" s="39">
        <f t="shared" si="3"/>
        <v>0</v>
      </c>
      <c r="O18" s="29">
        <f t="shared" si="4"/>
        <v>11.549999999999999</v>
      </c>
      <c r="Q18" s="41">
        <v>1</v>
      </c>
      <c r="R18" s="29">
        <f t="shared" si="5"/>
        <v>33</v>
      </c>
      <c r="S18" s="29">
        <f t="shared" si="6"/>
        <v>0</v>
      </c>
      <c r="T18" s="29">
        <f t="shared" si="7"/>
        <v>0</v>
      </c>
      <c r="U18" s="29">
        <f t="shared" si="8"/>
        <v>0</v>
      </c>
    </row>
    <row r="19" spans="1:21" ht="20.25" x14ac:dyDescent="0.3">
      <c r="A19" s="32" t="s">
        <v>522</v>
      </c>
      <c r="B19" s="13" t="s">
        <v>38</v>
      </c>
      <c r="C19" s="13">
        <v>2.2000000000000002</v>
      </c>
      <c r="D19" s="13" t="s">
        <v>28</v>
      </c>
      <c r="E19" s="7">
        <v>19314</v>
      </c>
      <c r="F19" s="14">
        <v>12</v>
      </c>
      <c r="G19" s="14">
        <v>20</v>
      </c>
      <c r="H19" s="14">
        <v>20</v>
      </c>
      <c r="I19" s="14"/>
      <c r="K19" s="29">
        <f t="shared" si="0"/>
        <v>26.400000000000002</v>
      </c>
      <c r="L19" s="29">
        <f t="shared" si="1"/>
        <v>44</v>
      </c>
      <c r="M19" s="29">
        <f t="shared" si="2"/>
        <v>44</v>
      </c>
      <c r="N19" s="39">
        <f t="shared" si="3"/>
        <v>0</v>
      </c>
      <c r="O19" s="29">
        <f t="shared" si="4"/>
        <v>114.4</v>
      </c>
      <c r="Q19" s="6">
        <v>2.2000000000000002</v>
      </c>
      <c r="R19" s="29">
        <f t="shared" si="5"/>
        <v>26.400000000000002</v>
      </c>
      <c r="S19" s="29">
        <f t="shared" si="6"/>
        <v>44</v>
      </c>
      <c r="T19" s="29">
        <f t="shared" si="7"/>
        <v>44</v>
      </c>
      <c r="U19" s="29">
        <f t="shared" si="8"/>
        <v>0</v>
      </c>
    </row>
    <row r="20" spans="1:21" ht="20.25" hidden="1" x14ac:dyDescent="0.3">
      <c r="A20" s="32" t="s">
        <v>524</v>
      </c>
      <c r="B20" s="13" t="s">
        <v>42</v>
      </c>
      <c r="C20" s="13">
        <v>2.5</v>
      </c>
      <c r="D20" s="13" t="s">
        <v>28</v>
      </c>
      <c r="E20" s="7">
        <v>17353</v>
      </c>
      <c r="F20" s="14"/>
      <c r="G20" s="14"/>
      <c r="H20" s="14"/>
      <c r="I20" s="14"/>
      <c r="K20" s="29">
        <f t="shared" si="0"/>
        <v>0</v>
      </c>
      <c r="L20" s="29">
        <f t="shared" si="1"/>
        <v>0</v>
      </c>
      <c r="M20" s="29">
        <f t="shared" si="2"/>
        <v>0</v>
      </c>
      <c r="N20" s="39">
        <f t="shared" si="3"/>
        <v>0</v>
      </c>
      <c r="O20" s="29">
        <f t="shared" si="4"/>
        <v>0</v>
      </c>
      <c r="Q20" s="6">
        <v>2.5</v>
      </c>
      <c r="R20" s="29">
        <f t="shared" si="5"/>
        <v>0</v>
      </c>
      <c r="S20" s="29">
        <f t="shared" si="6"/>
        <v>0</v>
      </c>
      <c r="T20" s="29">
        <f t="shared" si="7"/>
        <v>0</v>
      </c>
      <c r="U20" s="29">
        <f t="shared" si="8"/>
        <v>0</v>
      </c>
    </row>
    <row r="21" spans="1:21" s="19" customFormat="1" ht="20.25" x14ac:dyDescent="0.3">
      <c r="A21" s="32" t="s">
        <v>525</v>
      </c>
      <c r="B21" s="13" t="s">
        <v>48</v>
      </c>
      <c r="C21" s="13">
        <v>2.6</v>
      </c>
      <c r="D21" s="13" t="s">
        <v>28</v>
      </c>
      <c r="E21" s="7">
        <v>1371</v>
      </c>
      <c r="F21" s="14">
        <v>3</v>
      </c>
      <c r="G21" s="14">
        <v>30</v>
      </c>
      <c r="H21" s="14">
        <v>20</v>
      </c>
      <c r="I21" s="14"/>
      <c r="K21" s="29">
        <f t="shared" si="0"/>
        <v>7.8000000000000007</v>
      </c>
      <c r="L21" s="29">
        <f t="shared" si="1"/>
        <v>78</v>
      </c>
      <c r="M21" s="29">
        <f t="shared" si="2"/>
        <v>52</v>
      </c>
      <c r="N21" s="39">
        <f t="shared" si="3"/>
        <v>0</v>
      </c>
      <c r="O21" s="29">
        <f t="shared" si="4"/>
        <v>137.80000000000001</v>
      </c>
      <c r="P21" s="44"/>
      <c r="Q21" s="6">
        <v>2.6</v>
      </c>
      <c r="R21" s="29">
        <f t="shared" si="5"/>
        <v>7.8000000000000007</v>
      </c>
      <c r="S21" s="29">
        <f t="shared" si="6"/>
        <v>78</v>
      </c>
      <c r="T21" s="29">
        <f t="shared" si="7"/>
        <v>52</v>
      </c>
      <c r="U21" s="29">
        <f t="shared" si="8"/>
        <v>0</v>
      </c>
    </row>
    <row r="22" spans="1:21" ht="20.25" hidden="1" x14ac:dyDescent="0.3">
      <c r="A22" s="32" t="s">
        <v>526</v>
      </c>
      <c r="B22" s="9" t="s">
        <v>50</v>
      </c>
      <c r="C22" s="13">
        <v>3.6</v>
      </c>
      <c r="D22" s="13" t="s">
        <v>28</v>
      </c>
      <c r="E22" s="7">
        <v>19318</v>
      </c>
      <c r="F22" s="14">
        <v>30</v>
      </c>
      <c r="G22" s="14">
        <v>30</v>
      </c>
      <c r="H22" s="14"/>
      <c r="I22" s="14"/>
      <c r="K22" s="29">
        <f t="shared" si="0"/>
        <v>108</v>
      </c>
      <c r="L22" s="29">
        <f t="shared" si="1"/>
        <v>108</v>
      </c>
      <c r="M22" s="29">
        <f t="shared" si="2"/>
        <v>0</v>
      </c>
      <c r="N22" s="39">
        <f t="shared" si="3"/>
        <v>0</v>
      </c>
      <c r="O22" s="29">
        <f t="shared" si="4"/>
        <v>216</v>
      </c>
      <c r="Q22" s="6">
        <v>3.6</v>
      </c>
      <c r="R22" s="29">
        <f t="shared" si="5"/>
        <v>108</v>
      </c>
      <c r="S22" s="29">
        <f t="shared" si="6"/>
        <v>108</v>
      </c>
      <c r="T22" s="29">
        <f t="shared" si="7"/>
        <v>0</v>
      </c>
      <c r="U22" s="29">
        <f t="shared" si="8"/>
        <v>0</v>
      </c>
    </row>
    <row r="23" spans="1:21" s="18" customFormat="1" ht="20.25" x14ac:dyDescent="0.3">
      <c r="A23" s="32" t="s">
        <v>527</v>
      </c>
      <c r="B23" s="13" t="s">
        <v>53</v>
      </c>
      <c r="C23" s="13">
        <v>5</v>
      </c>
      <c r="D23" s="13" t="s">
        <v>28</v>
      </c>
      <c r="E23" s="7">
        <v>19301</v>
      </c>
      <c r="F23" s="14">
        <v>10</v>
      </c>
      <c r="G23" s="14">
        <v>8</v>
      </c>
      <c r="H23" s="14">
        <v>8</v>
      </c>
      <c r="I23" s="14"/>
      <c r="K23" s="29">
        <f t="shared" si="0"/>
        <v>50</v>
      </c>
      <c r="L23" s="29">
        <f t="shared" si="1"/>
        <v>40</v>
      </c>
      <c r="M23" s="29">
        <f t="shared" si="2"/>
        <v>40</v>
      </c>
      <c r="N23" s="39">
        <f t="shared" si="3"/>
        <v>0</v>
      </c>
      <c r="O23" s="29">
        <f t="shared" si="4"/>
        <v>130</v>
      </c>
      <c r="P23" s="44"/>
      <c r="Q23" s="6">
        <v>5</v>
      </c>
      <c r="R23" s="29">
        <f t="shared" si="5"/>
        <v>50</v>
      </c>
      <c r="S23" s="29">
        <f t="shared" si="6"/>
        <v>40</v>
      </c>
      <c r="T23" s="29">
        <f t="shared" si="7"/>
        <v>40</v>
      </c>
      <c r="U23" s="29">
        <f t="shared" si="8"/>
        <v>0</v>
      </c>
    </row>
    <row r="24" spans="1:21" ht="20.25" hidden="1" x14ac:dyDescent="0.3">
      <c r="A24" s="32" t="s">
        <v>528</v>
      </c>
      <c r="B24" s="13" t="s">
        <v>55</v>
      </c>
      <c r="C24" s="13">
        <v>5</v>
      </c>
      <c r="D24" s="13" t="s">
        <v>28</v>
      </c>
      <c r="E24" s="7">
        <v>19349</v>
      </c>
      <c r="F24" s="14"/>
      <c r="G24" s="14"/>
      <c r="H24" s="14"/>
      <c r="I24" s="14"/>
      <c r="K24" s="29">
        <f t="shared" si="0"/>
        <v>0</v>
      </c>
      <c r="L24" s="29">
        <f t="shared" si="1"/>
        <v>0</v>
      </c>
      <c r="M24" s="29">
        <f t="shared" si="2"/>
        <v>0</v>
      </c>
      <c r="N24" s="39">
        <f t="shared" si="3"/>
        <v>0</v>
      </c>
      <c r="O24" s="29">
        <f t="shared" si="4"/>
        <v>0</v>
      </c>
      <c r="Q24" s="6">
        <v>5</v>
      </c>
      <c r="R24" s="29">
        <f t="shared" si="5"/>
        <v>0</v>
      </c>
      <c r="S24" s="29">
        <f t="shared" si="6"/>
        <v>0</v>
      </c>
      <c r="T24" s="29">
        <f t="shared" si="7"/>
        <v>0</v>
      </c>
      <c r="U24" s="29">
        <f t="shared" si="8"/>
        <v>0</v>
      </c>
    </row>
    <row r="25" spans="1:21" ht="20.25" hidden="1" x14ac:dyDescent="0.3">
      <c r="A25" s="35">
        <v>2130</v>
      </c>
      <c r="B25" s="9" t="s">
        <v>517</v>
      </c>
      <c r="C25" s="9">
        <v>2.4</v>
      </c>
      <c r="D25" s="9" t="s">
        <v>58</v>
      </c>
      <c r="E25" s="8">
        <v>19335</v>
      </c>
      <c r="F25" s="25">
        <v>88</v>
      </c>
      <c r="G25" s="25">
        <v>66</v>
      </c>
      <c r="H25" s="25"/>
      <c r="I25" s="25"/>
      <c r="J25" s="36" t="s">
        <v>59</v>
      </c>
      <c r="K25" s="29">
        <f t="shared" si="0"/>
        <v>211.2</v>
      </c>
      <c r="L25" s="29">
        <f t="shared" si="1"/>
        <v>158.4</v>
      </c>
      <c r="M25" s="29">
        <f>H25*C25</f>
        <v>0</v>
      </c>
      <c r="N25" s="39">
        <f t="shared" si="3"/>
        <v>0</v>
      </c>
      <c r="O25" s="29">
        <f t="shared" si="4"/>
        <v>369.6</v>
      </c>
      <c r="Q25" s="41">
        <v>2.4</v>
      </c>
      <c r="R25" s="29">
        <f t="shared" si="5"/>
        <v>211.2</v>
      </c>
      <c r="S25" s="29">
        <f t="shared" si="6"/>
        <v>158.4</v>
      </c>
      <c r="T25" s="29">
        <f t="shared" si="7"/>
        <v>0</v>
      </c>
      <c r="U25" s="29">
        <f t="shared" si="8"/>
        <v>0</v>
      </c>
    </row>
    <row r="26" spans="1:21" ht="18" x14ac:dyDescent="0.25">
      <c r="A26" s="32" t="s">
        <v>529</v>
      </c>
      <c r="B26" s="13" t="s">
        <v>61</v>
      </c>
      <c r="C26" s="13">
        <v>5</v>
      </c>
      <c r="D26" s="13" t="s">
        <v>28</v>
      </c>
      <c r="E26" s="7">
        <v>19333</v>
      </c>
      <c r="F26" s="28"/>
      <c r="G26" s="28"/>
      <c r="H26" s="28">
        <v>10</v>
      </c>
      <c r="I26" s="28"/>
      <c r="K26" s="29">
        <f t="shared" si="0"/>
        <v>0</v>
      </c>
      <c r="L26" s="29">
        <f t="shared" si="1"/>
        <v>0</v>
      </c>
      <c r="M26" s="29">
        <f t="shared" si="2"/>
        <v>50</v>
      </c>
      <c r="N26" s="39">
        <f t="shared" si="3"/>
        <v>0</v>
      </c>
      <c r="O26" s="29">
        <f t="shared" si="4"/>
        <v>50</v>
      </c>
      <c r="Q26" s="6">
        <v>5</v>
      </c>
      <c r="R26" s="29">
        <f t="shared" si="5"/>
        <v>0</v>
      </c>
      <c r="S26" s="29">
        <f t="shared" si="6"/>
        <v>0</v>
      </c>
      <c r="T26" s="29">
        <f t="shared" si="7"/>
        <v>50</v>
      </c>
      <c r="U26" s="29">
        <f t="shared" si="8"/>
        <v>0</v>
      </c>
    </row>
    <row r="27" spans="1:21" ht="20.25" x14ac:dyDescent="0.3">
      <c r="A27" s="32">
        <v>4266</v>
      </c>
      <c r="B27" s="13" t="s">
        <v>62</v>
      </c>
      <c r="C27" s="13">
        <v>3.3</v>
      </c>
      <c r="D27" s="13" t="s">
        <v>28</v>
      </c>
      <c r="E27" s="7">
        <v>19280</v>
      </c>
      <c r="F27" s="14"/>
      <c r="G27" s="14"/>
      <c r="H27" s="14">
        <v>2</v>
      </c>
      <c r="I27" s="14"/>
      <c r="K27" s="29">
        <f t="shared" si="0"/>
        <v>0</v>
      </c>
      <c r="L27" s="29">
        <f t="shared" si="1"/>
        <v>0</v>
      </c>
      <c r="M27" s="29">
        <f t="shared" si="2"/>
        <v>6.6</v>
      </c>
      <c r="N27" s="39">
        <f t="shared" si="3"/>
        <v>0</v>
      </c>
      <c r="O27" s="29">
        <f t="shared" si="4"/>
        <v>6.6</v>
      </c>
      <c r="Q27" s="6">
        <v>3.3</v>
      </c>
      <c r="R27" s="29">
        <f t="shared" si="5"/>
        <v>0</v>
      </c>
      <c r="S27" s="29">
        <f t="shared" si="6"/>
        <v>0</v>
      </c>
      <c r="T27" s="29">
        <f t="shared" si="7"/>
        <v>6.6</v>
      </c>
      <c r="U27" s="29">
        <f t="shared" si="8"/>
        <v>0</v>
      </c>
    </row>
    <row r="28" spans="1:21" ht="20.25" x14ac:dyDescent="0.3">
      <c r="A28" s="35" t="s">
        <v>163</v>
      </c>
      <c r="B28" s="9" t="s">
        <v>165</v>
      </c>
      <c r="C28" s="9">
        <v>2.5</v>
      </c>
      <c r="D28" s="9" t="s">
        <v>58</v>
      </c>
      <c r="E28" s="8">
        <v>19332</v>
      </c>
      <c r="F28" s="25">
        <v>66</v>
      </c>
      <c r="G28" s="25"/>
      <c r="H28" s="25">
        <v>132</v>
      </c>
      <c r="I28" s="25"/>
      <c r="J28" s="36" t="s">
        <v>167</v>
      </c>
      <c r="K28" s="29">
        <f t="shared" si="0"/>
        <v>165</v>
      </c>
      <c r="L28" s="29">
        <f t="shared" si="1"/>
        <v>0</v>
      </c>
      <c r="M28" s="29">
        <f>H28*C28</f>
        <v>330</v>
      </c>
      <c r="N28" s="39">
        <f t="shared" si="3"/>
        <v>0</v>
      </c>
      <c r="O28" s="29">
        <f t="shared" si="4"/>
        <v>495</v>
      </c>
      <c r="Q28" s="41">
        <v>2.5</v>
      </c>
      <c r="R28" s="29">
        <f t="shared" si="5"/>
        <v>165</v>
      </c>
      <c r="S28" s="29">
        <f t="shared" si="6"/>
        <v>0</v>
      </c>
      <c r="T28" s="29">
        <f t="shared" si="7"/>
        <v>330</v>
      </c>
      <c r="U28" s="29">
        <f t="shared" si="8"/>
        <v>0</v>
      </c>
    </row>
    <row r="29" spans="1:21" ht="20.25" x14ac:dyDescent="0.3">
      <c r="A29" s="32" t="s">
        <v>164</v>
      </c>
      <c r="B29" s="13" t="s">
        <v>166</v>
      </c>
      <c r="C29" s="13">
        <v>2</v>
      </c>
      <c r="D29" s="13" t="s">
        <v>28</v>
      </c>
      <c r="E29" s="7">
        <v>19348</v>
      </c>
      <c r="F29" s="14">
        <v>20</v>
      </c>
      <c r="G29" s="14">
        <v>20</v>
      </c>
      <c r="H29" s="14">
        <v>30</v>
      </c>
      <c r="I29" s="14"/>
      <c r="K29" s="29">
        <f t="shared" si="0"/>
        <v>40</v>
      </c>
      <c r="L29" s="29">
        <f t="shared" si="1"/>
        <v>40</v>
      </c>
      <c r="M29" s="29">
        <f t="shared" si="2"/>
        <v>60</v>
      </c>
      <c r="N29" s="39">
        <f t="shared" si="3"/>
        <v>0</v>
      </c>
      <c r="O29" s="29">
        <f t="shared" si="4"/>
        <v>140</v>
      </c>
      <c r="Q29" s="6">
        <v>2</v>
      </c>
      <c r="R29" s="29">
        <f t="shared" si="5"/>
        <v>40</v>
      </c>
      <c r="S29" s="29">
        <f t="shared" si="6"/>
        <v>40</v>
      </c>
      <c r="T29" s="29">
        <f t="shared" si="7"/>
        <v>60</v>
      </c>
      <c r="U29" s="29">
        <f t="shared" si="8"/>
        <v>0</v>
      </c>
    </row>
    <row r="30" spans="1:21" ht="20.25" hidden="1" x14ac:dyDescent="0.3">
      <c r="A30" s="34" t="s">
        <v>535</v>
      </c>
      <c r="B30" s="13" t="s">
        <v>63</v>
      </c>
      <c r="C30" s="13">
        <v>0.17</v>
      </c>
      <c r="D30" s="13" t="s">
        <v>64</v>
      </c>
      <c r="E30" s="7">
        <v>17407</v>
      </c>
      <c r="F30" s="14">
        <v>30</v>
      </c>
      <c r="G30" s="14"/>
      <c r="H30" s="14"/>
      <c r="I30" s="14"/>
      <c r="K30" s="29">
        <f t="shared" si="0"/>
        <v>5.1000000000000005</v>
      </c>
      <c r="L30" s="29">
        <f t="shared" si="1"/>
        <v>0</v>
      </c>
      <c r="M30" s="29">
        <f t="shared" si="2"/>
        <v>0</v>
      </c>
      <c r="N30" s="39">
        <f t="shared" si="3"/>
        <v>0</v>
      </c>
      <c r="O30" s="29">
        <f t="shared" si="4"/>
        <v>5.1000000000000005</v>
      </c>
      <c r="Q30" s="6">
        <v>1</v>
      </c>
      <c r="R30" s="29">
        <f t="shared" si="5"/>
        <v>30</v>
      </c>
      <c r="S30" s="29">
        <f t="shared" si="6"/>
        <v>0</v>
      </c>
      <c r="T30" s="29">
        <f t="shared" si="7"/>
        <v>0</v>
      </c>
      <c r="U30" s="29">
        <f t="shared" si="8"/>
        <v>0</v>
      </c>
    </row>
    <row r="31" spans="1:21" ht="20.25" x14ac:dyDescent="0.3">
      <c r="A31" s="32" t="s">
        <v>530</v>
      </c>
      <c r="B31" s="13" t="s">
        <v>65</v>
      </c>
      <c r="C31" s="13">
        <v>1</v>
      </c>
      <c r="D31" s="13" t="s">
        <v>64</v>
      </c>
      <c r="E31" s="7">
        <v>17349</v>
      </c>
      <c r="F31" s="14">
        <v>50</v>
      </c>
      <c r="G31" s="14">
        <v>20</v>
      </c>
      <c r="H31" s="14">
        <v>30</v>
      </c>
      <c r="I31" s="14"/>
      <c r="K31" s="29">
        <f t="shared" si="0"/>
        <v>50</v>
      </c>
      <c r="L31" s="29">
        <f t="shared" si="1"/>
        <v>20</v>
      </c>
      <c r="M31" s="29">
        <f t="shared" si="2"/>
        <v>30</v>
      </c>
      <c r="N31" s="39">
        <f t="shared" si="3"/>
        <v>0</v>
      </c>
      <c r="O31" s="29">
        <f t="shared" si="4"/>
        <v>100</v>
      </c>
      <c r="Q31" s="6">
        <v>1</v>
      </c>
      <c r="R31" s="29">
        <f t="shared" si="5"/>
        <v>50</v>
      </c>
      <c r="S31" s="29">
        <f t="shared" si="6"/>
        <v>20</v>
      </c>
      <c r="T31" s="29">
        <f t="shared" si="7"/>
        <v>30</v>
      </c>
      <c r="U31" s="29">
        <f t="shared" si="8"/>
        <v>0</v>
      </c>
    </row>
    <row r="32" spans="1:21" ht="15.75" x14ac:dyDescent="0.25">
      <c r="F32" s="19"/>
      <c r="G32" s="23"/>
      <c r="H32" s="23"/>
      <c r="K32" s="48">
        <f>SUM(K12:K31)</f>
        <v>838.85</v>
      </c>
      <c r="L32" s="48">
        <f>SUM(L12:L31)</f>
        <v>663.4</v>
      </c>
      <c r="M32" s="48">
        <f>SUM(M12:M31)</f>
        <v>620.29999999999995</v>
      </c>
      <c r="N32" s="49">
        <f>SUM(N12:N31)</f>
        <v>0</v>
      </c>
      <c r="O32" s="31">
        <f>SUM(O12:O31)</f>
        <v>2122.5499999999997</v>
      </c>
      <c r="P32" s="43"/>
    </row>
  </sheetData>
  <autoFilter ref="A11:U32">
    <filterColumn colId="19">
      <filters blank="1">
        <filter val="22"/>
        <filter val="30"/>
        <filter val="330"/>
        <filter val="40"/>
        <filter val="44"/>
        <filter val="50"/>
        <filter val="52"/>
        <filter val="6.6"/>
        <filter val="60"/>
      </filters>
    </filterColumn>
  </autoFilter>
  <mergeCells count="3">
    <mergeCell ref="A6:I6"/>
    <mergeCell ref="K8:O8"/>
    <mergeCell ref="Q8:U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243</vt:i4>
      </vt:variant>
      <vt:variant>
        <vt:lpstr>Rangos con nombre</vt:lpstr>
      </vt:variant>
      <vt:variant>
        <vt:i4>10</vt:i4>
      </vt:variant>
    </vt:vector>
  </HeadingPairs>
  <TitlesOfParts>
    <vt:vector size="253" baseType="lpstr">
      <vt:lpstr>02-01-17</vt:lpstr>
      <vt:lpstr>05-01-17</vt:lpstr>
      <vt:lpstr>9-01-17</vt:lpstr>
      <vt:lpstr>12-01-17</vt:lpstr>
      <vt:lpstr>16-01-17</vt:lpstr>
      <vt:lpstr>19-01-17</vt:lpstr>
      <vt:lpstr>23-01-17</vt:lpstr>
      <vt:lpstr>26-01-17</vt:lpstr>
      <vt:lpstr>30-01-17</vt:lpstr>
      <vt:lpstr>02-02-17</vt:lpstr>
      <vt:lpstr>06-02-17</vt:lpstr>
      <vt:lpstr>09-02-17</vt:lpstr>
      <vt:lpstr>13-02-17</vt:lpstr>
      <vt:lpstr>16-02-17</vt:lpstr>
      <vt:lpstr>20-02-17</vt:lpstr>
      <vt:lpstr>23-02-17</vt:lpstr>
      <vt:lpstr>27-02-17</vt:lpstr>
      <vt:lpstr>02-03-17</vt:lpstr>
      <vt:lpstr>06-03-17</vt:lpstr>
      <vt:lpstr>09-03-17</vt:lpstr>
      <vt:lpstr>13-03-17</vt:lpstr>
      <vt:lpstr>18-03-17</vt:lpstr>
      <vt:lpstr>20-03-17</vt:lpstr>
      <vt:lpstr>23-03-17</vt:lpstr>
      <vt:lpstr>27-03-17</vt:lpstr>
      <vt:lpstr>30-03-17</vt:lpstr>
      <vt:lpstr>03-04-17</vt:lpstr>
      <vt:lpstr>06-04-17</vt:lpstr>
      <vt:lpstr>10-04-17</vt:lpstr>
      <vt:lpstr>12-04-17</vt:lpstr>
      <vt:lpstr>17-04-17</vt:lpstr>
      <vt:lpstr>20-04-17</vt:lpstr>
      <vt:lpstr>24-04-17</vt:lpstr>
      <vt:lpstr>27-04-17</vt:lpstr>
      <vt:lpstr>01-05-17</vt:lpstr>
      <vt:lpstr>04-05-17</vt:lpstr>
      <vt:lpstr>08-05-17</vt:lpstr>
      <vt:lpstr>11-05-17</vt:lpstr>
      <vt:lpstr>15-05-17</vt:lpstr>
      <vt:lpstr>18-05-17</vt:lpstr>
      <vt:lpstr>22-05-17</vt:lpstr>
      <vt:lpstr>25-05-17</vt:lpstr>
      <vt:lpstr>29-05-17</vt:lpstr>
      <vt:lpstr>01-06-17</vt:lpstr>
      <vt:lpstr>05-06-17</vt:lpstr>
      <vt:lpstr>08-06-17</vt:lpstr>
      <vt:lpstr>12-06-17</vt:lpstr>
      <vt:lpstr>15-06-17</vt:lpstr>
      <vt:lpstr>19-06-17</vt:lpstr>
      <vt:lpstr>22-06-17</vt:lpstr>
      <vt:lpstr>26-06-17</vt:lpstr>
      <vt:lpstr>29-06-17</vt:lpstr>
      <vt:lpstr>03-07-2017</vt:lpstr>
      <vt:lpstr>06-07-2017</vt:lpstr>
      <vt:lpstr>10-07-17</vt:lpstr>
      <vt:lpstr>13-07-2017</vt:lpstr>
      <vt:lpstr>17-07-2017</vt:lpstr>
      <vt:lpstr>20-07-2017</vt:lpstr>
      <vt:lpstr>24-07-2017</vt:lpstr>
      <vt:lpstr>27-07-17</vt:lpstr>
      <vt:lpstr>31-07-17</vt:lpstr>
      <vt:lpstr>03-08-17</vt:lpstr>
      <vt:lpstr>07-08-17</vt:lpstr>
      <vt:lpstr>10-08-17</vt:lpstr>
      <vt:lpstr>14-08-17</vt:lpstr>
      <vt:lpstr>17-08-17</vt:lpstr>
      <vt:lpstr>21-08-17</vt:lpstr>
      <vt:lpstr>24-08-17</vt:lpstr>
      <vt:lpstr>28-08-17</vt:lpstr>
      <vt:lpstr>31-08-17</vt:lpstr>
      <vt:lpstr>4-09-17</vt:lpstr>
      <vt:lpstr>07-09-17</vt:lpstr>
      <vt:lpstr>11-09-17</vt:lpstr>
      <vt:lpstr>14-09-17</vt:lpstr>
      <vt:lpstr>18-09-17</vt:lpstr>
      <vt:lpstr>21-09-17</vt:lpstr>
      <vt:lpstr>25-09-17</vt:lpstr>
      <vt:lpstr>28-09-17</vt:lpstr>
      <vt:lpstr>02-10-17</vt:lpstr>
      <vt:lpstr>05-10-17</vt:lpstr>
      <vt:lpstr>09-10-17</vt:lpstr>
      <vt:lpstr>12-10-17</vt:lpstr>
      <vt:lpstr>16-10-17</vt:lpstr>
      <vt:lpstr>19-10-2017</vt:lpstr>
      <vt:lpstr>23-10-17</vt:lpstr>
      <vt:lpstr>26-10-17</vt:lpstr>
      <vt:lpstr>30-11-17</vt:lpstr>
      <vt:lpstr>02-11-17</vt:lpstr>
      <vt:lpstr>06-11-17</vt:lpstr>
      <vt:lpstr>9-11-17</vt:lpstr>
      <vt:lpstr>13-11-17</vt:lpstr>
      <vt:lpstr>16-11-17</vt:lpstr>
      <vt:lpstr>20-11-17</vt:lpstr>
      <vt:lpstr>23-11-17</vt:lpstr>
      <vt:lpstr>27-11-17</vt:lpstr>
      <vt:lpstr>30-11-2017</vt:lpstr>
      <vt:lpstr>04-12-17</vt:lpstr>
      <vt:lpstr>07-12-17</vt:lpstr>
      <vt:lpstr>11-12-17</vt:lpstr>
      <vt:lpstr>14-12-17</vt:lpstr>
      <vt:lpstr>18-12-17</vt:lpstr>
      <vt:lpstr>21-12-17</vt:lpstr>
      <vt:lpstr>23-12-17</vt:lpstr>
      <vt:lpstr>28-12-17</vt:lpstr>
      <vt:lpstr>30-12-17</vt:lpstr>
      <vt:lpstr>04-01-18</vt:lpstr>
      <vt:lpstr>08-01-18</vt:lpstr>
      <vt:lpstr>11-01-18</vt:lpstr>
      <vt:lpstr>18-01-208</vt:lpstr>
      <vt:lpstr>19-01-2018</vt:lpstr>
      <vt:lpstr>22-01-18</vt:lpstr>
      <vt:lpstr>25-01-18</vt:lpstr>
      <vt:lpstr>29-01-18</vt:lpstr>
      <vt:lpstr>01-02-18</vt:lpstr>
      <vt:lpstr>05-02-18</vt:lpstr>
      <vt:lpstr>08-02-18</vt:lpstr>
      <vt:lpstr>10-02-18</vt:lpstr>
      <vt:lpstr>12-02-18</vt:lpstr>
      <vt:lpstr>15-02-18</vt:lpstr>
      <vt:lpstr>19-02-18</vt:lpstr>
      <vt:lpstr>22-02-18</vt:lpstr>
      <vt:lpstr>26-02-18</vt:lpstr>
      <vt:lpstr>01-03-18</vt:lpstr>
      <vt:lpstr>05-03-18</vt:lpstr>
      <vt:lpstr>08-03-18</vt:lpstr>
      <vt:lpstr>12-03-18</vt:lpstr>
      <vt:lpstr>15-03-18</vt:lpstr>
      <vt:lpstr>19-03-18</vt:lpstr>
      <vt:lpstr>22-03-18</vt:lpstr>
      <vt:lpstr>26-03-18</vt:lpstr>
      <vt:lpstr>28-03-18</vt:lpstr>
      <vt:lpstr>02-04-18</vt:lpstr>
      <vt:lpstr>05-04-18</vt:lpstr>
      <vt:lpstr>09-04-18</vt:lpstr>
      <vt:lpstr>12-04-18</vt:lpstr>
      <vt:lpstr>16-04-18</vt:lpstr>
      <vt:lpstr>19-04-18</vt:lpstr>
      <vt:lpstr>23-04-18</vt:lpstr>
      <vt:lpstr>26-04-18</vt:lpstr>
      <vt:lpstr>27-04-18</vt:lpstr>
      <vt:lpstr>30-04-18</vt:lpstr>
      <vt:lpstr>03-05-18</vt:lpstr>
      <vt:lpstr>07-05-18</vt:lpstr>
      <vt:lpstr>10-05-18</vt:lpstr>
      <vt:lpstr>14-05-18</vt:lpstr>
      <vt:lpstr>17-05-18</vt:lpstr>
      <vt:lpstr>21-05-18</vt:lpstr>
      <vt:lpstr>24-05-18</vt:lpstr>
      <vt:lpstr>28-05-18</vt:lpstr>
      <vt:lpstr>31-05-18</vt:lpstr>
      <vt:lpstr>04-06-18</vt:lpstr>
      <vt:lpstr>06-06-18</vt:lpstr>
      <vt:lpstr>11-06-18</vt:lpstr>
      <vt:lpstr>14-06-18</vt:lpstr>
      <vt:lpstr>18-06-18</vt:lpstr>
      <vt:lpstr>21-06-18</vt:lpstr>
      <vt:lpstr>25-06-18</vt:lpstr>
      <vt:lpstr>28-06-18</vt:lpstr>
      <vt:lpstr>02-07-18</vt:lpstr>
      <vt:lpstr>04-07-18</vt:lpstr>
      <vt:lpstr>12-07-18</vt:lpstr>
      <vt:lpstr>19-07-18</vt:lpstr>
      <vt:lpstr>23-07-18</vt:lpstr>
      <vt:lpstr>26-07-18</vt:lpstr>
      <vt:lpstr>30-07-18</vt:lpstr>
      <vt:lpstr>02-08-18</vt:lpstr>
      <vt:lpstr>06-08-18</vt:lpstr>
      <vt:lpstr>09-08-18</vt:lpstr>
      <vt:lpstr>13-08-18</vt:lpstr>
      <vt:lpstr>16-08-18</vt:lpstr>
      <vt:lpstr>20-08-18</vt:lpstr>
      <vt:lpstr>23-08-18</vt:lpstr>
      <vt:lpstr>28-08-18</vt:lpstr>
      <vt:lpstr>30-08-18</vt:lpstr>
      <vt:lpstr>03-09-18</vt:lpstr>
      <vt:lpstr>06-09-18</vt:lpstr>
      <vt:lpstr>10-09-18</vt:lpstr>
      <vt:lpstr>13-09-18</vt:lpstr>
      <vt:lpstr>17-09-18</vt:lpstr>
      <vt:lpstr>20-09-18</vt:lpstr>
      <vt:lpstr>24-09-18</vt:lpstr>
      <vt:lpstr>27-09-18</vt:lpstr>
      <vt:lpstr>01-10-18</vt:lpstr>
      <vt:lpstr>04-10-18</vt:lpstr>
      <vt:lpstr>8-10-18</vt:lpstr>
      <vt:lpstr>11-10-18</vt:lpstr>
      <vt:lpstr>15-10-2018</vt:lpstr>
      <vt:lpstr>18-10-18</vt:lpstr>
      <vt:lpstr>22-10-18</vt:lpstr>
      <vt:lpstr>25-10-18</vt:lpstr>
      <vt:lpstr>29-10-18</vt:lpstr>
      <vt:lpstr>01-11-18</vt:lpstr>
      <vt:lpstr>05-11-18</vt:lpstr>
      <vt:lpstr>08-11-18</vt:lpstr>
      <vt:lpstr>12-11-18</vt:lpstr>
      <vt:lpstr>15-11-18</vt:lpstr>
      <vt:lpstr>22-11-18</vt:lpstr>
      <vt:lpstr>26-11-18</vt:lpstr>
      <vt:lpstr>29-11-18</vt:lpstr>
      <vt:lpstr>03-12-18</vt:lpstr>
      <vt:lpstr>6-12-18</vt:lpstr>
      <vt:lpstr>10-12-18</vt:lpstr>
      <vt:lpstr>13-12-18</vt:lpstr>
      <vt:lpstr>17-12-18</vt:lpstr>
      <vt:lpstr>20-12-18</vt:lpstr>
      <vt:lpstr>22-12-18</vt:lpstr>
      <vt:lpstr>24-12-18</vt:lpstr>
      <vt:lpstr>27-12-18</vt:lpstr>
      <vt:lpstr>28-12-18</vt:lpstr>
      <vt:lpstr>03-01-19</vt:lpstr>
      <vt:lpstr>07-01-19</vt:lpstr>
      <vt:lpstr>10-01-19</vt:lpstr>
      <vt:lpstr>14-01-19</vt:lpstr>
      <vt:lpstr>17-01-19</vt:lpstr>
      <vt:lpstr>21-01-19</vt:lpstr>
      <vt:lpstr>24-01-19</vt:lpstr>
      <vt:lpstr>28-01-19</vt:lpstr>
      <vt:lpstr>31-01-19</vt:lpstr>
      <vt:lpstr>04-02-19</vt:lpstr>
      <vt:lpstr>07-02-19</vt:lpstr>
      <vt:lpstr>11-02-19</vt:lpstr>
      <vt:lpstr>14-02-19</vt:lpstr>
      <vt:lpstr>18-02-19</vt:lpstr>
      <vt:lpstr>21-02-19</vt:lpstr>
      <vt:lpstr>25-02-19</vt:lpstr>
      <vt:lpstr>28-02-19</vt:lpstr>
      <vt:lpstr>04-03-19</vt:lpstr>
      <vt:lpstr>07-03-19</vt:lpstr>
      <vt:lpstr>11-03-19</vt:lpstr>
      <vt:lpstr>13-03-19</vt:lpstr>
      <vt:lpstr>18-03-19</vt:lpstr>
      <vt:lpstr>21-03-19</vt:lpstr>
      <vt:lpstr>25-03-19</vt:lpstr>
      <vt:lpstr>28-03-19</vt:lpstr>
      <vt:lpstr>01-04-19</vt:lpstr>
      <vt:lpstr>04-04-19</vt:lpstr>
      <vt:lpstr>08-04-19</vt:lpstr>
      <vt:lpstr>11-04-19</vt:lpstr>
      <vt:lpstr>15-04-19</vt:lpstr>
      <vt:lpstr>22-04-19</vt:lpstr>
      <vt:lpstr>25-04-19</vt:lpstr>
      <vt:lpstr>29-04-19</vt:lpstr>
      <vt:lpstr>Hoja1</vt:lpstr>
      <vt:lpstr>'02-01-17'!Área_de_impresión</vt:lpstr>
      <vt:lpstr>'08-04-19'!Área_de_impresión</vt:lpstr>
      <vt:lpstr>'08-05-17'!Área_de_impresión</vt:lpstr>
      <vt:lpstr>'15-04-19'!Área_de_impresión</vt:lpstr>
      <vt:lpstr>'15-11-18'!Área_de_impresión</vt:lpstr>
      <vt:lpstr>'17-12-18'!Área_de_impresión</vt:lpstr>
      <vt:lpstr>'18-02-19'!Área_de_impresión</vt:lpstr>
      <vt:lpstr>'22-04-19'!Área_de_impresión</vt:lpstr>
      <vt:lpstr>'22-11-18'!Área_de_impresión</vt:lpstr>
      <vt:lpstr>'29-10-18'!Área_de_impresión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Alejandro Ramirez</cp:lastModifiedBy>
  <cp:lastPrinted>2019-04-29T22:34:40Z</cp:lastPrinted>
  <dcterms:created xsi:type="dcterms:W3CDTF">2017-01-02T15:44:10Z</dcterms:created>
  <dcterms:modified xsi:type="dcterms:W3CDTF">2019-04-29T22:34:42Z</dcterms:modified>
</cp:coreProperties>
</file>