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375" windowHeight="940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Hoja1!$A$27:$H$27</definedName>
    <definedName name="_xlnm.Print_Area" localSheetId="0">Hoja1!$A$1:$G$15</definedName>
  </definedNames>
  <calcPr calcId="144525"/>
</workbook>
</file>

<file path=xl/calcChain.xml><?xml version="1.0" encoding="utf-8"?>
<calcChain xmlns="http://schemas.openxmlformats.org/spreadsheetml/2006/main">
  <c r="A36" i="1" l="1"/>
  <c r="A35" i="1"/>
  <c r="A38" i="1"/>
  <c r="A30" i="1"/>
  <c r="A37" i="1"/>
  <c r="A31" i="1"/>
  <c r="A39" i="1"/>
  <c r="A29" i="1"/>
  <c r="A32" i="1"/>
  <c r="A34" i="1"/>
  <c r="A33" i="1"/>
  <c r="A40" i="1"/>
  <c r="A28" i="1"/>
  <c r="D20" i="1" l="1"/>
  <c r="E20" i="1"/>
  <c r="F20" i="1"/>
  <c r="C20" i="1"/>
  <c r="G20" i="1" l="1"/>
</calcChain>
</file>

<file path=xl/sharedStrings.xml><?xml version="1.0" encoding="utf-8"?>
<sst xmlns="http://schemas.openxmlformats.org/spreadsheetml/2006/main" count="70" uniqueCount="58">
  <si>
    <t>Clave</t>
  </si>
  <si>
    <t>Descripción</t>
  </si>
  <si>
    <t>7501125104688</t>
  </si>
  <si>
    <t>7501125144851</t>
  </si>
  <si>
    <t>7501125104411</t>
  </si>
  <si>
    <t>ELECTROLIT COCO 625 ML</t>
  </si>
  <si>
    <t>7501125104183</t>
  </si>
  <si>
    <t>ELECTROLIT DURAZNO 625 ML</t>
  </si>
  <si>
    <t>7501125104268</t>
  </si>
  <si>
    <t>ELECTROLIT FRESA 625 ML</t>
  </si>
  <si>
    <t>7501125149221</t>
  </si>
  <si>
    <t>7501125118562</t>
  </si>
  <si>
    <t>7501125104343</t>
  </si>
  <si>
    <t>ELECTROLIT MANZANA 625 ML</t>
  </si>
  <si>
    <t>7501125103582</t>
  </si>
  <si>
    <t>PEDIDO</t>
  </si>
  <si>
    <t>COSTO IVA INC</t>
  </si>
  <si>
    <t>DIAZ ORDAZ</t>
  </si>
  <si>
    <t>ARBOLEDAS</t>
  </si>
  <si>
    <t>VILLEGAS</t>
  </si>
  <si>
    <t>ALLENDE</t>
  </si>
  <si>
    <t>CREMA LANDER MIEL Y AVENA 371 ML</t>
  </si>
  <si>
    <t>CREMA LANDER COCO 371 ML</t>
  </si>
  <si>
    <t>GEL KOPAL CRISTAL</t>
  </si>
  <si>
    <t>GEL KOPAL AQUA</t>
  </si>
  <si>
    <t>GEL KOPAL AZUL</t>
  </si>
  <si>
    <t>GEL KOPAL ROJO 250 GR</t>
  </si>
  <si>
    <t>JABON BLANCO DOVE 100 GR</t>
  </si>
  <si>
    <t>JABON BLANCO DOVE 135 GR</t>
  </si>
  <si>
    <t>DO</t>
  </si>
  <si>
    <t>ARB</t>
  </si>
  <si>
    <t>VILL</t>
  </si>
  <si>
    <t>Precio</t>
  </si>
  <si>
    <t xml:space="preserve"> </t>
  </si>
  <si>
    <t>7501125174841</t>
  </si>
  <si>
    <t>7501125174797</t>
  </si>
  <si>
    <t>7501125174803</t>
  </si>
  <si>
    <t>ELECTROLIT TORONJA 625 ML.</t>
  </si>
  <si>
    <t>ELECTROLIT LIMA LIMON 625 ML.</t>
  </si>
  <si>
    <t>ELECTROLIT FRESA-KIWI 625 ML.</t>
  </si>
  <si>
    <t>ELECTROLIT NARANJA MANDARINA 625 ML</t>
  </si>
  <si>
    <t>ELECTROLIT PIÑA 625 ML.</t>
  </si>
  <si>
    <t>ELECTROLIT UVA 625 ML.</t>
  </si>
  <si>
    <t>ELECTROLIT MORA AZUL 625ML</t>
  </si>
  <si>
    <t>ELECTROLIT JAMAICA 625ML</t>
  </si>
  <si>
    <t>ELECTROLIT TE VERDE LIMON 625ML</t>
  </si>
  <si>
    <t>PEDIDO DE DECASA SUEROS</t>
  </si>
  <si>
    <t>Código</t>
  </si>
  <si>
    <t>Venta</t>
  </si>
  <si>
    <t>Existencia Actual</t>
  </si>
  <si>
    <t>ELECTROLIT COCO 625 ML.</t>
  </si>
  <si>
    <t>ELECTROLIT 625 ML. NARANJA-MAND.</t>
  </si>
  <si>
    <t>ELECTROLIT MANZANA 625 ML.</t>
  </si>
  <si>
    <t>SUERO ELECTROLIT JAMAICA 625ML</t>
  </si>
  <si>
    <t>ELECTROLIT FRESA 625 ML.</t>
  </si>
  <si>
    <t>ELECTROLIT FRESA -KIWI 625 ML.</t>
  </si>
  <si>
    <t>ELECTROLIT DURAZNO 625 ML.</t>
  </si>
  <si>
    <t>ELECTROLIT 625 ML. UVA.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</si>
</sst>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>
      <protection locked="0"/>
    </xf>
  </cellStyleXfs>
  <cellXfs count="2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2" xfId="0" applyFont="1" applyBorder="1" applyAlignment="1">
      <alignment horizontal="center"/>
    </xf>
    <xf numFmtId="44" fontId="4" fillId="0" borderId="0" xfId="1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44" fontId="0" fillId="0" borderId="0" xfId="0" applyNumberFormat="1" applyFill="1"/>
    <xf numFmtId="0" fontId="6" fillId="0" borderId="1" xfId="2" applyNumberFormat="1" applyFont="1" applyFill="1" applyBorder="1" applyAlignment="1">
      <alignment horizontal="center"/>
      <protection locked="0"/>
    </xf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6" fillId="0" borderId="1" xfId="2" applyNumberFormat="1" applyFont="1" applyFill="1" applyBorder="1" applyAlignment="1">
      <alignment horizontal="left"/>
      <protection locked="0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0" fillId="4" borderId="1" xfId="0" applyFill="1" applyBorder="1" applyAlignment="1">
      <alignment horizontal="center"/>
    </xf>
    <xf numFmtId="44" fontId="1" fillId="0" borderId="1" xfId="1" applyNumberFormat="1" applyFont="1" applyFill="1" applyBorder="1"/>
    <xf numFmtId="1" fontId="6" fillId="0" borderId="1" xfId="2" applyNumberFormat="1" applyFont="1" applyFill="1" applyBorder="1" applyAlignment="1">
      <alignment horizontal="center"/>
      <protection locked="0"/>
    </xf>
    <xf numFmtId="0" fontId="3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1"/>
  <sheetViews>
    <sheetView tabSelected="1" topLeftCell="A4" workbookViewId="0">
      <selection activeCell="I4" sqref="I1:L1048576"/>
    </sheetView>
  </sheetViews>
  <sheetFormatPr baseColWidth="10" defaultRowHeight="15" x14ac:dyDescent="0.25"/>
  <cols>
    <col min="1" max="1" width="15.140625" style="1" bestFit="1" customWidth="1"/>
    <col min="2" max="2" width="44.28515625" bestFit="1" customWidth="1"/>
    <col min="3" max="4" width="12.7109375" style="1" bestFit="1" customWidth="1"/>
    <col min="5" max="5" width="11.7109375" style="1" bestFit="1" customWidth="1"/>
    <col min="6" max="6" width="12.7109375" style="1" bestFit="1" customWidth="1"/>
    <col min="7" max="7" width="8.85546875" style="3" bestFit="1" customWidth="1"/>
  </cols>
  <sheetData>
    <row r="2" spans="1:8" ht="18.75" x14ac:dyDescent="0.3">
      <c r="A2" s="23" t="s">
        <v>46</v>
      </c>
      <c r="B2" s="23"/>
      <c r="C2" s="23"/>
      <c r="D2" s="23"/>
      <c r="E2" s="23"/>
      <c r="F2" s="23"/>
      <c r="G2" s="23"/>
      <c r="H2" s="23"/>
    </row>
    <row r="5" spans="1:8" ht="18.75" x14ac:dyDescent="0.3">
      <c r="A5" s="6" t="s">
        <v>33</v>
      </c>
      <c r="C5" s="22" t="s">
        <v>15</v>
      </c>
      <c r="D5" s="22"/>
      <c r="E5" s="22"/>
      <c r="F5" s="22"/>
      <c r="G5" s="5"/>
    </row>
    <row r="6" spans="1:8" x14ac:dyDescent="0.25">
      <c r="A6" s="7" t="s">
        <v>0</v>
      </c>
      <c r="B6" s="7" t="s">
        <v>1</v>
      </c>
      <c r="C6" s="7" t="s">
        <v>29</v>
      </c>
      <c r="D6" s="7" t="s">
        <v>30</v>
      </c>
      <c r="E6" s="7" t="s">
        <v>31</v>
      </c>
      <c r="F6" s="7" t="s">
        <v>20</v>
      </c>
      <c r="G6" s="7" t="s">
        <v>32</v>
      </c>
    </row>
    <row r="7" spans="1:8" s="4" customFormat="1" ht="14.45" x14ac:dyDescent="0.3">
      <c r="A7" s="21">
        <v>7501125103520</v>
      </c>
      <c r="B7" s="16" t="s">
        <v>37</v>
      </c>
      <c r="C7" s="9">
        <v>0</v>
      </c>
      <c r="D7" s="9">
        <v>0</v>
      </c>
      <c r="E7" s="9">
        <v>0</v>
      </c>
      <c r="F7" s="9">
        <v>0</v>
      </c>
      <c r="G7" s="20">
        <v>177</v>
      </c>
      <c r="H7" s="12">
        <v>14.75</v>
      </c>
    </row>
    <row r="8" spans="1:8" s="4" customFormat="1" x14ac:dyDescent="0.25">
      <c r="A8" s="13" t="s">
        <v>14</v>
      </c>
      <c r="B8" s="16" t="s">
        <v>41</v>
      </c>
      <c r="C8" s="19">
        <v>15</v>
      </c>
      <c r="D8" s="19">
        <v>15</v>
      </c>
      <c r="E8" s="19">
        <v>10</v>
      </c>
      <c r="F8" s="19">
        <v>15</v>
      </c>
      <c r="G8" s="20">
        <v>177</v>
      </c>
      <c r="H8" s="12">
        <v>14.75</v>
      </c>
    </row>
    <row r="9" spans="1:8" s="4" customFormat="1" x14ac:dyDescent="0.25">
      <c r="A9" s="14" t="s">
        <v>6</v>
      </c>
      <c r="B9" s="15" t="s">
        <v>7</v>
      </c>
      <c r="C9" s="19">
        <v>15</v>
      </c>
      <c r="D9" s="19">
        <v>15</v>
      </c>
      <c r="E9" s="19">
        <v>10</v>
      </c>
      <c r="F9" s="19">
        <v>15</v>
      </c>
      <c r="G9" s="20">
        <v>177</v>
      </c>
      <c r="H9" s="12">
        <v>14.75</v>
      </c>
    </row>
    <row r="10" spans="1:8" s="4" customFormat="1" x14ac:dyDescent="0.25">
      <c r="A10" s="13" t="s">
        <v>8</v>
      </c>
      <c r="B10" s="16" t="s">
        <v>9</v>
      </c>
      <c r="C10" s="19">
        <v>20</v>
      </c>
      <c r="D10" s="19">
        <v>15</v>
      </c>
      <c r="E10" s="19">
        <v>10</v>
      </c>
      <c r="F10" s="19">
        <v>25</v>
      </c>
      <c r="G10" s="20">
        <v>177</v>
      </c>
      <c r="H10" s="12">
        <v>14.75</v>
      </c>
    </row>
    <row r="11" spans="1:8" s="4" customFormat="1" x14ac:dyDescent="0.25">
      <c r="A11" s="13" t="s">
        <v>12</v>
      </c>
      <c r="B11" s="16" t="s">
        <v>13</v>
      </c>
      <c r="C11" s="19">
        <v>25</v>
      </c>
      <c r="D11" s="19">
        <v>15</v>
      </c>
      <c r="E11" s="19">
        <v>15</v>
      </c>
      <c r="F11" s="19">
        <v>15</v>
      </c>
      <c r="G11" s="20">
        <v>177</v>
      </c>
      <c r="H11" s="12">
        <v>14.75</v>
      </c>
    </row>
    <row r="12" spans="1:8" s="4" customFormat="1" x14ac:dyDescent="0.25">
      <c r="A12" s="13" t="s">
        <v>4</v>
      </c>
      <c r="B12" s="16" t="s">
        <v>5</v>
      </c>
      <c r="C12" s="19">
        <v>15</v>
      </c>
      <c r="D12" s="19">
        <v>20</v>
      </c>
      <c r="E12" s="19">
        <v>10</v>
      </c>
      <c r="F12" s="19">
        <v>25</v>
      </c>
      <c r="G12" s="20">
        <v>177</v>
      </c>
      <c r="H12" s="12">
        <v>14.75</v>
      </c>
    </row>
    <row r="13" spans="1:8" s="4" customFormat="1" x14ac:dyDescent="0.25">
      <c r="A13" s="13" t="s">
        <v>2</v>
      </c>
      <c r="B13" s="16" t="s">
        <v>40</v>
      </c>
      <c r="C13" s="19">
        <v>20</v>
      </c>
      <c r="D13" s="19">
        <v>20</v>
      </c>
      <c r="E13" s="19">
        <v>4</v>
      </c>
      <c r="F13" s="19">
        <v>20</v>
      </c>
      <c r="G13" s="20">
        <v>177</v>
      </c>
      <c r="H13" s="12">
        <v>14.75</v>
      </c>
    </row>
    <row r="14" spans="1:8" s="4" customFormat="1" x14ac:dyDescent="0.25">
      <c r="A14" s="13" t="s">
        <v>11</v>
      </c>
      <c r="B14" s="16" t="s">
        <v>38</v>
      </c>
      <c r="C14" s="19">
        <v>15</v>
      </c>
      <c r="D14" s="19">
        <v>15</v>
      </c>
      <c r="E14" s="19">
        <v>10</v>
      </c>
      <c r="F14" s="19">
        <v>5</v>
      </c>
      <c r="G14" s="20">
        <v>177</v>
      </c>
      <c r="H14" s="12">
        <v>14.75</v>
      </c>
    </row>
    <row r="15" spans="1:8" s="4" customFormat="1" x14ac:dyDescent="0.25">
      <c r="A15" s="13" t="s">
        <v>3</v>
      </c>
      <c r="B15" s="16" t="s">
        <v>42</v>
      </c>
      <c r="C15" s="19">
        <v>30</v>
      </c>
      <c r="D15" s="19">
        <v>30</v>
      </c>
      <c r="E15" s="19">
        <v>15</v>
      </c>
      <c r="F15" s="19">
        <v>30</v>
      </c>
      <c r="G15" s="20">
        <v>177</v>
      </c>
      <c r="H15" s="12">
        <v>14.75</v>
      </c>
    </row>
    <row r="16" spans="1:8" s="8" customFormat="1" x14ac:dyDescent="0.25">
      <c r="A16" s="13" t="s">
        <v>10</v>
      </c>
      <c r="B16" s="16" t="s">
        <v>39</v>
      </c>
      <c r="C16" s="19">
        <v>25</v>
      </c>
      <c r="D16" s="19">
        <v>10</v>
      </c>
      <c r="E16" s="19">
        <v>15</v>
      </c>
      <c r="F16" s="19">
        <v>6</v>
      </c>
      <c r="G16" s="20">
        <v>177</v>
      </c>
      <c r="H16" s="12">
        <v>14.75</v>
      </c>
    </row>
    <row r="17" spans="1:8" s="8" customFormat="1" x14ac:dyDescent="0.25">
      <c r="A17" s="13" t="s">
        <v>35</v>
      </c>
      <c r="B17" s="16" t="s">
        <v>43</v>
      </c>
      <c r="C17" s="19">
        <v>10</v>
      </c>
      <c r="D17" s="19">
        <v>6</v>
      </c>
      <c r="E17" s="19">
        <v>6</v>
      </c>
      <c r="F17" s="19">
        <v>10</v>
      </c>
      <c r="G17" s="20">
        <v>177</v>
      </c>
      <c r="H17" s="12">
        <v>14.75</v>
      </c>
    </row>
    <row r="18" spans="1:8" s="8" customFormat="1" x14ac:dyDescent="0.25">
      <c r="A18" s="13" t="s">
        <v>36</v>
      </c>
      <c r="B18" s="16" t="s">
        <v>44</v>
      </c>
      <c r="C18" s="19">
        <v>20</v>
      </c>
      <c r="D18" s="19">
        <v>20</v>
      </c>
      <c r="E18" s="19">
        <v>12</v>
      </c>
      <c r="F18" s="19">
        <v>10</v>
      </c>
      <c r="G18" s="20">
        <v>177</v>
      </c>
      <c r="H18" s="12">
        <v>14.75</v>
      </c>
    </row>
    <row r="19" spans="1:8" s="8" customFormat="1" x14ac:dyDescent="0.25">
      <c r="A19" s="13" t="s">
        <v>34</v>
      </c>
      <c r="B19" s="16" t="s">
        <v>45</v>
      </c>
      <c r="C19" s="19">
        <v>0</v>
      </c>
      <c r="D19" s="19">
        <v>0</v>
      </c>
      <c r="E19" s="19">
        <v>6</v>
      </c>
      <c r="F19" s="19">
        <v>10</v>
      </c>
      <c r="G19" s="20">
        <v>177</v>
      </c>
      <c r="H19" s="12">
        <v>14.75</v>
      </c>
    </row>
    <row r="20" spans="1:8" ht="14.45" x14ac:dyDescent="0.3">
      <c r="A20" s="17"/>
      <c r="B20" s="18"/>
      <c r="C20" s="10">
        <f>SUM(C7:C19)</f>
        <v>210</v>
      </c>
      <c r="D20" s="10">
        <f>SUM(D7:D19)</f>
        <v>181</v>
      </c>
      <c r="E20" s="10">
        <f>SUM(E7:E19)</f>
        <v>123</v>
      </c>
      <c r="F20" s="10">
        <f>SUM(F7:F19)</f>
        <v>186</v>
      </c>
      <c r="G20" s="11">
        <f>SUM(C20:F20)</f>
        <v>700</v>
      </c>
    </row>
    <row r="23" spans="1:8" hidden="1" x14ac:dyDescent="0.25"/>
    <row r="24" spans="1:8" hidden="1" x14ac:dyDescent="0.25"/>
    <row r="25" spans="1:8" hidden="1" x14ac:dyDescent="0.25"/>
    <row r="26" spans="1:8" hidden="1" x14ac:dyDescent="0.25"/>
    <row r="27" spans="1:8" hidden="1" x14ac:dyDescent="0.25">
      <c r="A27" t="s">
        <v>47</v>
      </c>
      <c r="B27" t="s">
        <v>1</v>
      </c>
      <c r="C27" t="s">
        <v>48</v>
      </c>
      <c r="D27" t="s">
        <v>49</v>
      </c>
      <c r="E27" t="s">
        <v>48</v>
      </c>
      <c r="F27" t="s">
        <v>49</v>
      </c>
      <c r="G27" t="s">
        <v>48</v>
      </c>
      <c r="H27" t="s">
        <v>49</v>
      </c>
    </row>
    <row r="28" spans="1:8" hidden="1" x14ac:dyDescent="0.25">
      <c r="A28" t="str">
        <f>"7501125103520"</f>
        <v>7501125103520</v>
      </c>
      <c r="B28" t="s">
        <v>37</v>
      </c>
      <c r="C28">
        <v>182</v>
      </c>
      <c r="D28">
        <v>272</v>
      </c>
      <c r="E28">
        <v>196</v>
      </c>
      <c r="F28">
        <v>277</v>
      </c>
      <c r="G28">
        <v>138</v>
      </c>
      <c r="H28">
        <v>74</v>
      </c>
    </row>
    <row r="29" spans="1:8" hidden="1" x14ac:dyDescent="0.25">
      <c r="A29" t="str">
        <f>"7501125103582"</f>
        <v>7501125103582</v>
      </c>
      <c r="B29" t="s">
        <v>41</v>
      </c>
      <c r="C29">
        <v>172</v>
      </c>
      <c r="D29">
        <v>58</v>
      </c>
      <c r="E29">
        <v>184</v>
      </c>
      <c r="F29">
        <v>53</v>
      </c>
      <c r="G29">
        <v>40</v>
      </c>
      <c r="H29">
        <v>81</v>
      </c>
    </row>
    <row r="30" spans="1:8" hidden="1" x14ac:dyDescent="0.25">
      <c r="A30" t="str">
        <f>"7501125104183"</f>
        <v>7501125104183</v>
      </c>
      <c r="B30" t="s">
        <v>56</v>
      </c>
      <c r="C30">
        <v>184</v>
      </c>
      <c r="D30">
        <v>34</v>
      </c>
      <c r="E30">
        <v>131</v>
      </c>
      <c r="F30">
        <v>0</v>
      </c>
      <c r="G30">
        <v>107</v>
      </c>
      <c r="H30">
        <v>0</v>
      </c>
    </row>
    <row r="31" spans="1:8" hidden="1" x14ac:dyDescent="0.25">
      <c r="A31" t="str">
        <f>"7501125104268"</f>
        <v>7501125104268</v>
      </c>
      <c r="B31" t="s">
        <v>54</v>
      </c>
      <c r="C31">
        <v>303</v>
      </c>
      <c r="D31">
        <v>56</v>
      </c>
      <c r="E31">
        <v>222</v>
      </c>
      <c r="F31">
        <v>55</v>
      </c>
      <c r="G31">
        <v>91</v>
      </c>
      <c r="H31">
        <v>23</v>
      </c>
    </row>
    <row r="32" spans="1:8" hidden="1" x14ac:dyDescent="0.25">
      <c r="A32" t="str">
        <f>"7501125104343"</f>
        <v>7501125104343</v>
      </c>
      <c r="B32" t="s">
        <v>52</v>
      </c>
      <c r="C32">
        <v>207</v>
      </c>
      <c r="D32">
        <v>60</v>
      </c>
      <c r="E32">
        <v>175</v>
      </c>
      <c r="F32">
        <v>110</v>
      </c>
      <c r="G32">
        <v>87</v>
      </c>
      <c r="H32">
        <v>12</v>
      </c>
    </row>
    <row r="33" spans="1:8" hidden="1" x14ac:dyDescent="0.25">
      <c r="A33" t="str">
        <f>"7501125104411"</f>
        <v>7501125104411</v>
      </c>
      <c r="B33" t="s">
        <v>50</v>
      </c>
      <c r="C33">
        <v>210</v>
      </c>
      <c r="D33">
        <v>79</v>
      </c>
      <c r="E33">
        <v>277</v>
      </c>
      <c r="F33">
        <v>74</v>
      </c>
      <c r="G33">
        <v>84</v>
      </c>
      <c r="H33">
        <v>12</v>
      </c>
    </row>
    <row r="34" spans="1:8" hidden="1" x14ac:dyDescent="0.25">
      <c r="A34" t="str">
        <f>"7501125104688"</f>
        <v>7501125104688</v>
      </c>
      <c r="B34" t="s">
        <v>51</v>
      </c>
      <c r="C34">
        <v>145</v>
      </c>
      <c r="D34">
        <v>71</v>
      </c>
      <c r="E34">
        <v>177</v>
      </c>
      <c r="F34">
        <v>77</v>
      </c>
      <c r="G34">
        <v>66</v>
      </c>
      <c r="H34">
        <v>68</v>
      </c>
    </row>
    <row r="35" spans="1:8" hidden="1" x14ac:dyDescent="0.25">
      <c r="A35" t="str">
        <f>"7501125118562"</f>
        <v>7501125118562</v>
      </c>
      <c r="B35" t="s">
        <v>38</v>
      </c>
      <c r="C35">
        <v>201</v>
      </c>
      <c r="D35">
        <v>12</v>
      </c>
      <c r="E35">
        <v>227</v>
      </c>
      <c r="F35">
        <v>42</v>
      </c>
      <c r="G35">
        <v>172</v>
      </c>
      <c r="H35">
        <v>60</v>
      </c>
    </row>
    <row r="36" spans="1:8" hidden="1" x14ac:dyDescent="0.25">
      <c r="A36" t="str">
        <f>"7501125144851"</f>
        <v>7501125144851</v>
      </c>
      <c r="B36" t="s">
        <v>57</v>
      </c>
      <c r="C36">
        <v>389</v>
      </c>
      <c r="D36">
        <v>11</v>
      </c>
      <c r="E36">
        <v>237</v>
      </c>
      <c r="F36">
        <v>3</v>
      </c>
      <c r="G36">
        <v>105</v>
      </c>
      <c r="H36">
        <v>0</v>
      </c>
    </row>
    <row r="37" spans="1:8" hidden="1" x14ac:dyDescent="0.25">
      <c r="A37" t="str">
        <f>"7501125149221"</f>
        <v>7501125149221</v>
      </c>
      <c r="B37" t="s">
        <v>55</v>
      </c>
      <c r="C37">
        <v>243</v>
      </c>
      <c r="D37">
        <v>46</v>
      </c>
      <c r="E37">
        <v>187</v>
      </c>
      <c r="F37">
        <v>43</v>
      </c>
      <c r="G37">
        <v>57</v>
      </c>
      <c r="H37">
        <v>96</v>
      </c>
    </row>
    <row r="38" spans="1:8" hidden="1" x14ac:dyDescent="0.25">
      <c r="A38" t="str">
        <f>"7501125174797"</f>
        <v>7501125174797</v>
      </c>
      <c r="B38" t="s">
        <v>43</v>
      </c>
      <c r="C38">
        <v>100</v>
      </c>
      <c r="D38">
        <v>15</v>
      </c>
      <c r="E38">
        <v>64</v>
      </c>
      <c r="F38">
        <v>16</v>
      </c>
      <c r="G38">
        <v>36</v>
      </c>
      <c r="H38">
        <v>0</v>
      </c>
    </row>
    <row r="39" spans="1:8" hidden="1" x14ac:dyDescent="0.25">
      <c r="A39" t="str">
        <f>"7501125174803"</f>
        <v>7501125174803</v>
      </c>
      <c r="B39" t="s">
        <v>53</v>
      </c>
      <c r="C39">
        <v>262</v>
      </c>
      <c r="D39">
        <v>58</v>
      </c>
      <c r="E39">
        <v>211</v>
      </c>
      <c r="F39">
        <v>81</v>
      </c>
      <c r="G39">
        <v>137</v>
      </c>
      <c r="H39">
        <v>69</v>
      </c>
    </row>
    <row r="40" spans="1:8" hidden="1" x14ac:dyDescent="0.25">
      <c r="A40" t="str">
        <f>"7501125174841"</f>
        <v>7501125174841</v>
      </c>
      <c r="B40" t="s">
        <v>45</v>
      </c>
      <c r="C40">
        <v>131</v>
      </c>
      <c r="D40">
        <v>151</v>
      </c>
      <c r="E40">
        <v>60</v>
      </c>
      <c r="F40">
        <v>92</v>
      </c>
      <c r="G40">
        <v>82</v>
      </c>
      <c r="H40">
        <v>40</v>
      </c>
    </row>
    <row r="41" spans="1:8" hidden="1" x14ac:dyDescent="0.25"/>
  </sheetData>
  <autoFilter ref="A27:H27">
    <sortState ref="A28:L40">
      <sortCondition ref="A27"/>
    </sortState>
  </autoFilter>
  <sortState ref="A8:H28">
    <sortCondition ref="A28"/>
  </sortState>
  <mergeCells count="2">
    <mergeCell ref="C5:F5"/>
    <mergeCell ref="A2:H2"/>
  </mergeCells>
  <pageMargins left="0.7" right="0.7" top="0.75" bottom="0.75" header="0.3" footer="0.3"/>
  <pageSetup scale="7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5"/>
  <sheetViews>
    <sheetView workbookViewId="0">
      <selection activeCell="B20" sqref="B20"/>
    </sheetView>
  </sheetViews>
  <sheetFormatPr baseColWidth="10" defaultRowHeight="15" x14ac:dyDescent="0.25"/>
  <cols>
    <col min="1" max="1" width="14" style="2" bestFit="1" customWidth="1"/>
    <col min="2" max="2" width="33.140625" bestFit="1" customWidth="1"/>
    <col min="3" max="3" width="13.28515625" bestFit="1" customWidth="1"/>
    <col min="4" max="4" width="10.85546875" bestFit="1" customWidth="1"/>
    <col min="5" max="5" width="10.7109375" bestFit="1" customWidth="1"/>
    <col min="6" max="6" width="8.7109375" bestFit="1" customWidth="1"/>
    <col min="7" max="7" width="8.42578125" bestFit="1" customWidth="1"/>
  </cols>
  <sheetData>
    <row r="6" spans="1:7" x14ac:dyDescent="0.25">
      <c r="D6" t="s">
        <v>15</v>
      </c>
    </row>
    <row r="7" spans="1:7" x14ac:dyDescent="0.25">
      <c r="C7" t="s">
        <v>16</v>
      </c>
      <c r="D7" t="s">
        <v>17</v>
      </c>
      <c r="E7" t="s">
        <v>18</v>
      </c>
      <c r="F7" t="s">
        <v>19</v>
      </c>
      <c r="G7" t="s">
        <v>20</v>
      </c>
    </row>
    <row r="8" spans="1:7" x14ac:dyDescent="0.25">
      <c r="A8" s="2">
        <v>7501878707655</v>
      </c>
      <c r="B8" t="s">
        <v>21</v>
      </c>
      <c r="C8">
        <v>10.69</v>
      </c>
      <c r="D8">
        <v>5</v>
      </c>
      <c r="E8">
        <v>2</v>
      </c>
      <c r="F8">
        <v>1</v>
      </c>
      <c r="G8">
        <v>2</v>
      </c>
    </row>
    <row r="9" spans="1:7" x14ac:dyDescent="0.25">
      <c r="A9" s="2">
        <v>7501878709291</v>
      </c>
      <c r="B9" t="s">
        <v>22</v>
      </c>
      <c r="C9">
        <v>10.69</v>
      </c>
      <c r="D9">
        <v>5</v>
      </c>
      <c r="E9">
        <v>2</v>
      </c>
      <c r="F9">
        <v>1</v>
      </c>
      <c r="G9">
        <v>2</v>
      </c>
    </row>
    <row r="10" spans="1:7" x14ac:dyDescent="0.25">
      <c r="A10" s="2">
        <v>7501776330023</v>
      </c>
      <c r="B10" t="s">
        <v>23</v>
      </c>
      <c r="C10">
        <v>5.1387999999999998</v>
      </c>
      <c r="D10">
        <v>5</v>
      </c>
      <c r="E10">
        <v>3</v>
      </c>
      <c r="F10">
        <v>2</v>
      </c>
      <c r="G10">
        <v>3</v>
      </c>
    </row>
    <row r="11" spans="1:7" x14ac:dyDescent="0.25">
      <c r="A11" s="2">
        <v>7501776330078</v>
      </c>
      <c r="B11" t="s">
        <v>24</v>
      </c>
      <c r="C11">
        <v>5.1387999999999998</v>
      </c>
      <c r="D11">
        <v>2</v>
      </c>
      <c r="E11">
        <v>2</v>
      </c>
      <c r="F11">
        <v>1</v>
      </c>
      <c r="G11">
        <v>2</v>
      </c>
    </row>
    <row r="12" spans="1:7" x14ac:dyDescent="0.25">
      <c r="A12" s="2">
        <v>7501776330146</v>
      </c>
      <c r="B12" t="s">
        <v>25</v>
      </c>
      <c r="C12">
        <v>5.1387999999999998</v>
      </c>
      <c r="D12">
        <v>2</v>
      </c>
      <c r="E12">
        <v>2</v>
      </c>
      <c r="F12">
        <v>1</v>
      </c>
      <c r="G12">
        <v>2</v>
      </c>
    </row>
    <row r="13" spans="1:7" x14ac:dyDescent="0.25">
      <c r="A13" s="2">
        <v>7501776330511</v>
      </c>
      <c r="B13" t="s">
        <v>26</v>
      </c>
      <c r="C13">
        <v>5.1387999999999998</v>
      </c>
      <c r="D13">
        <v>2</v>
      </c>
      <c r="E13">
        <v>2</v>
      </c>
      <c r="F13">
        <v>1</v>
      </c>
      <c r="G13">
        <v>2</v>
      </c>
    </row>
    <row r="14" spans="1:7" x14ac:dyDescent="0.25">
      <c r="B14" t="s">
        <v>27</v>
      </c>
      <c r="C14">
        <v>14.12</v>
      </c>
      <c r="D14">
        <v>1</v>
      </c>
      <c r="E14">
        <v>1</v>
      </c>
      <c r="F14">
        <v>1</v>
      </c>
      <c r="G14">
        <v>1</v>
      </c>
    </row>
    <row r="15" spans="1:7" x14ac:dyDescent="0.25">
      <c r="B15" t="s">
        <v>28</v>
      </c>
      <c r="C15">
        <v>12.85</v>
      </c>
      <c r="D15">
        <v>2</v>
      </c>
      <c r="E15">
        <v>1</v>
      </c>
      <c r="F15">
        <v>1</v>
      </c>
      <c r="G1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2017-03-07T16:36:21Z</cp:lastPrinted>
  <dcterms:created xsi:type="dcterms:W3CDTF">2017-03-07T01:35:31Z</dcterms:created>
  <dcterms:modified xsi:type="dcterms:W3CDTF">2019-07-10T21:31:35Z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