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30" windowWidth="28035" windowHeight="11520"/>
  </bookViews>
  <sheets>
    <sheet name="Reporte (1)" sheetId="1" r:id="rId1"/>
  </sheets>
  <definedNames>
    <definedName name="_xlnm._FilterDatabase" localSheetId="0" hidden="1">'Reporte (1)'!$A$3:$T$3</definedName>
    <definedName name="_xlnm.Print_Area" localSheetId="0">'Reporte (1)'!$A$2:$O$15</definedName>
  </definedNames>
  <calcPr calcId="144525"/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4" i="1"/>
  <c r="S5" i="1"/>
  <c r="S6" i="1"/>
  <c r="S7" i="1"/>
  <c r="S8" i="1"/>
  <c r="S9" i="1"/>
  <c r="S10" i="1"/>
  <c r="S11" i="1"/>
  <c r="S12" i="1"/>
  <c r="S13" i="1"/>
  <c r="S14" i="1"/>
  <c r="S15" i="1"/>
  <c r="S4" i="1"/>
  <c r="R5" i="1"/>
  <c r="R6" i="1"/>
  <c r="R7" i="1"/>
  <c r="R8" i="1"/>
  <c r="R9" i="1"/>
  <c r="R10" i="1"/>
  <c r="R11" i="1"/>
  <c r="R12" i="1"/>
  <c r="R13" i="1"/>
  <c r="R14" i="1"/>
  <c r="R15" i="1"/>
  <c r="R4" i="1"/>
  <c r="Q5" i="1"/>
  <c r="Q6" i="1"/>
  <c r="Q7" i="1"/>
  <c r="Q8" i="1"/>
  <c r="Q9" i="1"/>
  <c r="Q10" i="1"/>
  <c r="Q11" i="1"/>
  <c r="Q12" i="1"/>
  <c r="Q13" i="1"/>
  <c r="Q14" i="1"/>
  <c r="Q15" i="1"/>
  <c r="Q4" i="1"/>
  <c r="N16" i="1"/>
  <c r="P16" i="1" s="1"/>
  <c r="K16" i="1"/>
  <c r="H16" i="1"/>
  <c r="E16" i="1"/>
  <c r="A9" i="1" l="1"/>
  <c r="A11" i="1"/>
  <c r="A8" i="1"/>
  <c r="A12" i="1"/>
  <c r="A6" i="1"/>
  <c r="A14" i="1"/>
  <c r="A10" i="1"/>
  <c r="A7" i="1"/>
  <c r="A13" i="1"/>
  <c r="A5" i="1"/>
  <c r="A15" i="1"/>
  <c r="A4" i="1"/>
</calcChain>
</file>

<file path=xl/sharedStrings.xml><?xml version="1.0" encoding="utf-8"?>
<sst xmlns="http://schemas.openxmlformats.org/spreadsheetml/2006/main" count="31" uniqueCount="22">
  <si>
    <t>SUCURSAL DIAZ ORDAZ</t>
  </si>
  <si>
    <t>SUCURSAL ARBOLEDAS</t>
  </si>
  <si>
    <t>SUCURSAL VILLEGAS</t>
  </si>
  <si>
    <t>SUCURSAL ALLENDE</t>
  </si>
  <si>
    <t>Código</t>
  </si>
  <si>
    <t>Descripción</t>
  </si>
  <si>
    <t>Venta</t>
  </si>
  <si>
    <t>Existencia Actual</t>
  </si>
  <si>
    <t>ELECTROLIT 625 ML. NARANJA-MAND.</t>
  </si>
  <si>
    <t>ELECTROLIT 625 ML. UVA.</t>
  </si>
  <si>
    <t>ELECTROLIT COCO 625 ML.</t>
  </si>
  <si>
    <t>ELECTROLIT FRESA -KIWI 625 ML.</t>
  </si>
  <si>
    <t>ELECTROLIT FRESA 625 ML.</t>
  </si>
  <si>
    <t>ELECTROLIT JAMAICA 625ML</t>
  </si>
  <si>
    <t>ELECTROLIT LIMA LIMON 625 ML.</t>
  </si>
  <si>
    <t>ELECTROLIT MANZANA 625 ML.</t>
  </si>
  <si>
    <t>ELECTROLIT MORA AZUL 625ML</t>
  </si>
  <si>
    <t>ELECTROLIT PIÑA 625 ML.</t>
  </si>
  <si>
    <t>ELECTROLIT TE VERDE LIMON 625ML</t>
  </si>
  <si>
    <t>ELECTROLIT TORONJA 625 ML.</t>
  </si>
  <si>
    <t>PEDIDO</t>
  </si>
  <si>
    <t>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</si>
</sst>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Fill="1" applyBorder="1" applyAlignment="1">
      <alignment horizontal="center"/>
    </xf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10" xfId="0" applyFill="1" applyBorder="1" applyAlignment="1">
      <alignment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10" xfId="0" applyFill="1" applyBorder="1"/>
    <xf numFmtId="0" fontId="0" fillId="0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6"/>
  <sheetViews>
    <sheetView tabSelected="1" workbookViewId="0">
      <selection activeCell="V12" sqref="V12"/>
    </sheetView>
  </sheetViews>
  <sheetFormatPr baseColWidth="10" defaultRowHeight="15" x14ac:dyDescent="0.25"/>
  <cols>
    <col min="1" max="1" width="14" style="2" bestFit="1" customWidth="1"/>
    <col min="2" max="2" width="34.5703125" style="2" bestFit="1" customWidth="1"/>
    <col min="3" max="4" width="0" style="4" hidden="1" customWidth="1"/>
    <col min="5" max="5" width="11.42578125" style="4"/>
    <col min="6" max="7" width="0" style="4" hidden="1" customWidth="1"/>
    <col min="8" max="8" width="11.42578125" style="4"/>
    <col min="9" max="10" width="0" style="4" hidden="1" customWidth="1"/>
    <col min="11" max="11" width="11.42578125" style="4"/>
    <col min="12" max="13" width="0" style="4" hidden="1" customWidth="1"/>
    <col min="14" max="14" width="11.42578125" style="4"/>
    <col min="15" max="15" width="11.42578125" style="2"/>
    <col min="16" max="20" width="0" style="2" hidden="1" customWidth="1"/>
    <col min="21" max="16384" width="11.42578125" style="2"/>
  </cols>
  <sheetData>
    <row r="1" spans="1:20" x14ac:dyDescent="0.25">
      <c r="B1" s="3"/>
    </row>
    <row r="2" spans="1:20" ht="39" customHeight="1" x14ac:dyDescent="0.25">
      <c r="C2" s="9" t="s">
        <v>0</v>
      </c>
      <c r="D2" s="9"/>
      <c r="E2" s="9"/>
      <c r="F2" s="9" t="s">
        <v>1</v>
      </c>
      <c r="G2" s="9"/>
      <c r="H2" s="9"/>
      <c r="I2" s="9" t="s">
        <v>2</v>
      </c>
      <c r="J2" s="9"/>
      <c r="K2" s="9"/>
      <c r="L2" s="9" t="s">
        <v>3</v>
      </c>
      <c r="M2" s="9"/>
      <c r="N2" s="10"/>
    </row>
    <row r="3" spans="1:20" s="7" customFormat="1" ht="30" x14ac:dyDescent="0.25">
      <c r="A3" s="5" t="s">
        <v>4</v>
      </c>
      <c r="B3" s="5" t="s">
        <v>5</v>
      </c>
      <c r="C3" s="6" t="s">
        <v>6</v>
      </c>
      <c r="D3" s="6" t="s">
        <v>7</v>
      </c>
      <c r="E3" s="6" t="s">
        <v>20</v>
      </c>
      <c r="F3" s="6" t="s">
        <v>6</v>
      </c>
      <c r="G3" s="6" t="s">
        <v>7</v>
      </c>
      <c r="H3" s="6" t="s">
        <v>20</v>
      </c>
      <c r="I3" s="6" t="s">
        <v>6</v>
      </c>
      <c r="J3" s="6" t="s">
        <v>7</v>
      </c>
      <c r="K3" s="6" t="s">
        <v>20</v>
      </c>
      <c r="L3" s="6" t="s">
        <v>6</v>
      </c>
      <c r="M3" s="6" t="s">
        <v>7</v>
      </c>
      <c r="N3" s="6" t="s">
        <v>20</v>
      </c>
      <c r="O3" s="6" t="s">
        <v>21</v>
      </c>
    </row>
    <row r="4" spans="1:20" x14ac:dyDescent="0.25">
      <c r="A4" s="8" t="str">
        <f>"7501125103520"</f>
        <v>7501125103520</v>
      </c>
      <c r="B4" s="8" t="s">
        <v>19</v>
      </c>
      <c r="C4" s="8">
        <v>286</v>
      </c>
      <c r="D4" s="8">
        <v>174</v>
      </c>
      <c r="E4" s="8">
        <v>10</v>
      </c>
      <c r="F4" s="8">
        <v>362</v>
      </c>
      <c r="G4" s="8">
        <v>199</v>
      </c>
      <c r="H4" s="8">
        <v>15</v>
      </c>
      <c r="I4" s="8">
        <v>103</v>
      </c>
      <c r="J4" s="8">
        <v>72</v>
      </c>
      <c r="K4" s="8">
        <v>3</v>
      </c>
      <c r="L4" s="8">
        <v>244</v>
      </c>
      <c r="M4" s="8">
        <v>102</v>
      </c>
      <c r="N4" s="1">
        <v>12</v>
      </c>
      <c r="O4" s="1">
        <v>14.75</v>
      </c>
      <c r="Q4" s="2">
        <f>E4*12</f>
        <v>120</v>
      </c>
      <c r="R4" s="2">
        <f>H4*12</f>
        <v>180</v>
      </c>
      <c r="S4" s="2">
        <f>K4*12</f>
        <v>36</v>
      </c>
      <c r="T4" s="2">
        <f>N4*12</f>
        <v>144</v>
      </c>
    </row>
    <row r="5" spans="1:20" x14ac:dyDescent="0.25">
      <c r="A5" s="8" t="str">
        <f>"7501125103582"</f>
        <v>7501125103582</v>
      </c>
      <c r="B5" s="8" t="s">
        <v>17</v>
      </c>
      <c r="C5" s="8">
        <v>324</v>
      </c>
      <c r="D5" s="8">
        <v>43</v>
      </c>
      <c r="E5" s="8">
        <v>25</v>
      </c>
      <c r="F5" s="8">
        <v>327</v>
      </c>
      <c r="G5" s="8">
        <v>174</v>
      </c>
      <c r="H5" s="8">
        <v>15</v>
      </c>
      <c r="I5" s="8">
        <v>287</v>
      </c>
      <c r="J5" s="8">
        <v>41</v>
      </c>
      <c r="K5" s="8">
        <v>15</v>
      </c>
      <c r="L5" s="8">
        <v>352</v>
      </c>
      <c r="M5" s="8">
        <v>62</v>
      </c>
      <c r="N5" s="1">
        <v>15</v>
      </c>
      <c r="O5" s="1">
        <v>14.75</v>
      </c>
      <c r="Q5" s="2">
        <f t="shared" ref="Q5:Q15" si="0">E5*12</f>
        <v>300</v>
      </c>
      <c r="R5" s="2">
        <f t="shared" ref="R5:R15" si="1">H5*12</f>
        <v>180</v>
      </c>
      <c r="S5" s="2">
        <f t="shared" ref="S5:S15" si="2">K5*12</f>
        <v>180</v>
      </c>
      <c r="T5" s="2">
        <f t="shared" ref="T5:T15" si="3">N5*12</f>
        <v>180</v>
      </c>
    </row>
    <row r="6" spans="1:20" x14ac:dyDescent="0.25">
      <c r="A6" s="8" t="str">
        <f>"7501125104268"</f>
        <v>7501125104268</v>
      </c>
      <c r="B6" s="8" t="s">
        <v>12</v>
      </c>
      <c r="C6" s="8">
        <v>499</v>
      </c>
      <c r="D6" s="8">
        <v>114</v>
      </c>
      <c r="E6" s="8">
        <v>35</v>
      </c>
      <c r="F6" s="8">
        <v>398</v>
      </c>
      <c r="G6" s="8">
        <v>127</v>
      </c>
      <c r="H6" s="8">
        <v>25</v>
      </c>
      <c r="I6" s="8">
        <v>247</v>
      </c>
      <c r="J6" s="8">
        <v>37</v>
      </c>
      <c r="K6" s="8">
        <v>10</v>
      </c>
      <c r="L6" s="8">
        <v>550</v>
      </c>
      <c r="M6" s="8">
        <v>147</v>
      </c>
      <c r="N6" s="1">
        <v>20</v>
      </c>
      <c r="O6" s="1">
        <v>14.75</v>
      </c>
      <c r="Q6" s="2">
        <f t="shared" si="0"/>
        <v>420</v>
      </c>
      <c r="R6" s="2">
        <f t="shared" si="1"/>
        <v>300</v>
      </c>
      <c r="S6" s="2">
        <f t="shared" si="2"/>
        <v>120</v>
      </c>
      <c r="T6" s="2">
        <f t="shared" si="3"/>
        <v>240</v>
      </c>
    </row>
    <row r="7" spans="1:20" x14ac:dyDescent="0.25">
      <c r="A7" s="8" t="str">
        <f>"7501125104343"</f>
        <v>7501125104343</v>
      </c>
      <c r="B7" s="8" t="s">
        <v>15</v>
      </c>
      <c r="C7" s="8">
        <v>384</v>
      </c>
      <c r="D7" s="8">
        <v>127</v>
      </c>
      <c r="E7" s="8">
        <v>25</v>
      </c>
      <c r="F7" s="8">
        <v>356</v>
      </c>
      <c r="G7" s="8">
        <v>118</v>
      </c>
      <c r="H7" s="8">
        <v>20</v>
      </c>
      <c r="I7" s="8">
        <v>138</v>
      </c>
      <c r="J7" s="8">
        <v>54</v>
      </c>
      <c r="K7" s="8">
        <v>7</v>
      </c>
      <c r="L7" s="8">
        <v>261</v>
      </c>
      <c r="M7" s="8">
        <v>59</v>
      </c>
      <c r="N7" s="1">
        <v>20</v>
      </c>
      <c r="O7" s="1">
        <v>14.75</v>
      </c>
      <c r="Q7" s="2">
        <f t="shared" si="0"/>
        <v>300</v>
      </c>
      <c r="R7" s="2">
        <f t="shared" si="1"/>
        <v>240</v>
      </c>
      <c r="S7" s="2">
        <f t="shared" si="2"/>
        <v>84</v>
      </c>
      <c r="T7" s="2">
        <f t="shared" si="3"/>
        <v>240</v>
      </c>
    </row>
    <row r="8" spans="1:20" x14ac:dyDescent="0.25">
      <c r="A8" s="8" t="str">
        <f>"7501125104411"</f>
        <v>7501125104411</v>
      </c>
      <c r="B8" s="8" t="s">
        <v>10</v>
      </c>
      <c r="C8" s="8">
        <v>379</v>
      </c>
      <c r="D8" s="8">
        <v>271</v>
      </c>
      <c r="E8" s="8">
        <v>10</v>
      </c>
      <c r="F8" s="8">
        <v>459</v>
      </c>
      <c r="G8" s="8">
        <v>186</v>
      </c>
      <c r="H8" s="8">
        <v>25</v>
      </c>
      <c r="I8" s="8">
        <v>176</v>
      </c>
      <c r="J8" s="8">
        <v>28</v>
      </c>
      <c r="K8" s="8">
        <v>10</v>
      </c>
      <c r="L8" s="8">
        <v>603</v>
      </c>
      <c r="M8" s="8">
        <v>233</v>
      </c>
      <c r="N8" s="1">
        <v>20</v>
      </c>
      <c r="O8" s="1">
        <v>14.75</v>
      </c>
      <c r="Q8" s="2">
        <f t="shared" si="0"/>
        <v>120</v>
      </c>
      <c r="R8" s="2">
        <f t="shared" si="1"/>
        <v>300</v>
      </c>
      <c r="S8" s="2">
        <f t="shared" si="2"/>
        <v>120</v>
      </c>
      <c r="T8" s="2">
        <f t="shared" si="3"/>
        <v>240</v>
      </c>
    </row>
    <row r="9" spans="1:20" x14ac:dyDescent="0.25">
      <c r="A9" s="8" t="str">
        <f>"7501125104688"</f>
        <v>7501125104688</v>
      </c>
      <c r="B9" s="8" t="s">
        <v>8</v>
      </c>
      <c r="C9" s="8">
        <v>134</v>
      </c>
      <c r="D9" s="8">
        <v>100</v>
      </c>
      <c r="E9" s="8">
        <v>3</v>
      </c>
      <c r="F9" s="8">
        <v>200</v>
      </c>
      <c r="G9" s="8">
        <v>118</v>
      </c>
      <c r="H9" s="8">
        <v>8</v>
      </c>
      <c r="I9" s="8">
        <v>94</v>
      </c>
      <c r="J9" s="8">
        <v>36</v>
      </c>
      <c r="K9" s="8">
        <v>5</v>
      </c>
      <c r="L9" s="8">
        <v>96</v>
      </c>
      <c r="M9" s="8">
        <v>39</v>
      </c>
      <c r="N9" s="1">
        <v>5</v>
      </c>
      <c r="O9" s="1">
        <v>14.75</v>
      </c>
      <c r="Q9" s="2">
        <f t="shared" si="0"/>
        <v>36</v>
      </c>
      <c r="R9" s="2">
        <f t="shared" si="1"/>
        <v>96</v>
      </c>
      <c r="S9" s="2">
        <f t="shared" si="2"/>
        <v>60</v>
      </c>
      <c r="T9" s="2">
        <f t="shared" si="3"/>
        <v>60</v>
      </c>
    </row>
    <row r="10" spans="1:20" x14ac:dyDescent="0.25">
      <c r="A10" s="8" t="str">
        <f>"7501125118562"</f>
        <v>7501125118562</v>
      </c>
      <c r="B10" s="8" t="s">
        <v>14</v>
      </c>
      <c r="C10" s="8">
        <v>83</v>
      </c>
      <c r="D10" s="8">
        <v>65</v>
      </c>
      <c r="E10" s="8">
        <v>5</v>
      </c>
      <c r="F10" s="8">
        <v>223</v>
      </c>
      <c r="G10" s="8">
        <v>90</v>
      </c>
      <c r="H10" s="8">
        <v>12</v>
      </c>
      <c r="I10" s="8">
        <v>126</v>
      </c>
      <c r="J10" s="8">
        <v>56</v>
      </c>
      <c r="K10" s="8">
        <v>6</v>
      </c>
      <c r="L10" s="8">
        <v>362</v>
      </c>
      <c r="M10" s="8">
        <v>124</v>
      </c>
      <c r="N10" s="1">
        <v>20</v>
      </c>
      <c r="O10" s="1">
        <v>14.75</v>
      </c>
      <c r="Q10" s="2">
        <f t="shared" si="0"/>
        <v>60</v>
      </c>
      <c r="R10" s="2">
        <f t="shared" si="1"/>
        <v>144</v>
      </c>
      <c r="S10" s="2">
        <f t="shared" si="2"/>
        <v>72</v>
      </c>
      <c r="T10" s="2">
        <f t="shared" si="3"/>
        <v>240</v>
      </c>
    </row>
    <row r="11" spans="1:20" x14ac:dyDescent="0.25">
      <c r="A11" s="8" t="str">
        <f>"7501125144851"</f>
        <v>7501125144851</v>
      </c>
      <c r="B11" s="8" t="s">
        <v>9</v>
      </c>
      <c r="C11" s="8">
        <v>380</v>
      </c>
      <c r="D11" s="8">
        <v>38</v>
      </c>
      <c r="E11" s="8">
        <v>30</v>
      </c>
      <c r="F11" s="8">
        <v>357</v>
      </c>
      <c r="G11" s="8">
        <v>52</v>
      </c>
      <c r="H11" s="8">
        <v>25</v>
      </c>
      <c r="I11" s="8">
        <v>180</v>
      </c>
      <c r="J11" s="8">
        <v>0</v>
      </c>
      <c r="K11" s="8">
        <v>10</v>
      </c>
      <c r="L11" s="8">
        <v>591</v>
      </c>
      <c r="M11" s="8">
        <v>57</v>
      </c>
      <c r="N11" s="1">
        <v>25</v>
      </c>
      <c r="O11" s="1">
        <v>14.75</v>
      </c>
      <c r="Q11" s="2">
        <f t="shared" si="0"/>
        <v>360</v>
      </c>
      <c r="R11" s="2">
        <f t="shared" si="1"/>
        <v>300</v>
      </c>
      <c r="S11" s="2">
        <f t="shared" si="2"/>
        <v>120</v>
      </c>
      <c r="T11" s="2">
        <f t="shared" si="3"/>
        <v>300</v>
      </c>
    </row>
    <row r="12" spans="1:20" x14ac:dyDescent="0.25">
      <c r="A12" s="8" t="str">
        <f>"7501125149221"</f>
        <v>7501125149221</v>
      </c>
      <c r="B12" s="8" t="s">
        <v>11</v>
      </c>
      <c r="C12" s="8">
        <v>336</v>
      </c>
      <c r="D12" s="8">
        <v>100</v>
      </c>
      <c r="E12" s="8">
        <v>20</v>
      </c>
      <c r="F12" s="8">
        <v>317</v>
      </c>
      <c r="G12" s="8">
        <v>116</v>
      </c>
      <c r="H12" s="8">
        <v>18</v>
      </c>
      <c r="I12" s="8">
        <v>283</v>
      </c>
      <c r="J12" s="8">
        <v>32</v>
      </c>
      <c r="K12" s="8">
        <v>15</v>
      </c>
      <c r="L12" s="8">
        <v>346</v>
      </c>
      <c r="M12" s="8">
        <v>118</v>
      </c>
      <c r="N12" s="1">
        <v>20</v>
      </c>
      <c r="O12" s="1">
        <v>14.75</v>
      </c>
      <c r="Q12" s="2">
        <f t="shared" si="0"/>
        <v>240</v>
      </c>
      <c r="R12" s="2">
        <f t="shared" si="1"/>
        <v>216</v>
      </c>
      <c r="S12" s="2">
        <f t="shared" si="2"/>
        <v>180</v>
      </c>
      <c r="T12" s="2">
        <f t="shared" si="3"/>
        <v>240</v>
      </c>
    </row>
    <row r="13" spans="1:20" x14ac:dyDescent="0.25">
      <c r="A13" s="8" t="str">
        <f>"7501125174797"</f>
        <v>7501125174797</v>
      </c>
      <c r="B13" s="8" t="s">
        <v>16</v>
      </c>
      <c r="C13" s="8">
        <v>169</v>
      </c>
      <c r="D13" s="8">
        <v>69</v>
      </c>
      <c r="E13" s="8">
        <v>10</v>
      </c>
      <c r="F13" s="8">
        <v>156</v>
      </c>
      <c r="G13" s="8">
        <v>49</v>
      </c>
      <c r="H13" s="8">
        <v>9</v>
      </c>
      <c r="I13" s="8">
        <v>72</v>
      </c>
      <c r="J13" s="8">
        <v>12</v>
      </c>
      <c r="K13" s="8">
        <v>5</v>
      </c>
      <c r="L13" s="8">
        <v>177</v>
      </c>
      <c r="M13" s="8">
        <v>3</v>
      </c>
      <c r="N13" s="1">
        <v>15</v>
      </c>
      <c r="O13" s="1">
        <v>14.75</v>
      </c>
      <c r="Q13" s="2">
        <f t="shared" si="0"/>
        <v>120</v>
      </c>
      <c r="R13" s="2">
        <f t="shared" si="1"/>
        <v>108</v>
      </c>
      <c r="S13" s="2">
        <f t="shared" si="2"/>
        <v>60</v>
      </c>
      <c r="T13" s="2">
        <f t="shared" si="3"/>
        <v>180</v>
      </c>
    </row>
    <row r="14" spans="1:20" x14ac:dyDescent="0.25">
      <c r="A14" s="8" t="str">
        <f>"7501125174803"</f>
        <v>7501125174803</v>
      </c>
      <c r="B14" s="8" t="s">
        <v>13</v>
      </c>
      <c r="C14" s="8">
        <v>321</v>
      </c>
      <c r="D14" s="8">
        <v>84</v>
      </c>
      <c r="E14" s="8">
        <v>20</v>
      </c>
      <c r="F14" s="8">
        <v>260</v>
      </c>
      <c r="G14" s="8">
        <v>126</v>
      </c>
      <c r="H14" s="8">
        <v>12</v>
      </c>
      <c r="I14" s="8">
        <v>236</v>
      </c>
      <c r="J14" s="8">
        <v>47</v>
      </c>
      <c r="K14" s="8">
        <v>10</v>
      </c>
      <c r="L14" s="8">
        <v>281</v>
      </c>
      <c r="M14" s="8">
        <v>115</v>
      </c>
      <c r="N14" s="1">
        <v>14</v>
      </c>
      <c r="O14" s="1">
        <v>14.75</v>
      </c>
      <c r="Q14" s="2">
        <f t="shared" si="0"/>
        <v>240</v>
      </c>
      <c r="R14" s="2">
        <f t="shared" si="1"/>
        <v>144</v>
      </c>
      <c r="S14" s="2">
        <f t="shared" si="2"/>
        <v>120</v>
      </c>
      <c r="T14" s="2">
        <f t="shared" si="3"/>
        <v>168</v>
      </c>
    </row>
    <row r="15" spans="1:20" x14ac:dyDescent="0.25">
      <c r="A15" s="8" t="str">
        <f>"7501125174841"</f>
        <v>7501125174841</v>
      </c>
      <c r="B15" s="8" t="s">
        <v>18</v>
      </c>
      <c r="C15" s="8">
        <v>166</v>
      </c>
      <c r="D15" s="8">
        <v>125</v>
      </c>
      <c r="E15" s="8">
        <v>5</v>
      </c>
      <c r="F15" s="8">
        <v>95</v>
      </c>
      <c r="G15" s="8">
        <v>200</v>
      </c>
      <c r="H15" s="8">
        <v>10</v>
      </c>
      <c r="I15" s="8">
        <v>114</v>
      </c>
      <c r="J15" s="8">
        <v>55</v>
      </c>
      <c r="K15" s="8">
        <v>5</v>
      </c>
      <c r="L15" s="8">
        <v>65</v>
      </c>
      <c r="M15" s="8">
        <v>65</v>
      </c>
      <c r="N15" s="1">
        <v>5</v>
      </c>
      <c r="O15" s="1">
        <v>14.75</v>
      </c>
      <c r="Q15" s="2">
        <f t="shared" si="0"/>
        <v>60</v>
      </c>
      <c r="R15" s="2">
        <f t="shared" si="1"/>
        <v>120</v>
      </c>
      <c r="S15" s="2">
        <f t="shared" si="2"/>
        <v>60</v>
      </c>
      <c r="T15" s="2">
        <f t="shared" si="3"/>
        <v>60</v>
      </c>
    </row>
    <row r="16" spans="1:20" x14ac:dyDescent="0.25">
      <c r="E16" s="4">
        <f>SUM(E4:E15)</f>
        <v>198</v>
      </c>
      <c r="H16" s="4">
        <f>SUM(H4:H15)</f>
        <v>194</v>
      </c>
      <c r="K16" s="4">
        <f>SUM(K4:K15)</f>
        <v>101</v>
      </c>
      <c r="N16" s="4">
        <f>SUM(N4:N15)</f>
        <v>191</v>
      </c>
      <c r="P16" s="2">
        <f>SUM(C16:N16)</f>
        <v>684</v>
      </c>
    </row>
  </sheetData>
  <autoFilter ref="A3:T3"/>
  <mergeCells count="4">
    <mergeCell ref="C2:E2"/>
    <mergeCell ref="F2:H2"/>
    <mergeCell ref="I2:K2"/>
    <mergeCell ref="L2:N2"/>
  </mergeCells>
  <pageMargins left="0.7" right="0.7" top="0.75" bottom="0.75" header="0.3" footer="0.3"/>
  <pageSetup scale="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Reporte (1)</vt:lpstr>
      <vt:lpstr>'Reporte (1)'!Área_de_impresión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Charur</dc:creator>
  <cp:lastModifiedBy>Gloria Charur</cp:lastModifiedBy>
  <cp:lastPrinted>2019-07-30T16:43:33Z</cp:lastPrinted>
  <dcterms:created xsi:type="dcterms:W3CDTF">2019-07-30T16:45:20Z</dcterms:created>
  <dcterms:modified xsi:type="dcterms:W3CDTF">2019-08-24T15:23:16Z</dcterms:modified>
</cp:coreProperties>
</file>