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395" windowHeight="10395"/>
  </bookViews>
  <sheets>
    <sheet name="PEDIDO PROMOCIONES" sheetId="1" r:id="rId1"/>
    <sheet name="PEDIDO LINEA" sheetId="2" r:id="rId2"/>
    <sheet name="Hoja1" sheetId="3" r:id="rId3"/>
  </sheets>
  <definedNames>
    <definedName name="_xlnm._FilterDatabase" localSheetId="1" hidden="1">'PEDIDO LINEA'!$A$1:$T$1</definedName>
    <definedName name="_xlnm._FilterDatabase" localSheetId="0" hidden="1">'PEDIDO PROMOCIONES'!$A$1:$L$1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R5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R15" i="2"/>
  <c r="S15" i="2" s="1"/>
  <c r="H15" i="2"/>
  <c r="R16" i="2"/>
  <c r="S16" i="2" s="1"/>
  <c r="H16" i="2"/>
  <c r="N15" i="2" l="1"/>
  <c r="O15" i="2" s="1"/>
  <c r="O16" i="2"/>
  <c r="T2" i="2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41" i="1" l="1"/>
  <c r="H41" i="1"/>
  <c r="J40" i="1"/>
  <c r="H40" i="1"/>
  <c r="J39" i="1"/>
  <c r="H39" i="1"/>
  <c r="J38" i="1"/>
  <c r="H38" i="1"/>
  <c r="J37" i="1"/>
  <c r="H37" i="1"/>
  <c r="J7" i="1"/>
  <c r="H7" i="1"/>
  <c r="J6" i="1"/>
  <c r="H6" i="1"/>
  <c r="J5" i="1"/>
  <c r="H5" i="1"/>
  <c r="J4" i="1"/>
  <c r="H4" i="1"/>
  <c r="H8" i="1"/>
  <c r="J8" i="1"/>
  <c r="H10" i="1"/>
  <c r="J10" i="1"/>
  <c r="H14" i="1"/>
  <c r="J14" i="1"/>
  <c r="H12" i="1"/>
  <c r="J12" i="1"/>
  <c r="H18" i="1"/>
  <c r="J18" i="1"/>
  <c r="H15" i="1"/>
  <c r="J15" i="1"/>
  <c r="H13" i="1"/>
  <c r="J13" i="1"/>
  <c r="H9" i="1"/>
  <c r="J9" i="1"/>
  <c r="H16" i="1"/>
  <c r="J16" i="1"/>
  <c r="H17" i="1"/>
  <c r="J17" i="1"/>
  <c r="H11" i="1"/>
  <c r="J11" i="1"/>
  <c r="J51" i="1"/>
  <c r="H51" i="1"/>
  <c r="J50" i="1"/>
  <c r="H50" i="1"/>
  <c r="J49" i="1"/>
  <c r="H49" i="1"/>
  <c r="J48" i="1"/>
  <c r="H48" i="1"/>
  <c r="J47" i="1"/>
  <c r="H47" i="1"/>
  <c r="J46" i="1"/>
  <c r="H46" i="1"/>
  <c r="H33" i="1"/>
  <c r="J33" i="1"/>
  <c r="J3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42" i="1"/>
  <c r="J43" i="1"/>
  <c r="J44" i="1"/>
  <c r="J45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H3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42" i="1"/>
  <c r="H43" i="1"/>
  <c r="H44" i="1"/>
  <c r="H45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R6" i="2" l="1"/>
  <c r="H6" i="2"/>
  <c r="R9" i="2"/>
  <c r="H9" i="2"/>
  <c r="R14" i="2"/>
  <c r="H14" i="2"/>
  <c r="R64" i="2"/>
  <c r="H64" i="2"/>
  <c r="R8" i="2"/>
  <c r="H8" i="2"/>
  <c r="R7" i="2"/>
  <c r="H7" i="2"/>
  <c r="H55" i="2"/>
  <c r="R40" i="2"/>
  <c r="H40" i="2"/>
  <c r="R30" i="2"/>
  <c r="H30" i="2"/>
  <c r="R54" i="2"/>
  <c r="H54" i="2"/>
  <c r="R47" i="2"/>
  <c r="H47" i="2"/>
  <c r="R12" i="2"/>
  <c r="H12" i="2"/>
  <c r="R28" i="2"/>
  <c r="H28" i="2"/>
  <c r="R27" i="2"/>
  <c r="H27" i="2"/>
  <c r="R26" i="2"/>
  <c r="H26" i="2"/>
  <c r="R3" i="2"/>
  <c r="H3" i="2"/>
  <c r="R2" i="2"/>
  <c r="H2" i="2"/>
  <c r="R25" i="2"/>
  <c r="H25" i="2"/>
  <c r="R59" i="2"/>
  <c r="H59" i="2"/>
  <c r="R23" i="2"/>
  <c r="H23" i="2"/>
  <c r="R22" i="2"/>
  <c r="H22" i="2"/>
  <c r="R24" i="2"/>
  <c r="H24" i="2"/>
  <c r="R61" i="2"/>
  <c r="H61" i="2"/>
  <c r="R65" i="2"/>
  <c r="H65" i="2"/>
  <c r="R62" i="2"/>
  <c r="H62" i="2"/>
  <c r="R63" i="2"/>
  <c r="H63" i="2"/>
  <c r="R66" i="2"/>
  <c r="H66" i="2"/>
  <c r="R45" i="2"/>
  <c r="H45" i="2"/>
  <c r="R35" i="2"/>
  <c r="H35" i="2"/>
  <c r="R53" i="2"/>
  <c r="H53" i="2"/>
  <c r="R33" i="2"/>
  <c r="H33" i="2"/>
  <c r="R46" i="2"/>
  <c r="H46" i="2"/>
  <c r="R48" i="2"/>
  <c r="H48" i="2"/>
  <c r="R13" i="2"/>
  <c r="H13" i="2"/>
  <c r="R18" i="2"/>
  <c r="H18" i="2"/>
  <c r="R19" i="2"/>
  <c r="H19" i="2"/>
  <c r="R20" i="2"/>
  <c r="H20" i="2"/>
  <c r="R17" i="2"/>
  <c r="H17" i="2"/>
  <c r="R10" i="2"/>
  <c r="H10" i="2"/>
  <c r="R11" i="2"/>
  <c r="H11" i="2"/>
  <c r="R57" i="2"/>
  <c r="H57" i="2"/>
  <c r="R56" i="2"/>
  <c r="H56" i="2"/>
  <c r="R58" i="2"/>
  <c r="H58" i="2"/>
  <c r="R29" i="2"/>
  <c r="H29" i="2"/>
  <c r="R38" i="2"/>
  <c r="H38" i="2"/>
  <c r="R37" i="2"/>
  <c r="H37" i="2"/>
  <c r="R44" i="2"/>
  <c r="H44" i="2"/>
  <c r="R43" i="2"/>
  <c r="H43" i="2"/>
  <c r="R42" i="2"/>
  <c r="H42" i="2"/>
  <c r="R41" i="2"/>
  <c r="H41" i="2"/>
  <c r="R31" i="2"/>
  <c r="H31" i="2"/>
  <c r="R36" i="2"/>
  <c r="H36" i="2"/>
  <c r="R50" i="2"/>
  <c r="H50" i="2"/>
  <c r="R49" i="2"/>
  <c r="H49" i="2"/>
  <c r="R52" i="2"/>
  <c r="H52" i="2"/>
  <c r="R51" i="2"/>
  <c r="H51" i="2"/>
  <c r="R34" i="2"/>
  <c r="H34" i="2"/>
  <c r="R32" i="2"/>
  <c r="H32" i="2"/>
  <c r="R39" i="2"/>
  <c r="H39" i="2"/>
  <c r="R21" i="2"/>
  <c r="H21" i="2"/>
  <c r="R5" i="2"/>
  <c r="H5" i="2"/>
  <c r="R4" i="2"/>
  <c r="H4" i="2"/>
  <c r="R60" i="2"/>
  <c r="H60" i="2"/>
  <c r="N32" i="2" l="1"/>
  <c r="S36" i="2"/>
  <c r="N36" i="2" s="1"/>
  <c r="O36" i="2" s="1"/>
  <c r="S41" i="2"/>
  <c r="N41" i="2"/>
  <c r="N37" i="2"/>
  <c r="S19" i="2"/>
  <c r="N19" i="2"/>
  <c r="N46" i="2"/>
  <c r="S45" i="2"/>
  <c r="N45" i="2"/>
  <c r="S65" i="2"/>
  <c r="N65" i="2"/>
  <c r="O65" i="2" s="1"/>
  <c r="S25" i="2"/>
  <c r="N25" i="2"/>
  <c r="S27" i="2"/>
  <c r="N27" i="2"/>
  <c r="O27" i="2" s="1"/>
  <c r="S12" i="2"/>
  <c r="N12" i="2"/>
  <c r="S40" i="2"/>
  <c r="N40" i="2"/>
  <c r="O40" i="2" s="1"/>
  <c r="S5" i="2"/>
  <c r="N5" i="2"/>
  <c r="O5" i="2" s="1"/>
  <c r="S34" i="2"/>
  <c r="N34" i="2" s="1"/>
  <c r="O34" i="2" s="1"/>
  <c r="S50" i="2"/>
  <c r="N50" i="2"/>
  <c r="S42" i="2"/>
  <c r="N42" i="2" s="1"/>
  <c r="O42" i="2" s="1"/>
  <c r="S44" i="2"/>
  <c r="N44" i="2"/>
  <c r="S58" i="2"/>
  <c r="N58" i="2"/>
  <c r="S57" i="2"/>
  <c r="N57" i="2"/>
  <c r="O57" i="2" s="1"/>
  <c r="S10" i="2"/>
  <c r="N10" i="2"/>
  <c r="S20" i="2"/>
  <c r="N20" i="2"/>
  <c r="O20" i="2" s="1"/>
  <c r="S18" i="2"/>
  <c r="N18" i="2"/>
  <c r="S48" i="2"/>
  <c r="N48" i="2"/>
  <c r="O48" i="2" s="1"/>
  <c r="S33" i="2"/>
  <c r="N33" i="2" s="1"/>
  <c r="O33" i="2" s="1"/>
  <c r="N35" i="2"/>
  <c r="S62" i="2"/>
  <c r="N62" i="2" s="1"/>
  <c r="O62" i="2" s="1"/>
  <c r="N22" i="2"/>
  <c r="S2" i="2"/>
  <c r="N2" i="2"/>
  <c r="O2" i="2" s="1"/>
  <c r="N26" i="2"/>
  <c r="S30" i="2"/>
  <c r="N30" i="2"/>
  <c r="S21" i="2"/>
  <c r="N21" i="2" s="1"/>
  <c r="O21" i="2" s="1"/>
  <c r="S49" i="2"/>
  <c r="N49" i="2"/>
  <c r="O49" i="2" s="1"/>
  <c r="S29" i="2"/>
  <c r="N29" i="2"/>
  <c r="N56" i="2"/>
  <c r="S63" i="2"/>
  <c r="N63" i="2"/>
  <c r="S3" i="2"/>
  <c r="N3" i="2"/>
  <c r="N54" i="2"/>
  <c r="S6" i="2"/>
  <c r="N6" i="2"/>
  <c r="O6" i="2" s="1"/>
  <c r="S60" i="2"/>
  <c r="N60" i="2" s="1"/>
  <c r="O60" i="2" s="1"/>
  <c r="S39" i="2"/>
  <c r="N39" i="2"/>
  <c r="S52" i="2"/>
  <c r="N52" i="2" s="1"/>
  <c r="O52" i="2" s="1"/>
  <c r="S31" i="2"/>
  <c r="N31" i="2"/>
  <c r="O31" i="2" s="1"/>
  <c r="S7" i="2"/>
  <c r="N7" i="2" s="1"/>
  <c r="O7" i="2" s="1"/>
  <c r="S64" i="2"/>
  <c r="N64" i="2"/>
  <c r="O64" i="2" s="1"/>
  <c r="N9" i="2"/>
  <c r="N51" i="2"/>
  <c r="S17" i="2"/>
  <c r="N17" i="2"/>
  <c r="O17" i="2" s="1"/>
  <c r="S4" i="2"/>
  <c r="N4" i="2" s="1"/>
  <c r="O4" i="2" s="1"/>
  <c r="O45" i="2"/>
  <c r="S51" i="2"/>
  <c r="O41" i="2"/>
  <c r="O19" i="2"/>
  <c r="O63" i="2"/>
  <c r="S26" i="2"/>
  <c r="O44" i="2"/>
  <c r="S24" i="2"/>
  <c r="O12" i="2"/>
  <c r="S47" i="2"/>
  <c r="N47" i="2" s="1"/>
  <c r="S54" i="2"/>
  <c r="S9" i="2"/>
  <c r="O29" i="2"/>
  <c r="O10" i="2"/>
  <c r="O50" i="2"/>
  <c r="O30" i="2"/>
  <c r="S32" i="2"/>
  <c r="S38" i="2"/>
  <c r="S56" i="2"/>
  <c r="S13" i="2"/>
  <c r="O39" i="2"/>
  <c r="S37" i="2"/>
  <c r="S11" i="2"/>
  <c r="O18" i="2"/>
  <c r="S35" i="2"/>
  <c r="S43" i="2"/>
  <c r="O58" i="2"/>
  <c r="S53" i="2"/>
  <c r="N53" i="2" s="1"/>
  <c r="S66" i="2"/>
  <c r="S22" i="2"/>
  <c r="S46" i="2"/>
  <c r="S61" i="2"/>
  <c r="N61" i="2" s="1"/>
  <c r="S23" i="2"/>
  <c r="S59" i="2"/>
  <c r="O3" i="2"/>
  <c r="S28" i="2"/>
  <c r="O25" i="2"/>
  <c r="S55" i="2"/>
  <c r="N55" i="2" s="1"/>
  <c r="O55" i="2" s="1"/>
  <c r="S8" i="2"/>
  <c r="N8" i="2" s="1"/>
  <c r="S14" i="2"/>
  <c r="O38" i="2" l="1"/>
  <c r="O59" i="2"/>
  <c r="O46" i="2"/>
  <c r="O37" i="2"/>
  <c r="O32" i="2"/>
  <c r="O9" i="2"/>
  <c r="O54" i="2"/>
  <c r="O26" i="2"/>
  <c r="O51" i="2"/>
  <c r="N24" i="2"/>
  <c r="O24" i="2" s="1"/>
  <c r="O43" i="2"/>
  <c r="O53" i="2"/>
  <c r="O23" i="2"/>
  <c r="O22" i="2"/>
  <c r="O35" i="2"/>
  <c r="O56" i="2"/>
  <c r="O47" i="2"/>
  <c r="N23" i="2"/>
  <c r="N13" i="2"/>
  <c r="O13" i="2" s="1"/>
  <c r="N43" i="2"/>
  <c r="N28" i="2"/>
  <c r="O28" i="2" s="1"/>
  <c r="N59" i="2"/>
  <c r="N14" i="2"/>
  <c r="O14" i="2" s="1"/>
  <c r="N11" i="2"/>
  <c r="O11" i="2" s="1"/>
  <c r="O61" i="2"/>
  <c r="N38" i="2"/>
  <c r="O8" i="2"/>
  <c r="N66" i="2"/>
  <c r="O66" i="2" s="1"/>
</calcChain>
</file>

<file path=xl/sharedStrings.xml><?xml version="1.0" encoding="utf-8"?>
<sst xmlns="http://schemas.openxmlformats.org/spreadsheetml/2006/main" count="401" uniqueCount="267">
  <si>
    <t>SKU</t>
  </si>
  <si>
    <t>DESCRIPCION</t>
  </si>
  <si>
    <t>Azucarera C/T De Metal 379Ml</t>
  </si>
  <si>
    <t>Plato Extendido Coliseo 27.3Cm</t>
  </si>
  <si>
    <t xml:space="preserve">Plato Extendido Tempo 22.9Cm </t>
  </si>
  <si>
    <t>Plato Extendido Arcos 23.5Cm</t>
  </si>
  <si>
    <t xml:space="preserve">Plato Hondo Magueyes Mb 19.7 Cm / D: 196.85 Mm   </t>
  </si>
  <si>
    <t>Plato Hondo Rosas Mb 19.7Cm</t>
  </si>
  <si>
    <t>Plato Hondo Clásica Mb 19.7Cm</t>
  </si>
  <si>
    <t>Plato Hondo Clásica Uva 19.7Cm</t>
  </si>
  <si>
    <t>Molcajete Frost 320Ml</t>
  </si>
  <si>
    <t>Tequilero Rombus</t>
  </si>
  <si>
    <t>Tequilero Doble 41Ml/1.4Oz</t>
  </si>
  <si>
    <t>Tequilero Doble Esp 59Ml/2Oz</t>
  </si>
  <si>
    <t>Copa Chabela 620Ml/21Oz</t>
  </si>
  <si>
    <t xml:space="preserve">Hielera Rombus </t>
  </si>
  <si>
    <t>Ensaladera Helena</t>
  </si>
  <si>
    <t>Plato Pastel Yute</t>
  </si>
  <si>
    <t>Plato Extendido Yute</t>
  </si>
  <si>
    <t>Vaso Yute</t>
  </si>
  <si>
    <t>Vaso Hb Rombus</t>
  </si>
  <si>
    <t>Vaso Dof Rombus</t>
  </si>
  <si>
    <t>Jgo Polka Ejecutiva 2Pz</t>
  </si>
  <si>
    <t>Green Juice Hb</t>
  </si>
  <si>
    <t>Green Juice Dof</t>
  </si>
  <si>
    <t>Vajilla Yute 12 Pz</t>
  </si>
  <si>
    <t>7519 Copa Vino Giorgio 355 Ml /12Oz</t>
  </si>
  <si>
    <t>7520 Copa Vino Giorgio 532 Ml /18Oz</t>
  </si>
  <si>
    <t>L'Esprit Du Vin Champagne 210Ml</t>
  </si>
  <si>
    <t>L'Esprit Du Vin Wine 410Ml</t>
  </si>
  <si>
    <t>L'Esprit Du Vin Wine 530Ml</t>
  </si>
  <si>
    <t xml:space="preserve">SALERO LUNITA                 </t>
  </si>
  <si>
    <t>TAZON DULCERO GRABADO DIAMANTE</t>
  </si>
  <si>
    <t xml:space="preserve">TAZON MANZANA                 </t>
  </si>
  <si>
    <t xml:space="preserve">BARRIL C/TAPA VIDRIO 5 LT     </t>
  </si>
  <si>
    <t xml:space="preserve">BARRIL C/TAPA VIDRIO 9.2 L    </t>
  </si>
  <si>
    <t xml:space="preserve">FLANERA ESTRIADA LUNITA       </t>
  </si>
  <si>
    <t xml:space="preserve">CENICERO CUADRADO             </t>
  </si>
  <si>
    <t>BATERIA 4 PZ</t>
  </si>
  <si>
    <t>JUEGO DE BATERIA BAKERS</t>
  </si>
  <si>
    <t>VAJILLA ARCOS 16 PZ</t>
  </si>
  <si>
    <t>VAJILLA DIAMANTE 20 PZ</t>
  </si>
  <si>
    <t>JGO 4 VASOS CERVECEROS</t>
  </si>
  <si>
    <t>Precio</t>
  </si>
  <si>
    <t>JGO DE 8 VASOS ROMBUS</t>
  </si>
  <si>
    <t>JUEGO DE AGUA QUETZAL 6PZ</t>
  </si>
  <si>
    <t>JGO DE AGUA MODERNO</t>
  </si>
  <si>
    <t>VASO BALA SWIRL 465ML.</t>
  </si>
  <si>
    <t>1 CJ</t>
  </si>
  <si>
    <t>COPA BALI 2664 380ML.</t>
  </si>
  <si>
    <t>VASO STIBA 510 ML</t>
  </si>
  <si>
    <t>2 CJ</t>
  </si>
  <si>
    <t>VASO ORBITAS 545 ML</t>
  </si>
  <si>
    <t>3 CJ</t>
  </si>
  <si>
    <t>VASO ESPIRAL 532 ML.</t>
  </si>
  <si>
    <t>4 CJ</t>
  </si>
  <si>
    <t>VASO CAMELOT COOLER 479ML</t>
  </si>
  <si>
    <t>VASO BALA AZUL ZAFIRO 465ML</t>
  </si>
  <si>
    <t>TARRO MARI TIME 15OZ</t>
  </si>
  <si>
    <t>COPA OLIMPO ATOMIZADO MORADO</t>
  </si>
  <si>
    <t>COPA OLIMPO ATOMIZADO AMARILLO</t>
  </si>
  <si>
    <t>COPA OLIMPO ATOMIZADO ROJO</t>
  </si>
  <si>
    <t>COPA OLIMPO ATOMIZADO AZUL</t>
  </si>
  <si>
    <t>COPA OLIMPO ATOMIZADO NARANJA</t>
  </si>
  <si>
    <t>COPA OLIMPO ATOMIZADO VERDE</t>
  </si>
  <si>
    <t>VASO DURAZNOS</t>
  </si>
  <si>
    <t xml:space="preserve">VASO LIMONES </t>
  </si>
  <si>
    <t>VASO FRUTAS</t>
  </si>
  <si>
    <t>VASO ATOMIZADO ROJO</t>
  </si>
  <si>
    <t>VASO CAFETERO PRIMAVERA</t>
  </si>
  <si>
    <t>VASO CAFETERO CONSUELO</t>
  </si>
  <si>
    <t>TAZON GIRASOLES</t>
  </si>
  <si>
    <t>TAZON ROSAS ROJAS</t>
  </si>
  <si>
    <t>TAZON MANZANAS</t>
  </si>
  <si>
    <t>2CJ</t>
  </si>
  <si>
    <t>TAZON LORETO CRISTALINO</t>
  </si>
  <si>
    <t>BANDEJA RECTANGULAR LUNITA</t>
  </si>
  <si>
    <t>ENSALADERA GDE ISABEL</t>
  </si>
  <si>
    <t>TETERA DE BOROSILICATO</t>
  </si>
  <si>
    <t>4 PZ</t>
  </si>
  <si>
    <t>SARTEN DE HIERRO VACIADO 20 CM</t>
  </si>
  <si>
    <t>SARTEN DE HIERRO VACIADO 26 CM</t>
  </si>
  <si>
    <t>PEDIDO STR</t>
  </si>
  <si>
    <t>PEDIDO LA MISION</t>
  </si>
  <si>
    <t>MOLDE</t>
  </si>
  <si>
    <t>Pzas X Caja</t>
  </si>
  <si>
    <t>UM</t>
  </si>
  <si>
    <t>Cantidad de Piezas</t>
  </si>
  <si>
    <t xml:space="preserve">PRECIO DE LISTA </t>
  </si>
  <si>
    <t>DESC ADIC</t>
  </si>
  <si>
    <t>PESO KG</t>
  </si>
  <si>
    <t>CUBICAJE M3</t>
  </si>
  <si>
    <t>MASTERS X TARIMA</t>
  </si>
  <si>
    <t>Precio Factura</t>
  </si>
  <si>
    <t>Valor Pedido</t>
  </si>
  <si>
    <t>Descto 35%</t>
  </si>
  <si>
    <t>Descto. Adicional</t>
  </si>
  <si>
    <t>PC</t>
  </si>
  <si>
    <t>Vasito Boston 32Ml/1.1Oz</t>
  </si>
  <si>
    <t>JG</t>
  </si>
  <si>
    <t>Azucarera C/T De Vidrio 375Ml</t>
  </si>
  <si>
    <t>Jgo 3 Flaneras Chicas C/Tapas</t>
  </si>
  <si>
    <t>Plato Hondo Coliseo 20.7Cm</t>
  </si>
  <si>
    <t>Tazón Clásica 17.1Cm</t>
  </si>
  <si>
    <t>Tazón Clásica Uva 17.1Cm</t>
  </si>
  <si>
    <t>Taza Clásica Mb 255Ml</t>
  </si>
  <si>
    <t>Taza Tempo 300Ml</t>
  </si>
  <si>
    <t>Plato Hondo Arcos 20Cm</t>
  </si>
  <si>
    <t xml:space="preserve">Plato Hondo Magueyes Uva 19.7 Cm / D: 196.85 Mm      </t>
  </si>
  <si>
    <t>Plato Hondo Rosas Uva 19.7Cm</t>
  </si>
  <si>
    <t>Copa Mariscos 205Ml/6.9Oz</t>
  </si>
  <si>
    <t>Jarra México 1.77L/59.9Oz</t>
  </si>
  <si>
    <t>Jarra Camelot 2L</t>
  </si>
  <si>
    <t>Jarra Acapulco 3.7L/126Oz</t>
  </si>
  <si>
    <t>Tarro Cervecero Estriado 473Ml</t>
  </si>
  <si>
    <t>Plato Extendido Contempo 27Cm</t>
  </si>
  <si>
    <t>Tazón Contempo 15.2Cm</t>
  </si>
  <si>
    <t>Plato Hondo Yute</t>
  </si>
  <si>
    <t>Vaso Jugo Fg 230Ml/7.8Oz</t>
  </si>
  <si>
    <t>Vaso Agua Fg 310Ml/10.5Oz</t>
  </si>
  <si>
    <t>Jgo 6 Tequilero Atom Doble Esp</t>
  </si>
  <si>
    <t>Jgo Ideal Clásica Uva 12 Pz</t>
  </si>
  <si>
    <t>B470</t>
  </si>
  <si>
    <t>B476</t>
  </si>
  <si>
    <t>B527</t>
  </si>
  <si>
    <t>C350</t>
  </si>
  <si>
    <t>Jgo. Hornear p/pastel 12 Pzas</t>
  </si>
  <si>
    <t>O211</t>
  </si>
  <si>
    <t>O212</t>
  </si>
  <si>
    <t>S010</t>
  </si>
  <si>
    <t>S013</t>
  </si>
  <si>
    <t>S014</t>
  </si>
  <si>
    <t>2410CR</t>
  </si>
  <si>
    <t xml:space="preserve">COPA NIEVE MALTEADA FDO LISO  </t>
  </si>
  <si>
    <t>8915CR</t>
  </si>
  <si>
    <t>9002CR</t>
  </si>
  <si>
    <t>9005CR</t>
  </si>
  <si>
    <t xml:space="preserve">PLATO EXT GRABADO DIAMANTE    </t>
  </si>
  <si>
    <t>9018CR</t>
  </si>
  <si>
    <t xml:space="preserve">PLATO HONDO DIAMANTE          </t>
  </si>
  <si>
    <t>9025CR</t>
  </si>
  <si>
    <t>9603CR</t>
  </si>
  <si>
    <t>9606CR</t>
  </si>
  <si>
    <t>9688CR</t>
  </si>
  <si>
    <t>VASO HIGH BALL 307ml SIN CENTR</t>
  </si>
  <si>
    <t>9906CR</t>
  </si>
  <si>
    <t>9952CR</t>
  </si>
  <si>
    <t>O376</t>
  </si>
  <si>
    <t xml:space="preserve">AZUCARERA CON TAPA            </t>
  </si>
  <si>
    <t xml:space="preserve"> </t>
  </si>
  <si>
    <t>VASO FACETADO</t>
  </si>
  <si>
    <t>VASO KOBA 6098 472 ML</t>
  </si>
  <si>
    <t>TARRO APOLO AMOR Y CAFÉ</t>
  </si>
  <si>
    <t>TARRO APOLO GRANOS DE CAFÉ</t>
  </si>
  <si>
    <t>TARRO APOLO LOCOS</t>
  </si>
  <si>
    <t>TARRO APOLO PAZ Y AMOR</t>
  </si>
  <si>
    <t xml:space="preserve">TARRO APOLO AMOR  </t>
  </si>
  <si>
    <t>TARRO APOLO AMA</t>
  </si>
  <si>
    <t>TARRO APOLO ESCUCHA</t>
  </si>
  <si>
    <t>TARRO APOLO SIGUE</t>
  </si>
  <si>
    <t>TARRO APOLO CREE</t>
  </si>
  <si>
    <t>TARRO APOLO REIR</t>
  </si>
  <si>
    <t>078917109970</t>
  </si>
  <si>
    <t>078917160346</t>
  </si>
  <si>
    <t>078917893084</t>
  </si>
  <si>
    <t>078917167383</t>
  </si>
  <si>
    <t>078917167390</t>
  </si>
  <si>
    <t>078917167406</t>
  </si>
  <si>
    <t>078917167413</t>
  </si>
  <si>
    <t>078917167420</t>
  </si>
  <si>
    <t>078917167437</t>
  </si>
  <si>
    <t>07891716030</t>
  </si>
  <si>
    <t>078917167154</t>
  </si>
  <si>
    <t>078917167222</t>
  </si>
  <si>
    <t>078917167147</t>
  </si>
  <si>
    <t>078917167178</t>
  </si>
  <si>
    <t>078917167185</t>
  </si>
  <si>
    <t>078917167123</t>
  </si>
  <si>
    <t>078917167161</t>
  </si>
  <si>
    <t>078917167239</t>
  </si>
  <si>
    <t>078917167130</t>
  </si>
  <si>
    <t>078917167208</t>
  </si>
  <si>
    <t>078917141888</t>
  </si>
  <si>
    <t>078917140072</t>
  </si>
  <si>
    <t>078917142205</t>
  </si>
  <si>
    <t>078917142175</t>
  </si>
  <si>
    <t>VASO NARANJAS</t>
  </si>
  <si>
    <t>078917142212</t>
  </si>
  <si>
    <t>VASO VACAS</t>
  </si>
  <si>
    <t>078917142182</t>
  </si>
  <si>
    <t>078917141857</t>
  </si>
  <si>
    <t>VASO CIRCULOS</t>
  </si>
  <si>
    <t>078917142151</t>
  </si>
  <si>
    <t>VASO ZIGZAG</t>
  </si>
  <si>
    <t>078917142229</t>
  </si>
  <si>
    <t>VASO CANASTA</t>
  </si>
  <si>
    <t>VASO ROSAS ROJAS</t>
  </si>
  <si>
    <t>VASO CAFETERO TIVOLI</t>
  </si>
  <si>
    <t>VASO CAFETERO ARCOIRIS</t>
  </si>
  <si>
    <t>VASO CAFETERO FRUTAS</t>
  </si>
  <si>
    <t>VASO CAFETERO FLORECITAS</t>
  </si>
  <si>
    <t xml:space="preserve">07891704329 </t>
  </si>
  <si>
    <t>078917063821</t>
  </si>
  <si>
    <t>07891704328</t>
  </si>
  <si>
    <t>TAZON NARANJAS</t>
  </si>
  <si>
    <t>078917043274</t>
  </si>
  <si>
    <t>TAZON MOÑO ALCATRAZ</t>
  </si>
  <si>
    <t>078917066792</t>
  </si>
  <si>
    <t>078917065979</t>
  </si>
  <si>
    <t>TAZON FLORES TITA</t>
  </si>
  <si>
    <t>TAZON LIMONES</t>
  </si>
  <si>
    <t>078917162418</t>
  </si>
  <si>
    <t>078917141338</t>
  </si>
  <si>
    <t>TAZON COURBE 5915 760ML CRISTALINO</t>
  </si>
  <si>
    <t>078917018968</t>
  </si>
  <si>
    <t>078917090254</t>
  </si>
  <si>
    <t>078917125253</t>
  </si>
  <si>
    <t>078917125260</t>
  </si>
  <si>
    <t>078917100823</t>
  </si>
  <si>
    <t>PASTELERO FROST</t>
  </si>
  <si>
    <t>VAPORERA LUNITA 30 CM</t>
  </si>
  <si>
    <t>VAPORERA CRISA #22</t>
  </si>
  <si>
    <t>VAPORERA CRISA #28</t>
  </si>
  <si>
    <t>VAPORERA CRISA #34</t>
  </si>
  <si>
    <t>VAPORERA CRISA #34 C/T VIDRIO</t>
  </si>
  <si>
    <t>NARANJAS</t>
  </si>
  <si>
    <t>FLORES</t>
  </si>
  <si>
    <t>MANZANAS</t>
  </si>
  <si>
    <t>VAJILLA COLISEO 16 PZ</t>
  </si>
  <si>
    <t>078917147705</t>
  </si>
  <si>
    <t>078917147729</t>
  </si>
  <si>
    <t>VAJILLA ARCOS 12 PZ</t>
  </si>
  <si>
    <t>078917147712</t>
  </si>
  <si>
    <t>JUEGO DE 4 TARROS CAFETEROS CAVANA</t>
  </si>
  <si>
    <t>078917147668</t>
  </si>
  <si>
    <t>JUEGO DE AGUA 7 PZ NARANJAS</t>
  </si>
  <si>
    <t>JUEGO DE AGUA 7 PZ MANZANAS</t>
  </si>
  <si>
    <t>JUEGO DE AGUA 7 PZ FLORES</t>
  </si>
  <si>
    <t>078917121552</t>
  </si>
  <si>
    <t>078917121569</t>
  </si>
  <si>
    <t>078917121606</t>
  </si>
  <si>
    <t>el pedido de str se factura a la mision pero por separado, que sea una factura total en ambos casos</t>
  </si>
  <si>
    <t>07891714471</t>
  </si>
  <si>
    <t>07891714470</t>
  </si>
  <si>
    <t>07891714469</t>
  </si>
  <si>
    <t>07891714467</t>
  </si>
  <si>
    <t>07891714466</t>
  </si>
  <si>
    <t>07891714465</t>
  </si>
  <si>
    <t>07891714190</t>
  </si>
  <si>
    <t>07891715467</t>
  </si>
  <si>
    <t>07891716288</t>
  </si>
  <si>
    <t>07891796964</t>
  </si>
  <si>
    <t>07891716208</t>
  </si>
  <si>
    <t>$1.00 nota de credito</t>
  </si>
  <si>
    <t>12 pz</t>
  </si>
  <si>
    <t>24 pz</t>
  </si>
  <si>
    <t>07891716092</t>
  </si>
  <si>
    <t>07891713834</t>
  </si>
  <si>
    <t>07891714871</t>
  </si>
  <si>
    <t>07891714825</t>
  </si>
  <si>
    <t>07891714764</t>
  </si>
  <si>
    <t>07891712040</t>
  </si>
  <si>
    <t>07891713104</t>
  </si>
  <si>
    <t>07891714051</t>
  </si>
  <si>
    <t>07891712938</t>
  </si>
  <si>
    <t>07891702141</t>
  </si>
  <si>
    <t>07891707915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</si>
</sst>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  <numFmt numFmtId="165" formatCode="0.0000%"/>
    <numFmt numFmtId="166" formatCode="_-* #,##0_-;\-* #,##0_-;_-* &quot;-&quot;??_-;_-@_-"/>
    <numFmt numFmtId="167" formatCode="_-* #,##0.000_-;\-* #,##0.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2060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44" fontId="4" fillId="0" borderId="1" xfId="0" applyNumberFormat="1" applyFont="1" applyFill="1" applyBorder="1" applyAlignment="1" applyProtection="1">
      <alignment vertical="center"/>
    </xf>
    <xf numFmtId="1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right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164" fontId="2" fillId="2" borderId="1" xfId="2" applyNumberFormat="1" applyFont="1" applyFill="1" applyBorder="1" applyAlignment="1" applyProtection="1">
      <alignment horizontal="center" vertical="center" wrapText="1"/>
    </xf>
    <xf numFmtId="165" fontId="2" fillId="2" borderId="1" xfId="3" applyNumberFormat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4" fontId="0" fillId="0" borderId="1" xfId="0" applyNumberFormat="1" applyBorder="1"/>
    <xf numFmtId="0" fontId="0" fillId="0" borderId="1" xfId="0" applyBorder="1" applyAlignment="1">
      <alignment horizontal="center" wrapText="1"/>
    </xf>
    <xf numFmtId="0" fontId="3" fillId="0" borderId="1" xfId="0" applyFont="1" applyFill="1" applyBorder="1" applyAlignment="1" applyProtection="1">
      <alignment horizontal="right" vertical="center"/>
    </xf>
    <xf numFmtId="166" fontId="6" fillId="0" borderId="1" xfId="2" applyNumberFormat="1" applyFont="1" applyFill="1" applyBorder="1" applyAlignment="1" applyProtection="1">
      <alignment vertical="center"/>
    </xf>
    <xf numFmtId="9" fontId="6" fillId="0" borderId="1" xfId="3" applyFont="1" applyFill="1" applyBorder="1" applyAlignment="1" applyProtection="1">
      <alignment vertical="center"/>
    </xf>
    <xf numFmtId="3" fontId="6" fillId="0" borderId="1" xfId="3" applyNumberFormat="1" applyFont="1" applyFill="1" applyBorder="1" applyAlignment="1" applyProtection="1">
      <alignment vertical="center"/>
    </xf>
    <xf numFmtId="43" fontId="6" fillId="0" borderId="1" xfId="2" applyNumberFormat="1" applyFont="1" applyFill="1" applyBorder="1" applyAlignment="1" applyProtection="1">
      <alignment vertical="center"/>
    </xf>
    <xf numFmtId="10" fontId="6" fillId="0" borderId="1" xfId="3" applyNumberFormat="1" applyFont="1" applyFill="1" applyBorder="1" applyAlignment="1" applyProtection="1">
      <alignment vertical="center"/>
    </xf>
    <xf numFmtId="167" fontId="3" fillId="0" borderId="1" xfId="2" applyNumberFormat="1" applyFont="1" applyFill="1" applyBorder="1" applyAlignment="1" applyProtection="1">
      <alignment vertical="center"/>
    </xf>
    <xf numFmtId="164" fontId="3" fillId="0" borderId="1" xfId="2" applyNumberFormat="1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3" fontId="0" fillId="0" borderId="0" xfId="0" applyNumberFormat="1"/>
    <xf numFmtId="44" fontId="0" fillId="0" borderId="0" xfId="0" applyNumberFormat="1"/>
    <xf numFmtId="1" fontId="4" fillId="0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 wrapText="1"/>
    </xf>
    <xf numFmtId="1" fontId="2" fillId="2" borderId="2" xfId="1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</cellXfs>
  <cellStyles count="4">
    <cellStyle name="Millares" xfId="2" builtinId="3"/>
    <cellStyle name="Normal" xfId="0" builtinId="0"/>
    <cellStyle name="Normal 15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69830</xdr:colOff>
      <xdr:row>100</xdr:row>
      <xdr:rowOff>186934</xdr:rowOff>
    </xdr:from>
    <xdr:to>
      <xdr:col>13</xdr:col>
      <xdr:colOff>235373</xdr:colOff>
      <xdr:row>101</xdr:row>
      <xdr:rowOff>181461</xdr:rowOff>
    </xdr:to>
    <xdr:pic>
      <xdr:nvPicPr>
        <xdr:cNvPr id="62" name="Picture 8" descr="https://d30y9cdsu7xlg0.cloudfront.net/png/235051-200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633555" y="20732359"/>
          <a:ext cx="165543" cy="185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baseColWidth="10" defaultColWidth="9.140625" defaultRowHeight="15" x14ac:dyDescent="0.25"/>
  <cols>
    <col min="1" max="1" width="17.42578125" style="30" customWidth="1"/>
    <col min="2" max="2" width="9" bestFit="1" customWidth="1"/>
    <col min="3" max="3" width="56.42578125" bestFit="1" customWidth="1"/>
    <col min="4" max="4" width="10.42578125" bestFit="1" customWidth="1"/>
    <col min="5" max="5" width="10.42578125" style="29" customWidth="1"/>
    <col min="6" max="6" width="7.85546875" customWidth="1"/>
    <col min="7" max="7" width="18" hidden="1" customWidth="1"/>
    <col min="8" max="11" width="0" hidden="1" customWidth="1"/>
    <col min="12" max="12" width="61.140625" customWidth="1"/>
  </cols>
  <sheetData>
    <row r="1" spans="1:15" ht="43.5" customHeight="1" x14ac:dyDescent="0.25">
      <c r="B1" s="35" t="s">
        <v>0</v>
      </c>
      <c r="C1" s="35" t="s">
        <v>1</v>
      </c>
      <c r="D1" s="35" t="s">
        <v>43</v>
      </c>
      <c r="E1" s="36" t="s">
        <v>83</v>
      </c>
      <c r="F1" s="35" t="s">
        <v>82</v>
      </c>
      <c r="G1" s="33"/>
    </row>
    <row r="2" spans="1:15" x14ac:dyDescent="0.25">
      <c r="A2" s="37" t="s">
        <v>242</v>
      </c>
      <c r="B2" s="4">
        <v>1714471</v>
      </c>
      <c r="C2" s="5" t="s">
        <v>69</v>
      </c>
      <c r="D2" s="3">
        <v>4.75</v>
      </c>
      <c r="E2" s="28">
        <v>30</v>
      </c>
      <c r="F2" s="8" t="s">
        <v>51</v>
      </c>
      <c r="G2" s="34"/>
      <c r="H2" s="27">
        <f>D2*1.16/0.6</f>
        <v>9.1833333333333336</v>
      </c>
      <c r="J2" s="27">
        <f>D2/0.7*1.16</f>
        <v>7.8714285714285719</v>
      </c>
    </row>
    <row r="3" spans="1:15" ht="15" customHeight="1" x14ac:dyDescent="0.25">
      <c r="A3" s="37" t="s">
        <v>243</v>
      </c>
      <c r="B3" s="4">
        <v>1714470</v>
      </c>
      <c r="C3" s="5" t="s">
        <v>197</v>
      </c>
      <c r="D3" s="3">
        <v>4.75</v>
      </c>
      <c r="E3" s="28">
        <v>30</v>
      </c>
      <c r="F3" s="8" t="s">
        <v>51</v>
      </c>
      <c r="G3" s="34"/>
      <c r="H3" s="27">
        <f t="shared" ref="H3:H64" si="0">D3*1.16/0.6</f>
        <v>9.1833333333333336</v>
      </c>
      <c r="J3" s="27">
        <f t="shared" ref="J3:J64" si="1">D3/0.7*1.16</f>
        <v>7.8714285714285719</v>
      </c>
      <c r="L3" s="31" t="s">
        <v>241</v>
      </c>
      <c r="M3" s="32"/>
      <c r="N3" s="32"/>
      <c r="O3" s="32"/>
    </row>
    <row r="4" spans="1:15" ht="15" customHeight="1" x14ac:dyDescent="0.25">
      <c r="A4" s="37" t="s">
        <v>244</v>
      </c>
      <c r="B4" s="4">
        <v>1714469</v>
      </c>
      <c r="C4" s="5" t="s">
        <v>70</v>
      </c>
      <c r="D4" s="3">
        <v>4.75</v>
      </c>
      <c r="E4" s="28">
        <v>30</v>
      </c>
      <c r="F4" s="8" t="s">
        <v>51</v>
      </c>
      <c r="G4" s="34"/>
      <c r="H4" s="27">
        <f t="shared" ref="H4:H7" si="2">D4*1.16/0.6</f>
        <v>9.1833333333333336</v>
      </c>
      <c r="J4" s="27">
        <f t="shared" ref="J4:J7" si="3">D4/0.7*1.16</f>
        <v>7.8714285714285719</v>
      </c>
      <c r="L4" s="31"/>
      <c r="M4" s="32"/>
      <c r="N4" s="32"/>
      <c r="O4" s="32"/>
    </row>
    <row r="5" spans="1:15" ht="15" customHeight="1" x14ac:dyDescent="0.25">
      <c r="A5" s="37" t="s">
        <v>245</v>
      </c>
      <c r="B5" s="4">
        <v>1714467</v>
      </c>
      <c r="C5" s="5" t="s">
        <v>198</v>
      </c>
      <c r="D5" s="3">
        <v>4.75</v>
      </c>
      <c r="E5" s="28">
        <v>30</v>
      </c>
      <c r="F5" s="8" t="s">
        <v>51</v>
      </c>
      <c r="G5" s="34"/>
      <c r="H5" s="27">
        <f t="shared" si="2"/>
        <v>9.1833333333333336</v>
      </c>
      <c r="J5" s="27">
        <f t="shared" si="3"/>
        <v>7.8714285714285719</v>
      </c>
      <c r="L5" s="31"/>
      <c r="M5" s="32"/>
      <c r="N5" s="32"/>
      <c r="O5" s="32"/>
    </row>
    <row r="6" spans="1:15" ht="15" customHeight="1" x14ac:dyDescent="0.25">
      <c r="A6" s="37" t="s">
        <v>246</v>
      </c>
      <c r="B6" s="4">
        <v>1714466</v>
      </c>
      <c r="C6" s="5" t="s">
        <v>199</v>
      </c>
      <c r="D6" s="3">
        <v>4.75</v>
      </c>
      <c r="E6" s="28">
        <v>30</v>
      </c>
      <c r="F6" s="8" t="s">
        <v>51</v>
      </c>
      <c r="G6" s="34"/>
      <c r="H6" s="27">
        <f t="shared" si="2"/>
        <v>9.1833333333333336</v>
      </c>
      <c r="J6" s="27">
        <f t="shared" si="3"/>
        <v>7.8714285714285719</v>
      </c>
      <c r="L6" s="31"/>
      <c r="M6" s="32"/>
      <c r="N6" s="32"/>
      <c r="O6" s="32"/>
    </row>
    <row r="7" spans="1:15" ht="15" customHeight="1" x14ac:dyDescent="0.25">
      <c r="A7" s="37" t="s">
        <v>247</v>
      </c>
      <c r="B7" s="4">
        <v>1714465</v>
      </c>
      <c r="C7" s="5" t="s">
        <v>200</v>
      </c>
      <c r="D7" s="3">
        <v>4.75</v>
      </c>
      <c r="E7" s="28">
        <v>30</v>
      </c>
      <c r="F7" s="8" t="s">
        <v>51</v>
      </c>
      <c r="G7" s="34"/>
      <c r="H7" s="27">
        <f t="shared" si="2"/>
        <v>9.1833333333333336</v>
      </c>
      <c r="J7" s="27">
        <f t="shared" si="3"/>
        <v>7.8714285714285719</v>
      </c>
      <c r="L7" s="32"/>
      <c r="M7" s="32"/>
      <c r="N7" s="32"/>
      <c r="O7" s="32"/>
    </row>
    <row r="8" spans="1:15" ht="15" customHeight="1" x14ac:dyDescent="0.25">
      <c r="A8" s="37" t="s">
        <v>183</v>
      </c>
      <c r="B8" s="4">
        <v>1714007</v>
      </c>
      <c r="C8" s="5" t="s">
        <v>150</v>
      </c>
      <c r="D8" s="3">
        <v>4.9000000000000004</v>
      </c>
      <c r="E8" s="28">
        <v>40</v>
      </c>
      <c r="F8" s="8"/>
      <c r="G8" s="34"/>
      <c r="H8" s="27">
        <f>D8*1.16/0.6</f>
        <v>9.4733333333333345</v>
      </c>
      <c r="J8" s="27">
        <f>D8/0.7*1.16</f>
        <v>8.120000000000001</v>
      </c>
      <c r="L8" s="32"/>
      <c r="M8" s="32"/>
      <c r="N8" s="32"/>
      <c r="O8" s="32"/>
    </row>
    <row r="9" spans="1:15" ht="15" customHeight="1" x14ac:dyDescent="0.25">
      <c r="A9" s="37" t="s">
        <v>190</v>
      </c>
      <c r="B9" s="4">
        <v>1714185</v>
      </c>
      <c r="C9" s="5" t="s">
        <v>191</v>
      </c>
      <c r="D9" s="3">
        <v>5</v>
      </c>
      <c r="E9" s="28">
        <v>40</v>
      </c>
      <c r="F9" s="8"/>
      <c r="G9" s="34"/>
      <c r="H9" s="27">
        <f>D9*1.16/0.6</f>
        <v>9.6666666666666661</v>
      </c>
      <c r="J9" s="27">
        <f>D9/0.7*1.16</f>
        <v>8.2857142857142847</v>
      </c>
      <c r="L9" s="32"/>
      <c r="M9" s="32"/>
      <c r="N9" s="32"/>
      <c r="O9" s="32"/>
    </row>
    <row r="10" spans="1:15" x14ac:dyDescent="0.25">
      <c r="A10" s="37" t="s">
        <v>182</v>
      </c>
      <c r="B10" s="4">
        <v>1714188</v>
      </c>
      <c r="C10" s="5" t="s">
        <v>65</v>
      </c>
      <c r="D10" s="3">
        <v>5</v>
      </c>
      <c r="E10" s="28">
        <v>40</v>
      </c>
      <c r="F10" s="8" t="s">
        <v>51</v>
      </c>
      <c r="G10" s="34"/>
      <c r="H10" s="27">
        <f>D10*1.16/0.6</f>
        <v>9.6666666666666661</v>
      </c>
      <c r="J10" s="27">
        <f>D10/0.7*1.16</f>
        <v>8.2857142857142847</v>
      </c>
    </row>
    <row r="11" spans="1:15" x14ac:dyDescent="0.25">
      <c r="A11" s="37" t="s">
        <v>192</v>
      </c>
      <c r="B11" s="4">
        <v>1714215</v>
      </c>
      <c r="C11" s="5" t="s">
        <v>193</v>
      </c>
      <c r="D11" s="3">
        <v>5</v>
      </c>
      <c r="E11" s="28">
        <v>40</v>
      </c>
      <c r="F11" s="8"/>
      <c r="G11" s="34"/>
      <c r="H11" s="27">
        <f>D11*1.16/0.6</f>
        <v>9.6666666666666661</v>
      </c>
      <c r="J11" s="27">
        <f>D11/0.7*1.16</f>
        <v>8.2857142857142847</v>
      </c>
    </row>
    <row r="12" spans="1:15" x14ac:dyDescent="0.25">
      <c r="A12" s="37" t="s">
        <v>185</v>
      </c>
      <c r="B12" s="4">
        <v>1714217</v>
      </c>
      <c r="C12" s="5" t="s">
        <v>67</v>
      </c>
      <c r="D12" s="3">
        <v>5</v>
      </c>
      <c r="E12" s="28">
        <v>40</v>
      </c>
      <c r="F12" s="8" t="s">
        <v>51</v>
      </c>
      <c r="G12" s="34"/>
      <c r="H12" s="27">
        <f>D12*1.16/0.6</f>
        <v>9.6666666666666661</v>
      </c>
      <c r="J12" s="27">
        <f>D12/0.7*1.16</f>
        <v>8.2857142857142847</v>
      </c>
    </row>
    <row r="13" spans="1:15" x14ac:dyDescent="0.25">
      <c r="A13" s="37" t="s">
        <v>189</v>
      </c>
      <c r="B13" s="4">
        <v>1714218</v>
      </c>
      <c r="C13" s="5" t="s">
        <v>188</v>
      </c>
      <c r="D13" s="3">
        <v>5</v>
      </c>
      <c r="E13" s="28">
        <v>40</v>
      </c>
      <c r="F13" s="8"/>
      <c r="G13" s="34"/>
      <c r="H13" s="27">
        <f>D13*1.16/0.6</f>
        <v>9.6666666666666661</v>
      </c>
      <c r="J13" s="27">
        <f>D13/0.7*1.16</f>
        <v>8.2857142857142847</v>
      </c>
    </row>
    <row r="14" spans="1:15" x14ac:dyDescent="0.25">
      <c r="A14" s="37" t="s">
        <v>184</v>
      </c>
      <c r="B14" s="4">
        <v>1714220</v>
      </c>
      <c r="C14" s="5" t="s">
        <v>66</v>
      </c>
      <c r="D14" s="3">
        <v>5</v>
      </c>
      <c r="E14" s="28">
        <v>40</v>
      </c>
      <c r="F14" s="8" t="s">
        <v>51</v>
      </c>
      <c r="G14" s="34"/>
      <c r="H14" s="27">
        <f>D14*1.16/0.6</f>
        <v>9.6666666666666661</v>
      </c>
      <c r="J14" s="27">
        <f>D14/0.7*1.16</f>
        <v>8.2857142857142847</v>
      </c>
    </row>
    <row r="15" spans="1:15" x14ac:dyDescent="0.25">
      <c r="A15" s="37" t="s">
        <v>187</v>
      </c>
      <c r="B15" s="4">
        <v>1714221</v>
      </c>
      <c r="C15" s="5" t="s">
        <v>186</v>
      </c>
      <c r="D15" s="3">
        <v>5</v>
      </c>
      <c r="E15" s="28">
        <v>40</v>
      </c>
      <c r="F15" s="8"/>
      <c r="G15" s="34"/>
      <c r="H15" s="27">
        <f>D15*1.16/0.6</f>
        <v>9.6666666666666661</v>
      </c>
      <c r="J15" s="27">
        <f>D15/0.7*1.16</f>
        <v>8.2857142857142847</v>
      </c>
    </row>
    <row r="16" spans="1:15" x14ac:dyDescent="0.25">
      <c r="A16" s="37" t="s">
        <v>194</v>
      </c>
      <c r="B16" s="4">
        <v>1714222</v>
      </c>
      <c r="C16" s="5" t="s">
        <v>195</v>
      </c>
      <c r="D16" s="3">
        <v>5</v>
      </c>
      <c r="E16" s="28">
        <v>40</v>
      </c>
      <c r="F16" s="8"/>
      <c r="G16" s="34"/>
      <c r="H16" s="27">
        <f>D16*1.16/0.6</f>
        <v>9.6666666666666661</v>
      </c>
      <c r="J16" s="27">
        <f>D16/0.7*1.16</f>
        <v>8.2857142857142847</v>
      </c>
    </row>
    <row r="17" spans="1:12" x14ac:dyDescent="0.25">
      <c r="A17" s="37" t="s">
        <v>248</v>
      </c>
      <c r="B17" s="4">
        <v>1714190</v>
      </c>
      <c r="C17" s="5" t="s">
        <v>196</v>
      </c>
      <c r="D17" s="3">
        <v>5</v>
      </c>
      <c r="E17" s="28">
        <v>40</v>
      </c>
      <c r="F17" s="8"/>
      <c r="G17" s="34"/>
      <c r="H17" s="27">
        <f>D17*1.16/0.6</f>
        <v>9.6666666666666661</v>
      </c>
      <c r="J17" s="27">
        <f>D17/0.7*1.16</f>
        <v>8.2857142857142847</v>
      </c>
    </row>
    <row r="18" spans="1:12" x14ac:dyDescent="0.25">
      <c r="A18" s="37" t="s">
        <v>249</v>
      </c>
      <c r="B18" s="4">
        <v>1715467</v>
      </c>
      <c r="C18" s="5" t="s">
        <v>68</v>
      </c>
      <c r="D18" s="3">
        <v>5</v>
      </c>
      <c r="E18" s="28">
        <v>20</v>
      </c>
      <c r="F18" s="8" t="s">
        <v>51</v>
      </c>
      <c r="G18" s="34"/>
      <c r="H18" s="27">
        <f>D18*1.16/0.6</f>
        <v>9.6666666666666661</v>
      </c>
      <c r="J18" s="27">
        <f>D18/0.7*1.16</f>
        <v>8.2857142857142847</v>
      </c>
    </row>
    <row r="19" spans="1:12" x14ac:dyDescent="0.25">
      <c r="A19" s="37" t="s">
        <v>162</v>
      </c>
      <c r="B19" s="4">
        <v>1710997</v>
      </c>
      <c r="C19" s="5" t="s">
        <v>57</v>
      </c>
      <c r="D19" s="3">
        <v>5.6</v>
      </c>
      <c r="E19" s="28">
        <v>20</v>
      </c>
      <c r="F19" s="8" t="s">
        <v>53</v>
      </c>
      <c r="G19" s="34"/>
      <c r="H19" s="27">
        <f t="shared" si="0"/>
        <v>10.826666666666666</v>
      </c>
      <c r="J19" s="27">
        <f t="shared" si="1"/>
        <v>9.2799999999999994</v>
      </c>
      <c r="L19" t="s">
        <v>149</v>
      </c>
    </row>
    <row r="20" spans="1:12" x14ac:dyDescent="0.25">
      <c r="A20" s="37" t="s">
        <v>163</v>
      </c>
      <c r="B20" s="4">
        <v>1716034</v>
      </c>
      <c r="C20" s="5" t="s">
        <v>47</v>
      </c>
      <c r="D20" s="3">
        <v>6.5</v>
      </c>
      <c r="E20" s="28">
        <v>20</v>
      </c>
      <c r="F20" s="8" t="s">
        <v>48</v>
      </c>
      <c r="G20" s="34"/>
      <c r="H20" s="27">
        <f t="shared" si="0"/>
        <v>12.566666666666666</v>
      </c>
      <c r="J20" s="27">
        <f t="shared" si="1"/>
        <v>10.771428571428572</v>
      </c>
    </row>
    <row r="21" spans="1:12" x14ac:dyDescent="0.25">
      <c r="A21" s="37" t="s">
        <v>250</v>
      </c>
      <c r="B21" s="4">
        <v>1716288</v>
      </c>
      <c r="C21" s="5" t="s">
        <v>56</v>
      </c>
      <c r="D21" s="3">
        <v>6.5</v>
      </c>
      <c r="E21" s="28">
        <v>10</v>
      </c>
      <c r="F21" s="8" t="s">
        <v>53</v>
      </c>
      <c r="G21" s="34"/>
      <c r="H21" s="27">
        <f t="shared" si="0"/>
        <v>12.566666666666666</v>
      </c>
      <c r="J21" s="27">
        <f t="shared" si="1"/>
        <v>10.771428571428572</v>
      </c>
    </row>
    <row r="22" spans="1:12" x14ac:dyDescent="0.25">
      <c r="A22" s="37" t="s">
        <v>164</v>
      </c>
      <c r="B22" s="4">
        <v>1707252</v>
      </c>
      <c r="C22" s="5" t="s">
        <v>50</v>
      </c>
      <c r="D22" s="3">
        <v>7</v>
      </c>
      <c r="E22" s="28">
        <v>20</v>
      </c>
      <c r="F22" s="8" t="s">
        <v>53</v>
      </c>
      <c r="G22" s="34"/>
      <c r="H22" s="27">
        <f t="shared" si="0"/>
        <v>13.533333333333333</v>
      </c>
      <c r="J22" s="27">
        <f t="shared" si="1"/>
        <v>11.6</v>
      </c>
    </row>
    <row r="23" spans="1:12" x14ac:dyDescent="0.25">
      <c r="A23" s="37" t="s">
        <v>251</v>
      </c>
      <c r="B23" s="4">
        <v>1796964</v>
      </c>
      <c r="C23" s="5" t="s">
        <v>52</v>
      </c>
      <c r="D23" s="3">
        <v>7</v>
      </c>
      <c r="E23" s="28">
        <v>0</v>
      </c>
      <c r="F23" s="8" t="s">
        <v>55</v>
      </c>
      <c r="G23" s="34"/>
      <c r="H23" s="27">
        <f t="shared" si="0"/>
        <v>13.533333333333333</v>
      </c>
      <c r="J23" s="27">
        <f t="shared" si="1"/>
        <v>11.6</v>
      </c>
    </row>
    <row r="24" spans="1:12" x14ac:dyDescent="0.25">
      <c r="A24" s="37" t="s">
        <v>252</v>
      </c>
      <c r="B24" s="4">
        <v>1716208</v>
      </c>
      <c r="C24" s="5" t="s">
        <v>54</v>
      </c>
      <c r="D24" s="3">
        <v>7</v>
      </c>
      <c r="E24" s="28">
        <v>40</v>
      </c>
      <c r="F24" s="8" t="s">
        <v>53</v>
      </c>
      <c r="G24" s="34"/>
      <c r="H24" s="27">
        <f t="shared" si="0"/>
        <v>13.533333333333333</v>
      </c>
      <c r="J24" s="27">
        <f t="shared" si="1"/>
        <v>11.6</v>
      </c>
    </row>
    <row r="25" spans="1:12" x14ac:dyDescent="0.25">
      <c r="A25" s="37" t="s">
        <v>211</v>
      </c>
      <c r="B25" s="4">
        <v>1716241</v>
      </c>
      <c r="C25" s="5" t="s">
        <v>75</v>
      </c>
      <c r="D25" s="3">
        <v>7.2</v>
      </c>
      <c r="E25" s="28">
        <v>20</v>
      </c>
      <c r="F25" s="8" t="s">
        <v>74</v>
      </c>
      <c r="G25" s="34"/>
      <c r="H25" s="27">
        <f t="shared" si="0"/>
        <v>13.920000000000002</v>
      </c>
      <c r="J25" s="27">
        <f t="shared" si="1"/>
        <v>11.931428571428571</v>
      </c>
    </row>
    <row r="26" spans="1:12" x14ac:dyDescent="0.25">
      <c r="A26" s="37" t="s">
        <v>165</v>
      </c>
      <c r="B26" s="4">
        <v>1716738</v>
      </c>
      <c r="C26" s="5" t="s">
        <v>59</v>
      </c>
      <c r="D26" s="3">
        <v>7.3</v>
      </c>
      <c r="E26" s="28">
        <v>30</v>
      </c>
      <c r="F26" s="8" t="s">
        <v>51</v>
      </c>
      <c r="G26" s="34"/>
      <c r="H26" s="27">
        <f t="shared" si="0"/>
        <v>14.113333333333333</v>
      </c>
      <c r="J26" s="27">
        <f t="shared" si="1"/>
        <v>12.097142857142856</v>
      </c>
    </row>
    <row r="27" spans="1:12" x14ac:dyDescent="0.25">
      <c r="A27" s="37" t="s">
        <v>166</v>
      </c>
      <c r="B27" s="4">
        <v>1716739</v>
      </c>
      <c r="C27" s="5" t="s">
        <v>60</v>
      </c>
      <c r="D27" s="3">
        <v>7.3</v>
      </c>
      <c r="E27" s="28">
        <v>30</v>
      </c>
      <c r="F27" s="8" t="s">
        <v>51</v>
      </c>
      <c r="G27" s="34"/>
      <c r="H27" s="27">
        <f t="shared" si="0"/>
        <v>14.113333333333333</v>
      </c>
      <c r="J27" s="27">
        <f t="shared" si="1"/>
        <v>12.097142857142856</v>
      </c>
    </row>
    <row r="28" spans="1:12" x14ac:dyDescent="0.25">
      <c r="A28" s="37" t="s">
        <v>167</v>
      </c>
      <c r="B28" s="4">
        <v>1716740</v>
      </c>
      <c r="C28" s="5" t="s">
        <v>61</v>
      </c>
      <c r="D28" s="3">
        <v>7.3</v>
      </c>
      <c r="E28" s="28">
        <v>30</v>
      </c>
      <c r="F28" s="8" t="s">
        <v>51</v>
      </c>
      <c r="G28" s="34"/>
      <c r="H28" s="27">
        <f t="shared" si="0"/>
        <v>14.113333333333333</v>
      </c>
      <c r="J28" s="27">
        <f t="shared" si="1"/>
        <v>12.097142857142856</v>
      </c>
    </row>
    <row r="29" spans="1:12" x14ac:dyDescent="0.25">
      <c r="A29" s="37" t="s">
        <v>168</v>
      </c>
      <c r="B29" s="4">
        <v>1716741</v>
      </c>
      <c r="C29" s="5" t="s">
        <v>62</v>
      </c>
      <c r="D29" s="3">
        <v>7.3</v>
      </c>
      <c r="E29" s="28">
        <v>30</v>
      </c>
      <c r="F29" s="8" t="s">
        <v>51</v>
      </c>
      <c r="G29" s="34"/>
      <c r="H29" s="27">
        <f t="shared" si="0"/>
        <v>14.113333333333333</v>
      </c>
      <c r="J29" s="27">
        <f t="shared" si="1"/>
        <v>12.097142857142856</v>
      </c>
    </row>
    <row r="30" spans="1:12" x14ac:dyDescent="0.25">
      <c r="A30" s="37" t="s">
        <v>169</v>
      </c>
      <c r="B30" s="4">
        <v>1716742</v>
      </c>
      <c r="C30" s="5" t="s">
        <v>63</v>
      </c>
      <c r="D30" s="3">
        <v>7.3</v>
      </c>
      <c r="E30" s="28">
        <v>30</v>
      </c>
      <c r="F30" s="8" t="s">
        <v>51</v>
      </c>
      <c r="G30" s="34"/>
      <c r="H30" s="27">
        <f t="shared" si="0"/>
        <v>14.113333333333333</v>
      </c>
      <c r="J30" s="27">
        <f t="shared" si="1"/>
        <v>12.097142857142856</v>
      </c>
    </row>
    <row r="31" spans="1:12" x14ac:dyDescent="0.25">
      <c r="A31" s="37" t="s">
        <v>170</v>
      </c>
      <c r="B31" s="4">
        <v>1716743</v>
      </c>
      <c r="C31" s="5" t="s">
        <v>64</v>
      </c>
      <c r="D31" s="3">
        <v>7.3</v>
      </c>
      <c r="E31" s="28">
        <v>30</v>
      </c>
      <c r="F31" s="8" t="s">
        <v>51</v>
      </c>
      <c r="G31" s="34"/>
      <c r="H31" s="27">
        <f t="shared" si="0"/>
        <v>14.113333333333333</v>
      </c>
      <c r="J31" s="27">
        <f t="shared" si="1"/>
        <v>12.097142857142856</v>
      </c>
    </row>
    <row r="32" spans="1:12" x14ac:dyDescent="0.25">
      <c r="A32" s="38" t="s">
        <v>171</v>
      </c>
      <c r="B32" s="4">
        <v>1716036</v>
      </c>
      <c r="C32" s="5" t="s">
        <v>49</v>
      </c>
      <c r="D32" s="3">
        <v>8.25</v>
      </c>
      <c r="E32" s="28">
        <v>10</v>
      </c>
      <c r="F32" s="8" t="s">
        <v>48</v>
      </c>
      <c r="G32" s="34"/>
      <c r="H32" s="27">
        <f t="shared" si="0"/>
        <v>15.949999999999998</v>
      </c>
      <c r="J32" s="27">
        <f t="shared" si="1"/>
        <v>13.671428571428571</v>
      </c>
    </row>
    <row r="33" spans="1:10" x14ac:dyDescent="0.25">
      <c r="A33" s="37"/>
      <c r="B33" s="4">
        <v>1716035</v>
      </c>
      <c r="C33" s="5" t="s">
        <v>151</v>
      </c>
      <c r="D33" s="3">
        <v>7.5</v>
      </c>
      <c r="E33" s="28">
        <v>20</v>
      </c>
      <c r="F33" s="8"/>
      <c r="G33" s="34"/>
      <c r="H33" s="27">
        <f t="shared" si="0"/>
        <v>14.5</v>
      </c>
      <c r="J33" s="27">
        <f t="shared" si="1"/>
        <v>12.428571428571429</v>
      </c>
    </row>
    <row r="34" spans="1:10" x14ac:dyDescent="0.25">
      <c r="A34" s="37" t="s">
        <v>201</v>
      </c>
      <c r="B34" s="4">
        <v>1704329</v>
      </c>
      <c r="C34" s="5" t="s">
        <v>71</v>
      </c>
      <c r="D34" s="3">
        <v>9.1</v>
      </c>
      <c r="E34" s="28">
        <v>20</v>
      </c>
      <c r="F34" s="8" t="s">
        <v>51</v>
      </c>
      <c r="G34" s="34"/>
      <c r="H34" s="27">
        <f t="shared" si="0"/>
        <v>17.593333333333334</v>
      </c>
      <c r="J34" s="27">
        <f t="shared" si="1"/>
        <v>15.079999999999998</v>
      </c>
    </row>
    <row r="35" spans="1:10" x14ac:dyDescent="0.25">
      <c r="A35" s="37" t="s">
        <v>202</v>
      </c>
      <c r="B35" s="4">
        <v>1706382</v>
      </c>
      <c r="C35" s="5" t="s">
        <v>72</v>
      </c>
      <c r="D35" s="3">
        <v>9.1</v>
      </c>
      <c r="E35" s="28">
        <v>20</v>
      </c>
      <c r="F35" s="8" t="s">
        <v>51</v>
      </c>
      <c r="G35" s="34"/>
      <c r="H35" s="27">
        <f t="shared" si="0"/>
        <v>17.593333333333334</v>
      </c>
      <c r="J35" s="27">
        <f t="shared" si="1"/>
        <v>15.079999999999998</v>
      </c>
    </row>
    <row r="36" spans="1:10" x14ac:dyDescent="0.25">
      <c r="A36" s="38" t="s">
        <v>203</v>
      </c>
      <c r="B36" s="4">
        <v>1704328</v>
      </c>
      <c r="C36" s="5" t="s">
        <v>204</v>
      </c>
      <c r="D36" s="3">
        <v>9.1</v>
      </c>
      <c r="E36" s="28">
        <v>20</v>
      </c>
      <c r="F36" s="8" t="s">
        <v>74</v>
      </c>
      <c r="G36" s="34"/>
      <c r="H36" s="27">
        <f t="shared" si="0"/>
        <v>17.593333333333334</v>
      </c>
      <c r="J36" s="27">
        <f t="shared" si="1"/>
        <v>15.079999999999998</v>
      </c>
    </row>
    <row r="37" spans="1:10" x14ac:dyDescent="0.25">
      <c r="A37" s="37" t="s">
        <v>205</v>
      </c>
      <c r="B37" s="4">
        <v>1704327</v>
      </c>
      <c r="C37" s="5" t="s">
        <v>206</v>
      </c>
      <c r="D37" s="3">
        <v>9.1</v>
      </c>
      <c r="E37" s="28">
        <v>20</v>
      </c>
      <c r="F37" s="8" t="s">
        <v>74</v>
      </c>
      <c r="G37" s="34"/>
      <c r="H37" s="27">
        <f t="shared" ref="H37:H41" si="4">D37*1.16/0.6</f>
        <v>17.593333333333334</v>
      </c>
      <c r="J37" s="27">
        <f t="shared" ref="J37:J41" si="5">D37/0.7*1.16</f>
        <v>15.079999999999998</v>
      </c>
    </row>
    <row r="38" spans="1:10" x14ac:dyDescent="0.25">
      <c r="A38" s="37" t="s">
        <v>207</v>
      </c>
      <c r="B38" s="4">
        <v>1706679</v>
      </c>
      <c r="C38" s="5" t="s">
        <v>73</v>
      </c>
      <c r="D38" s="3">
        <v>9.1</v>
      </c>
      <c r="E38" s="28">
        <v>20</v>
      </c>
      <c r="F38" s="8" t="s">
        <v>74</v>
      </c>
      <c r="G38" s="34"/>
      <c r="H38" s="27">
        <f t="shared" si="4"/>
        <v>17.593333333333334</v>
      </c>
      <c r="J38" s="27">
        <f t="shared" si="5"/>
        <v>15.079999999999998</v>
      </c>
    </row>
    <row r="39" spans="1:10" x14ac:dyDescent="0.25">
      <c r="A39" s="37" t="s">
        <v>208</v>
      </c>
      <c r="B39" s="4">
        <v>1706597</v>
      </c>
      <c r="C39" s="5" t="s">
        <v>209</v>
      </c>
      <c r="D39" s="3">
        <v>9.1</v>
      </c>
      <c r="E39" s="28">
        <v>20</v>
      </c>
      <c r="F39" s="8" t="s">
        <v>74</v>
      </c>
      <c r="G39" s="34"/>
      <c r="H39" s="27">
        <f t="shared" si="4"/>
        <v>17.593333333333334</v>
      </c>
      <c r="J39" s="27">
        <f t="shared" si="5"/>
        <v>15.079999999999998</v>
      </c>
    </row>
    <row r="40" spans="1:10" x14ac:dyDescent="0.25">
      <c r="A40" s="37" t="s">
        <v>212</v>
      </c>
      <c r="B40" s="4">
        <v>1714133</v>
      </c>
      <c r="C40" s="5" t="s">
        <v>210</v>
      </c>
      <c r="D40" s="3">
        <v>9.1</v>
      </c>
      <c r="E40" s="28">
        <v>20</v>
      </c>
      <c r="F40" s="8" t="s">
        <v>74</v>
      </c>
      <c r="G40" s="34"/>
      <c r="H40" s="27">
        <f t="shared" si="4"/>
        <v>17.593333333333334</v>
      </c>
      <c r="J40" s="27">
        <f t="shared" si="5"/>
        <v>15.079999999999998</v>
      </c>
    </row>
    <row r="41" spans="1:10" x14ac:dyDescent="0.25">
      <c r="A41" s="37" t="s">
        <v>214</v>
      </c>
      <c r="B41" s="4">
        <v>1701896</v>
      </c>
      <c r="C41" s="5" t="s">
        <v>213</v>
      </c>
      <c r="D41" s="3">
        <v>8.1</v>
      </c>
      <c r="E41" s="28">
        <v>10</v>
      </c>
      <c r="F41" s="8" t="s">
        <v>74</v>
      </c>
      <c r="G41" s="34"/>
      <c r="H41" s="27">
        <f t="shared" si="4"/>
        <v>15.659999999999998</v>
      </c>
      <c r="J41" s="27">
        <f t="shared" si="5"/>
        <v>13.422857142857142</v>
      </c>
    </row>
    <row r="42" spans="1:10" ht="14.25" customHeight="1" x14ac:dyDescent="0.25">
      <c r="A42" s="37" t="s">
        <v>172</v>
      </c>
      <c r="B42" s="4">
        <v>1716715</v>
      </c>
      <c r="C42" s="5" t="s">
        <v>152</v>
      </c>
      <c r="D42" s="3">
        <v>9.9</v>
      </c>
      <c r="E42" s="28">
        <v>30</v>
      </c>
      <c r="F42" s="8" t="s">
        <v>48</v>
      </c>
      <c r="G42" s="34" t="s">
        <v>253</v>
      </c>
      <c r="H42" s="27">
        <f t="shared" si="0"/>
        <v>19.14</v>
      </c>
      <c r="J42" s="27">
        <f t="shared" si="1"/>
        <v>16.405714285714286</v>
      </c>
    </row>
    <row r="43" spans="1:10" x14ac:dyDescent="0.25">
      <c r="A43" s="37" t="s">
        <v>173</v>
      </c>
      <c r="B43" s="4">
        <v>1716722</v>
      </c>
      <c r="C43" s="5" t="s">
        <v>153</v>
      </c>
      <c r="D43" s="3">
        <v>9.9</v>
      </c>
      <c r="E43" s="28">
        <v>30</v>
      </c>
      <c r="F43" s="8" t="s">
        <v>48</v>
      </c>
      <c r="G43" s="34" t="s">
        <v>253</v>
      </c>
      <c r="H43" s="27">
        <f t="shared" si="0"/>
        <v>19.14</v>
      </c>
      <c r="J43" s="27">
        <f t="shared" si="1"/>
        <v>16.405714285714286</v>
      </c>
    </row>
    <row r="44" spans="1:10" x14ac:dyDescent="0.25">
      <c r="A44" s="37" t="s">
        <v>174</v>
      </c>
      <c r="B44" s="4">
        <v>1716714</v>
      </c>
      <c r="C44" s="5" t="s">
        <v>154</v>
      </c>
      <c r="D44" s="3">
        <v>9.9</v>
      </c>
      <c r="E44" s="28">
        <v>30</v>
      </c>
      <c r="F44" s="8" t="s">
        <v>48</v>
      </c>
      <c r="G44" s="34" t="s">
        <v>253</v>
      </c>
      <c r="H44" s="27">
        <f t="shared" si="0"/>
        <v>19.14</v>
      </c>
      <c r="J44" s="27">
        <f t="shared" si="1"/>
        <v>16.405714285714286</v>
      </c>
    </row>
    <row r="45" spans="1:10" x14ac:dyDescent="0.25">
      <c r="A45" s="37" t="s">
        <v>175</v>
      </c>
      <c r="B45" s="4">
        <v>1716717</v>
      </c>
      <c r="C45" s="5" t="s">
        <v>155</v>
      </c>
      <c r="D45" s="3">
        <v>9.9</v>
      </c>
      <c r="E45" s="28">
        <v>30</v>
      </c>
      <c r="F45" s="8" t="s">
        <v>48</v>
      </c>
      <c r="G45" s="34" t="s">
        <v>253</v>
      </c>
      <c r="H45" s="27">
        <f t="shared" si="0"/>
        <v>19.14</v>
      </c>
      <c r="J45" s="27">
        <f t="shared" si="1"/>
        <v>16.405714285714286</v>
      </c>
    </row>
    <row r="46" spans="1:10" x14ac:dyDescent="0.25">
      <c r="A46" s="37" t="s">
        <v>176</v>
      </c>
      <c r="B46" s="4">
        <v>1716718</v>
      </c>
      <c r="C46" s="5" t="s">
        <v>156</v>
      </c>
      <c r="D46" s="3">
        <v>9.9</v>
      </c>
      <c r="E46" s="28">
        <v>30</v>
      </c>
      <c r="F46" s="8" t="s">
        <v>48</v>
      </c>
      <c r="G46" s="34" t="s">
        <v>253</v>
      </c>
      <c r="H46" s="27">
        <f t="shared" ref="H46:H51" si="6">D46*1.16/0.6</f>
        <v>19.14</v>
      </c>
      <c r="J46" s="27">
        <f t="shared" ref="J46:J51" si="7">D46/0.7*1.16</f>
        <v>16.405714285714286</v>
      </c>
    </row>
    <row r="47" spans="1:10" x14ac:dyDescent="0.25">
      <c r="A47" s="37" t="s">
        <v>177</v>
      </c>
      <c r="B47" s="4">
        <v>1716712</v>
      </c>
      <c r="C47" s="5" t="s">
        <v>157</v>
      </c>
      <c r="D47" s="3">
        <v>9.9</v>
      </c>
      <c r="E47" s="28">
        <v>30</v>
      </c>
      <c r="F47" s="8" t="s">
        <v>48</v>
      </c>
      <c r="G47" s="34" t="s">
        <v>253</v>
      </c>
      <c r="H47" s="27">
        <f t="shared" si="6"/>
        <v>19.14</v>
      </c>
      <c r="J47" s="27">
        <f t="shared" si="7"/>
        <v>16.405714285714286</v>
      </c>
    </row>
    <row r="48" spans="1:10" x14ac:dyDescent="0.25">
      <c r="A48" s="37" t="s">
        <v>178</v>
      </c>
      <c r="B48" s="4">
        <v>1716716</v>
      </c>
      <c r="C48" s="5" t="s">
        <v>158</v>
      </c>
      <c r="D48" s="3">
        <v>9.9</v>
      </c>
      <c r="E48" s="28">
        <v>30</v>
      </c>
      <c r="F48" s="8" t="s">
        <v>48</v>
      </c>
      <c r="G48" s="34" t="s">
        <v>253</v>
      </c>
      <c r="H48" s="27">
        <f t="shared" si="6"/>
        <v>19.14</v>
      </c>
      <c r="J48" s="27">
        <f t="shared" si="7"/>
        <v>16.405714285714286</v>
      </c>
    </row>
    <row r="49" spans="1:10" x14ac:dyDescent="0.25">
      <c r="A49" s="37" t="s">
        <v>179</v>
      </c>
      <c r="B49" s="4">
        <v>1716723</v>
      </c>
      <c r="C49" s="5" t="s">
        <v>159</v>
      </c>
      <c r="D49" s="3">
        <v>9.9</v>
      </c>
      <c r="E49" s="28">
        <v>30</v>
      </c>
      <c r="F49" s="8" t="s">
        <v>48</v>
      </c>
      <c r="G49" s="34" t="s">
        <v>253</v>
      </c>
      <c r="H49" s="27">
        <f t="shared" si="6"/>
        <v>19.14</v>
      </c>
      <c r="J49" s="27">
        <f t="shared" si="7"/>
        <v>16.405714285714286</v>
      </c>
    </row>
    <row r="50" spans="1:10" x14ac:dyDescent="0.25">
      <c r="A50" s="37" t="s">
        <v>180</v>
      </c>
      <c r="B50" s="4">
        <v>1716713</v>
      </c>
      <c r="C50" s="5" t="s">
        <v>160</v>
      </c>
      <c r="D50" s="3">
        <v>9.9</v>
      </c>
      <c r="E50" s="28">
        <v>30</v>
      </c>
      <c r="F50" s="8" t="s">
        <v>48</v>
      </c>
      <c r="G50" s="34" t="s">
        <v>253</v>
      </c>
      <c r="H50" s="27">
        <f t="shared" si="6"/>
        <v>19.14</v>
      </c>
      <c r="J50" s="27">
        <f t="shared" si="7"/>
        <v>16.405714285714286</v>
      </c>
    </row>
    <row r="51" spans="1:10" x14ac:dyDescent="0.25">
      <c r="A51" s="37" t="s">
        <v>181</v>
      </c>
      <c r="B51" s="4">
        <v>1716720</v>
      </c>
      <c r="C51" s="5" t="s">
        <v>161</v>
      </c>
      <c r="D51" s="3">
        <v>9.9</v>
      </c>
      <c r="E51" s="28">
        <v>30</v>
      </c>
      <c r="F51" s="8" t="s">
        <v>48</v>
      </c>
      <c r="G51" s="34" t="s">
        <v>253</v>
      </c>
      <c r="H51" s="27">
        <f t="shared" si="6"/>
        <v>19.14</v>
      </c>
      <c r="J51" s="27">
        <f t="shared" si="7"/>
        <v>16.405714285714286</v>
      </c>
    </row>
    <row r="52" spans="1:10" x14ac:dyDescent="0.25">
      <c r="A52" s="37" t="s">
        <v>256</v>
      </c>
      <c r="B52" s="4">
        <v>1716092</v>
      </c>
      <c r="C52" s="5" t="s">
        <v>58</v>
      </c>
      <c r="D52" s="3">
        <v>15</v>
      </c>
      <c r="E52" s="28">
        <v>6</v>
      </c>
      <c r="F52" s="8" t="s">
        <v>48</v>
      </c>
      <c r="G52" s="34"/>
      <c r="H52" s="27">
        <f t="shared" si="0"/>
        <v>29</v>
      </c>
      <c r="J52" s="27">
        <f t="shared" si="1"/>
        <v>24.857142857142858</v>
      </c>
    </row>
    <row r="53" spans="1:10" x14ac:dyDescent="0.25">
      <c r="A53" s="37" t="s">
        <v>215</v>
      </c>
      <c r="B53" s="4">
        <v>1709026</v>
      </c>
      <c r="C53" s="5" t="s">
        <v>76</v>
      </c>
      <c r="D53" s="3">
        <v>25</v>
      </c>
      <c r="E53" s="28">
        <v>35</v>
      </c>
      <c r="F53" s="8" t="s">
        <v>48</v>
      </c>
      <c r="G53" s="34"/>
      <c r="H53" s="27">
        <f t="shared" si="0"/>
        <v>48.333333333333329</v>
      </c>
      <c r="J53" s="27">
        <f t="shared" si="1"/>
        <v>41.428571428571423</v>
      </c>
    </row>
    <row r="54" spans="1:10" x14ac:dyDescent="0.25">
      <c r="A54" s="37" t="s">
        <v>257</v>
      </c>
      <c r="B54" s="4">
        <v>1713834</v>
      </c>
      <c r="C54" s="5" t="s">
        <v>77</v>
      </c>
      <c r="D54" s="3">
        <v>39</v>
      </c>
      <c r="E54" s="28" t="s">
        <v>149</v>
      </c>
      <c r="F54" s="8" t="s">
        <v>48</v>
      </c>
      <c r="G54" s="34"/>
      <c r="H54" s="27">
        <f t="shared" si="0"/>
        <v>75.399999999999991</v>
      </c>
      <c r="J54" s="27">
        <f t="shared" si="1"/>
        <v>64.628571428571419</v>
      </c>
    </row>
    <row r="55" spans="1:10" x14ac:dyDescent="0.25">
      <c r="A55" s="37" t="s">
        <v>258</v>
      </c>
      <c r="B55" s="4">
        <v>1714871</v>
      </c>
      <c r="C55" s="5" t="s">
        <v>42</v>
      </c>
      <c r="D55" s="3">
        <v>56</v>
      </c>
      <c r="E55" s="28"/>
      <c r="F55" s="8">
        <v>4</v>
      </c>
      <c r="G55" s="34"/>
      <c r="H55" s="27">
        <f t="shared" si="0"/>
        <v>108.26666666666667</v>
      </c>
      <c r="J55" s="27">
        <f t="shared" si="1"/>
        <v>92.8</v>
      </c>
    </row>
    <row r="56" spans="1:10" x14ac:dyDescent="0.25">
      <c r="A56" s="37" t="s">
        <v>234</v>
      </c>
      <c r="B56" s="4">
        <v>1714766</v>
      </c>
      <c r="C56" s="5" t="s">
        <v>233</v>
      </c>
      <c r="D56" s="3">
        <v>74</v>
      </c>
      <c r="E56" s="28">
        <v>4</v>
      </c>
      <c r="F56" s="8">
        <v>4</v>
      </c>
      <c r="G56" s="34"/>
      <c r="H56" s="27">
        <f t="shared" si="0"/>
        <v>143.06666666666666</v>
      </c>
      <c r="J56" s="27">
        <f t="shared" si="1"/>
        <v>122.62857142857143</v>
      </c>
    </row>
    <row r="57" spans="1:10" x14ac:dyDescent="0.25">
      <c r="A57" s="37" t="s">
        <v>259</v>
      </c>
      <c r="B57" s="4">
        <v>1714825</v>
      </c>
      <c r="C57" s="5" t="s">
        <v>44</v>
      </c>
      <c r="D57" s="3">
        <v>76.8</v>
      </c>
      <c r="E57" s="28"/>
      <c r="F57" s="8">
        <v>4</v>
      </c>
      <c r="G57" s="34"/>
      <c r="H57" s="27">
        <f t="shared" si="0"/>
        <v>148.47999999999999</v>
      </c>
      <c r="J57" s="27">
        <f t="shared" si="1"/>
        <v>127.26857142857143</v>
      </c>
    </row>
    <row r="58" spans="1:10" x14ac:dyDescent="0.25">
      <c r="A58" s="37" t="s">
        <v>260</v>
      </c>
      <c r="B58" s="4">
        <v>1714764</v>
      </c>
      <c r="C58" s="5" t="s">
        <v>45</v>
      </c>
      <c r="D58" s="3">
        <v>78</v>
      </c>
      <c r="E58" s="28"/>
      <c r="F58" s="8">
        <v>4</v>
      </c>
      <c r="G58" s="34"/>
      <c r="H58" s="27">
        <f t="shared" si="0"/>
        <v>150.79999999999998</v>
      </c>
      <c r="J58" s="27">
        <f t="shared" si="1"/>
        <v>129.25714285714284</v>
      </c>
    </row>
    <row r="59" spans="1:10" x14ac:dyDescent="0.25">
      <c r="A59" s="37" t="s">
        <v>261</v>
      </c>
      <c r="B59" s="4">
        <v>1712040</v>
      </c>
      <c r="C59" s="5" t="s">
        <v>46</v>
      </c>
      <c r="D59" s="3">
        <v>97</v>
      </c>
      <c r="E59" s="28"/>
      <c r="F59" s="8">
        <v>4</v>
      </c>
      <c r="G59" s="34"/>
      <c r="H59" s="27">
        <f t="shared" si="0"/>
        <v>187.53333333333333</v>
      </c>
      <c r="J59" s="27">
        <f t="shared" si="1"/>
        <v>160.74285714285713</v>
      </c>
    </row>
    <row r="60" spans="1:10" x14ac:dyDescent="0.25">
      <c r="A60" s="37" t="s">
        <v>216</v>
      </c>
      <c r="B60" s="4">
        <v>17125253</v>
      </c>
      <c r="C60" s="5" t="s">
        <v>80</v>
      </c>
      <c r="D60" s="3">
        <v>97</v>
      </c>
      <c r="E60" s="28" t="s">
        <v>254</v>
      </c>
      <c r="F60" s="8" t="s">
        <v>79</v>
      </c>
      <c r="G60" s="34"/>
      <c r="H60" s="27">
        <f t="shared" si="0"/>
        <v>187.53333333333333</v>
      </c>
      <c r="J60" s="27">
        <f t="shared" si="1"/>
        <v>160.74285714285713</v>
      </c>
    </row>
    <row r="61" spans="1:10" x14ac:dyDescent="0.25">
      <c r="A61" s="37" t="s">
        <v>262</v>
      </c>
      <c r="B61" s="4">
        <v>1713104</v>
      </c>
      <c r="C61" s="5" t="s">
        <v>39</v>
      </c>
      <c r="D61" s="3">
        <v>109</v>
      </c>
      <c r="E61" s="28"/>
      <c r="F61" s="8">
        <v>2</v>
      </c>
      <c r="G61" s="34"/>
      <c r="H61" s="27">
        <f t="shared" si="0"/>
        <v>210.73333333333335</v>
      </c>
      <c r="J61" s="27">
        <f t="shared" si="1"/>
        <v>180.62857142857143</v>
      </c>
    </row>
    <row r="62" spans="1:10" x14ac:dyDescent="0.25">
      <c r="A62" s="37" t="s">
        <v>218</v>
      </c>
      <c r="B62" s="4">
        <v>1710082</v>
      </c>
      <c r="C62" s="5" t="s">
        <v>78</v>
      </c>
      <c r="D62" s="3">
        <v>119</v>
      </c>
      <c r="E62" s="28" t="s">
        <v>255</v>
      </c>
      <c r="F62" s="8" t="s">
        <v>79</v>
      </c>
      <c r="G62" s="34"/>
      <c r="H62" s="27">
        <f t="shared" si="0"/>
        <v>230.06666666666666</v>
      </c>
      <c r="J62" s="27">
        <f t="shared" si="1"/>
        <v>197.2</v>
      </c>
    </row>
    <row r="63" spans="1:10" x14ac:dyDescent="0.25">
      <c r="A63" s="37" t="s">
        <v>217</v>
      </c>
      <c r="B63" s="4">
        <v>17125260</v>
      </c>
      <c r="C63" s="5" t="s">
        <v>81</v>
      </c>
      <c r="D63" s="3">
        <v>140</v>
      </c>
      <c r="E63" s="28" t="s">
        <v>254</v>
      </c>
      <c r="F63" s="8" t="s">
        <v>79</v>
      </c>
      <c r="G63" s="34"/>
      <c r="H63" s="27">
        <f t="shared" si="0"/>
        <v>270.66666666666663</v>
      </c>
      <c r="J63" s="27">
        <f t="shared" si="1"/>
        <v>231.99999999999997</v>
      </c>
    </row>
    <row r="64" spans="1:10" x14ac:dyDescent="0.25">
      <c r="A64" s="37" t="s">
        <v>263</v>
      </c>
      <c r="B64" s="4">
        <v>1714051</v>
      </c>
      <c r="C64" s="5" t="s">
        <v>41</v>
      </c>
      <c r="D64" s="3">
        <v>163</v>
      </c>
      <c r="E64" s="28"/>
      <c r="F64" s="8">
        <v>2</v>
      </c>
      <c r="G64" s="34"/>
      <c r="H64" s="27">
        <f t="shared" si="0"/>
        <v>315.13333333333333</v>
      </c>
      <c r="J64" s="27">
        <f t="shared" si="1"/>
        <v>270.1142857142857</v>
      </c>
    </row>
    <row r="65" spans="1:10" x14ac:dyDescent="0.25">
      <c r="A65" s="37" t="s">
        <v>264</v>
      </c>
      <c r="B65" s="4">
        <v>1712938</v>
      </c>
      <c r="C65" s="5" t="s">
        <v>38</v>
      </c>
      <c r="D65" s="3">
        <v>185</v>
      </c>
      <c r="E65" s="28"/>
      <c r="F65" s="8">
        <v>2</v>
      </c>
      <c r="G65" s="34"/>
      <c r="H65" s="27">
        <f t="shared" ref="H65:H77" si="8">D65*1.16/0.6</f>
        <v>357.66666666666669</v>
      </c>
      <c r="J65" s="27">
        <f t="shared" ref="J65:J77" si="9">D65/0.7*1.16</f>
        <v>306.57142857142856</v>
      </c>
    </row>
    <row r="66" spans="1:10" x14ac:dyDescent="0.25">
      <c r="A66" s="37" t="s">
        <v>265</v>
      </c>
      <c r="B66" s="4">
        <v>1702141</v>
      </c>
      <c r="C66" s="5" t="s">
        <v>219</v>
      </c>
      <c r="D66" s="3">
        <v>99</v>
      </c>
      <c r="E66" s="28" t="s">
        <v>254</v>
      </c>
      <c r="F66" s="8"/>
      <c r="G66" s="34"/>
      <c r="H66" s="27">
        <f t="shared" si="8"/>
        <v>191.39999999999998</v>
      </c>
      <c r="J66" s="27">
        <f t="shared" si="9"/>
        <v>164.05714285714288</v>
      </c>
    </row>
    <row r="67" spans="1:10" x14ac:dyDescent="0.25">
      <c r="A67" s="37" t="s">
        <v>266</v>
      </c>
      <c r="B67" s="4">
        <v>1707915</v>
      </c>
      <c r="C67" s="5" t="s">
        <v>220</v>
      </c>
      <c r="D67" s="3">
        <v>228</v>
      </c>
      <c r="E67" s="28" t="s">
        <v>254</v>
      </c>
      <c r="F67" s="8"/>
      <c r="G67" s="34"/>
      <c r="H67" s="27">
        <f t="shared" si="8"/>
        <v>440.79999999999995</v>
      </c>
      <c r="J67" s="27">
        <f t="shared" si="9"/>
        <v>377.82857142857142</v>
      </c>
    </row>
    <row r="68" spans="1:10" x14ac:dyDescent="0.25">
      <c r="A68" s="37"/>
      <c r="B68" s="4">
        <v>33090597</v>
      </c>
      <c r="C68" s="5" t="s">
        <v>221</v>
      </c>
      <c r="D68" s="3">
        <v>110.9</v>
      </c>
      <c r="E68" s="28" t="s">
        <v>254</v>
      </c>
      <c r="F68" s="8"/>
      <c r="G68" s="34"/>
      <c r="H68" s="27">
        <f t="shared" si="8"/>
        <v>214.40666666666669</v>
      </c>
      <c r="J68" s="27">
        <f t="shared" si="9"/>
        <v>183.77714285714288</v>
      </c>
    </row>
    <row r="69" spans="1:10" x14ac:dyDescent="0.25">
      <c r="A69" s="37"/>
      <c r="B69" s="4">
        <v>33090603</v>
      </c>
      <c r="C69" s="5" t="s">
        <v>222</v>
      </c>
      <c r="D69" s="3">
        <v>199</v>
      </c>
      <c r="E69" s="28" t="s">
        <v>254</v>
      </c>
      <c r="F69" s="8"/>
      <c r="G69" s="34"/>
      <c r="H69" s="27">
        <f t="shared" si="8"/>
        <v>384.73333333333329</v>
      </c>
      <c r="J69" s="27">
        <f t="shared" si="9"/>
        <v>329.77142857142854</v>
      </c>
    </row>
    <row r="70" spans="1:10" x14ac:dyDescent="0.25">
      <c r="A70" s="37"/>
      <c r="B70" s="4">
        <v>2008004</v>
      </c>
      <c r="C70" s="5" t="s">
        <v>223</v>
      </c>
      <c r="D70" s="3">
        <v>254</v>
      </c>
      <c r="E70" s="28" t="s">
        <v>254</v>
      </c>
      <c r="F70" s="8"/>
      <c r="G70" s="34"/>
      <c r="H70" s="27">
        <f t="shared" si="8"/>
        <v>491.06666666666666</v>
      </c>
      <c r="J70" s="27">
        <f t="shared" si="9"/>
        <v>420.91428571428571</v>
      </c>
    </row>
    <row r="71" spans="1:10" x14ac:dyDescent="0.25">
      <c r="A71" s="37"/>
      <c r="B71" s="4">
        <v>33090610</v>
      </c>
      <c r="C71" s="5" t="s">
        <v>224</v>
      </c>
      <c r="D71" s="3">
        <v>315</v>
      </c>
      <c r="E71" s="28" t="s">
        <v>254</v>
      </c>
      <c r="F71" s="8"/>
      <c r="G71" s="34"/>
      <c r="H71" s="27">
        <f t="shared" si="8"/>
        <v>609</v>
      </c>
      <c r="J71" s="27">
        <f t="shared" si="9"/>
        <v>522</v>
      </c>
    </row>
    <row r="72" spans="1:10" x14ac:dyDescent="0.25">
      <c r="A72" s="37" t="s">
        <v>229</v>
      </c>
      <c r="B72" s="4">
        <v>1714770</v>
      </c>
      <c r="C72" s="5" t="s">
        <v>228</v>
      </c>
      <c r="D72" s="3">
        <v>172</v>
      </c>
      <c r="E72" s="28" t="s">
        <v>254</v>
      </c>
      <c r="F72" s="8">
        <v>2</v>
      </c>
      <c r="G72" s="34"/>
      <c r="H72" s="27">
        <f t="shared" si="8"/>
        <v>332.5333333333333</v>
      </c>
      <c r="J72" s="27">
        <f t="shared" si="9"/>
        <v>285.02857142857141</v>
      </c>
    </row>
    <row r="73" spans="1:10" x14ac:dyDescent="0.25">
      <c r="A73" s="37" t="s">
        <v>230</v>
      </c>
      <c r="B73" s="4">
        <v>1714772</v>
      </c>
      <c r="C73" s="5" t="s">
        <v>40</v>
      </c>
      <c r="D73" s="3">
        <v>152</v>
      </c>
      <c r="E73" s="28" t="s">
        <v>254</v>
      </c>
      <c r="F73" s="8"/>
      <c r="G73" s="34"/>
      <c r="H73" s="27">
        <f t="shared" si="8"/>
        <v>293.86666666666667</v>
      </c>
      <c r="J73" s="27">
        <f t="shared" si="9"/>
        <v>251.8857142857143</v>
      </c>
    </row>
    <row r="74" spans="1:10" x14ac:dyDescent="0.25">
      <c r="A74" s="37" t="s">
        <v>232</v>
      </c>
      <c r="B74" s="4">
        <v>1714771</v>
      </c>
      <c r="C74" s="5" t="s">
        <v>231</v>
      </c>
      <c r="D74" s="3">
        <v>107</v>
      </c>
      <c r="E74" s="28" t="s">
        <v>254</v>
      </c>
      <c r="F74" s="8"/>
      <c r="G74" s="34"/>
      <c r="H74" s="27">
        <f t="shared" si="8"/>
        <v>206.86666666666665</v>
      </c>
      <c r="J74" s="27">
        <f t="shared" si="9"/>
        <v>177.31428571428572</v>
      </c>
    </row>
    <row r="75" spans="1:10" x14ac:dyDescent="0.25">
      <c r="A75" s="37" t="s">
        <v>238</v>
      </c>
      <c r="B75" s="14">
        <v>1712155</v>
      </c>
      <c r="C75" s="5" t="s">
        <v>235</v>
      </c>
      <c r="D75" s="3">
        <v>99.9</v>
      </c>
      <c r="E75" s="28" t="s">
        <v>254</v>
      </c>
      <c r="F75" s="8"/>
      <c r="G75" s="34"/>
      <c r="H75" s="27">
        <f t="shared" si="8"/>
        <v>193.14000000000001</v>
      </c>
      <c r="J75" s="27">
        <f t="shared" si="9"/>
        <v>165.54857142857142</v>
      </c>
    </row>
    <row r="76" spans="1:10" x14ac:dyDescent="0.25">
      <c r="A76" s="37" t="s">
        <v>239</v>
      </c>
      <c r="B76" s="14">
        <v>1712156</v>
      </c>
      <c r="C76" s="5" t="s">
        <v>237</v>
      </c>
      <c r="D76" s="3">
        <v>99.9</v>
      </c>
      <c r="E76" s="28" t="s">
        <v>254</v>
      </c>
      <c r="F76" s="8"/>
      <c r="G76" s="34"/>
      <c r="H76" s="27">
        <f t="shared" si="8"/>
        <v>193.14000000000001</v>
      </c>
      <c r="J76" s="27">
        <f t="shared" si="9"/>
        <v>165.54857142857142</v>
      </c>
    </row>
    <row r="77" spans="1:10" x14ac:dyDescent="0.25">
      <c r="A77" s="37" t="s">
        <v>240</v>
      </c>
      <c r="B77" s="14">
        <v>1712160</v>
      </c>
      <c r="C77" s="5" t="s">
        <v>236</v>
      </c>
      <c r="D77" s="3">
        <v>99.9</v>
      </c>
      <c r="E77" s="28" t="s">
        <v>254</v>
      </c>
      <c r="F77" s="8"/>
      <c r="G77" s="34"/>
      <c r="H77" s="27">
        <f t="shared" si="8"/>
        <v>193.14000000000001</v>
      </c>
      <c r="J77" s="27">
        <f t="shared" si="9"/>
        <v>165.54857142857142</v>
      </c>
    </row>
    <row r="108" spans="10:10" x14ac:dyDescent="0.25">
      <c r="J108" t="s">
        <v>225</v>
      </c>
    </row>
    <row r="118" spans="10:12" x14ac:dyDescent="0.25">
      <c r="J118" t="s">
        <v>226</v>
      </c>
    </row>
    <row r="127" spans="10:12" x14ac:dyDescent="0.25">
      <c r="L127" t="s">
        <v>227</v>
      </c>
    </row>
  </sheetData>
  <autoFilter ref="A1:L1"/>
  <sortState ref="A4:K14">
    <sortCondition ref="A4"/>
  </sortState>
  <mergeCells count="1">
    <mergeCell ref="L3:L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25" workbookViewId="0">
      <selection activeCell="U3" sqref="U3:X9"/>
    </sheetView>
  </sheetViews>
  <sheetFormatPr baseColWidth="10" defaultColWidth="9.140625" defaultRowHeight="15" x14ac:dyDescent="0.25"/>
  <cols>
    <col min="1" max="1" width="8" bestFit="1" customWidth="1"/>
    <col min="2" max="2" width="10.42578125" bestFit="1" customWidth="1"/>
    <col min="3" max="3" width="56.42578125" bestFit="1" customWidth="1"/>
    <col min="4" max="4" width="9.42578125" customWidth="1"/>
    <col min="5" max="5" width="6.85546875" bestFit="1" customWidth="1"/>
    <col min="6" max="6" width="5.7109375" bestFit="1" customWidth="1"/>
    <col min="7" max="7" width="3" bestFit="1" customWidth="1"/>
    <col min="8" max="8" width="7.85546875" style="26" bestFit="1" customWidth="1"/>
    <col min="9" max="9" width="9.5703125" bestFit="1" customWidth="1"/>
    <col min="10" max="10" width="6.7109375" bestFit="1" customWidth="1"/>
    <col min="11" max="11" width="7.5703125" bestFit="1" customWidth="1"/>
    <col min="12" max="12" width="8.5703125" bestFit="1" customWidth="1"/>
    <col min="13" max="13" width="8.140625" bestFit="1" customWidth="1"/>
    <col min="14" max="15" width="9" bestFit="1" customWidth="1"/>
    <col min="16" max="16" width="4.42578125" customWidth="1"/>
    <col min="17" max="17" width="1" customWidth="1"/>
    <col min="18" max="18" width="12.42578125" style="27" bestFit="1" customWidth="1"/>
    <col min="19" max="19" width="9" bestFit="1" customWidth="1"/>
  </cols>
  <sheetData>
    <row r="1" spans="1:24" ht="45" x14ac:dyDescent="0.25">
      <c r="A1" s="1" t="s">
        <v>0</v>
      </c>
      <c r="B1" s="9" t="s">
        <v>84</v>
      </c>
      <c r="C1" s="1" t="s">
        <v>1</v>
      </c>
      <c r="D1" s="1" t="s">
        <v>83</v>
      </c>
      <c r="E1" s="1" t="s">
        <v>82</v>
      </c>
      <c r="F1" s="1" t="s">
        <v>85</v>
      </c>
      <c r="G1" s="1" t="s">
        <v>86</v>
      </c>
      <c r="H1" s="10" t="s">
        <v>87</v>
      </c>
      <c r="I1" s="11" t="s">
        <v>88</v>
      </c>
      <c r="J1" s="12" t="s">
        <v>89</v>
      </c>
      <c r="K1" s="1" t="s">
        <v>90</v>
      </c>
      <c r="L1" s="1" t="s">
        <v>91</v>
      </c>
      <c r="M1" s="1" t="s">
        <v>92</v>
      </c>
      <c r="N1" s="13" t="s">
        <v>93</v>
      </c>
      <c r="O1" s="13" t="s">
        <v>94</v>
      </c>
      <c r="P1" s="14"/>
      <c r="Q1" s="14"/>
      <c r="R1" s="15" t="s">
        <v>95</v>
      </c>
      <c r="S1" s="16" t="s">
        <v>96</v>
      </c>
    </row>
    <row r="2" spans="1:24" x14ac:dyDescent="0.25">
      <c r="A2" s="6">
        <v>1704812</v>
      </c>
      <c r="B2" s="17" t="s">
        <v>127</v>
      </c>
      <c r="C2" s="7" t="s">
        <v>26</v>
      </c>
      <c r="D2" s="2">
        <v>4</v>
      </c>
      <c r="E2" s="2"/>
      <c r="F2" s="18">
        <v>12</v>
      </c>
      <c r="G2" s="19" t="s">
        <v>97</v>
      </c>
      <c r="H2" s="20">
        <f>E2*F2</f>
        <v>0</v>
      </c>
      <c r="I2" s="21">
        <v>69.11</v>
      </c>
      <c r="J2" s="22">
        <v>0.37009999999999998</v>
      </c>
      <c r="K2" s="23">
        <v>2.5499999999999998</v>
      </c>
      <c r="L2" s="24">
        <v>1.9300000000000001E-2</v>
      </c>
      <c r="M2" s="25">
        <v>70</v>
      </c>
      <c r="N2" s="15">
        <f>R2-S2</f>
        <v>28.296052850000002</v>
      </c>
      <c r="O2" s="15">
        <f>N2*H2</f>
        <v>0</v>
      </c>
      <c r="P2" s="14"/>
      <c r="Q2" s="14"/>
      <c r="R2" s="15">
        <f>I2*0.65</f>
        <v>44.921500000000002</v>
      </c>
      <c r="S2" s="15">
        <f>R2*J2</f>
        <v>16.625447149999999</v>
      </c>
      <c r="T2">
        <f>SUM(D2+E2)</f>
        <v>4</v>
      </c>
      <c r="V2" t="s">
        <v>149</v>
      </c>
    </row>
    <row r="3" spans="1:24" ht="15" customHeight="1" x14ac:dyDescent="0.25">
      <c r="A3" s="6">
        <v>1704813</v>
      </c>
      <c r="B3" s="17" t="s">
        <v>128</v>
      </c>
      <c r="C3" s="7" t="s">
        <v>27</v>
      </c>
      <c r="D3" s="2">
        <v>4</v>
      </c>
      <c r="E3" s="2"/>
      <c r="F3" s="18">
        <v>12</v>
      </c>
      <c r="G3" s="19" t="s">
        <v>97</v>
      </c>
      <c r="H3" s="20">
        <f>E3*F3</f>
        <v>0</v>
      </c>
      <c r="I3" s="21">
        <v>69.11</v>
      </c>
      <c r="J3" s="22">
        <v>0.37009999999999998</v>
      </c>
      <c r="K3" s="23">
        <v>3.42</v>
      </c>
      <c r="L3" s="24">
        <v>2.6100000000000002E-2</v>
      </c>
      <c r="M3" s="25">
        <v>44</v>
      </c>
      <c r="N3" s="15">
        <f>R3-S3</f>
        <v>28.296052850000002</v>
      </c>
      <c r="O3" s="15">
        <f>N3*H3</f>
        <v>0</v>
      </c>
      <c r="P3" s="14"/>
      <c r="Q3" s="14"/>
      <c r="R3" s="15">
        <f>I3*0.65</f>
        <v>44.921500000000002</v>
      </c>
      <c r="S3" s="15">
        <f>R3*J3</f>
        <v>16.625447149999999</v>
      </c>
      <c r="T3">
        <f>SUM(D3+E3)</f>
        <v>4</v>
      </c>
      <c r="U3" s="31" t="s">
        <v>241</v>
      </c>
      <c r="V3" s="31"/>
      <c r="W3" s="31"/>
      <c r="X3" s="31"/>
    </row>
    <row r="4" spans="1:24" ht="15" customHeight="1" x14ac:dyDescent="0.25">
      <c r="A4" s="6">
        <v>1793145</v>
      </c>
      <c r="B4" s="17">
        <v>430</v>
      </c>
      <c r="C4" s="7" t="s">
        <v>2</v>
      </c>
      <c r="D4" s="2">
        <v>4</v>
      </c>
      <c r="E4" s="2"/>
      <c r="F4" s="18">
        <v>12</v>
      </c>
      <c r="G4" s="19" t="s">
        <v>99</v>
      </c>
      <c r="H4" s="20">
        <f>E4*F4</f>
        <v>0</v>
      </c>
      <c r="I4" s="21">
        <v>63.68</v>
      </c>
      <c r="J4" s="22">
        <v>0.16589999999999999</v>
      </c>
      <c r="K4" s="23">
        <v>4.45</v>
      </c>
      <c r="L4" s="24">
        <v>1.38E-2</v>
      </c>
      <c r="M4" s="25">
        <v>98</v>
      </c>
      <c r="N4" s="15">
        <f>R4-S4</f>
        <v>34.525067200000002</v>
      </c>
      <c r="O4" s="15">
        <f>N4*H4</f>
        <v>0</v>
      </c>
      <c r="P4" s="14"/>
      <c r="Q4" s="14"/>
      <c r="R4" s="15">
        <f>I4*0.65</f>
        <v>41.392000000000003</v>
      </c>
      <c r="S4" s="15">
        <f>R4*J4</f>
        <v>6.8669327999999998</v>
      </c>
      <c r="T4">
        <f>SUM(D4+E4)</f>
        <v>4</v>
      </c>
      <c r="U4" s="31"/>
      <c r="V4" s="31"/>
      <c r="W4" s="31"/>
      <c r="X4" s="31"/>
    </row>
    <row r="5" spans="1:24" ht="15" customHeight="1" x14ac:dyDescent="0.25">
      <c r="A5" s="6">
        <v>1793146</v>
      </c>
      <c r="B5" s="17">
        <v>444</v>
      </c>
      <c r="C5" s="7" t="s">
        <v>100</v>
      </c>
      <c r="D5" s="2"/>
      <c r="E5" s="2">
        <v>1</v>
      </c>
      <c r="F5" s="18">
        <v>12</v>
      </c>
      <c r="G5" s="19" t="s">
        <v>99</v>
      </c>
      <c r="H5" s="20">
        <f>E5*F5</f>
        <v>12</v>
      </c>
      <c r="I5" s="21">
        <v>67.81</v>
      </c>
      <c r="J5" s="22">
        <v>0.122</v>
      </c>
      <c r="K5" s="23">
        <v>5.95</v>
      </c>
      <c r="L5" s="24">
        <v>2.1100000000000001E-2</v>
      </c>
      <c r="M5" s="25">
        <v>64</v>
      </c>
      <c r="N5" s="15">
        <f>R5-S5</f>
        <v>38.699167000000003</v>
      </c>
      <c r="O5" s="15">
        <f>N5*H5</f>
        <v>464.39000400000003</v>
      </c>
      <c r="P5" s="14"/>
      <c r="Q5" s="14"/>
      <c r="R5" s="15">
        <f>I5*0.65</f>
        <v>44.076500000000003</v>
      </c>
      <c r="S5" s="15">
        <f>R5*J5</f>
        <v>5.3773330000000001</v>
      </c>
      <c r="T5">
        <f>SUM(D5+E5)</f>
        <v>1</v>
      </c>
      <c r="U5" s="31"/>
      <c r="V5" s="31"/>
      <c r="W5" s="31"/>
      <c r="X5" s="31"/>
    </row>
    <row r="6" spans="1:24" ht="15" customHeight="1" x14ac:dyDescent="0.25">
      <c r="A6" s="6">
        <v>1701619</v>
      </c>
      <c r="B6" s="17" t="s">
        <v>147</v>
      </c>
      <c r="C6" s="7" t="s">
        <v>148</v>
      </c>
      <c r="D6" s="2"/>
      <c r="E6" s="2">
        <v>1</v>
      </c>
      <c r="F6" s="18">
        <v>12</v>
      </c>
      <c r="G6" s="19" t="s">
        <v>97</v>
      </c>
      <c r="H6" s="20">
        <f>E6*F6</f>
        <v>12</v>
      </c>
      <c r="I6" s="21">
        <v>52.91</v>
      </c>
      <c r="J6" s="22">
        <v>0.52290000000000003</v>
      </c>
      <c r="K6" s="23">
        <v>3.5</v>
      </c>
      <c r="L6" s="24">
        <v>1.17E-2</v>
      </c>
      <c r="M6" s="25">
        <v>92</v>
      </c>
      <c r="N6" s="15">
        <f>R6-S6</f>
        <v>16.408184649999999</v>
      </c>
      <c r="O6" s="15">
        <f>N6*H6</f>
        <v>196.8982158</v>
      </c>
      <c r="P6" s="14"/>
      <c r="Q6" s="14"/>
      <c r="R6" s="15">
        <f>I6*0.65</f>
        <v>34.391500000000001</v>
      </c>
      <c r="S6" s="15">
        <f>R6*J6</f>
        <v>17.983315350000002</v>
      </c>
      <c r="T6">
        <f>SUM(D6+E6)</f>
        <v>1</v>
      </c>
      <c r="U6" s="31"/>
      <c r="V6" s="31"/>
      <c r="W6" s="31"/>
      <c r="X6" s="31"/>
    </row>
    <row r="7" spans="1:24" x14ac:dyDescent="0.25">
      <c r="A7" s="6">
        <v>1797651</v>
      </c>
      <c r="B7" s="17" t="s">
        <v>141</v>
      </c>
      <c r="C7" s="7" t="s">
        <v>34</v>
      </c>
      <c r="D7" s="2">
        <v>2</v>
      </c>
      <c r="E7" s="2"/>
      <c r="F7" s="18">
        <v>2</v>
      </c>
      <c r="G7" s="19" t="s">
        <v>99</v>
      </c>
      <c r="H7" s="20">
        <f>E7*F7</f>
        <v>0</v>
      </c>
      <c r="I7" s="21">
        <v>282.83</v>
      </c>
      <c r="J7" s="22">
        <v>0.1055</v>
      </c>
      <c r="K7" s="23">
        <v>4.76</v>
      </c>
      <c r="L7" s="24">
        <v>2.2499999999999999E-2</v>
      </c>
      <c r="M7" s="25">
        <v>60</v>
      </c>
      <c r="N7" s="15">
        <f>R7-S7</f>
        <v>164.44443274999998</v>
      </c>
      <c r="O7" s="15">
        <f>N7*H7</f>
        <v>0</v>
      </c>
      <c r="P7" s="14"/>
      <c r="Q7" s="14"/>
      <c r="R7" s="15">
        <f>I7*0.65</f>
        <v>183.83949999999999</v>
      </c>
      <c r="S7" s="15">
        <f>R7*J7</f>
        <v>19.395067249999997</v>
      </c>
      <c r="T7">
        <f>SUM(D7+E7)</f>
        <v>2</v>
      </c>
      <c r="U7" s="31"/>
      <c r="V7" s="31"/>
      <c r="W7" s="31"/>
      <c r="X7" s="31"/>
    </row>
    <row r="8" spans="1:24" x14ac:dyDescent="0.25">
      <c r="A8" s="6">
        <v>1797652</v>
      </c>
      <c r="B8" s="17" t="s">
        <v>142</v>
      </c>
      <c r="C8" s="7" t="s">
        <v>35</v>
      </c>
      <c r="D8" s="2">
        <v>2</v>
      </c>
      <c r="E8" s="2"/>
      <c r="F8" s="18">
        <v>2</v>
      </c>
      <c r="G8" s="19" t="s">
        <v>99</v>
      </c>
      <c r="H8" s="20">
        <f>E8*F8</f>
        <v>0</v>
      </c>
      <c r="I8" s="21">
        <v>415.4</v>
      </c>
      <c r="J8" s="22">
        <v>0.1502</v>
      </c>
      <c r="K8" s="23">
        <v>7.88</v>
      </c>
      <c r="L8" s="24">
        <v>4.1700000000000001E-2</v>
      </c>
      <c r="M8" s="25">
        <v>30</v>
      </c>
      <c r="N8" s="15">
        <f>R8-S8</f>
        <v>229.454498</v>
      </c>
      <c r="O8" s="15">
        <f>N8*H8</f>
        <v>0</v>
      </c>
      <c r="P8" s="14"/>
      <c r="Q8" s="14"/>
      <c r="R8" s="15">
        <f>I8*0.65</f>
        <v>270.01</v>
      </c>
      <c r="S8" s="15">
        <f>R8*J8</f>
        <v>40.555501999999997</v>
      </c>
      <c r="T8">
        <f>SUM(D8+E8)</f>
        <v>2</v>
      </c>
      <c r="U8" s="31"/>
      <c r="V8" s="31"/>
      <c r="W8" s="31"/>
      <c r="X8" s="31"/>
    </row>
    <row r="9" spans="1:24" x14ac:dyDescent="0.25">
      <c r="A9" s="6">
        <v>1705618</v>
      </c>
      <c r="B9" s="17" t="s">
        <v>146</v>
      </c>
      <c r="C9" s="7" t="s">
        <v>37</v>
      </c>
      <c r="D9" s="2">
        <v>2</v>
      </c>
      <c r="E9" s="2"/>
      <c r="F9" s="18">
        <v>48</v>
      </c>
      <c r="G9" s="19" t="s">
        <v>97</v>
      </c>
      <c r="H9" s="20">
        <f>E9*F9</f>
        <v>0</v>
      </c>
      <c r="I9" s="21">
        <v>18.920000000000002</v>
      </c>
      <c r="J9" s="22">
        <v>0.44900000000000001</v>
      </c>
      <c r="K9" s="23">
        <v>8.36</v>
      </c>
      <c r="L9" s="24">
        <v>1.5900000000000001E-2</v>
      </c>
      <c r="M9" s="25">
        <v>85</v>
      </c>
      <c r="N9" s="15">
        <f>R9-S9</f>
        <v>6.7761980000000008</v>
      </c>
      <c r="O9" s="15">
        <f>N9*H9</f>
        <v>0</v>
      </c>
      <c r="P9" s="14"/>
      <c r="Q9" s="14"/>
      <c r="R9" s="15">
        <f>I9*0.65</f>
        <v>12.298000000000002</v>
      </c>
      <c r="S9" s="15">
        <f>R9*J9</f>
        <v>5.521802000000001</v>
      </c>
      <c r="T9">
        <f>SUM(D9+E9)</f>
        <v>2</v>
      </c>
      <c r="U9" s="31"/>
      <c r="V9" s="31"/>
      <c r="W9" s="31"/>
      <c r="X9" s="31"/>
    </row>
    <row r="10" spans="1:24" x14ac:dyDescent="0.25">
      <c r="A10" s="6">
        <v>9520035</v>
      </c>
      <c r="B10" s="17">
        <v>2247</v>
      </c>
      <c r="C10" s="7" t="s">
        <v>14</v>
      </c>
      <c r="D10" s="2">
        <v>2</v>
      </c>
      <c r="E10" s="2"/>
      <c r="F10" s="18">
        <v>12</v>
      </c>
      <c r="G10" s="19" t="s">
        <v>97</v>
      </c>
      <c r="H10" s="20">
        <f>E10*F10</f>
        <v>0</v>
      </c>
      <c r="I10" s="21">
        <v>158.26</v>
      </c>
      <c r="J10" s="22">
        <v>0.54779999999999995</v>
      </c>
      <c r="K10" s="23">
        <v>10.79</v>
      </c>
      <c r="L10" s="24">
        <v>3.5799999999999998E-2</v>
      </c>
      <c r="M10" s="25">
        <v>42</v>
      </c>
      <c r="N10" s="15">
        <f>R10-S10</f>
        <v>46.517361800000003</v>
      </c>
      <c r="O10" s="15">
        <f>N10*H10</f>
        <v>0</v>
      </c>
      <c r="P10" s="14"/>
      <c r="Q10" s="14"/>
      <c r="R10" s="15">
        <f>I10*0.65</f>
        <v>102.869</v>
      </c>
      <c r="S10" s="15">
        <f>R10*J10</f>
        <v>56.351638199999996</v>
      </c>
      <c r="T10">
        <f>SUM(D10+E10)</f>
        <v>2</v>
      </c>
    </row>
    <row r="11" spans="1:24" x14ac:dyDescent="0.25">
      <c r="A11" s="6">
        <v>1795436</v>
      </c>
      <c r="B11" s="17">
        <v>2211</v>
      </c>
      <c r="C11" s="7" t="s">
        <v>110</v>
      </c>
      <c r="D11" s="2"/>
      <c r="E11" s="2">
        <v>1</v>
      </c>
      <c r="F11" s="18">
        <v>12</v>
      </c>
      <c r="G11" s="19" t="s">
        <v>97</v>
      </c>
      <c r="H11" s="20">
        <f>E11*F11</f>
        <v>12</v>
      </c>
      <c r="I11" s="21">
        <v>90.03</v>
      </c>
      <c r="J11" s="22">
        <v>0.4073</v>
      </c>
      <c r="K11" s="23">
        <v>4.6280000000000001</v>
      </c>
      <c r="L11" s="24">
        <v>2.01E-2</v>
      </c>
      <c r="M11" s="25">
        <v>72</v>
      </c>
      <c r="N11" s="15">
        <f>R11-S11</f>
        <v>34.68450765</v>
      </c>
      <c r="O11" s="15">
        <f>N11*H11</f>
        <v>416.21409180000001</v>
      </c>
      <c r="P11" s="14"/>
      <c r="Q11" s="14"/>
      <c r="R11" s="15">
        <f>I11*0.65</f>
        <v>58.519500000000001</v>
      </c>
      <c r="S11" s="15">
        <f>R11*J11</f>
        <v>23.83499235</v>
      </c>
      <c r="T11">
        <f>SUM(D11+E11)</f>
        <v>1</v>
      </c>
    </row>
    <row r="12" spans="1:24" x14ac:dyDescent="0.25">
      <c r="A12" s="6">
        <v>1708213</v>
      </c>
      <c r="B12" s="17" t="s">
        <v>132</v>
      </c>
      <c r="C12" s="7" t="s">
        <v>133</v>
      </c>
      <c r="D12" s="2"/>
      <c r="E12" s="2">
        <v>1</v>
      </c>
      <c r="F12" s="18">
        <v>12</v>
      </c>
      <c r="G12" s="19" t="s">
        <v>97</v>
      </c>
      <c r="H12" s="20">
        <f>E12*F12</f>
        <v>12</v>
      </c>
      <c r="I12" s="21">
        <v>97.67</v>
      </c>
      <c r="J12" s="22">
        <v>0.57230000000000003</v>
      </c>
      <c r="K12" s="23">
        <v>7.58</v>
      </c>
      <c r="L12" s="24">
        <v>2.24E-2</v>
      </c>
      <c r="M12" s="25">
        <v>55</v>
      </c>
      <c r="N12" s="15">
        <f>R12-S12</f>
        <v>27.152748349999996</v>
      </c>
      <c r="O12" s="15">
        <f>N12*H12</f>
        <v>325.83298019999995</v>
      </c>
      <c r="P12" s="14"/>
      <c r="Q12" s="14"/>
      <c r="R12" s="15">
        <f>I12*0.65</f>
        <v>63.485500000000002</v>
      </c>
      <c r="S12" s="15">
        <f>R12*J12</f>
        <v>36.332751650000006</v>
      </c>
      <c r="T12">
        <f>SUM(D12+E12)</f>
        <v>1</v>
      </c>
    </row>
    <row r="13" spans="1:24" x14ac:dyDescent="0.25">
      <c r="A13" s="6">
        <v>1715507</v>
      </c>
      <c r="B13" s="17">
        <v>5307</v>
      </c>
      <c r="C13" s="7" t="s">
        <v>16</v>
      </c>
      <c r="D13" s="2">
        <v>6</v>
      </c>
      <c r="E13" s="2"/>
      <c r="F13" s="18">
        <v>3</v>
      </c>
      <c r="G13" s="19" t="s">
        <v>97</v>
      </c>
      <c r="H13" s="20">
        <f>E13*F13</f>
        <v>0</v>
      </c>
      <c r="I13" s="21">
        <v>199.57</v>
      </c>
      <c r="J13" s="22">
        <v>0.40289999999999998</v>
      </c>
      <c r="K13" s="23">
        <v>4.4429999999999996</v>
      </c>
      <c r="L13" s="24">
        <v>2.58E-2</v>
      </c>
      <c r="M13" s="25">
        <v>52</v>
      </c>
      <c r="N13" s="15">
        <f>R13-S13</f>
        <v>77.456110550000005</v>
      </c>
      <c r="O13" s="15">
        <f>N13*H13</f>
        <v>0</v>
      </c>
      <c r="P13" s="14"/>
      <c r="Q13" s="14"/>
      <c r="R13" s="15">
        <f>I13*0.65</f>
        <v>129.72049999999999</v>
      </c>
      <c r="S13" s="15">
        <f>R13*J13</f>
        <v>52.264389449999989</v>
      </c>
      <c r="T13">
        <f>SUM(D13+E13)</f>
        <v>6</v>
      </c>
    </row>
    <row r="14" spans="1:24" x14ac:dyDescent="0.25">
      <c r="A14" s="6">
        <v>1801504</v>
      </c>
      <c r="B14" s="17" t="s">
        <v>145</v>
      </c>
      <c r="C14" s="7" t="s">
        <v>36</v>
      </c>
      <c r="D14" s="2">
        <v>4</v>
      </c>
      <c r="E14" s="2"/>
      <c r="F14" s="18">
        <v>48</v>
      </c>
      <c r="G14" s="19" t="s">
        <v>97</v>
      </c>
      <c r="H14" s="20">
        <f>E14*F14</f>
        <v>0</v>
      </c>
      <c r="I14" s="21">
        <v>23.68</v>
      </c>
      <c r="J14" s="22">
        <v>0.6694</v>
      </c>
      <c r="K14" s="23">
        <v>6.73</v>
      </c>
      <c r="L14" s="24">
        <v>2.7799999999999998E-2</v>
      </c>
      <c r="M14" s="25">
        <v>44</v>
      </c>
      <c r="N14" s="15">
        <f>R14-S14</f>
        <v>5.0885952000000003</v>
      </c>
      <c r="O14" s="15">
        <f>N14*H14</f>
        <v>0</v>
      </c>
      <c r="P14" s="14"/>
      <c r="Q14" s="14"/>
      <c r="R14" s="15">
        <f>I14*0.65</f>
        <v>15.391999999999999</v>
      </c>
      <c r="S14" s="15">
        <f>R14*J14</f>
        <v>10.303404799999999</v>
      </c>
      <c r="T14">
        <f>SUM(D14+E14)</f>
        <v>4</v>
      </c>
    </row>
    <row r="15" spans="1:24" x14ac:dyDescent="0.25">
      <c r="A15" s="6">
        <v>1710273</v>
      </c>
      <c r="B15" s="17" t="s">
        <v>123</v>
      </c>
      <c r="C15" s="7" t="s">
        <v>24</v>
      </c>
      <c r="D15" s="2">
        <v>6</v>
      </c>
      <c r="E15" s="2"/>
      <c r="F15" s="18">
        <v>12</v>
      </c>
      <c r="G15" s="19" t="s">
        <v>99</v>
      </c>
      <c r="H15" s="20">
        <f>E15*F15</f>
        <v>0</v>
      </c>
      <c r="I15" s="21">
        <v>28.1</v>
      </c>
      <c r="J15" s="22">
        <v>0.1057</v>
      </c>
      <c r="K15" s="23">
        <v>4.835</v>
      </c>
      <c r="L15" s="24">
        <v>0.12909999999999999</v>
      </c>
      <c r="M15" s="25">
        <v>80</v>
      </c>
      <c r="N15" s="15">
        <f>R15-S15</f>
        <v>16.3343895</v>
      </c>
      <c r="O15" s="15">
        <f>N15*H15</f>
        <v>0</v>
      </c>
      <c r="P15" s="14"/>
      <c r="Q15" s="14"/>
      <c r="R15" s="15">
        <f>I15*0.65</f>
        <v>18.265000000000001</v>
      </c>
      <c r="S15" s="15">
        <f>R15*J15</f>
        <v>1.9306105</v>
      </c>
      <c r="T15">
        <f>SUM(D15+E15)</f>
        <v>6</v>
      </c>
    </row>
    <row r="16" spans="1:24" x14ac:dyDescent="0.25">
      <c r="A16" s="6">
        <v>1710274</v>
      </c>
      <c r="B16" s="17" t="s">
        <v>122</v>
      </c>
      <c r="C16" s="7" t="s">
        <v>23</v>
      </c>
      <c r="D16" s="2">
        <v>6</v>
      </c>
      <c r="E16" s="2"/>
      <c r="F16" s="18">
        <v>12</v>
      </c>
      <c r="G16" s="19" t="s">
        <v>99</v>
      </c>
      <c r="H16" s="20">
        <f>E16*F16</f>
        <v>0</v>
      </c>
      <c r="I16" s="21">
        <v>33.85</v>
      </c>
      <c r="J16" s="22">
        <v>0.1057</v>
      </c>
      <c r="K16" s="23">
        <v>7.98</v>
      </c>
      <c r="L16" s="24">
        <v>0.2041</v>
      </c>
      <c r="M16" s="25">
        <v>8</v>
      </c>
      <c r="N16" s="15">
        <f>R16-S16</f>
        <v>19.676835750000002</v>
      </c>
      <c r="O16" s="15">
        <f>N16*H16</f>
        <v>0</v>
      </c>
      <c r="P16" s="14"/>
      <c r="Q16" s="14"/>
      <c r="R16" s="15">
        <f>I16*0.65</f>
        <v>22.002500000000001</v>
      </c>
      <c r="S16" s="15">
        <f>R16*J16</f>
        <v>2.32566425</v>
      </c>
      <c r="T16">
        <f>SUM(D16+E16)</f>
        <v>6</v>
      </c>
    </row>
    <row r="17" spans="1:20" x14ac:dyDescent="0.25">
      <c r="A17" s="6">
        <v>1712724</v>
      </c>
      <c r="B17" s="17">
        <v>3609</v>
      </c>
      <c r="C17" s="7" t="s">
        <v>15</v>
      </c>
      <c r="D17" s="2">
        <v>4</v>
      </c>
      <c r="E17" s="2"/>
      <c r="F17" s="18">
        <v>6</v>
      </c>
      <c r="G17" s="19" t="s">
        <v>97</v>
      </c>
      <c r="H17" s="20">
        <f>E17*F17</f>
        <v>0</v>
      </c>
      <c r="I17" s="21">
        <v>92.8</v>
      </c>
      <c r="J17" s="22">
        <v>0</v>
      </c>
      <c r="K17" s="23">
        <v>10.510999999999999</v>
      </c>
      <c r="L17" s="24">
        <v>2.8199999999999999E-2</v>
      </c>
      <c r="M17" s="25">
        <v>49</v>
      </c>
      <c r="N17" s="15">
        <f>R17-S17</f>
        <v>60.32</v>
      </c>
      <c r="O17" s="15">
        <f>N17*H17</f>
        <v>0</v>
      </c>
      <c r="P17" s="14"/>
      <c r="Q17" s="14"/>
      <c r="R17" s="15">
        <f>I17*0.65</f>
        <v>60.32</v>
      </c>
      <c r="S17" s="15">
        <f>R17*J17</f>
        <v>0</v>
      </c>
      <c r="T17">
        <f>SUM(D17+E17)</f>
        <v>4</v>
      </c>
    </row>
    <row r="18" spans="1:20" x14ac:dyDescent="0.25">
      <c r="A18" s="6">
        <v>1787805</v>
      </c>
      <c r="B18" s="17">
        <v>3957</v>
      </c>
      <c r="C18" s="7" t="s">
        <v>113</v>
      </c>
      <c r="D18" s="2"/>
      <c r="E18" s="2">
        <v>1</v>
      </c>
      <c r="F18" s="18">
        <v>2</v>
      </c>
      <c r="G18" s="19" t="s">
        <v>97</v>
      </c>
      <c r="H18" s="20">
        <f>E18*F18</f>
        <v>2</v>
      </c>
      <c r="I18" s="21">
        <v>381.52</v>
      </c>
      <c r="J18" s="22">
        <v>0.42930000000000001</v>
      </c>
      <c r="K18" s="23">
        <v>3.43</v>
      </c>
      <c r="L18" s="24">
        <v>2.0500000000000001E-2</v>
      </c>
      <c r="M18" s="25">
        <v>70</v>
      </c>
      <c r="N18" s="15">
        <f>R18-S18</f>
        <v>141.52675160000001</v>
      </c>
      <c r="O18" s="15">
        <f>N18*H18</f>
        <v>283.05350320000002</v>
      </c>
      <c r="P18" s="14"/>
      <c r="Q18" s="14"/>
      <c r="R18" s="15">
        <f>I18*0.65</f>
        <v>247.988</v>
      </c>
      <c r="S18" s="15">
        <f>R18*J18</f>
        <v>106.4612484</v>
      </c>
      <c r="T18">
        <f>SUM(D18+E18)</f>
        <v>1</v>
      </c>
    </row>
    <row r="19" spans="1:20" x14ac:dyDescent="0.25">
      <c r="A19" s="6">
        <v>1702079</v>
      </c>
      <c r="B19" s="17">
        <v>3917</v>
      </c>
      <c r="C19" s="7" t="s">
        <v>112</v>
      </c>
      <c r="D19" s="2"/>
      <c r="E19" s="2">
        <v>1</v>
      </c>
      <c r="F19" s="18">
        <v>4</v>
      </c>
      <c r="G19" s="19" t="s">
        <v>97</v>
      </c>
      <c r="H19" s="20">
        <f>E19*F19</f>
        <v>4</v>
      </c>
      <c r="I19" s="21">
        <v>157.76</v>
      </c>
      <c r="J19" s="22">
        <v>0.16589999999999999</v>
      </c>
      <c r="K19" s="23">
        <v>7.42</v>
      </c>
      <c r="L19" s="24">
        <v>3.5000000000000003E-2</v>
      </c>
      <c r="M19" s="25">
        <v>60</v>
      </c>
      <c r="N19" s="15">
        <f>R19-S19</f>
        <v>85.531950399999999</v>
      </c>
      <c r="O19" s="15">
        <f>N19*H19</f>
        <v>342.1278016</v>
      </c>
      <c r="P19" s="14"/>
      <c r="Q19" s="14"/>
      <c r="R19" s="15">
        <f>I19*0.65</f>
        <v>102.544</v>
      </c>
      <c r="S19" s="15">
        <f>R19*J19</f>
        <v>17.012049599999997</v>
      </c>
      <c r="T19">
        <f>SUM(D19+E19)</f>
        <v>1</v>
      </c>
    </row>
    <row r="20" spans="1:20" x14ac:dyDescent="0.25">
      <c r="A20" s="6">
        <v>9550134</v>
      </c>
      <c r="B20" s="17">
        <v>3800</v>
      </c>
      <c r="C20" s="7" t="s">
        <v>111</v>
      </c>
      <c r="D20" s="2"/>
      <c r="E20" s="2">
        <v>1</v>
      </c>
      <c r="F20" s="18">
        <v>6</v>
      </c>
      <c r="G20" s="19" t="s">
        <v>97</v>
      </c>
      <c r="H20" s="20">
        <f>E20*F20</f>
        <v>6</v>
      </c>
      <c r="I20" s="21">
        <v>151.22999999999999</v>
      </c>
      <c r="J20" s="22">
        <v>0.20100000000000001</v>
      </c>
      <c r="K20" s="23">
        <v>10.49</v>
      </c>
      <c r="L20" s="24">
        <v>3.1300000000000001E-2</v>
      </c>
      <c r="M20" s="25">
        <v>40</v>
      </c>
      <c r="N20" s="15">
        <f>R20-S20</f>
        <v>78.541300499999991</v>
      </c>
      <c r="O20" s="15">
        <f>N20*H20</f>
        <v>471.24780299999998</v>
      </c>
      <c r="P20" s="14"/>
      <c r="Q20" s="14"/>
      <c r="R20" s="15">
        <f>I20*0.65</f>
        <v>98.299499999999995</v>
      </c>
      <c r="S20" s="15">
        <f>R20*J20</f>
        <v>19.7581995</v>
      </c>
      <c r="T20">
        <f>SUM(D20+E20)</f>
        <v>1</v>
      </c>
    </row>
    <row r="21" spans="1:20" x14ac:dyDescent="0.25">
      <c r="A21" s="6">
        <v>1795418</v>
      </c>
      <c r="B21" s="17">
        <v>485</v>
      </c>
      <c r="C21" s="7" t="s">
        <v>101</v>
      </c>
      <c r="D21" s="2"/>
      <c r="E21" s="2">
        <v>1</v>
      </c>
      <c r="F21" s="18">
        <v>4</v>
      </c>
      <c r="G21" s="19" t="s">
        <v>99</v>
      </c>
      <c r="H21" s="20">
        <f>E21*F21</f>
        <v>4</v>
      </c>
      <c r="I21" s="21">
        <v>97.97</v>
      </c>
      <c r="J21" s="22">
        <v>0.25369999999999998</v>
      </c>
      <c r="K21" s="23">
        <v>1.6259999999999999</v>
      </c>
      <c r="L21" s="24">
        <v>8.8999999999999999E-3</v>
      </c>
      <c r="M21" s="25">
        <v>144</v>
      </c>
      <c r="N21" s="15">
        <f>R21-S21</f>
        <v>47.524757149999999</v>
      </c>
      <c r="O21" s="15">
        <f>N21*H21</f>
        <v>190.0990286</v>
      </c>
      <c r="P21" s="14"/>
      <c r="Q21" s="14"/>
      <c r="R21" s="15">
        <f>I21*0.65</f>
        <v>63.680500000000002</v>
      </c>
      <c r="S21" s="15">
        <f>R21*J21</f>
        <v>16.155742849999999</v>
      </c>
      <c r="T21">
        <f>SUM(D21+E21)</f>
        <v>1</v>
      </c>
    </row>
    <row r="22" spans="1:20" x14ac:dyDescent="0.25">
      <c r="A22" s="6">
        <v>1795425</v>
      </c>
      <c r="B22" s="17">
        <v>7160</v>
      </c>
      <c r="C22" s="7" t="s">
        <v>120</v>
      </c>
      <c r="D22" s="2"/>
      <c r="E22" s="2">
        <v>1</v>
      </c>
      <c r="F22" s="18">
        <v>4</v>
      </c>
      <c r="G22" s="19" t="s">
        <v>99</v>
      </c>
      <c r="H22" s="20">
        <f>E22*F22</f>
        <v>4</v>
      </c>
      <c r="I22" s="21">
        <v>114.61</v>
      </c>
      <c r="J22" s="22">
        <v>0.26250000000000001</v>
      </c>
      <c r="K22" s="23">
        <v>3.7450000000000001</v>
      </c>
      <c r="L22" s="24">
        <v>8.0999999999999996E-3</v>
      </c>
      <c r="M22" s="25">
        <v>135</v>
      </c>
      <c r="N22" s="15">
        <f>R22-S22</f>
        <v>54.941168749999996</v>
      </c>
      <c r="O22" s="15">
        <f>N22*H22</f>
        <v>219.76467499999998</v>
      </c>
      <c r="P22" s="14"/>
      <c r="Q22" s="14"/>
      <c r="R22" s="15">
        <f>I22*0.65</f>
        <v>74.496499999999997</v>
      </c>
      <c r="S22" s="15">
        <f>R22*J22</f>
        <v>19.555331250000002</v>
      </c>
      <c r="T22">
        <f>SUM(D22+E22)</f>
        <v>1</v>
      </c>
    </row>
    <row r="23" spans="1:20" x14ac:dyDescent="0.25">
      <c r="A23" s="6">
        <v>1801074</v>
      </c>
      <c r="B23" s="17">
        <v>8904</v>
      </c>
      <c r="C23" s="7" t="s">
        <v>121</v>
      </c>
      <c r="D23" s="2"/>
      <c r="E23" s="2">
        <v>1</v>
      </c>
      <c r="F23" s="18">
        <v>4</v>
      </c>
      <c r="G23" s="19" t="s">
        <v>99</v>
      </c>
      <c r="H23" s="20">
        <f>E23*F23</f>
        <v>4</v>
      </c>
      <c r="I23" s="21">
        <v>212.65</v>
      </c>
      <c r="J23" s="22">
        <v>0.27260000000000001</v>
      </c>
      <c r="K23" s="23">
        <v>11.93</v>
      </c>
      <c r="L23" s="24">
        <v>3.5099999999999999E-2</v>
      </c>
      <c r="M23" s="25">
        <v>32</v>
      </c>
      <c r="N23" s="15">
        <f>R23-S23</f>
        <v>100.5430465</v>
      </c>
      <c r="O23" s="15">
        <f>N23*H23</f>
        <v>402.17218600000001</v>
      </c>
      <c r="P23" s="14"/>
      <c r="Q23" s="14"/>
      <c r="R23" s="15">
        <f>I23*0.65</f>
        <v>138.2225</v>
      </c>
      <c r="S23" s="15">
        <f>R23*J23</f>
        <v>37.679453500000001</v>
      </c>
      <c r="T23">
        <f>SUM(D23+E23)</f>
        <v>1</v>
      </c>
    </row>
    <row r="24" spans="1:20" x14ac:dyDescent="0.25">
      <c r="A24" s="6">
        <v>1795932</v>
      </c>
      <c r="B24" s="17">
        <v>7103</v>
      </c>
      <c r="C24" s="7" t="s">
        <v>22</v>
      </c>
      <c r="D24" s="2">
        <v>2</v>
      </c>
      <c r="E24" s="2"/>
      <c r="F24" s="18">
        <v>6</v>
      </c>
      <c r="G24" s="19" t="s">
        <v>99</v>
      </c>
      <c r="H24" s="20">
        <f>E24*F24</f>
        <v>0</v>
      </c>
      <c r="I24" s="21">
        <v>356.92</v>
      </c>
      <c r="J24" s="22">
        <v>0.4995</v>
      </c>
      <c r="K24" s="23">
        <v>6.4530000000000003</v>
      </c>
      <c r="L24" s="24">
        <v>2.4400000000000002E-2</v>
      </c>
      <c r="M24" s="25">
        <v>48</v>
      </c>
      <c r="N24" s="15">
        <f>R24-S24</f>
        <v>116.11499900000001</v>
      </c>
      <c r="O24" s="15">
        <f>N24*H24</f>
        <v>0</v>
      </c>
      <c r="P24" s="14"/>
      <c r="Q24" s="14"/>
      <c r="R24" s="15">
        <f>I24*0.65</f>
        <v>231.99800000000002</v>
      </c>
      <c r="S24" s="15">
        <f>R24*J24</f>
        <v>115.88300100000001</v>
      </c>
      <c r="T24">
        <f>SUM(D24+E24)</f>
        <v>2</v>
      </c>
    </row>
    <row r="25" spans="1:20" x14ac:dyDescent="0.25">
      <c r="A25" s="6">
        <v>1715543</v>
      </c>
      <c r="B25" s="17" t="s">
        <v>125</v>
      </c>
      <c r="C25" s="7" t="s">
        <v>126</v>
      </c>
      <c r="D25" s="2"/>
      <c r="E25" s="2">
        <v>1</v>
      </c>
      <c r="F25" s="18">
        <v>2</v>
      </c>
      <c r="G25" s="19" t="s">
        <v>99</v>
      </c>
      <c r="H25" s="20">
        <f>E25*F25</f>
        <v>2</v>
      </c>
      <c r="I25" s="21">
        <v>769.7</v>
      </c>
      <c r="J25" s="22">
        <v>0.60909999999999997</v>
      </c>
      <c r="K25" s="23">
        <v>9.282</v>
      </c>
      <c r="L25" s="24">
        <v>5.4699999999999999E-2</v>
      </c>
      <c r="M25" s="25">
        <v>24</v>
      </c>
      <c r="N25" s="15">
        <f>R25-S25</f>
        <v>195.56922450000002</v>
      </c>
      <c r="O25" s="15">
        <f>N25*H25</f>
        <v>391.13844900000004</v>
      </c>
      <c r="P25" s="14"/>
      <c r="Q25" s="14"/>
      <c r="R25" s="15">
        <f>I25*0.65</f>
        <v>500.30500000000006</v>
      </c>
      <c r="S25" s="15">
        <f>R25*J25</f>
        <v>304.73577550000005</v>
      </c>
      <c r="T25">
        <f>SUM(D25+E25)</f>
        <v>1</v>
      </c>
    </row>
    <row r="26" spans="1:20" x14ac:dyDescent="0.25">
      <c r="A26" s="6">
        <v>1710968</v>
      </c>
      <c r="B26" s="17" t="s">
        <v>129</v>
      </c>
      <c r="C26" s="7" t="s">
        <v>28</v>
      </c>
      <c r="D26" s="2">
        <v>2</v>
      </c>
      <c r="E26" s="2"/>
      <c r="F26" s="18">
        <v>6</v>
      </c>
      <c r="G26" s="19" t="s">
        <v>97</v>
      </c>
      <c r="H26" s="20">
        <f>E26*F26</f>
        <v>0</v>
      </c>
      <c r="I26" s="21">
        <v>39.44</v>
      </c>
      <c r="J26" s="22">
        <v>0.2399</v>
      </c>
      <c r="K26" s="23">
        <v>0.74099999999999999</v>
      </c>
      <c r="L26" s="24">
        <v>6.0000000000000001E-3</v>
      </c>
      <c r="M26" s="25">
        <v>132</v>
      </c>
      <c r="N26" s="15">
        <f>R26-S26</f>
        <v>19.4859236</v>
      </c>
      <c r="O26" s="15">
        <f>N26*H26</f>
        <v>0</v>
      </c>
      <c r="P26" s="14"/>
      <c r="Q26" s="14"/>
      <c r="R26" s="15">
        <f>I26*0.65</f>
        <v>25.635999999999999</v>
      </c>
      <c r="S26" s="15">
        <f>R26*J26</f>
        <v>6.1500763999999997</v>
      </c>
      <c r="T26">
        <f>SUM(D26+E26)</f>
        <v>2</v>
      </c>
    </row>
    <row r="27" spans="1:20" x14ac:dyDescent="0.25">
      <c r="A27" s="6">
        <v>1710971</v>
      </c>
      <c r="B27" s="17" t="s">
        <v>130</v>
      </c>
      <c r="C27" s="7" t="s">
        <v>29</v>
      </c>
      <c r="D27" s="2">
        <v>2</v>
      </c>
      <c r="E27" s="2"/>
      <c r="F27" s="18">
        <v>6</v>
      </c>
      <c r="G27" s="19" t="s">
        <v>97</v>
      </c>
      <c r="H27" s="20">
        <f>E27*F27</f>
        <v>0</v>
      </c>
      <c r="I27" s="21">
        <v>39.44</v>
      </c>
      <c r="J27" s="22">
        <v>0.2399</v>
      </c>
      <c r="K27" s="23">
        <v>1.0289999999999999</v>
      </c>
      <c r="L27" s="24">
        <v>9.2999999999999992E-3</v>
      </c>
      <c r="M27" s="25">
        <v>140</v>
      </c>
      <c r="N27" s="15">
        <f>R27-S27</f>
        <v>19.4859236</v>
      </c>
      <c r="O27" s="15">
        <f>N27*H27</f>
        <v>0</v>
      </c>
      <c r="P27" s="14"/>
      <c r="Q27" s="14"/>
      <c r="R27" s="15">
        <f>I27*0.65</f>
        <v>25.635999999999999</v>
      </c>
      <c r="S27" s="15">
        <f>R27*J27</f>
        <v>6.1500763999999997</v>
      </c>
      <c r="T27">
        <f>SUM(D27+E27)</f>
        <v>2</v>
      </c>
    </row>
    <row r="28" spans="1:20" x14ac:dyDescent="0.25">
      <c r="A28" s="6">
        <v>1710972</v>
      </c>
      <c r="B28" s="17" t="s">
        <v>131</v>
      </c>
      <c r="C28" s="7" t="s">
        <v>30</v>
      </c>
      <c r="D28" s="2">
        <v>2</v>
      </c>
      <c r="E28" s="2"/>
      <c r="F28" s="18">
        <v>6</v>
      </c>
      <c r="G28" s="19" t="s">
        <v>97</v>
      </c>
      <c r="H28" s="20">
        <f>E28*F28</f>
        <v>0</v>
      </c>
      <c r="I28" s="21">
        <v>39.44</v>
      </c>
      <c r="J28" s="22">
        <v>0.2399</v>
      </c>
      <c r="K28" s="23">
        <v>1.25</v>
      </c>
      <c r="L28" s="24">
        <v>1.06E-2</v>
      </c>
      <c r="M28" s="25">
        <v>64</v>
      </c>
      <c r="N28" s="15">
        <f>R28-S28</f>
        <v>19.4859236</v>
      </c>
      <c r="O28" s="15">
        <f>N28*H28</f>
        <v>0</v>
      </c>
      <c r="P28" s="14"/>
      <c r="Q28" s="14"/>
      <c r="R28" s="15">
        <f>I28*0.65</f>
        <v>25.635999999999999</v>
      </c>
      <c r="S28" s="15">
        <f>R28*J28</f>
        <v>6.1500763999999997</v>
      </c>
      <c r="T28">
        <f>SUM(D28+E28)</f>
        <v>2</v>
      </c>
    </row>
    <row r="29" spans="1:20" x14ac:dyDescent="0.25">
      <c r="A29" s="6">
        <v>1800028</v>
      </c>
      <c r="B29" s="17">
        <v>901</v>
      </c>
      <c r="C29" s="7" t="s">
        <v>10</v>
      </c>
      <c r="D29" s="2">
        <v>6</v>
      </c>
      <c r="E29" s="2"/>
      <c r="F29" s="18">
        <v>12</v>
      </c>
      <c r="G29" s="19" t="s">
        <v>97</v>
      </c>
      <c r="H29" s="20">
        <f>E29*F29</f>
        <v>0</v>
      </c>
      <c r="I29" s="21">
        <v>39.32</v>
      </c>
      <c r="J29" s="22">
        <v>0.56100000000000005</v>
      </c>
      <c r="K29" s="23">
        <v>3.38</v>
      </c>
      <c r="L29" s="24">
        <v>1.2999999999999999E-2</v>
      </c>
      <c r="M29" s="25">
        <v>99</v>
      </c>
      <c r="N29" s="15">
        <f>R29-S29</f>
        <v>11.219961999999999</v>
      </c>
      <c r="O29" s="15">
        <f>N29*H29</f>
        <v>0</v>
      </c>
      <c r="P29" s="14"/>
      <c r="Q29" s="14"/>
      <c r="R29" s="15">
        <f>I29*0.65</f>
        <v>25.558</v>
      </c>
      <c r="S29" s="15">
        <f>R29*J29</f>
        <v>14.338038000000001</v>
      </c>
      <c r="T29">
        <f>SUM(D29+E29)</f>
        <v>6</v>
      </c>
    </row>
    <row r="30" spans="1:20" x14ac:dyDescent="0.25">
      <c r="A30" s="6">
        <v>1703678</v>
      </c>
      <c r="B30" s="17" t="s">
        <v>136</v>
      </c>
      <c r="C30" s="7" t="s">
        <v>137</v>
      </c>
      <c r="D30" s="2">
        <v>4</v>
      </c>
      <c r="E30" s="2">
        <v>1</v>
      </c>
      <c r="F30" s="18">
        <v>24</v>
      </c>
      <c r="G30" s="19" t="s">
        <v>97</v>
      </c>
      <c r="H30" s="20">
        <f>E30*F30</f>
        <v>24</v>
      </c>
      <c r="I30" s="21">
        <v>20.61</v>
      </c>
      <c r="J30" s="22">
        <v>9.0399999999999994E-2</v>
      </c>
      <c r="K30" s="23">
        <v>10.87</v>
      </c>
      <c r="L30" s="24">
        <v>1.7000000000000001E-2</v>
      </c>
      <c r="M30" s="25">
        <v>60</v>
      </c>
      <c r="N30" s="15">
        <f>R30-S30</f>
        <v>12.1854564</v>
      </c>
      <c r="O30" s="15">
        <f>N30*H30</f>
        <v>292.45095359999999</v>
      </c>
      <c r="P30" s="14"/>
      <c r="Q30" s="14"/>
      <c r="R30" s="15">
        <f>I30*0.65</f>
        <v>13.3965</v>
      </c>
      <c r="S30" s="15">
        <f>R30*J30</f>
        <v>1.2110436</v>
      </c>
      <c r="T30">
        <f>SUM(D30+E30)</f>
        <v>5</v>
      </c>
    </row>
    <row r="31" spans="1:20" x14ac:dyDescent="0.25">
      <c r="A31" s="6">
        <v>1798070</v>
      </c>
      <c r="B31" s="17">
        <v>779</v>
      </c>
      <c r="C31" s="7" t="s">
        <v>5</v>
      </c>
      <c r="D31" s="2">
        <v>4</v>
      </c>
      <c r="E31" s="2"/>
      <c r="F31" s="18">
        <v>24</v>
      </c>
      <c r="G31" s="19" t="s">
        <v>97</v>
      </c>
      <c r="H31" s="20">
        <f>E31*F31</f>
        <v>0</v>
      </c>
      <c r="I31" s="21">
        <v>41.4</v>
      </c>
      <c r="J31" s="22">
        <v>0.47320000000000001</v>
      </c>
      <c r="K31" s="23">
        <v>12.84</v>
      </c>
      <c r="L31" s="24">
        <v>1.9199999999999998E-2</v>
      </c>
      <c r="M31" s="25">
        <v>45</v>
      </c>
      <c r="N31" s="15">
        <f>R31-S31</f>
        <v>14.176188</v>
      </c>
      <c r="O31" s="15">
        <f>N31*H31</f>
        <v>0</v>
      </c>
      <c r="P31" s="14"/>
      <c r="Q31" s="14"/>
      <c r="R31" s="15">
        <f>I31*0.65</f>
        <v>26.91</v>
      </c>
      <c r="S31" s="15">
        <f>R31*J31</f>
        <v>12.733812</v>
      </c>
      <c r="T31">
        <f>SUM(D31+E31)</f>
        <v>4</v>
      </c>
    </row>
    <row r="32" spans="1:20" x14ac:dyDescent="0.25">
      <c r="A32" s="6">
        <v>1793352</v>
      </c>
      <c r="B32" s="17">
        <v>737</v>
      </c>
      <c r="C32" s="7" t="s">
        <v>3</v>
      </c>
      <c r="D32" s="2">
        <v>4</v>
      </c>
      <c r="E32" s="2"/>
      <c r="F32" s="18">
        <v>24</v>
      </c>
      <c r="G32" s="19" t="s">
        <v>97</v>
      </c>
      <c r="H32" s="20">
        <f>E32*F32</f>
        <v>0</v>
      </c>
      <c r="I32" s="21">
        <v>41.4</v>
      </c>
      <c r="J32" s="22">
        <v>0.38540000000000002</v>
      </c>
      <c r="K32" s="23">
        <v>14.542999999999999</v>
      </c>
      <c r="L32" s="24">
        <v>2.3E-2</v>
      </c>
      <c r="M32" s="25">
        <v>48</v>
      </c>
      <c r="N32" s="15">
        <f>R32-S32</f>
        <v>16.538885999999998</v>
      </c>
      <c r="O32" s="15">
        <f>N32*H32</f>
        <v>0</v>
      </c>
      <c r="P32" s="14"/>
      <c r="Q32" s="14"/>
      <c r="R32" s="15">
        <f>I32*0.65</f>
        <v>26.91</v>
      </c>
      <c r="S32" s="15">
        <f>R32*J32</f>
        <v>10.371114</v>
      </c>
      <c r="T32">
        <f>SUM(D32+E32)</f>
        <v>4</v>
      </c>
    </row>
    <row r="33" spans="1:20" x14ac:dyDescent="0.25">
      <c r="A33" s="6">
        <v>1788349</v>
      </c>
      <c r="B33" s="17">
        <v>5844</v>
      </c>
      <c r="C33" s="7" t="s">
        <v>115</v>
      </c>
      <c r="D33" s="2">
        <v>4</v>
      </c>
      <c r="E33" s="2">
        <v>1</v>
      </c>
      <c r="F33" s="18">
        <v>24</v>
      </c>
      <c r="G33" s="19" t="s">
        <v>97</v>
      </c>
      <c r="H33" s="20">
        <f>E33*F33</f>
        <v>24</v>
      </c>
      <c r="I33" s="21">
        <v>41.4</v>
      </c>
      <c r="J33" s="22">
        <v>0.38540000000000002</v>
      </c>
      <c r="K33" s="23">
        <v>14.97</v>
      </c>
      <c r="L33" s="24">
        <v>2.12E-2</v>
      </c>
      <c r="M33" s="25">
        <v>45</v>
      </c>
      <c r="N33" s="15">
        <f>R33-S33</f>
        <v>16.538885999999998</v>
      </c>
      <c r="O33" s="15">
        <f>N33*H33</f>
        <v>396.93326399999995</v>
      </c>
      <c r="P33" s="14"/>
      <c r="Q33" s="14"/>
      <c r="R33" s="15">
        <f>I33*0.65</f>
        <v>26.91</v>
      </c>
      <c r="S33" s="15">
        <f>R33*J33</f>
        <v>10.371114</v>
      </c>
      <c r="T33">
        <f>SUM(D33+E33)</f>
        <v>5</v>
      </c>
    </row>
    <row r="34" spans="1:20" x14ac:dyDescent="0.25">
      <c r="A34" s="6">
        <v>1800158</v>
      </c>
      <c r="B34" s="17">
        <v>764</v>
      </c>
      <c r="C34" s="7" t="s">
        <v>4</v>
      </c>
      <c r="D34" s="2">
        <v>4</v>
      </c>
      <c r="E34" s="2"/>
      <c r="F34" s="18">
        <v>12</v>
      </c>
      <c r="G34" s="19" t="s">
        <v>97</v>
      </c>
      <c r="H34" s="20">
        <f>E34*F34</f>
        <v>0</v>
      </c>
      <c r="I34" s="21">
        <v>54.3</v>
      </c>
      <c r="J34" s="22">
        <v>0.3503</v>
      </c>
      <c r="K34" s="23">
        <v>5.18</v>
      </c>
      <c r="L34" s="24">
        <v>1.49E-2</v>
      </c>
      <c r="M34" s="25">
        <v>80</v>
      </c>
      <c r="N34" s="15">
        <f>R34-S34</f>
        <v>22.931161500000002</v>
      </c>
      <c r="O34" s="15">
        <f>N34*H34</f>
        <v>0</v>
      </c>
      <c r="P34" s="14"/>
      <c r="Q34" s="14"/>
      <c r="R34" s="15">
        <f>I34*0.65</f>
        <v>35.295000000000002</v>
      </c>
      <c r="S34" s="15">
        <f>R34*J34</f>
        <v>12.3638385</v>
      </c>
      <c r="T34">
        <f>SUM(D34+E34)</f>
        <v>4</v>
      </c>
    </row>
    <row r="35" spans="1:20" x14ac:dyDescent="0.25">
      <c r="A35" s="6">
        <v>1709660</v>
      </c>
      <c r="B35" s="17">
        <v>5852</v>
      </c>
      <c r="C35" s="7" t="s">
        <v>18</v>
      </c>
      <c r="D35" s="2">
        <v>4</v>
      </c>
      <c r="E35" s="2"/>
      <c r="F35" s="18">
        <v>24</v>
      </c>
      <c r="G35" s="19" t="s">
        <v>97</v>
      </c>
      <c r="H35" s="20">
        <f>E35*F35</f>
        <v>0</v>
      </c>
      <c r="I35" s="21">
        <v>45.74</v>
      </c>
      <c r="J35" s="22">
        <v>0.44379999999999997</v>
      </c>
      <c r="K35" s="23">
        <v>17.84</v>
      </c>
      <c r="L35" s="24">
        <v>2.1299999999999999E-2</v>
      </c>
      <c r="M35" s="25">
        <v>30</v>
      </c>
      <c r="N35" s="15">
        <f>R35-S35</f>
        <v>16.536382200000002</v>
      </c>
      <c r="O35" s="15">
        <f>N35*H35</f>
        <v>0</v>
      </c>
      <c r="P35" s="14"/>
      <c r="Q35" s="14"/>
      <c r="R35" s="15">
        <f>I35*0.65</f>
        <v>29.731000000000002</v>
      </c>
      <c r="S35" s="15">
        <f>R35*J35</f>
        <v>13.1946178</v>
      </c>
      <c r="T35">
        <f>SUM(D35+E35)</f>
        <v>4</v>
      </c>
    </row>
    <row r="36" spans="1:20" x14ac:dyDescent="0.25">
      <c r="A36" s="6">
        <v>1797658</v>
      </c>
      <c r="B36" s="17">
        <v>778</v>
      </c>
      <c r="C36" s="7" t="s">
        <v>107</v>
      </c>
      <c r="D36" s="2"/>
      <c r="E36" s="2">
        <v>1</v>
      </c>
      <c r="F36" s="18">
        <v>24</v>
      </c>
      <c r="G36" s="19" t="s">
        <v>97</v>
      </c>
      <c r="H36" s="20">
        <f>E36*F36</f>
        <v>24</v>
      </c>
      <c r="I36" s="21">
        <v>24.46</v>
      </c>
      <c r="J36" s="22">
        <v>0.41460000000000002</v>
      </c>
      <c r="K36" s="23">
        <v>11.38</v>
      </c>
      <c r="L36" s="24">
        <v>2.2700000000000001E-2</v>
      </c>
      <c r="M36" s="25">
        <v>40</v>
      </c>
      <c r="N36" s="15">
        <f>R36-S36</f>
        <v>9.3072745999999995</v>
      </c>
      <c r="O36" s="15">
        <f>N36*H36</f>
        <v>223.37459039999999</v>
      </c>
      <c r="P36" s="14"/>
      <c r="Q36" s="14"/>
      <c r="R36" s="15">
        <f>I36*0.65</f>
        <v>15.899000000000001</v>
      </c>
      <c r="S36" s="15">
        <f>R36*J36</f>
        <v>6.5917254000000005</v>
      </c>
      <c r="T36">
        <f>SUM(D36+E36)</f>
        <v>1</v>
      </c>
    </row>
    <row r="37" spans="1:20" x14ac:dyDescent="0.25">
      <c r="A37" s="6">
        <v>1788923</v>
      </c>
      <c r="B37" s="17">
        <v>834</v>
      </c>
      <c r="C37" s="7" t="s">
        <v>8</v>
      </c>
      <c r="D37" s="2">
        <v>6</v>
      </c>
      <c r="E37" s="2"/>
      <c r="F37" s="18">
        <v>48</v>
      </c>
      <c r="G37" s="19" t="s">
        <v>97</v>
      </c>
      <c r="H37" s="20">
        <f>E37*F37</f>
        <v>0</v>
      </c>
      <c r="I37" s="21">
        <v>27</v>
      </c>
      <c r="J37" s="22">
        <v>0.43590000000000001</v>
      </c>
      <c r="K37" s="23">
        <v>18.260000000000002</v>
      </c>
      <c r="L37" s="24">
        <v>3.5299999999999998E-2</v>
      </c>
      <c r="M37" s="25">
        <v>30</v>
      </c>
      <c r="N37" s="15">
        <f>R37-S37</f>
        <v>9.8999550000000003</v>
      </c>
      <c r="O37" s="15">
        <f>N37*H37</f>
        <v>0</v>
      </c>
      <c r="P37" s="14"/>
      <c r="Q37" s="14"/>
      <c r="R37" s="15">
        <f>I37*0.65</f>
        <v>17.55</v>
      </c>
      <c r="S37" s="15">
        <f>R37*J37</f>
        <v>7.6500450000000004</v>
      </c>
      <c r="T37">
        <f>SUM(D37+E37)</f>
        <v>6</v>
      </c>
    </row>
    <row r="38" spans="1:20" x14ac:dyDescent="0.25">
      <c r="A38" s="6">
        <v>1794276</v>
      </c>
      <c r="B38" s="17">
        <v>834</v>
      </c>
      <c r="C38" s="7" t="s">
        <v>9</v>
      </c>
      <c r="D38" s="2">
        <v>6</v>
      </c>
      <c r="E38" s="2"/>
      <c r="F38" s="18">
        <v>48</v>
      </c>
      <c r="G38" s="19" t="s">
        <v>97</v>
      </c>
      <c r="H38" s="20">
        <f>E38*F38</f>
        <v>0</v>
      </c>
      <c r="I38" s="21">
        <v>27</v>
      </c>
      <c r="J38" s="22">
        <v>0.43590000000000001</v>
      </c>
      <c r="K38" s="23">
        <v>18.260000000000002</v>
      </c>
      <c r="L38" s="24">
        <v>3.5299999999999998E-2</v>
      </c>
      <c r="M38" s="25">
        <v>30</v>
      </c>
      <c r="N38" s="15">
        <f>R38-S38</f>
        <v>9.8999550000000003</v>
      </c>
      <c r="O38" s="15">
        <f>N38*H38</f>
        <v>0</v>
      </c>
      <c r="P38" s="14"/>
      <c r="Q38" s="14"/>
      <c r="R38" s="15">
        <f>I38*0.65</f>
        <v>17.55</v>
      </c>
      <c r="S38" s="15">
        <f>R38*J38</f>
        <v>7.6500450000000004</v>
      </c>
      <c r="T38">
        <f>SUM(D38+E38)</f>
        <v>6</v>
      </c>
    </row>
    <row r="39" spans="1:20" x14ac:dyDescent="0.25">
      <c r="A39" s="6">
        <v>1793351</v>
      </c>
      <c r="B39" s="17">
        <v>734</v>
      </c>
      <c r="C39" s="7" t="s">
        <v>102</v>
      </c>
      <c r="D39" s="2"/>
      <c r="E39" s="2">
        <v>1</v>
      </c>
      <c r="F39" s="18">
        <v>24</v>
      </c>
      <c r="G39" s="19" t="s">
        <v>97</v>
      </c>
      <c r="H39" s="20">
        <f>E39*F39</f>
        <v>24</v>
      </c>
      <c r="I39" s="21">
        <v>41.4</v>
      </c>
      <c r="J39" s="22">
        <v>0.42930000000000001</v>
      </c>
      <c r="K39" s="23">
        <v>9.2240000000000002</v>
      </c>
      <c r="L39" s="24">
        <v>2.2700000000000001E-2</v>
      </c>
      <c r="M39" s="25">
        <v>50</v>
      </c>
      <c r="N39" s="15">
        <f>R39-S39</f>
        <v>15.357536999999999</v>
      </c>
      <c r="O39" s="15">
        <f>N39*H39</f>
        <v>368.58088799999996</v>
      </c>
      <c r="P39" s="14"/>
      <c r="Q39" s="14"/>
      <c r="R39" s="15">
        <f>I39*0.65</f>
        <v>26.91</v>
      </c>
      <c r="S39" s="15">
        <f>R39*J39</f>
        <v>11.552463000000001</v>
      </c>
      <c r="T39">
        <f>SUM(D39+E39)</f>
        <v>1</v>
      </c>
    </row>
    <row r="40" spans="1:20" x14ac:dyDescent="0.25">
      <c r="A40" s="6">
        <v>1704926</v>
      </c>
      <c r="B40" s="17" t="s">
        <v>138</v>
      </c>
      <c r="C40" s="7" t="s">
        <v>139</v>
      </c>
      <c r="D40" s="2"/>
      <c r="E40" s="2">
        <v>1</v>
      </c>
      <c r="F40" s="18">
        <v>24</v>
      </c>
      <c r="G40" s="19" t="s">
        <v>97</v>
      </c>
      <c r="H40" s="20">
        <f>E40*F40</f>
        <v>24</v>
      </c>
      <c r="I40" s="21">
        <v>21.48</v>
      </c>
      <c r="J40" s="22">
        <v>0.39729999999999999</v>
      </c>
      <c r="K40" s="23">
        <v>9.93</v>
      </c>
      <c r="L40" s="24">
        <v>2.07E-2</v>
      </c>
      <c r="M40" s="25">
        <v>65</v>
      </c>
      <c r="N40" s="15">
        <f>R40-S40</f>
        <v>8.414897400000001</v>
      </c>
      <c r="O40" s="15">
        <f>N40*H40</f>
        <v>201.95753760000002</v>
      </c>
      <c r="P40" s="14"/>
      <c r="Q40" s="14"/>
      <c r="R40" s="15">
        <f>I40*0.65</f>
        <v>13.962000000000002</v>
      </c>
      <c r="S40" s="15">
        <f>R40*J40</f>
        <v>5.5471026000000005</v>
      </c>
      <c r="T40">
        <f>SUM(D40+E40)</f>
        <v>1</v>
      </c>
    </row>
    <row r="41" spans="1:20" x14ac:dyDescent="0.25">
      <c r="A41" s="6">
        <v>1788802</v>
      </c>
      <c r="B41" s="17">
        <v>811</v>
      </c>
      <c r="C41" s="7" t="s">
        <v>6</v>
      </c>
      <c r="D41" s="2">
        <v>6</v>
      </c>
      <c r="E41" s="2"/>
      <c r="F41" s="18">
        <v>48</v>
      </c>
      <c r="G41" s="19" t="s">
        <v>97</v>
      </c>
      <c r="H41" s="20">
        <f>E41*F41</f>
        <v>0</v>
      </c>
      <c r="I41" s="21">
        <v>27</v>
      </c>
      <c r="J41" s="22">
        <v>0.43590000000000001</v>
      </c>
      <c r="K41" s="23">
        <v>18.079999999999998</v>
      </c>
      <c r="L41" s="24">
        <v>3.7600000000000001E-2</v>
      </c>
      <c r="M41" s="25">
        <v>30</v>
      </c>
      <c r="N41" s="15">
        <f>R41-S41</f>
        <v>9.8999550000000003</v>
      </c>
      <c r="O41" s="15">
        <f>N41*H41</f>
        <v>0</v>
      </c>
      <c r="P41" s="14"/>
      <c r="Q41" s="14"/>
      <c r="R41" s="15">
        <f>I41*0.65</f>
        <v>17.55</v>
      </c>
      <c r="S41" s="15">
        <f>R41*J41</f>
        <v>7.6500450000000004</v>
      </c>
      <c r="T41">
        <f>SUM(D41+E41)</f>
        <v>6</v>
      </c>
    </row>
    <row r="42" spans="1:20" x14ac:dyDescent="0.25">
      <c r="A42" s="6">
        <v>1794277</v>
      </c>
      <c r="B42" s="17">
        <v>811</v>
      </c>
      <c r="C42" s="7" t="s">
        <v>108</v>
      </c>
      <c r="D42" s="2">
        <v>6</v>
      </c>
      <c r="E42" s="2">
        <v>1</v>
      </c>
      <c r="F42" s="18">
        <v>48</v>
      </c>
      <c r="G42" s="19" t="s">
        <v>97</v>
      </c>
      <c r="H42" s="20">
        <f>E42*F42</f>
        <v>48</v>
      </c>
      <c r="I42" s="21">
        <v>27</v>
      </c>
      <c r="J42" s="22">
        <v>0.43590000000000001</v>
      </c>
      <c r="K42" s="23">
        <v>18.079999999999998</v>
      </c>
      <c r="L42" s="24">
        <v>3.7600000000000001E-2</v>
      </c>
      <c r="M42" s="25">
        <v>30</v>
      </c>
      <c r="N42" s="15">
        <f>R42-S42</f>
        <v>9.8999550000000003</v>
      </c>
      <c r="O42" s="15">
        <f>N42*H42</f>
        <v>475.19784000000004</v>
      </c>
      <c r="P42" s="14"/>
      <c r="Q42" s="14"/>
      <c r="R42" s="15">
        <f>I42*0.65</f>
        <v>17.55</v>
      </c>
      <c r="S42" s="15">
        <f>R42*J42</f>
        <v>7.6500450000000004</v>
      </c>
      <c r="T42">
        <f>SUM(D42+E42)</f>
        <v>7</v>
      </c>
    </row>
    <row r="43" spans="1:20" x14ac:dyDescent="0.25">
      <c r="A43" s="6">
        <v>1788805</v>
      </c>
      <c r="B43" s="17">
        <v>826</v>
      </c>
      <c r="C43" s="7" t="s">
        <v>7</v>
      </c>
      <c r="D43" s="2">
        <v>6</v>
      </c>
      <c r="E43" s="2"/>
      <c r="F43" s="18">
        <v>48</v>
      </c>
      <c r="G43" s="19" t="s">
        <v>97</v>
      </c>
      <c r="H43" s="20">
        <f>E43*F43</f>
        <v>0</v>
      </c>
      <c r="I43" s="21">
        <v>27</v>
      </c>
      <c r="J43" s="22">
        <v>0.43590000000000001</v>
      </c>
      <c r="K43" s="23">
        <v>18.37</v>
      </c>
      <c r="L43" s="24">
        <v>3.9199999999999999E-2</v>
      </c>
      <c r="M43" s="25">
        <v>30</v>
      </c>
      <c r="N43" s="15">
        <f>R43-S43</f>
        <v>9.8999550000000003</v>
      </c>
      <c r="O43" s="15">
        <f>N43*H43</f>
        <v>0</v>
      </c>
      <c r="P43" s="14"/>
      <c r="Q43" s="14"/>
      <c r="R43" s="15">
        <f>I43*0.65</f>
        <v>17.55</v>
      </c>
      <c r="S43" s="15">
        <f>R43*J43</f>
        <v>7.6500450000000004</v>
      </c>
      <c r="T43">
        <f>SUM(D43+E43)</f>
        <v>6</v>
      </c>
    </row>
    <row r="44" spans="1:20" x14ac:dyDescent="0.25">
      <c r="A44" s="6">
        <v>1798686</v>
      </c>
      <c r="B44" s="17">
        <v>826</v>
      </c>
      <c r="C44" s="7" t="s">
        <v>109</v>
      </c>
      <c r="D44" s="2">
        <v>6</v>
      </c>
      <c r="E44" s="2">
        <v>1</v>
      </c>
      <c r="F44" s="18">
        <v>48</v>
      </c>
      <c r="G44" s="19" t="s">
        <v>97</v>
      </c>
      <c r="H44" s="20">
        <f>E44*F44</f>
        <v>48</v>
      </c>
      <c r="I44" s="21">
        <v>27</v>
      </c>
      <c r="J44" s="22">
        <v>0.43590000000000001</v>
      </c>
      <c r="K44" s="23">
        <v>18.37</v>
      </c>
      <c r="L44" s="24">
        <v>3.9199999999999999E-2</v>
      </c>
      <c r="M44" s="25">
        <v>30</v>
      </c>
      <c r="N44" s="15">
        <f>R44-S44</f>
        <v>9.8999550000000003</v>
      </c>
      <c r="O44" s="15">
        <f>N44*H44</f>
        <v>475.19784000000004</v>
      </c>
      <c r="P44" s="14"/>
      <c r="Q44" s="14"/>
      <c r="R44" s="15">
        <f>I44*0.65</f>
        <v>17.55</v>
      </c>
      <c r="S44" s="15">
        <f>R44*J44</f>
        <v>7.6500450000000004</v>
      </c>
      <c r="T44">
        <f>SUM(D44+E44)</f>
        <v>7</v>
      </c>
    </row>
    <row r="45" spans="1:20" x14ac:dyDescent="0.25">
      <c r="A45" s="6">
        <v>1709661</v>
      </c>
      <c r="B45" s="17">
        <v>5853</v>
      </c>
      <c r="C45" s="7" t="s">
        <v>117</v>
      </c>
      <c r="D45" s="2">
        <v>4</v>
      </c>
      <c r="E45" s="2">
        <v>1</v>
      </c>
      <c r="F45" s="18">
        <v>24</v>
      </c>
      <c r="G45" s="19" t="s">
        <v>97</v>
      </c>
      <c r="H45" s="20">
        <f>E45*F45</f>
        <v>24</v>
      </c>
      <c r="I45" s="21">
        <v>32.67</v>
      </c>
      <c r="J45" s="22">
        <v>0.3402</v>
      </c>
      <c r="K45" s="23">
        <v>11.58</v>
      </c>
      <c r="L45" s="24">
        <v>2.4199999999999999E-2</v>
      </c>
      <c r="M45" s="25">
        <v>50</v>
      </c>
      <c r="N45" s="15">
        <f>R45-S45</f>
        <v>14.011182900000001</v>
      </c>
      <c r="O45" s="15">
        <f>N45*H45</f>
        <v>336.26838960000003</v>
      </c>
      <c r="P45" s="14"/>
      <c r="Q45" s="14"/>
      <c r="R45" s="15">
        <f>I45*0.65</f>
        <v>21.235500000000002</v>
      </c>
      <c r="S45" s="15">
        <f>R45*J45</f>
        <v>7.2243171000000004</v>
      </c>
      <c r="T45">
        <f>SUM(D45+E45)</f>
        <v>5</v>
      </c>
    </row>
    <row r="46" spans="1:20" x14ac:dyDescent="0.25">
      <c r="A46" s="6">
        <v>1709659</v>
      </c>
      <c r="B46" s="17">
        <v>5802</v>
      </c>
      <c r="C46" s="7" t="s">
        <v>17</v>
      </c>
      <c r="D46" s="2">
        <v>2</v>
      </c>
      <c r="E46" s="2"/>
      <c r="F46" s="18">
        <v>24</v>
      </c>
      <c r="G46" s="19" t="s">
        <v>97</v>
      </c>
      <c r="H46" s="20">
        <f>E46*F46</f>
        <v>0</v>
      </c>
      <c r="I46" s="21">
        <v>26.14</v>
      </c>
      <c r="J46" s="22">
        <v>0.43</v>
      </c>
      <c r="K46" s="23">
        <v>7.96</v>
      </c>
      <c r="L46" s="24">
        <v>1.2500000000000001E-2</v>
      </c>
      <c r="M46" s="25">
        <v>90</v>
      </c>
      <c r="N46" s="15">
        <f>R46-S46</f>
        <v>9.6848700000000001</v>
      </c>
      <c r="O46" s="15">
        <f>N46*H46</f>
        <v>0</v>
      </c>
      <c r="P46" s="14"/>
      <c r="Q46" s="14"/>
      <c r="R46" s="15">
        <f>I46*0.65</f>
        <v>16.991</v>
      </c>
      <c r="S46" s="15">
        <f>R46*J46</f>
        <v>7.3061299999999996</v>
      </c>
      <c r="T46">
        <f>SUM(D46+E46)</f>
        <v>2</v>
      </c>
    </row>
    <row r="47" spans="1:20" x14ac:dyDescent="0.25">
      <c r="A47" s="6">
        <v>1801173</v>
      </c>
      <c r="B47" s="17" t="s">
        <v>134</v>
      </c>
      <c r="C47" s="7" t="s">
        <v>31</v>
      </c>
      <c r="D47" s="2">
        <v>4</v>
      </c>
      <c r="E47" s="2"/>
      <c r="F47" s="18">
        <v>24</v>
      </c>
      <c r="G47" s="19" t="s">
        <v>99</v>
      </c>
      <c r="H47" s="20">
        <f>E47*F47</f>
        <v>0</v>
      </c>
      <c r="I47" s="21">
        <v>44.92</v>
      </c>
      <c r="J47" s="22">
        <v>0.52249999999999996</v>
      </c>
      <c r="K47" s="23">
        <v>1.5549999999999999</v>
      </c>
      <c r="L47" s="24">
        <v>5.1000000000000004E-3</v>
      </c>
      <c r="M47" s="25">
        <v>208</v>
      </c>
      <c r="N47" s="15">
        <f>R47-S47</f>
        <v>13.942045000000002</v>
      </c>
      <c r="O47" s="15">
        <f>N47*H47</f>
        <v>0</v>
      </c>
      <c r="P47" s="14"/>
      <c r="Q47" s="14"/>
      <c r="R47" s="15">
        <f>I47*0.65</f>
        <v>29.198</v>
      </c>
      <c r="S47" s="15">
        <f>R47*J47</f>
        <v>15.255954999999998</v>
      </c>
      <c r="T47">
        <f>SUM(D47+E47)</f>
        <v>4</v>
      </c>
    </row>
    <row r="48" spans="1:20" x14ac:dyDescent="0.25">
      <c r="A48" s="6">
        <v>1703362</v>
      </c>
      <c r="B48" s="17">
        <v>5697</v>
      </c>
      <c r="C48" s="7" t="s">
        <v>114</v>
      </c>
      <c r="D48" s="2"/>
      <c r="E48" s="2">
        <v>1</v>
      </c>
      <c r="F48" s="18">
        <v>12</v>
      </c>
      <c r="G48" s="19" t="s">
        <v>97</v>
      </c>
      <c r="H48" s="20">
        <f>E48*F48</f>
        <v>12</v>
      </c>
      <c r="I48" s="21">
        <v>97.26</v>
      </c>
      <c r="J48" s="22">
        <v>0.60489999999999999</v>
      </c>
      <c r="K48" s="23">
        <v>9.5839999999999996</v>
      </c>
      <c r="L48" s="24">
        <v>2.12E-2</v>
      </c>
      <c r="M48" s="25">
        <v>54</v>
      </c>
      <c r="N48" s="15">
        <f>R48-S48</f>
        <v>24.977826900000004</v>
      </c>
      <c r="O48" s="15">
        <f>N48*H48</f>
        <v>299.73392280000007</v>
      </c>
      <c r="P48" s="14"/>
      <c r="Q48" s="14"/>
      <c r="R48" s="15">
        <f>I48*0.65</f>
        <v>63.219000000000008</v>
      </c>
      <c r="S48" s="15">
        <f>R48*J48</f>
        <v>38.241173100000005</v>
      </c>
      <c r="T48">
        <f>SUM(D48+E48)</f>
        <v>1</v>
      </c>
    </row>
    <row r="49" spans="1:20" x14ac:dyDescent="0.25">
      <c r="A49" s="6">
        <v>1790599</v>
      </c>
      <c r="B49" s="17">
        <v>768</v>
      </c>
      <c r="C49" s="7" t="s">
        <v>105</v>
      </c>
      <c r="D49" s="2"/>
      <c r="E49" s="2">
        <v>2</v>
      </c>
      <c r="F49" s="18">
        <v>24</v>
      </c>
      <c r="G49" s="19" t="s">
        <v>97</v>
      </c>
      <c r="H49" s="20">
        <f>E49*F49</f>
        <v>48</v>
      </c>
      <c r="I49" s="21">
        <v>26.22</v>
      </c>
      <c r="J49" s="22">
        <v>0.40799999999999997</v>
      </c>
      <c r="K49" s="23">
        <v>5.63</v>
      </c>
      <c r="L49" s="24">
        <v>2.4199999999999999E-2</v>
      </c>
      <c r="M49" s="25">
        <v>60</v>
      </c>
      <c r="N49" s="15">
        <f>R49-S49</f>
        <v>10.089456</v>
      </c>
      <c r="O49" s="15">
        <f>N49*H49</f>
        <v>484.29388800000004</v>
      </c>
      <c r="P49" s="14"/>
      <c r="Q49" s="14"/>
      <c r="R49" s="15">
        <f>I49*0.65</f>
        <v>17.042999999999999</v>
      </c>
      <c r="S49" s="15">
        <f>R49*J49</f>
        <v>6.9535439999999991</v>
      </c>
      <c r="T49">
        <f>SUM(D49+E49)</f>
        <v>2</v>
      </c>
    </row>
    <row r="50" spans="1:20" x14ac:dyDescent="0.25">
      <c r="A50" s="6">
        <v>1801193</v>
      </c>
      <c r="B50" s="17">
        <v>770</v>
      </c>
      <c r="C50" s="7" t="s">
        <v>106</v>
      </c>
      <c r="D50" s="2"/>
      <c r="E50" s="2">
        <v>3</v>
      </c>
      <c r="F50" s="18">
        <v>12</v>
      </c>
      <c r="G50" s="19" t="s">
        <v>97</v>
      </c>
      <c r="H50" s="20">
        <f>E50*F50</f>
        <v>36</v>
      </c>
      <c r="I50" s="21">
        <v>33.11</v>
      </c>
      <c r="J50" s="22">
        <v>0.24479999999999999</v>
      </c>
      <c r="K50" s="23">
        <v>3.38</v>
      </c>
      <c r="L50" s="24">
        <v>1.26E-2</v>
      </c>
      <c r="M50" s="25">
        <v>110</v>
      </c>
      <c r="N50" s="15">
        <f>R50-S50</f>
        <v>16.2530368</v>
      </c>
      <c r="O50" s="15">
        <f>N50*H50</f>
        <v>585.10932479999997</v>
      </c>
      <c r="P50" s="14"/>
      <c r="Q50" s="14"/>
      <c r="R50" s="15">
        <f>I50*0.65</f>
        <v>21.5215</v>
      </c>
      <c r="S50" s="15">
        <f>R50*J50</f>
        <v>5.2684631999999993</v>
      </c>
      <c r="T50">
        <f>SUM(D50+E50)</f>
        <v>3</v>
      </c>
    </row>
    <row r="51" spans="1:20" x14ac:dyDescent="0.25">
      <c r="A51" s="6">
        <v>1790054</v>
      </c>
      <c r="B51" s="17">
        <v>767</v>
      </c>
      <c r="C51" s="7" t="s">
        <v>103</v>
      </c>
      <c r="D51" s="2"/>
      <c r="E51" s="2">
        <v>1</v>
      </c>
      <c r="F51" s="18">
        <v>24</v>
      </c>
      <c r="G51" s="19" t="s">
        <v>97</v>
      </c>
      <c r="H51" s="20">
        <f>E51*F51</f>
        <v>24</v>
      </c>
      <c r="I51" s="21">
        <v>24.46</v>
      </c>
      <c r="J51" s="22">
        <v>0.41460000000000002</v>
      </c>
      <c r="K51" s="23">
        <v>10.14</v>
      </c>
      <c r="L51" s="24">
        <v>2.0500000000000001E-2</v>
      </c>
      <c r="M51" s="25">
        <v>60</v>
      </c>
      <c r="N51" s="15">
        <f>R51-S51</f>
        <v>9.3072745999999995</v>
      </c>
      <c r="O51" s="15">
        <f>N51*H51</f>
        <v>223.37459039999999</v>
      </c>
      <c r="P51" s="14"/>
      <c r="Q51" s="14"/>
      <c r="R51" s="15">
        <f>I51*0.65</f>
        <v>15.899000000000001</v>
      </c>
      <c r="S51" s="15">
        <f>R51*J51</f>
        <v>6.5917254000000005</v>
      </c>
      <c r="T51">
        <f>SUM(D51+E51)</f>
        <v>1</v>
      </c>
    </row>
    <row r="52" spans="1:20" x14ac:dyDescent="0.25">
      <c r="A52" s="6">
        <v>1795627</v>
      </c>
      <c r="B52" s="17">
        <v>767</v>
      </c>
      <c r="C52" s="7" t="s">
        <v>104</v>
      </c>
      <c r="D52" s="2"/>
      <c r="E52" s="2">
        <v>1</v>
      </c>
      <c r="F52" s="18">
        <v>24</v>
      </c>
      <c r="G52" s="19" t="s">
        <v>97</v>
      </c>
      <c r="H52" s="20">
        <f>E52*F52</f>
        <v>24</v>
      </c>
      <c r="I52" s="21">
        <v>27</v>
      </c>
      <c r="J52" s="22">
        <v>0.43590000000000001</v>
      </c>
      <c r="K52" s="23">
        <v>10.14</v>
      </c>
      <c r="L52" s="24">
        <v>2.0500000000000001E-2</v>
      </c>
      <c r="M52" s="25">
        <v>60</v>
      </c>
      <c r="N52" s="15">
        <f>R52-S52</f>
        <v>9.8999550000000003</v>
      </c>
      <c r="O52" s="15">
        <f>N52*H52</f>
        <v>237.59892000000002</v>
      </c>
      <c r="P52" s="14"/>
      <c r="Q52" s="14"/>
      <c r="R52" s="15">
        <f>I52*0.65</f>
        <v>17.55</v>
      </c>
      <c r="S52" s="15">
        <f>R52*J52</f>
        <v>7.6500450000000004</v>
      </c>
      <c r="T52">
        <f>SUM(D52+E52)</f>
        <v>1</v>
      </c>
    </row>
    <row r="53" spans="1:20" x14ac:dyDescent="0.25">
      <c r="A53" s="6">
        <v>1795339</v>
      </c>
      <c r="B53" s="17">
        <v>5848</v>
      </c>
      <c r="C53" s="7" t="s">
        <v>116</v>
      </c>
      <c r="D53" s="2"/>
      <c r="E53" s="2">
        <v>1</v>
      </c>
      <c r="F53" s="18">
        <v>12</v>
      </c>
      <c r="G53" s="19" t="s">
        <v>97</v>
      </c>
      <c r="H53" s="20">
        <f>E53*F53</f>
        <v>12</v>
      </c>
      <c r="I53" s="21">
        <v>39.43</v>
      </c>
      <c r="J53" s="22">
        <v>0.47320000000000001</v>
      </c>
      <c r="K53" s="23">
        <v>6.3</v>
      </c>
      <c r="L53" s="24">
        <v>2.4400000000000002E-2</v>
      </c>
      <c r="M53" s="25">
        <v>56</v>
      </c>
      <c r="N53" s="15">
        <f>R53-S53</f>
        <v>13.501620599999999</v>
      </c>
      <c r="O53" s="15">
        <f>N53*H53</f>
        <v>162.0194472</v>
      </c>
      <c r="P53" s="14"/>
      <c r="Q53" s="14"/>
      <c r="R53" s="15">
        <f>I53*0.65</f>
        <v>25.6295</v>
      </c>
      <c r="S53" s="15">
        <f>R53*J53</f>
        <v>12.127879400000001</v>
      </c>
      <c r="T53">
        <f>SUM(D53+E53)</f>
        <v>1</v>
      </c>
    </row>
    <row r="54" spans="1:20" x14ac:dyDescent="0.25">
      <c r="A54" s="6">
        <v>1700904</v>
      </c>
      <c r="B54" s="17" t="s">
        <v>135</v>
      </c>
      <c r="C54" s="7" t="s">
        <v>32</v>
      </c>
      <c r="D54" s="2">
        <v>4</v>
      </c>
      <c r="E54" s="2"/>
      <c r="F54" s="18">
        <v>24</v>
      </c>
      <c r="G54" s="19" t="s">
        <v>97</v>
      </c>
      <c r="H54" s="20">
        <f>E54*F54</f>
        <v>0</v>
      </c>
      <c r="I54" s="21">
        <v>21.48</v>
      </c>
      <c r="J54" s="22">
        <v>0.40310000000000001</v>
      </c>
      <c r="K54" s="23">
        <v>9.14</v>
      </c>
      <c r="L54" s="24">
        <v>2.24E-2</v>
      </c>
      <c r="M54" s="25">
        <v>50</v>
      </c>
      <c r="N54" s="15">
        <f>R54-S54</f>
        <v>8.3339178000000018</v>
      </c>
      <c r="O54" s="15">
        <f>N54*H54</f>
        <v>0</v>
      </c>
      <c r="P54" s="14"/>
      <c r="Q54" s="14"/>
      <c r="R54" s="15">
        <f>I54*0.65</f>
        <v>13.962000000000002</v>
      </c>
      <c r="S54" s="15">
        <f>R54*J54</f>
        <v>5.6280822000000006</v>
      </c>
      <c r="T54">
        <f>SUM(D54+E54)</f>
        <v>4</v>
      </c>
    </row>
    <row r="55" spans="1:20" x14ac:dyDescent="0.25">
      <c r="A55" s="6">
        <v>1705543</v>
      </c>
      <c r="B55" s="17" t="s">
        <v>140</v>
      </c>
      <c r="C55" s="7" t="s">
        <v>33</v>
      </c>
      <c r="D55" s="2">
        <v>10</v>
      </c>
      <c r="E55" s="2"/>
      <c r="F55" s="18">
        <v>12</v>
      </c>
      <c r="G55" s="19" t="s">
        <v>97</v>
      </c>
      <c r="H55" s="20">
        <f>E55*F55</f>
        <v>0</v>
      </c>
      <c r="I55" s="21">
        <v>20.93</v>
      </c>
      <c r="J55" s="22">
        <v>0.43640000000000001</v>
      </c>
      <c r="K55" s="23">
        <v>3.37</v>
      </c>
      <c r="L55" s="24">
        <v>1.4999999999999999E-2</v>
      </c>
      <c r="M55" s="25">
        <v>70</v>
      </c>
      <c r="N55" s="15">
        <f>R55-S55</f>
        <v>7.6674961999999995</v>
      </c>
      <c r="O55" s="15">
        <f>N55*H55</f>
        <v>0</v>
      </c>
      <c r="P55" s="14"/>
      <c r="Q55" s="14"/>
      <c r="R55" s="15">
        <f>I55*0.65</f>
        <v>13.6045</v>
      </c>
      <c r="S55" s="15">
        <f>R55*J55</f>
        <v>5.9370038000000003</v>
      </c>
      <c r="T55">
        <f>SUM(D55+E55)</f>
        <v>10</v>
      </c>
    </row>
    <row r="56" spans="1:20" x14ac:dyDescent="0.25">
      <c r="A56" s="6">
        <v>1793156</v>
      </c>
      <c r="B56" s="17">
        <v>972</v>
      </c>
      <c r="C56" s="7" t="s">
        <v>12</v>
      </c>
      <c r="D56" s="2">
        <v>4</v>
      </c>
      <c r="E56" s="2"/>
      <c r="F56" s="18">
        <v>48</v>
      </c>
      <c r="G56" s="19" t="s">
        <v>97</v>
      </c>
      <c r="H56" s="20">
        <f>E56*F56</f>
        <v>0</v>
      </c>
      <c r="I56" s="21">
        <v>15.29</v>
      </c>
      <c r="J56" s="22">
        <v>0.16589999999999999</v>
      </c>
      <c r="K56" s="23">
        <v>4.4290000000000003</v>
      </c>
      <c r="L56" s="24">
        <v>8.8000000000000005E-3</v>
      </c>
      <c r="M56" s="25">
        <v>156</v>
      </c>
      <c r="N56" s="15">
        <f>R56-S56</f>
        <v>8.2897028499999994</v>
      </c>
      <c r="O56" s="15">
        <f>N56*H56</f>
        <v>0</v>
      </c>
      <c r="P56" s="14"/>
      <c r="Q56" s="14"/>
      <c r="R56" s="15">
        <f>I56*0.65</f>
        <v>9.9384999999999994</v>
      </c>
      <c r="S56" s="15">
        <f>R56*J56</f>
        <v>1.6487971499999998</v>
      </c>
      <c r="T56">
        <f>SUM(D56+E56)</f>
        <v>4</v>
      </c>
    </row>
    <row r="57" spans="1:20" x14ac:dyDescent="0.25">
      <c r="A57" s="6">
        <v>1793155</v>
      </c>
      <c r="B57" s="17">
        <v>973</v>
      </c>
      <c r="C57" s="7" t="s">
        <v>13</v>
      </c>
      <c r="D57" s="2">
        <v>4</v>
      </c>
      <c r="E57" s="2"/>
      <c r="F57" s="18">
        <v>48</v>
      </c>
      <c r="G57" s="19" t="s">
        <v>97</v>
      </c>
      <c r="H57" s="20">
        <f>E57*F57</f>
        <v>0</v>
      </c>
      <c r="I57" s="21">
        <v>16.53</v>
      </c>
      <c r="J57" s="22">
        <v>0.1656</v>
      </c>
      <c r="K57" s="23">
        <v>7.1</v>
      </c>
      <c r="L57" s="24">
        <v>1.21E-2</v>
      </c>
      <c r="M57" s="25">
        <v>88</v>
      </c>
      <c r="N57" s="15">
        <f>R57-S57</f>
        <v>8.9652108000000013</v>
      </c>
      <c r="O57" s="15">
        <f>N57*H57</f>
        <v>0</v>
      </c>
      <c r="P57" s="14"/>
      <c r="Q57" s="14"/>
      <c r="R57" s="15">
        <f>I57*0.65</f>
        <v>10.7445</v>
      </c>
      <c r="S57" s="15">
        <f>R57*J57</f>
        <v>1.7792892</v>
      </c>
      <c r="T57">
        <f>SUM(D57+E57)</f>
        <v>4</v>
      </c>
    </row>
    <row r="58" spans="1:20" x14ac:dyDescent="0.25">
      <c r="A58" s="6">
        <v>1712723</v>
      </c>
      <c r="B58" s="17">
        <v>913</v>
      </c>
      <c r="C58" s="7" t="s">
        <v>11</v>
      </c>
      <c r="D58" s="2">
        <v>4</v>
      </c>
      <c r="E58" s="2"/>
      <c r="F58" s="18">
        <v>24</v>
      </c>
      <c r="G58" s="19" t="s">
        <v>97</v>
      </c>
      <c r="H58" s="20">
        <f>E58*F58</f>
        <v>0</v>
      </c>
      <c r="I58" s="21">
        <v>15.29</v>
      </c>
      <c r="J58" s="22">
        <v>0.05</v>
      </c>
      <c r="K58" s="23">
        <v>3.68</v>
      </c>
      <c r="L58" s="24">
        <v>1.43E-2</v>
      </c>
      <c r="M58" s="25">
        <v>96</v>
      </c>
      <c r="N58" s="15">
        <f>R58-S58</f>
        <v>9.4415750000000003</v>
      </c>
      <c r="O58" s="15">
        <f>N58*H58</f>
        <v>0</v>
      </c>
      <c r="P58" s="14"/>
      <c r="Q58" s="14"/>
      <c r="R58" s="15">
        <f>I58*0.65</f>
        <v>9.9384999999999994</v>
      </c>
      <c r="S58" s="15">
        <f>R58*J58</f>
        <v>0.49692500000000001</v>
      </c>
      <c r="T58">
        <f>SUM(D58+E58)</f>
        <v>4</v>
      </c>
    </row>
    <row r="59" spans="1:20" x14ac:dyDescent="0.25">
      <c r="A59" s="6">
        <v>1710887</v>
      </c>
      <c r="B59" s="17" t="s">
        <v>124</v>
      </c>
      <c r="C59" s="7" t="s">
        <v>25</v>
      </c>
      <c r="D59" s="2">
        <v>4</v>
      </c>
      <c r="E59" s="2"/>
      <c r="F59" s="18">
        <v>2</v>
      </c>
      <c r="G59" s="19" t="s">
        <v>99</v>
      </c>
      <c r="H59" s="20">
        <f>E59*F59</f>
        <v>0</v>
      </c>
      <c r="I59" s="21">
        <v>476.98</v>
      </c>
      <c r="J59" s="22">
        <v>0.47239999999999999</v>
      </c>
      <c r="K59" s="23">
        <v>13.42</v>
      </c>
      <c r="L59" s="24">
        <v>3.4700000000000002E-2</v>
      </c>
      <c r="M59" s="25">
        <v>30</v>
      </c>
      <c r="N59" s="15">
        <f>R59-S59</f>
        <v>163.57552120000003</v>
      </c>
      <c r="O59" s="15">
        <f>N59*H59</f>
        <v>0</v>
      </c>
      <c r="P59" s="14"/>
      <c r="Q59" s="14"/>
      <c r="R59" s="15">
        <f>I59*0.65</f>
        <v>310.03700000000003</v>
      </c>
      <c r="S59" s="15">
        <f>R59*J59</f>
        <v>146.46147880000001</v>
      </c>
      <c r="T59">
        <f>SUM(D59+E59)</f>
        <v>4</v>
      </c>
    </row>
    <row r="60" spans="1:20" x14ac:dyDescent="0.25">
      <c r="A60" s="6">
        <v>1793230</v>
      </c>
      <c r="B60" s="17">
        <v>151</v>
      </c>
      <c r="C60" s="7" t="s">
        <v>98</v>
      </c>
      <c r="D60" s="2">
        <v>4</v>
      </c>
      <c r="E60" s="2">
        <v>1</v>
      </c>
      <c r="F60" s="18">
        <v>48</v>
      </c>
      <c r="G60" s="19" t="s">
        <v>97</v>
      </c>
      <c r="H60" s="20">
        <f>E60*F60</f>
        <v>48</v>
      </c>
      <c r="I60" s="21">
        <v>15.41</v>
      </c>
      <c r="J60" s="22">
        <v>0.1903</v>
      </c>
      <c r="K60" s="23">
        <v>3.7549999999999999</v>
      </c>
      <c r="L60" s="24">
        <v>8.0000000000000002E-3</v>
      </c>
      <c r="M60" s="25">
        <v>162</v>
      </c>
      <c r="N60" s="15">
        <f>R60-S60</f>
        <v>8.1103600500000006</v>
      </c>
      <c r="O60" s="15">
        <f>N60*H60</f>
        <v>389.29728240000003</v>
      </c>
      <c r="P60" s="14"/>
      <c r="Q60" s="14"/>
      <c r="R60" s="15">
        <f>I60*0.65</f>
        <v>10.016500000000001</v>
      </c>
      <c r="S60" s="15">
        <f>R60*J60</f>
        <v>1.90613995</v>
      </c>
      <c r="T60">
        <f>SUM(D60+E60)</f>
        <v>5</v>
      </c>
    </row>
    <row r="61" spans="1:20" x14ac:dyDescent="0.25">
      <c r="A61" s="6">
        <v>1795437</v>
      </c>
      <c r="B61" s="17">
        <v>6624</v>
      </c>
      <c r="C61" s="7" t="s">
        <v>119</v>
      </c>
      <c r="D61" s="2"/>
      <c r="E61" s="2">
        <v>1</v>
      </c>
      <c r="F61" s="18">
        <v>24</v>
      </c>
      <c r="G61" s="19" t="s">
        <v>97</v>
      </c>
      <c r="H61" s="20">
        <f>E61*F61</f>
        <v>24</v>
      </c>
      <c r="I61" s="21">
        <v>27.55</v>
      </c>
      <c r="J61" s="22">
        <v>0.16589999999999999</v>
      </c>
      <c r="K61" s="23">
        <v>6.19</v>
      </c>
      <c r="L61" s="24">
        <v>1.7399999999999999E-2</v>
      </c>
      <c r="M61" s="25">
        <v>72</v>
      </c>
      <c r="N61" s="15">
        <f>R61-S61</f>
        <v>14.936645750000002</v>
      </c>
      <c r="O61" s="15">
        <f>N61*H61</f>
        <v>358.47949800000004</v>
      </c>
      <c r="P61" s="14"/>
      <c r="Q61" s="14"/>
      <c r="R61" s="15">
        <f>I61*0.65</f>
        <v>17.907500000000002</v>
      </c>
      <c r="S61" s="15">
        <f>R61*J61</f>
        <v>2.9708542500000004</v>
      </c>
      <c r="T61">
        <f>SUM(D61+E61)</f>
        <v>1</v>
      </c>
    </row>
    <row r="62" spans="1:20" x14ac:dyDescent="0.25">
      <c r="A62" s="6">
        <v>1710884</v>
      </c>
      <c r="B62" s="17">
        <v>6306</v>
      </c>
      <c r="C62" s="7" t="s">
        <v>21</v>
      </c>
      <c r="D62" s="2">
        <v>4</v>
      </c>
      <c r="E62" s="2"/>
      <c r="F62" s="18">
        <v>12</v>
      </c>
      <c r="G62" s="19" t="s">
        <v>97</v>
      </c>
      <c r="H62" s="20">
        <f>E62*F62</f>
        <v>0</v>
      </c>
      <c r="I62" s="21">
        <v>22.22</v>
      </c>
      <c r="J62" s="22">
        <v>0.25369999999999998</v>
      </c>
      <c r="K62" s="23">
        <v>3.4940000000000002</v>
      </c>
      <c r="L62" s="24">
        <v>8.8099999999999998E-2</v>
      </c>
      <c r="M62" s="25">
        <v>110</v>
      </c>
      <c r="N62" s="15">
        <f>R62-S62</f>
        <v>10.7788109</v>
      </c>
      <c r="O62" s="15">
        <f>N62*H62</f>
        <v>0</v>
      </c>
      <c r="P62" s="14"/>
      <c r="Q62" s="14"/>
      <c r="R62" s="15">
        <f>I62*0.65</f>
        <v>14.443</v>
      </c>
      <c r="S62" s="15">
        <f>R62*J62</f>
        <v>3.6641890999999998</v>
      </c>
      <c r="T62">
        <f>SUM(D62+E62)</f>
        <v>4</v>
      </c>
    </row>
    <row r="63" spans="1:20" x14ac:dyDescent="0.25">
      <c r="A63" s="6">
        <v>1710860</v>
      </c>
      <c r="B63" s="17">
        <v>6300</v>
      </c>
      <c r="C63" s="7" t="s">
        <v>20</v>
      </c>
      <c r="D63" s="2">
        <v>4</v>
      </c>
      <c r="E63" s="2"/>
      <c r="F63" s="18">
        <v>12</v>
      </c>
      <c r="G63" s="19" t="s">
        <v>97</v>
      </c>
      <c r="H63" s="20">
        <f>E63*F63</f>
        <v>0</v>
      </c>
      <c r="I63" s="21">
        <v>26.14</v>
      </c>
      <c r="J63" s="22">
        <v>0.25369999999999998</v>
      </c>
      <c r="K63" s="23">
        <v>3.83</v>
      </c>
      <c r="L63" s="24">
        <v>0.10920000000000001</v>
      </c>
      <c r="M63" s="25">
        <v>96</v>
      </c>
      <c r="N63" s="15">
        <f>R63-S63</f>
        <v>12.680383299999999</v>
      </c>
      <c r="O63" s="15">
        <f>N63*H63</f>
        <v>0</v>
      </c>
      <c r="P63" s="14"/>
      <c r="Q63" s="14"/>
      <c r="R63" s="15">
        <f>I63*0.65</f>
        <v>16.991</v>
      </c>
      <c r="S63" s="15">
        <f>R63*J63</f>
        <v>4.3106166999999997</v>
      </c>
      <c r="T63">
        <f>SUM(D63+E63)</f>
        <v>4</v>
      </c>
    </row>
    <row r="64" spans="1:20" x14ac:dyDescent="0.25">
      <c r="A64" s="6">
        <v>1702702</v>
      </c>
      <c r="B64" s="17" t="s">
        <v>143</v>
      </c>
      <c r="C64" s="7" t="s">
        <v>144</v>
      </c>
      <c r="D64" s="2"/>
      <c r="E64" s="2">
        <v>2</v>
      </c>
      <c r="F64" s="18">
        <v>48</v>
      </c>
      <c r="G64" s="19" t="s">
        <v>97</v>
      </c>
      <c r="H64" s="20">
        <f>E64*F64</f>
        <v>96</v>
      </c>
      <c r="I64" s="21">
        <v>19.829999999999998</v>
      </c>
      <c r="J64" s="22">
        <v>0.54310000000000003</v>
      </c>
      <c r="K64" s="23">
        <v>10</v>
      </c>
      <c r="L64" s="24">
        <v>3.39E-2</v>
      </c>
      <c r="M64" s="25">
        <v>30</v>
      </c>
      <c r="N64" s="15">
        <f>R64-S64</f>
        <v>5.8892125499999999</v>
      </c>
      <c r="O64" s="15">
        <f>N64*H64</f>
        <v>565.36440479999999</v>
      </c>
      <c r="P64" s="14"/>
      <c r="Q64" s="14"/>
      <c r="R64" s="15">
        <f>I64*0.65</f>
        <v>12.8895</v>
      </c>
      <c r="S64" s="15">
        <f>R64*J64</f>
        <v>7.0002874500000001</v>
      </c>
      <c r="T64">
        <f>SUM(D64+E64)</f>
        <v>2</v>
      </c>
    </row>
    <row r="65" spans="1:20" x14ac:dyDescent="0.25">
      <c r="A65" s="6">
        <v>1795429</v>
      </c>
      <c r="B65" s="17">
        <v>6622</v>
      </c>
      <c r="C65" s="7" t="s">
        <v>118</v>
      </c>
      <c r="D65" s="2"/>
      <c r="E65" s="2">
        <v>1</v>
      </c>
      <c r="F65" s="18">
        <v>24</v>
      </c>
      <c r="G65" s="19" t="s">
        <v>97</v>
      </c>
      <c r="H65" s="20">
        <f>E65*F65</f>
        <v>24</v>
      </c>
      <c r="I65" s="21">
        <v>25.99</v>
      </c>
      <c r="J65" s="22">
        <v>0.1216</v>
      </c>
      <c r="K65" s="23">
        <v>5.17</v>
      </c>
      <c r="L65" s="24">
        <v>1.4200000000000001E-2</v>
      </c>
      <c r="M65" s="25">
        <v>88</v>
      </c>
      <c r="N65" s="15">
        <f>R65-S65</f>
        <v>14.839250399999999</v>
      </c>
      <c r="O65" s="15">
        <f>N65*H65</f>
        <v>356.14200959999999</v>
      </c>
      <c r="P65" s="14"/>
      <c r="Q65" s="14"/>
      <c r="R65" s="15">
        <f>I65*0.65</f>
        <v>16.8935</v>
      </c>
      <c r="S65" s="15">
        <f>R65*J65</f>
        <v>2.0542495999999999</v>
      </c>
      <c r="T65">
        <f>SUM(D65+E65)</f>
        <v>1</v>
      </c>
    </row>
    <row r="66" spans="1:20" x14ac:dyDescent="0.25">
      <c r="A66" s="6">
        <v>1710734</v>
      </c>
      <c r="B66" s="17">
        <v>6163</v>
      </c>
      <c r="C66" s="7" t="s">
        <v>19</v>
      </c>
      <c r="D66" s="2">
        <v>4</v>
      </c>
      <c r="E66" s="2"/>
      <c r="F66" s="18">
        <v>12</v>
      </c>
      <c r="G66" s="19" t="s">
        <v>97</v>
      </c>
      <c r="H66" s="20">
        <f>E66*F66</f>
        <v>0</v>
      </c>
      <c r="I66" s="21">
        <v>26.14</v>
      </c>
      <c r="J66" s="22">
        <v>0.2399</v>
      </c>
      <c r="K66" s="23">
        <v>4.1269999999999998</v>
      </c>
      <c r="L66" s="24">
        <v>0.1056</v>
      </c>
      <c r="M66" s="25">
        <v>99</v>
      </c>
      <c r="N66" s="15">
        <f>R66-S66</f>
        <v>12.914859100000001</v>
      </c>
      <c r="O66" s="15">
        <f>N66*H66</f>
        <v>0</v>
      </c>
      <c r="P66" s="14"/>
      <c r="Q66" s="14"/>
      <c r="R66" s="15">
        <f>I66*0.65</f>
        <v>16.991</v>
      </c>
      <c r="S66" s="15">
        <f>R66*J66</f>
        <v>4.0761408999999995</v>
      </c>
      <c r="T66">
        <f>SUM(D66+E66)</f>
        <v>4</v>
      </c>
    </row>
  </sheetData>
  <autoFilter ref="A1:T1">
    <sortState ref="A2:T66">
      <sortCondition ref="C1"/>
    </sortState>
  </autoFilter>
  <mergeCells count="1">
    <mergeCell ref="U3:X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PROMOCIONES</vt:lpstr>
      <vt:lpstr>PEDIDO LINEA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 Tovar</dc:creator>
  <cp:lastModifiedBy>Gloria Charur</cp:lastModifiedBy>
  <dcterms:created xsi:type="dcterms:W3CDTF">2019-08-12T15:00:13Z</dcterms:created>
  <dcterms:modified xsi:type="dcterms:W3CDTF">2019-08-14T20:30:03Z</dcterms:modified>
</cp:coreProperties>
</file>