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7470" windowHeight="4635" activeTab="6"/>
  </bookViews>
  <sheets>
    <sheet name="lista_precios" sheetId="1" r:id="rId1"/>
    <sheet name="COSTEO " sheetId="2" r:id="rId2"/>
    <sheet name="Hoja2" sheetId="3" r:id="rId3"/>
    <sheet name="PED.03.09.2019" sheetId="4" r:id="rId4"/>
    <sheet name="PED.30.10.2019." sheetId="5" r:id="rId5"/>
    <sheet name="PED.16.12.2019." sheetId="6" r:id="rId6"/>
    <sheet name="PED. 06.01.2020" sheetId="7" r:id="rId7"/>
  </sheets>
  <definedNames>
    <definedName name="_xlnm._FilterDatabase" localSheetId="1" hidden="1">'COSTEO '!$A$8:$Y$53</definedName>
    <definedName name="_xlnm.Print_Area" localSheetId="2">Hoja2!$C$3:$P$30</definedName>
    <definedName name="_xlnm.Print_Area" localSheetId="4">PED.30.10.2019.!$C$2:$P$28</definedName>
  </definedNames>
  <calcPr calcId="152511"/>
</workbook>
</file>

<file path=xl/calcChain.xml><?xml version="1.0" encoding="utf-8"?>
<calcChain xmlns="http://schemas.openxmlformats.org/spreadsheetml/2006/main">
  <c r="U28" i="7" l="1"/>
  <c r="T28" i="7"/>
  <c r="S28" i="7"/>
  <c r="R28" i="7"/>
  <c r="G28" i="7"/>
  <c r="J28" i="7" s="1"/>
  <c r="U27" i="7"/>
  <c r="T27" i="7"/>
  <c r="S27" i="7"/>
  <c r="R27" i="7"/>
  <c r="G27" i="7"/>
  <c r="J27" i="7" s="1"/>
  <c r="U26" i="7"/>
  <c r="T26" i="7"/>
  <c r="S26" i="7"/>
  <c r="R26" i="7"/>
  <c r="G26" i="7"/>
  <c r="J26" i="7" s="1"/>
  <c r="U25" i="7"/>
  <c r="T25" i="7"/>
  <c r="S25" i="7"/>
  <c r="R25" i="7"/>
  <c r="G25" i="7"/>
  <c r="J25" i="7" s="1"/>
  <c r="U24" i="7"/>
  <c r="T24" i="7"/>
  <c r="S24" i="7"/>
  <c r="R24" i="7"/>
  <c r="G24" i="7"/>
  <c r="J24" i="7" s="1"/>
  <c r="U23" i="7"/>
  <c r="T23" i="7"/>
  <c r="S23" i="7"/>
  <c r="R23" i="7"/>
  <c r="G23" i="7"/>
  <c r="J23" i="7" s="1"/>
  <c r="U22" i="7"/>
  <c r="T22" i="7"/>
  <c r="S22" i="7"/>
  <c r="R22" i="7"/>
  <c r="G22" i="7"/>
  <c r="J22" i="7" s="1"/>
  <c r="U21" i="7"/>
  <c r="T21" i="7"/>
  <c r="S21" i="7"/>
  <c r="R21" i="7"/>
  <c r="G21" i="7"/>
  <c r="J21" i="7" s="1"/>
  <c r="U20" i="7"/>
  <c r="T20" i="7"/>
  <c r="S20" i="7"/>
  <c r="R20" i="7"/>
  <c r="G20" i="7"/>
  <c r="J20" i="7" s="1"/>
  <c r="U19" i="7"/>
  <c r="T19" i="7"/>
  <c r="S19" i="7"/>
  <c r="R19" i="7"/>
  <c r="G19" i="7"/>
  <c r="J19" i="7" s="1"/>
  <c r="U18" i="7"/>
  <c r="T18" i="7"/>
  <c r="S18" i="7"/>
  <c r="R18" i="7"/>
  <c r="G18" i="7"/>
  <c r="J18" i="7" s="1"/>
  <c r="U17" i="7"/>
  <c r="T17" i="7"/>
  <c r="S17" i="7"/>
  <c r="R17" i="7"/>
  <c r="G17" i="7"/>
  <c r="J17" i="7" s="1"/>
  <c r="U16" i="7"/>
  <c r="T16" i="7"/>
  <c r="S16" i="7"/>
  <c r="R16" i="7"/>
  <c r="G16" i="7"/>
  <c r="J16" i="7" s="1"/>
  <c r="U15" i="7"/>
  <c r="T15" i="7"/>
  <c r="S15" i="7"/>
  <c r="R15" i="7"/>
  <c r="G15" i="7"/>
  <c r="J15" i="7" s="1"/>
  <c r="U14" i="7"/>
  <c r="T14" i="7"/>
  <c r="S14" i="7"/>
  <c r="R14" i="7"/>
  <c r="G14" i="7"/>
  <c r="J14" i="7" s="1"/>
  <c r="U13" i="7"/>
  <c r="T13" i="7"/>
  <c r="S13" i="7"/>
  <c r="R13" i="7"/>
  <c r="G13" i="7"/>
  <c r="J13" i="7" s="1"/>
  <c r="U12" i="7"/>
  <c r="T12" i="7"/>
  <c r="S12" i="7"/>
  <c r="R12" i="7"/>
  <c r="G12" i="7"/>
  <c r="J12" i="7" s="1"/>
  <c r="U11" i="7"/>
  <c r="T11" i="7"/>
  <c r="S11" i="7"/>
  <c r="R11" i="7"/>
  <c r="G11" i="7"/>
  <c r="J11" i="7" s="1"/>
  <c r="U10" i="7"/>
  <c r="T10" i="7"/>
  <c r="S10" i="7"/>
  <c r="R10" i="7"/>
  <c r="G10" i="7"/>
  <c r="J10" i="7" s="1"/>
  <c r="U9" i="7"/>
  <c r="T9" i="7"/>
  <c r="S9" i="7"/>
  <c r="R9" i="7"/>
  <c r="G9" i="7"/>
  <c r="J9" i="7" s="1"/>
  <c r="U8" i="7"/>
  <c r="T8" i="7"/>
  <c r="S8" i="7"/>
  <c r="R8" i="7"/>
  <c r="G8" i="7"/>
  <c r="J8" i="7" s="1"/>
  <c r="U7" i="7"/>
  <c r="T7" i="7"/>
  <c r="S7" i="7"/>
  <c r="R7" i="7"/>
  <c r="G7" i="7"/>
  <c r="J7" i="7" s="1"/>
  <c r="U28" i="6" l="1"/>
  <c r="T28" i="6"/>
  <c r="S28" i="6"/>
  <c r="R28" i="6"/>
  <c r="G28" i="6"/>
  <c r="J28" i="6" s="1"/>
  <c r="U27" i="6"/>
  <c r="T27" i="6"/>
  <c r="S27" i="6"/>
  <c r="R27" i="6"/>
  <c r="G27" i="6"/>
  <c r="J27" i="6" s="1"/>
  <c r="U26" i="6"/>
  <c r="T26" i="6"/>
  <c r="S26" i="6"/>
  <c r="R26" i="6"/>
  <c r="G26" i="6"/>
  <c r="J26" i="6" s="1"/>
  <c r="U25" i="6"/>
  <c r="T25" i="6"/>
  <c r="S25" i="6"/>
  <c r="R25" i="6"/>
  <c r="G25" i="6"/>
  <c r="J25" i="6" s="1"/>
  <c r="U24" i="6"/>
  <c r="T24" i="6"/>
  <c r="S24" i="6"/>
  <c r="R24" i="6"/>
  <c r="G24" i="6"/>
  <c r="J24" i="6" s="1"/>
  <c r="U23" i="6"/>
  <c r="T23" i="6"/>
  <c r="S23" i="6"/>
  <c r="R23" i="6"/>
  <c r="G23" i="6"/>
  <c r="J23" i="6" s="1"/>
  <c r="U22" i="6"/>
  <c r="T22" i="6"/>
  <c r="S22" i="6"/>
  <c r="R22" i="6"/>
  <c r="G22" i="6"/>
  <c r="J22" i="6" s="1"/>
  <c r="U21" i="6"/>
  <c r="T21" i="6"/>
  <c r="S21" i="6"/>
  <c r="R21" i="6"/>
  <c r="G21" i="6"/>
  <c r="J21" i="6" s="1"/>
  <c r="U20" i="6"/>
  <c r="T20" i="6"/>
  <c r="S20" i="6"/>
  <c r="R20" i="6"/>
  <c r="G20" i="6"/>
  <c r="J20" i="6" s="1"/>
  <c r="U19" i="6"/>
  <c r="T19" i="6"/>
  <c r="S19" i="6"/>
  <c r="R19" i="6"/>
  <c r="G19" i="6"/>
  <c r="J19" i="6" s="1"/>
  <c r="U18" i="6"/>
  <c r="T18" i="6"/>
  <c r="S18" i="6"/>
  <c r="R18" i="6"/>
  <c r="G18" i="6"/>
  <c r="J18" i="6" s="1"/>
  <c r="U17" i="6"/>
  <c r="T17" i="6"/>
  <c r="S17" i="6"/>
  <c r="R17" i="6"/>
  <c r="G17" i="6"/>
  <c r="J17" i="6" s="1"/>
  <c r="U16" i="6"/>
  <c r="T16" i="6"/>
  <c r="S16" i="6"/>
  <c r="R16" i="6"/>
  <c r="G16" i="6"/>
  <c r="J16" i="6" s="1"/>
  <c r="U15" i="6"/>
  <c r="T15" i="6"/>
  <c r="S15" i="6"/>
  <c r="R15" i="6"/>
  <c r="G15" i="6"/>
  <c r="J15" i="6" s="1"/>
  <c r="U14" i="6"/>
  <c r="T14" i="6"/>
  <c r="S14" i="6"/>
  <c r="R14" i="6"/>
  <c r="G14" i="6"/>
  <c r="J14" i="6" s="1"/>
  <c r="U13" i="6"/>
  <c r="T13" i="6"/>
  <c r="S13" i="6"/>
  <c r="R13" i="6"/>
  <c r="G13" i="6"/>
  <c r="J13" i="6" s="1"/>
  <c r="U12" i="6"/>
  <c r="T12" i="6"/>
  <c r="S12" i="6"/>
  <c r="R12" i="6"/>
  <c r="G12" i="6"/>
  <c r="J12" i="6" s="1"/>
  <c r="U11" i="6"/>
  <c r="T11" i="6"/>
  <c r="S11" i="6"/>
  <c r="R11" i="6"/>
  <c r="G11" i="6"/>
  <c r="J11" i="6" s="1"/>
  <c r="U10" i="6"/>
  <c r="T10" i="6"/>
  <c r="S10" i="6"/>
  <c r="R10" i="6"/>
  <c r="G10" i="6"/>
  <c r="J10" i="6" s="1"/>
  <c r="U9" i="6"/>
  <c r="T9" i="6"/>
  <c r="S9" i="6"/>
  <c r="R9" i="6"/>
  <c r="G9" i="6"/>
  <c r="J9" i="6" s="1"/>
  <c r="U8" i="6"/>
  <c r="T8" i="6"/>
  <c r="S8" i="6"/>
  <c r="R8" i="6"/>
  <c r="G8" i="6"/>
  <c r="J8" i="6" s="1"/>
  <c r="U7" i="6"/>
  <c r="T7" i="6"/>
  <c r="S7" i="6"/>
  <c r="R7" i="6"/>
  <c r="G7" i="6"/>
  <c r="J7" i="6" s="1"/>
  <c r="U28" i="5" l="1"/>
  <c r="T28" i="5"/>
  <c r="S28" i="5"/>
  <c r="R28" i="5"/>
  <c r="G28" i="5"/>
  <c r="J28" i="5" s="1"/>
  <c r="U27" i="5"/>
  <c r="T27" i="5"/>
  <c r="S27" i="5"/>
  <c r="R27" i="5"/>
  <c r="G27" i="5"/>
  <c r="J27" i="5" s="1"/>
  <c r="U26" i="5"/>
  <c r="T26" i="5"/>
  <c r="S26" i="5"/>
  <c r="R26" i="5"/>
  <c r="G26" i="5"/>
  <c r="J26" i="5" s="1"/>
  <c r="U25" i="5"/>
  <c r="T25" i="5"/>
  <c r="S25" i="5"/>
  <c r="R25" i="5"/>
  <c r="G25" i="5"/>
  <c r="J25" i="5" s="1"/>
  <c r="U24" i="5"/>
  <c r="T24" i="5"/>
  <c r="S24" i="5"/>
  <c r="R24" i="5"/>
  <c r="G24" i="5"/>
  <c r="J24" i="5" s="1"/>
  <c r="U23" i="5"/>
  <c r="T23" i="5"/>
  <c r="S23" i="5"/>
  <c r="R23" i="5"/>
  <c r="G23" i="5"/>
  <c r="J23" i="5" s="1"/>
  <c r="U22" i="5"/>
  <c r="T22" i="5"/>
  <c r="S22" i="5"/>
  <c r="R22" i="5"/>
  <c r="G22" i="5"/>
  <c r="J22" i="5" s="1"/>
  <c r="U21" i="5"/>
  <c r="T21" i="5"/>
  <c r="S21" i="5"/>
  <c r="R21" i="5"/>
  <c r="G21" i="5"/>
  <c r="J21" i="5" s="1"/>
  <c r="U20" i="5"/>
  <c r="T20" i="5"/>
  <c r="S20" i="5"/>
  <c r="R20" i="5"/>
  <c r="G20" i="5"/>
  <c r="J20" i="5" s="1"/>
  <c r="U19" i="5"/>
  <c r="T19" i="5"/>
  <c r="S19" i="5"/>
  <c r="R19" i="5"/>
  <c r="G19" i="5"/>
  <c r="J19" i="5" s="1"/>
  <c r="U18" i="5"/>
  <c r="T18" i="5"/>
  <c r="S18" i="5"/>
  <c r="R18" i="5"/>
  <c r="G18" i="5"/>
  <c r="J18" i="5" s="1"/>
  <c r="U17" i="5"/>
  <c r="T17" i="5"/>
  <c r="S17" i="5"/>
  <c r="R17" i="5"/>
  <c r="G17" i="5"/>
  <c r="J17" i="5" s="1"/>
  <c r="U16" i="5"/>
  <c r="T16" i="5"/>
  <c r="S16" i="5"/>
  <c r="R16" i="5"/>
  <c r="G16" i="5"/>
  <c r="J16" i="5" s="1"/>
  <c r="U15" i="5"/>
  <c r="T15" i="5"/>
  <c r="S15" i="5"/>
  <c r="R15" i="5"/>
  <c r="G15" i="5"/>
  <c r="J15" i="5" s="1"/>
  <c r="U14" i="5"/>
  <c r="T14" i="5"/>
  <c r="S14" i="5"/>
  <c r="R14" i="5"/>
  <c r="G14" i="5"/>
  <c r="J14" i="5" s="1"/>
  <c r="U13" i="5"/>
  <c r="T13" i="5"/>
  <c r="S13" i="5"/>
  <c r="R13" i="5"/>
  <c r="G13" i="5"/>
  <c r="J13" i="5" s="1"/>
  <c r="U12" i="5"/>
  <c r="T12" i="5"/>
  <c r="S12" i="5"/>
  <c r="R12" i="5"/>
  <c r="G12" i="5"/>
  <c r="J12" i="5" s="1"/>
  <c r="U11" i="5"/>
  <c r="T11" i="5"/>
  <c r="S11" i="5"/>
  <c r="R11" i="5"/>
  <c r="G11" i="5"/>
  <c r="J11" i="5" s="1"/>
  <c r="U10" i="5"/>
  <c r="T10" i="5"/>
  <c r="S10" i="5"/>
  <c r="R10" i="5"/>
  <c r="G10" i="5"/>
  <c r="J10" i="5" s="1"/>
  <c r="U9" i="5"/>
  <c r="T9" i="5"/>
  <c r="S9" i="5"/>
  <c r="R9" i="5"/>
  <c r="G9" i="5"/>
  <c r="J9" i="5" s="1"/>
  <c r="U8" i="5"/>
  <c r="T8" i="5"/>
  <c r="S8" i="5"/>
  <c r="R8" i="5"/>
  <c r="G8" i="5"/>
  <c r="J8" i="5" s="1"/>
  <c r="U7" i="5"/>
  <c r="T7" i="5"/>
  <c r="S7" i="5"/>
  <c r="R7" i="5"/>
  <c r="G7" i="5"/>
  <c r="J7" i="5" s="1"/>
  <c r="G53" i="4" l="1"/>
  <c r="J53" i="4" s="1"/>
  <c r="G52" i="4"/>
  <c r="J52" i="4" s="1"/>
  <c r="G51" i="4"/>
  <c r="J51" i="4" s="1"/>
  <c r="G50" i="4"/>
  <c r="J50" i="4" s="1"/>
  <c r="G49" i="4"/>
  <c r="J49" i="4" s="1"/>
  <c r="G48" i="4"/>
  <c r="J48" i="4" s="1"/>
  <c r="G47" i="4"/>
  <c r="J47" i="4" s="1"/>
  <c r="G46" i="4"/>
  <c r="J46" i="4" s="1"/>
  <c r="G45" i="4"/>
  <c r="J45" i="4" s="1"/>
  <c r="G44" i="4"/>
  <c r="J44" i="4" s="1"/>
  <c r="G43" i="4"/>
  <c r="J43" i="4" s="1"/>
  <c r="G42" i="4"/>
  <c r="J42" i="4" s="1"/>
  <c r="G41" i="4"/>
  <c r="J41" i="4" s="1"/>
  <c r="G40" i="4"/>
  <c r="J40" i="4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U30" i="4"/>
  <c r="T30" i="4"/>
  <c r="S30" i="4"/>
  <c r="R30" i="4"/>
  <c r="G30" i="4"/>
  <c r="J30" i="4" s="1"/>
  <c r="U29" i="4"/>
  <c r="T29" i="4"/>
  <c r="S29" i="4"/>
  <c r="R29" i="4"/>
  <c r="G29" i="4"/>
  <c r="J29" i="4" s="1"/>
  <c r="U28" i="4"/>
  <c r="T28" i="4"/>
  <c r="S28" i="4"/>
  <c r="R28" i="4"/>
  <c r="G28" i="4"/>
  <c r="J28" i="4" s="1"/>
  <c r="U27" i="4"/>
  <c r="T27" i="4"/>
  <c r="S27" i="4"/>
  <c r="R27" i="4"/>
  <c r="G27" i="4"/>
  <c r="J27" i="4" s="1"/>
  <c r="U26" i="4"/>
  <c r="T26" i="4"/>
  <c r="S26" i="4"/>
  <c r="R26" i="4"/>
  <c r="G26" i="4"/>
  <c r="J26" i="4" s="1"/>
  <c r="U25" i="4"/>
  <c r="T25" i="4"/>
  <c r="S25" i="4"/>
  <c r="R25" i="4"/>
  <c r="G25" i="4"/>
  <c r="J25" i="4" s="1"/>
  <c r="U24" i="4"/>
  <c r="T24" i="4"/>
  <c r="S24" i="4"/>
  <c r="R24" i="4"/>
  <c r="G24" i="4"/>
  <c r="J24" i="4" s="1"/>
  <c r="U23" i="4"/>
  <c r="T23" i="4"/>
  <c r="S23" i="4"/>
  <c r="R23" i="4"/>
  <c r="G23" i="4"/>
  <c r="J23" i="4" s="1"/>
  <c r="U22" i="4"/>
  <c r="T22" i="4"/>
  <c r="S22" i="4"/>
  <c r="R22" i="4"/>
  <c r="G22" i="4"/>
  <c r="J22" i="4" s="1"/>
  <c r="U21" i="4"/>
  <c r="T21" i="4"/>
  <c r="S21" i="4"/>
  <c r="R21" i="4"/>
  <c r="G21" i="4"/>
  <c r="J21" i="4" s="1"/>
  <c r="U20" i="4"/>
  <c r="T20" i="4"/>
  <c r="S20" i="4"/>
  <c r="R20" i="4"/>
  <c r="G20" i="4"/>
  <c r="J20" i="4" s="1"/>
  <c r="U19" i="4"/>
  <c r="T19" i="4"/>
  <c r="S19" i="4"/>
  <c r="R19" i="4"/>
  <c r="G19" i="4"/>
  <c r="J19" i="4" s="1"/>
  <c r="U18" i="4"/>
  <c r="T18" i="4"/>
  <c r="S18" i="4"/>
  <c r="R18" i="4"/>
  <c r="G18" i="4"/>
  <c r="J18" i="4" s="1"/>
  <c r="U17" i="4"/>
  <c r="T17" i="4"/>
  <c r="S17" i="4"/>
  <c r="R17" i="4"/>
  <c r="G17" i="4"/>
  <c r="J17" i="4" s="1"/>
  <c r="U16" i="4"/>
  <c r="T16" i="4"/>
  <c r="S16" i="4"/>
  <c r="R16" i="4"/>
  <c r="G16" i="4"/>
  <c r="J16" i="4" s="1"/>
  <c r="U15" i="4"/>
  <c r="T15" i="4"/>
  <c r="S15" i="4"/>
  <c r="R15" i="4"/>
  <c r="G15" i="4"/>
  <c r="J15" i="4" s="1"/>
  <c r="U14" i="4"/>
  <c r="T14" i="4"/>
  <c r="S14" i="4"/>
  <c r="R14" i="4"/>
  <c r="G14" i="4"/>
  <c r="J14" i="4" s="1"/>
  <c r="U13" i="4"/>
  <c r="T13" i="4"/>
  <c r="S13" i="4"/>
  <c r="R13" i="4"/>
  <c r="G13" i="4"/>
  <c r="J13" i="4" s="1"/>
  <c r="U12" i="4"/>
  <c r="T12" i="4"/>
  <c r="S12" i="4"/>
  <c r="R12" i="4"/>
  <c r="G12" i="4"/>
  <c r="J12" i="4" s="1"/>
  <c r="U11" i="4"/>
  <c r="T11" i="4"/>
  <c r="S11" i="4"/>
  <c r="R11" i="4"/>
  <c r="G11" i="4"/>
  <c r="J11" i="4" s="1"/>
  <c r="U10" i="4"/>
  <c r="T10" i="4"/>
  <c r="S10" i="4"/>
  <c r="R10" i="4"/>
  <c r="G10" i="4"/>
  <c r="J10" i="4" s="1"/>
  <c r="U9" i="4"/>
  <c r="T9" i="4"/>
  <c r="S9" i="4"/>
  <c r="R9" i="4"/>
  <c r="G9" i="4"/>
  <c r="J9" i="4" s="1"/>
  <c r="X10" i="2" l="1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9" i="2"/>
  <c r="Y9" i="2" s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U9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9" i="3"/>
  <c r="G53" i="3" l="1"/>
  <c r="J53" i="3" s="1"/>
  <c r="G52" i="3"/>
  <c r="J52" i="3" s="1"/>
  <c r="G51" i="3"/>
  <c r="J51" i="3" s="1"/>
  <c r="G50" i="3"/>
  <c r="J50" i="3" s="1"/>
  <c r="G49" i="3"/>
  <c r="J49" i="3" s="1"/>
  <c r="G48" i="3"/>
  <c r="J48" i="3" s="1"/>
  <c r="G47" i="3"/>
  <c r="J47" i="3" s="1"/>
  <c r="G46" i="3"/>
  <c r="J46" i="3" s="1"/>
  <c r="G45" i="3"/>
  <c r="J45" i="3" s="1"/>
  <c r="G44" i="3"/>
  <c r="J44" i="3" s="1"/>
  <c r="G43" i="3"/>
  <c r="J43" i="3" s="1"/>
  <c r="G42" i="3"/>
  <c r="J42" i="3" s="1"/>
  <c r="G41" i="3"/>
  <c r="J41" i="3" s="1"/>
  <c r="G40" i="3"/>
  <c r="J40" i="3" s="1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H53" i="2"/>
  <c r="K53" i="2" s="1"/>
  <c r="N53" i="2" s="1"/>
  <c r="P53" i="2" s="1"/>
  <c r="H52" i="2"/>
  <c r="K52" i="2" s="1"/>
  <c r="N52" i="2" s="1"/>
  <c r="P52" i="2" s="1"/>
  <c r="H51" i="2"/>
  <c r="K51" i="2" s="1"/>
  <c r="N51" i="2" s="1"/>
  <c r="P51" i="2" s="1"/>
  <c r="H50" i="2"/>
  <c r="K50" i="2" s="1"/>
  <c r="N50" i="2" s="1"/>
  <c r="P50" i="2" s="1"/>
  <c r="H49" i="2"/>
  <c r="K49" i="2" s="1"/>
  <c r="N49" i="2" s="1"/>
  <c r="P49" i="2" s="1"/>
  <c r="H48" i="2"/>
  <c r="K48" i="2" s="1"/>
  <c r="N48" i="2" s="1"/>
  <c r="P48" i="2" s="1"/>
  <c r="H47" i="2"/>
  <c r="K47" i="2" s="1"/>
  <c r="N47" i="2" s="1"/>
  <c r="P47" i="2" s="1"/>
  <c r="H46" i="2"/>
  <c r="K46" i="2" s="1"/>
  <c r="N46" i="2" s="1"/>
  <c r="P46" i="2" s="1"/>
  <c r="H45" i="2"/>
  <c r="K45" i="2" s="1"/>
  <c r="N45" i="2" s="1"/>
  <c r="P45" i="2" s="1"/>
  <c r="H44" i="2"/>
  <c r="K44" i="2" s="1"/>
  <c r="N44" i="2" s="1"/>
  <c r="P44" i="2" s="1"/>
  <c r="H43" i="2"/>
  <c r="K43" i="2" s="1"/>
  <c r="N43" i="2" s="1"/>
  <c r="P43" i="2" s="1"/>
  <c r="H42" i="2"/>
  <c r="K42" i="2" s="1"/>
  <c r="N42" i="2" s="1"/>
  <c r="P42" i="2" s="1"/>
  <c r="H41" i="2"/>
  <c r="K41" i="2" s="1"/>
  <c r="N41" i="2" s="1"/>
  <c r="P41" i="2" s="1"/>
  <c r="H40" i="2"/>
  <c r="K40" i="2" s="1"/>
  <c r="N40" i="2" s="1"/>
  <c r="P40" i="2" s="1"/>
  <c r="H39" i="2"/>
  <c r="K39" i="2" s="1"/>
  <c r="N39" i="2" s="1"/>
  <c r="P39" i="2" s="1"/>
  <c r="H38" i="2"/>
  <c r="K38" i="2" s="1"/>
  <c r="N38" i="2" s="1"/>
  <c r="P38" i="2" s="1"/>
  <c r="H37" i="2"/>
  <c r="K37" i="2" s="1"/>
  <c r="N37" i="2" s="1"/>
  <c r="P37" i="2" s="1"/>
  <c r="H36" i="2"/>
  <c r="K36" i="2" s="1"/>
  <c r="N36" i="2" s="1"/>
  <c r="P36" i="2" s="1"/>
  <c r="H35" i="2"/>
  <c r="K35" i="2" s="1"/>
  <c r="N35" i="2" s="1"/>
  <c r="P35" i="2" s="1"/>
  <c r="H34" i="2"/>
  <c r="K34" i="2" s="1"/>
  <c r="N34" i="2" s="1"/>
  <c r="P34" i="2" s="1"/>
  <c r="H33" i="2"/>
  <c r="K33" i="2" s="1"/>
  <c r="N33" i="2" s="1"/>
  <c r="P33" i="2" s="1"/>
  <c r="H32" i="2"/>
  <c r="K32" i="2" s="1"/>
  <c r="N32" i="2" s="1"/>
  <c r="P32" i="2" s="1"/>
  <c r="H31" i="2"/>
  <c r="K31" i="2" s="1"/>
  <c r="N31" i="2" s="1"/>
  <c r="P31" i="2" s="1"/>
  <c r="H30" i="2"/>
  <c r="K30" i="2" s="1"/>
  <c r="N30" i="2" s="1"/>
  <c r="P30" i="2" s="1"/>
  <c r="H29" i="2"/>
  <c r="K29" i="2" s="1"/>
  <c r="N29" i="2" s="1"/>
  <c r="P29" i="2" s="1"/>
  <c r="H28" i="2"/>
  <c r="K28" i="2" s="1"/>
  <c r="N28" i="2" s="1"/>
  <c r="P28" i="2" s="1"/>
  <c r="H27" i="2"/>
  <c r="K27" i="2" s="1"/>
  <c r="N27" i="2" s="1"/>
  <c r="P27" i="2" s="1"/>
  <c r="H26" i="2"/>
  <c r="K26" i="2" s="1"/>
  <c r="N26" i="2" s="1"/>
  <c r="P26" i="2" s="1"/>
  <c r="H25" i="2"/>
  <c r="K25" i="2" s="1"/>
  <c r="N25" i="2" s="1"/>
  <c r="P25" i="2" s="1"/>
  <c r="H24" i="2"/>
  <c r="K24" i="2" s="1"/>
  <c r="N24" i="2" s="1"/>
  <c r="P24" i="2" s="1"/>
  <c r="H23" i="2"/>
  <c r="K23" i="2" s="1"/>
  <c r="N23" i="2" s="1"/>
  <c r="P23" i="2" s="1"/>
  <c r="H22" i="2"/>
  <c r="K22" i="2" s="1"/>
  <c r="N22" i="2" s="1"/>
  <c r="P22" i="2" s="1"/>
  <c r="H21" i="2"/>
  <c r="K21" i="2" s="1"/>
  <c r="N21" i="2" s="1"/>
  <c r="P21" i="2" s="1"/>
  <c r="H20" i="2"/>
  <c r="K20" i="2" s="1"/>
  <c r="N20" i="2" s="1"/>
  <c r="P20" i="2" s="1"/>
  <c r="H19" i="2"/>
  <c r="K19" i="2" s="1"/>
  <c r="N19" i="2" s="1"/>
  <c r="P19" i="2" s="1"/>
  <c r="H18" i="2"/>
  <c r="K18" i="2" s="1"/>
  <c r="N18" i="2" s="1"/>
  <c r="P18" i="2" s="1"/>
  <c r="H17" i="2"/>
  <c r="K17" i="2" s="1"/>
  <c r="N17" i="2" s="1"/>
  <c r="P17" i="2" s="1"/>
  <c r="H16" i="2"/>
  <c r="K16" i="2" s="1"/>
  <c r="N16" i="2" s="1"/>
  <c r="P16" i="2" s="1"/>
  <c r="H15" i="2"/>
  <c r="K15" i="2" s="1"/>
  <c r="N15" i="2" s="1"/>
  <c r="P15" i="2" s="1"/>
  <c r="H14" i="2"/>
  <c r="K14" i="2" s="1"/>
  <c r="N14" i="2" s="1"/>
  <c r="P14" i="2" s="1"/>
  <c r="H13" i="2"/>
  <c r="K13" i="2" s="1"/>
  <c r="N13" i="2" s="1"/>
  <c r="P13" i="2" s="1"/>
  <c r="H12" i="2"/>
  <c r="K12" i="2" s="1"/>
  <c r="N12" i="2" s="1"/>
  <c r="P12" i="2" s="1"/>
  <c r="H11" i="2"/>
  <c r="K11" i="2" s="1"/>
  <c r="N11" i="2" s="1"/>
  <c r="P11" i="2" s="1"/>
  <c r="H10" i="2"/>
  <c r="K10" i="2" s="1"/>
  <c r="N10" i="2" s="1"/>
  <c r="P10" i="2" s="1"/>
  <c r="H9" i="2"/>
  <c r="K9" i="2" s="1"/>
  <c r="N9" i="2" s="1"/>
  <c r="P9" i="2" s="1"/>
</calcChain>
</file>

<file path=xl/sharedStrings.xml><?xml version="1.0" encoding="utf-8"?>
<sst xmlns="http://schemas.openxmlformats.org/spreadsheetml/2006/main" count="1033" uniqueCount="249">
  <si>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</si>
  <si>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</si>
  <si>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</si>
  <si>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</si>
  <si>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</si>
  <si>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</si>
  <si>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</si>
  <si>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</si>
  <si>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</si>
  <si>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</si>
  <si>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</si>
  <si>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</si>
  <si>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</si>
  <si>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</si>
  <si>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</si>
  <si>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</si>
  <si>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</si>
  <si>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>00169</t>
  </si>
  <si>
    <t xml:space="preserve">COMERCIAL GARZA REYNA S.A. DE C.V.                                                                                                                    </t>
  </si>
  <si>
    <t>CUADERNO DIBUJO COLONIAL C/40H C/100.</t>
  </si>
  <si>
    <t>21 PAPELERIA (32)</t>
  </si>
  <si>
    <t>434 Art. Escolares</t>
  </si>
  <si>
    <t>34.84%</t>
  </si>
  <si>
    <t>JUEGO DE GEOMETRIA BACO # 5070 NUEVO.</t>
  </si>
  <si>
    <t>27.47%</t>
  </si>
  <si>
    <t>GRASA NEGRA EL OSO 90 GR..</t>
  </si>
  <si>
    <t xml:space="preserve">3 AB. NO COM GRAVADOS (23)
</t>
  </si>
  <si>
    <t>273 Aseo-P/Calzado</t>
  </si>
  <si>
    <t>20.13%</t>
  </si>
  <si>
    <t>TINTA FUERTE NEGRA PIELUX 290 ML..</t>
  </si>
  <si>
    <t>21.88%</t>
  </si>
  <si>
    <t>SOBRE CARTA BARRILITO PLASTICO.</t>
  </si>
  <si>
    <t>29.21%</t>
  </si>
  <si>
    <t>VELADORA MISTICA LIMONERO VASO TURQUEZA C/20.</t>
  </si>
  <si>
    <t>283 Velas-Velado</t>
  </si>
  <si>
    <t>23.06%</t>
  </si>
  <si>
    <t>BOTE TAMALERO IMPERIAL #40 LAMINA 42 LTS</t>
  </si>
  <si>
    <t>36 HOGAR (36)</t>
  </si>
  <si>
    <t>678 Lamina Galv.</t>
  </si>
  <si>
    <t>31.84%</t>
  </si>
  <si>
    <t>BAÑO IMPERIAL #03 LAMINA 56 LTS</t>
  </si>
  <si>
    <t>31.83%</t>
  </si>
  <si>
    <t>BAÑO IMPERIAL #06 LAMINA 107 LTS</t>
  </si>
  <si>
    <t>32%</t>
  </si>
  <si>
    <t>VELADORA MEXICO C/ETI S CORAZON ROJO</t>
  </si>
  <si>
    <t>23.16%</t>
  </si>
  <si>
    <t>ACUARELAS BACO C/12.</t>
  </si>
  <si>
    <t>44.72%</t>
  </si>
  <si>
    <t>BORRADOR BARRILITO BLANCO BWS304B BLIST C/4.</t>
  </si>
  <si>
    <t>35.72%</t>
  </si>
  <si>
    <t>CINTA TUK 18X65 #255.</t>
  </si>
  <si>
    <t>26.54%</t>
  </si>
  <si>
    <t>CUBETA DE LAMINA CUMOSA #14.</t>
  </si>
  <si>
    <t>26.2%</t>
  </si>
  <si>
    <t>GRASA NEUTRA EL OSO 36/90 GR..</t>
  </si>
  <si>
    <t>20.18%</t>
  </si>
  <si>
    <t>RESISTOL 850 DE 35 G.</t>
  </si>
  <si>
    <t>41.94%</t>
  </si>
  <si>
    <t>PEGAMENTO BULLY 35GR.</t>
  </si>
  <si>
    <t>45.79%</t>
  </si>
  <si>
    <t>CUBETA IMPERIAL #10 LAMINA 07 LTS</t>
  </si>
  <si>
    <t>30.67%</t>
  </si>
  <si>
    <t>CUBETA IMPERIAL #12 LAMINA 09 LTS</t>
  </si>
  <si>
    <t>32.3%</t>
  </si>
  <si>
    <t>VELADORA LIMONERO NEVADA..</t>
  </si>
  <si>
    <t>9.03%</t>
  </si>
  <si>
    <t>VELADORA  MISTICA LIMONERO ECONOMICA C/20.</t>
  </si>
  <si>
    <t>13.94%</t>
  </si>
  <si>
    <t>VELADORA MEXICO C/ETIQ VIRGEN GPE ROSA</t>
  </si>
  <si>
    <t>23.07%</t>
  </si>
  <si>
    <t>VELADORA NISTICA C/ETI  SAN JUDAS C/12    </t>
  </si>
  <si>
    <t>22.6%</t>
  </si>
  <si>
    <t>BOTE TAMALERO IMPERIAL #60 LAMINA 65 LTS</t>
  </si>
  <si>
    <t>32.11%</t>
  </si>
  <si>
    <t>BAÑO IMPERIAL #01 LAMINA 38 LTS</t>
  </si>
  <si>
    <t>32.1%</t>
  </si>
  <si>
    <t>BAÑO IMPERIAL #02 LAMINA 47LTS</t>
  </si>
  <si>
    <t>33.24%</t>
  </si>
  <si>
    <t>BORRADOR BARRILITO BCO BWS302B C/2.</t>
  </si>
  <si>
    <t>34.6%</t>
  </si>
  <si>
    <t>CREMA NEGRA EL OSO 24/170 GRS..</t>
  </si>
  <si>
    <t>20.2%</t>
  </si>
  <si>
    <t>PEGAMENTO BULLY 55 G.</t>
  </si>
  <si>
    <t>51.25%</t>
  </si>
  <si>
    <t>CUBETA IMPERIAL #14 LAMINA 11 LTS</t>
  </si>
  <si>
    <t>32.42%</t>
  </si>
  <si>
    <t>TINTA FUERTE CAFE PIELUX 240 ML.</t>
  </si>
  <si>
    <t>-17.36%</t>
  </si>
  <si>
    <t>TINTA FUERTE NEGRA PIELUX 250ML.</t>
  </si>
  <si>
    <t>-29.01%</t>
  </si>
  <si>
    <t>TALLADOR DE LAMINA IMPERIAL.</t>
  </si>
  <si>
    <t>32.43%</t>
  </si>
  <si>
    <t>VELADORA GIGANTE IMAGEN SAGRADO CORAZON C/12</t>
  </si>
  <si>
    <t>-16.24%</t>
  </si>
  <si>
    <t>CEPILLO PIELUX BOLERO #15</t>
  </si>
  <si>
    <t>24.36%</t>
  </si>
  <si>
    <t>CUBETA DE LAMINA CUMOSA #12 9LTS</t>
  </si>
  <si>
    <t>33.84%</t>
  </si>
  <si>
    <t>CEPILLO SULTANA BOLERO B/MADERA CHICO.</t>
  </si>
  <si>
    <t>29.5%</t>
  </si>
  <si>
    <t>CINTA TUK 12X10 #255.</t>
  </si>
  <si>
    <t>33.33%</t>
  </si>
  <si>
    <t>CALCULADORA GADIZ GD402C.</t>
  </si>
  <si>
    <t>34.66%</t>
  </si>
  <si>
    <t>COLORES BLANCA NIEVES CORTOS C/12.</t>
  </si>
  <si>
    <t>39.64%</t>
  </si>
  <si>
    <t>COLORES CRAYOLA C/6.</t>
  </si>
  <si>
    <t>42.98%</t>
  </si>
  <si>
    <t>CRAYOLAS JUMBO C/12.</t>
  </si>
  <si>
    <t>41.05%</t>
  </si>
  <si>
    <t>GRASA P/CALZADO CAFE PACSA 12/90GR.</t>
  </si>
  <si>
    <t>-7.3%</t>
  </si>
  <si>
    <t>RESISTOL 850 DE 55 G.</t>
  </si>
  <si>
    <t>45.64%</t>
  </si>
  <si>
    <t>PLASTILINA BACO C/10.</t>
  </si>
  <si>
    <t>38.83%</t>
  </si>
  <si>
    <t>CUBETA IMPERIAL #18 LAMINA 18 LTS</t>
  </si>
  <si>
    <t>32.07%</t>
  </si>
  <si>
    <t>SILICON LIQUIDO BARRILITO 100 ML. MOD SL-100I.</t>
  </si>
  <si>
    <t>31.82%</t>
  </si>
  <si>
    <t>VELADORA MICHELADA VIRGEN DE GUADALUPE C/12.</t>
  </si>
  <si>
    <t>11.24%</t>
  </si>
  <si>
    <t>CINTA TUK 12 X 65 #255.</t>
  </si>
  <si>
    <t>ESPONJA LUSTRADORA.</t>
  </si>
  <si>
    <t>30.47%</t>
  </si>
  <si>
    <t>ESPONJA LUSTRADORA PIELUX KLEENSHOES.</t>
  </si>
  <si>
    <t>11.31%</t>
  </si>
  <si>
    <t>EQUIPO DE GEOMETRIA BACO 5050 NVO.</t>
  </si>
  <si>
    <t>43.75%</t>
  </si>
  <si>
    <t>CREMA P/CALZADO PACSA NEGRA 6/170GR.</t>
  </si>
  <si>
    <t>15.69%</t>
  </si>
  <si>
    <t>COLORES CRAYOLA C/12.</t>
  </si>
  <si>
    <t>40.72%</t>
  </si>
  <si>
    <t>LEGAJO CREMA CARTA C/5.</t>
  </si>
  <si>
    <t>34.81%</t>
  </si>
  <si>
    <t>JABON DE CALABAZA PIELUX 12/500GR.</t>
  </si>
  <si>
    <t>5.27%</t>
  </si>
  <si>
    <t>SOBRE CON HILO BARRILITOS OFICIO.</t>
  </si>
  <si>
    <t>32.79%</t>
  </si>
  <si>
    <t>VELADORA MISTICAC/ETI SAN JUDAS C/12.</t>
  </si>
  <si>
    <t>VELA MILAGROSA SAN JUDAS C/12.</t>
  </si>
  <si>
    <t>23.03%</t>
  </si>
  <si>
    <t>CEPILLO SULTANO BOLERO B/MADERA GRANDE.</t>
  </si>
  <si>
    <t>20.02%</t>
  </si>
  <si>
    <t>CREMA P/CALZADO PACSA CAFE 6/170GR.</t>
  </si>
  <si>
    <t>14.48%</t>
  </si>
  <si>
    <t>COLORES 12 LARGOS BLANCA NIEVES.</t>
  </si>
  <si>
    <t>36.97%</t>
  </si>
  <si>
    <t>CUADERNO DIBUJO COLONIAL C/100H C/100.</t>
  </si>
  <si>
    <t>34.94%</t>
  </si>
  <si>
    <t>LAPIZ TRIANGULAR BARRILITOS C/5.</t>
  </si>
  <si>
    <t>34.92%</t>
  </si>
  <si>
    <t>JABON DE CALABAZA PIELUX 12/115GR.</t>
  </si>
  <si>
    <t>10.84%</t>
  </si>
  <si>
    <t>MICRODYN SOL 100/15 ML.</t>
  </si>
  <si>
    <t>259 Desinfectantes</t>
  </si>
  <si>
    <t>21.58%</t>
  </si>
  <si>
    <t>TIJERA DELTA D05.</t>
  </si>
  <si>
    <t>29.68%</t>
  </si>
  <si>
    <t>CUBETA IMPERIAL #16 LAMINA 14 LTS</t>
  </si>
  <si>
    <t>31.34%</t>
  </si>
  <si>
    <t>TINTA FUERTE NEGRA PACSA 12/125ML.</t>
  </si>
  <si>
    <t>13.97%</t>
  </si>
  <si>
    <t>VELADORA IMAGEN SAGRADO CORAZON GDE..</t>
  </si>
  <si>
    <t>11.95%</t>
  </si>
  <si>
    <t>VELADORA IMAGEN VIRGEN DE GPE. GDE..</t>
  </si>
  <si>
    <t>TINTA FUERTE NEGRA PIELUX 250 ML</t>
  </si>
  <si>
    <t>13.38%</t>
  </si>
  <si>
    <t>BOTE TAMALERO IMPERIAL #20 LAMINA 23 LTS</t>
  </si>
  <si>
    <t>32.19%</t>
  </si>
  <si>
    <t>32.05%</t>
  </si>
  <si>
    <t>CINTA TUK 12X33 #255.</t>
  </si>
  <si>
    <t>35.65%</t>
  </si>
  <si>
    <t>LAPIZ METRICO 2HB DIXON BLISTER C/5 MOD. 24125</t>
  </si>
  <si>
    <t>46.9%</t>
  </si>
  <si>
    <t>GRASA CAFE EL OSO 90 GR..</t>
  </si>
  <si>
    <t>GRASA P/CALZADO NEGRA PACSA C/12.</t>
  </si>
  <si>
    <t>9.86%</t>
  </si>
  <si>
    <t>TALLADOR DE VIDRIO CUMOSA.</t>
  </si>
  <si>
    <t>BAÑO IMPERIAL #04 LAMINA 71 LTS</t>
  </si>
  <si>
    <t>28.53%</t>
  </si>
  <si>
    <t>BAÑO IMPERIAL #05 LAMINA 96 LTS</t>
  </si>
  <si>
    <t>32.26%</t>
  </si>
  <si>
    <t>BAÑO IMPERIAL #03 LAMINA 56LTS</t>
  </si>
  <si>
    <t>33.13%</t>
  </si>
  <si>
    <t>-0.27%</t>
  </si>
  <si>
    <t>EQUIPO DE GEOMETRIA  BACO 5050.</t>
  </si>
  <si>
    <t>36.76%</t>
  </si>
  <si>
    <t>EQUIPO DE GEOMETRIA BACO 5010 NVO.</t>
  </si>
  <si>
    <t>22.24%</t>
  </si>
  <si>
    <t>41.26%</t>
  </si>
  <si>
    <t>EQUIPO DE GEOMETRIA BACO 5070 NVO.</t>
  </si>
  <si>
    <t>41.66%</t>
  </si>
  <si>
    <t>071287856444</t>
  </si>
  <si>
    <t>FILTRO P/CAFETERA SANTA FE.</t>
  </si>
  <si>
    <t>264 Desechables</t>
  </si>
  <si>
    <t>-4.89%</t>
  </si>
  <si>
    <t>CREMA NEGRA/CAFE EL OSO 24/170 GRS.</t>
  </si>
  <si>
    <t>20.31%</t>
  </si>
  <si>
    <t>GRASA P/CALZADO NEUTRA PACSA C/12.</t>
  </si>
  <si>
    <t>7.18%</t>
  </si>
  <si>
    <t>SACAPUNTAS BARRILITO C/4.</t>
  </si>
  <si>
    <t>33.4%</t>
  </si>
  <si>
    <t>SCRIBE S5904 HOJA DE MAQUINA C/100H.</t>
  </si>
  <si>
    <t>25.72%</t>
  </si>
  <si>
    <t>VELADORA MEXICO MICHELADA SAGRADO CORAZON C/12.</t>
  </si>
  <si>
    <t>VELADORA MEXICO MICHELADA SAN JUAN C/12.</t>
  </si>
  <si>
    <t>VELADORA IMAGEN SAGRADO CORAZON</t>
  </si>
  <si>
    <t>52.07%</t>
  </si>
  <si>
    <t>TINTA FUERTE PACSA CAFÉ 125 ML</t>
  </si>
  <si>
    <t>22.62%</t>
  </si>
  <si>
    <t>CUBETA DE LAMINA CUMOSA # 10 7LTS</t>
  </si>
  <si>
    <t>39.08%</t>
  </si>
  <si>
    <t>COSTO</t>
  </si>
  <si>
    <t xml:space="preserve">COSTO </t>
  </si>
  <si>
    <t xml:space="preserve">PUBLICO </t>
  </si>
  <si>
    <t xml:space="preserve">NO.PROV </t>
  </si>
  <si>
    <t xml:space="preserve">LISTA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</si>
  <si>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</si>
  <si>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</si>
  <si>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</si>
  <si>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</si>
  <si>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</si>
  <si>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</si>
  <si>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</si>
  <si>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</si>
  <si>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IEPS </t>
  </si>
  <si>
    <t xml:space="preserve">IVA </t>
  </si>
  <si>
    <t xml:space="preserve">NETO </t>
  </si>
  <si>
    <t xml:space="preserve">MGN </t>
  </si>
  <si>
    <t xml:space="preserve">RED. </t>
  </si>
  <si>
    <t>ACCION</t>
  </si>
  <si>
    <t xml:space="preserve">COD. SAT </t>
  </si>
  <si>
    <t xml:space="preserve">COSTEO PROVEEDOR : 00169 COMERCIAL GARZA REYNA, S.A. DE C.V. </t>
  </si>
  <si>
    <t>DIAZ ORDAZ</t>
  </si>
  <si>
    <t>ARBOLEDAS</t>
  </si>
  <si>
    <t xml:space="preserve">VILLEGAS </t>
  </si>
  <si>
    <t>ALLENDE</t>
  </si>
  <si>
    <t>COD. PROV.</t>
  </si>
  <si>
    <t>C250419</t>
  </si>
  <si>
    <t>OK</t>
  </si>
  <si>
    <t>PEDIDO DE MERCANCIA: 31.07.2019</t>
  </si>
  <si>
    <t>C310719</t>
  </si>
  <si>
    <t>C010819</t>
  </si>
  <si>
    <t>PEDIDO DE MERCANCIA: 03.09.2019</t>
  </si>
  <si>
    <t xml:space="preserve"> </t>
  </si>
  <si>
    <t>PEDIDO DE MERCANCIA: 30.10.2019</t>
  </si>
  <si>
    <t>PEDIDO DE MERCANCIA: 16.12.2019</t>
  </si>
  <si>
    <t>PEDIDO DE MERCANCIA: 06.01.2020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</si>
</sst>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1" fillId="0" borderId="1" xfId="0" applyFont="1" applyBorder="1"/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4" fontId="1" fillId="0" borderId="1" xfId="1" applyFont="1" applyBorder="1" applyAlignment="1">
      <alignment horizontal="center"/>
    </xf>
    <xf numFmtId="164" fontId="0" fillId="0" borderId="1" xfId="1" applyNumberFormat="1" applyFont="1" applyBorder="1"/>
    <xf numFmtId="44" fontId="1" fillId="0" borderId="1" xfId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B1" workbookViewId="0">
      <selection activeCell="P2" sqref="P2:P23"/>
    </sheetView>
  </sheetViews>
  <sheetFormatPr baseColWidth="10" defaultColWidth="9.140625" defaultRowHeight="15" x14ac:dyDescent="0.25"/>
  <cols>
    <col min="1" max="1" width="13.85546875" bestFit="1" customWidth="1"/>
    <col min="3" max="3" width="5" bestFit="1" customWidth="1"/>
    <col min="4" max="4" width="14" bestFit="1" customWidth="1"/>
    <col min="5" max="5" width="44.85546875" customWidth="1"/>
    <col min="6" max="6" width="9" bestFit="1" customWidth="1"/>
    <col min="7" max="7" width="4.5703125" bestFit="1" customWidth="1"/>
    <col min="8" max="8" width="5.85546875" bestFit="1" customWidth="1"/>
    <col min="9" max="10" width="3.4257812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25">
      <c r="A2" s="1" t="s">
        <v>17</v>
      </c>
      <c r="B2" s="1" t="s">
        <v>18</v>
      </c>
      <c r="C2" s="1">
        <v>1</v>
      </c>
      <c r="D2" s="4" t="s">
        <v>193</v>
      </c>
      <c r="E2" s="1" t="s">
        <v>194</v>
      </c>
      <c r="F2" s="2">
        <v>30.65</v>
      </c>
      <c r="G2" s="1">
        <v>16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26</v>
      </c>
      <c r="O2" s="1" t="s">
        <v>195</v>
      </c>
      <c r="P2" s="1">
        <v>29.22</v>
      </c>
      <c r="Q2" s="1" t="s">
        <v>196</v>
      </c>
    </row>
    <row r="3" spans="1:17" x14ac:dyDescent="0.25">
      <c r="A3" s="1" t="s">
        <v>17</v>
      </c>
      <c r="B3" s="1" t="s">
        <v>18</v>
      </c>
      <c r="C3" s="1">
        <v>1</v>
      </c>
      <c r="D3" s="4">
        <v>602499161011</v>
      </c>
      <c r="E3" s="1" t="s">
        <v>165</v>
      </c>
      <c r="F3" s="2">
        <v>19.96</v>
      </c>
      <c r="G3" s="1">
        <v>16</v>
      </c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26</v>
      </c>
      <c r="O3" s="1" t="s">
        <v>34</v>
      </c>
      <c r="P3" s="1">
        <v>22.67</v>
      </c>
      <c r="Q3" s="1" t="s">
        <v>164</v>
      </c>
    </row>
    <row r="4" spans="1:17" x14ac:dyDescent="0.25">
      <c r="A4" s="1" t="s">
        <v>17</v>
      </c>
      <c r="B4" s="1" t="s">
        <v>18</v>
      </c>
      <c r="C4" s="1">
        <v>1</v>
      </c>
      <c r="D4" s="4">
        <v>602499161530</v>
      </c>
      <c r="E4" s="1" t="s">
        <v>120</v>
      </c>
      <c r="F4" s="2">
        <v>19.82</v>
      </c>
      <c r="G4" s="1">
        <v>16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26</v>
      </c>
      <c r="O4" s="1" t="s">
        <v>34</v>
      </c>
      <c r="P4" s="1">
        <v>22.33</v>
      </c>
      <c r="Q4" s="1" t="s">
        <v>121</v>
      </c>
    </row>
    <row r="5" spans="1:17" x14ac:dyDescent="0.25">
      <c r="A5" s="1" t="s">
        <v>17</v>
      </c>
      <c r="B5" s="1" t="s">
        <v>18</v>
      </c>
      <c r="C5" s="1">
        <v>1</v>
      </c>
      <c r="D5" s="4">
        <v>602499161547</v>
      </c>
      <c r="E5" s="1" t="s">
        <v>206</v>
      </c>
      <c r="F5" s="2">
        <v>19.82</v>
      </c>
      <c r="G5" s="1">
        <v>16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26</v>
      </c>
      <c r="O5" s="1" t="s">
        <v>34</v>
      </c>
      <c r="P5" s="1">
        <v>22.33</v>
      </c>
      <c r="Q5" s="1" t="s">
        <v>121</v>
      </c>
    </row>
    <row r="6" spans="1:17" x14ac:dyDescent="0.25">
      <c r="A6" s="1" t="s">
        <v>17</v>
      </c>
      <c r="B6" s="1" t="s">
        <v>18</v>
      </c>
      <c r="C6" s="1">
        <v>1</v>
      </c>
      <c r="D6" s="4">
        <v>602499161554</v>
      </c>
      <c r="E6" s="1" t="s">
        <v>205</v>
      </c>
      <c r="F6" s="2">
        <v>19.82</v>
      </c>
      <c r="G6" s="1">
        <v>16</v>
      </c>
      <c r="H6" s="1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26</v>
      </c>
      <c r="O6" s="1" t="s">
        <v>34</v>
      </c>
      <c r="P6" s="1">
        <v>22.33</v>
      </c>
      <c r="Q6" s="1" t="s">
        <v>121</v>
      </c>
    </row>
    <row r="7" spans="1:17" x14ac:dyDescent="0.25">
      <c r="A7" s="1" t="s">
        <v>17</v>
      </c>
      <c r="B7" s="1" t="s">
        <v>18</v>
      </c>
      <c r="C7" s="1">
        <v>1</v>
      </c>
      <c r="D7" s="4">
        <v>706347000870</v>
      </c>
      <c r="E7" s="1" t="s">
        <v>129</v>
      </c>
      <c r="F7" s="2">
        <v>10.1</v>
      </c>
      <c r="G7" s="1">
        <v>16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26</v>
      </c>
      <c r="O7" s="1" t="s">
        <v>27</v>
      </c>
      <c r="P7" s="1">
        <v>11.98</v>
      </c>
      <c r="Q7" s="1" t="s">
        <v>130</v>
      </c>
    </row>
    <row r="8" spans="1:17" x14ac:dyDescent="0.25">
      <c r="A8" s="1" t="s">
        <v>17</v>
      </c>
      <c r="B8" s="1" t="s">
        <v>18</v>
      </c>
      <c r="C8" s="1">
        <v>1</v>
      </c>
      <c r="D8" s="4">
        <v>706347000887</v>
      </c>
      <c r="E8" s="1" t="s">
        <v>144</v>
      </c>
      <c r="F8" s="2">
        <v>10.1</v>
      </c>
      <c r="G8" s="1">
        <v>16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26</v>
      </c>
      <c r="O8" s="1" t="s">
        <v>27</v>
      </c>
      <c r="P8" s="1">
        <v>11.81</v>
      </c>
      <c r="Q8" s="1" t="s">
        <v>145</v>
      </c>
    </row>
    <row r="9" spans="1:17" x14ac:dyDescent="0.25">
      <c r="A9" s="1" t="s">
        <v>17</v>
      </c>
      <c r="B9" s="1" t="s">
        <v>18</v>
      </c>
      <c r="C9" s="1">
        <v>1</v>
      </c>
      <c r="D9" s="4">
        <v>706347001174</v>
      </c>
      <c r="E9" s="1" t="s">
        <v>199</v>
      </c>
      <c r="F9" s="2">
        <v>17.2</v>
      </c>
      <c r="G9" s="1">
        <v>16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26</v>
      </c>
      <c r="O9" s="1" t="s">
        <v>27</v>
      </c>
      <c r="P9" s="1">
        <v>18.53</v>
      </c>
      <c r="Q9" s="1" t="s">
        <v>200</v>
      </c>
    </row>
    <row r="10" spans="1:17" x14ac:dyDescent="0.25">
      <c r="A10" s="1" t="s">
        <v>17</v>
      </c>
      <c r="B10" s="1" t="s">
        <v>18</v>
      </c>
      <c r="C10" s="1">
        <v>1</v>
      </c>
      <c r="D10" s="4">
        <v>706347001181</v>
      </c>
      <c r="E10" s="1" t="s">
        <v>110</v>
      </c>
      <c r="F10" s="2">
        <v>17.2</v>
      </c>
      <c r="G10" s="1">
        <v>16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 t="s">
        <v>26</v>
      </c>
      <c r="O10" s="1" t="s">
        <v>27</v>
      </c>
      <c r="P10" s="1">
        <v>16.03</v>
      </c>
      <c r="Q10" s="1" t="s">
        <v>111</v>
      </c>
    </row>
    <row r="11" spans="1:17" x14ac:dyDescent="0.25">
      <c r="A11" s="1" t="s">
        <v>17</v>
      </c>
      <c r="B11" s="1" t="s">
        <v>18</v>
      </c>
      <c r="C11" s="1">
        <v>1</v>
      </c>
      <c r="D11" s="4">
        <v>706347001525</v>
      </c>
      <c r="E11" s="1" t="s">
        <v>161</v>
      </c>
      <c r="F11" s="2">
        <v>9.42</v>
      </c>
      <c r="G11" s="1">
        <v>16</v>
      </c>
      <c r="H11" s="1"/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 t="s">
        <v>26</v>
      </c>
      <c r="O11" s="1" t="s">
        <v>27</v>
      </c>
      <c r="P11" s="1">
        <v>10.95</v>
      </c>
      <c r="Q11" s="1" t="s">
        <v>162</v>
      </c>
    </row>
    <row r="12" spans="1:17" x14ac:dyDescent="0.25">
      <c r="A12" s="1" t="s">
        <v>17</v>
      </c>
      <c r="B12" s="1" t="s">
        <v>18</v>
      </c>
      <c r="C12" s="1">
        <v>1</v>
      </c>
      <c r="D12" s="4">
        <v>7501119500366</v>
      </c>
      <c r="E12" s="1" t="s">
        <v>154</v>
      </c>
      <c r="F12" s="2">
        <v>12.1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26</v>
      </c>
      <c r="O12" s="1" t="s">
        <v>155</v>
      </c>
      <c r="P12" s="1">
        <v>15.43</v>
      </c>
      <c r="Q12" s="1" t="s">
        <v>156</v>
      </c>
    </row>
    <row r="13" spans="1:17" x14ac:dyDescent="0.25">
      <c r="A13" s="1" t="s">
        <v>17</v>
      </c>
      <c r="B13" s="1" t="s">
        <v>18</v>
      </c>
      <c r="C13" s="1">
        <v>1</v>
      </c>
      <c r="D13" s="4">
        <v>7501140700032</v>
      </c>
      <c r="E13" s="1" t="s">
        <v>152</v>
      </c>
      <c r="F13" s="2">
        <v>7.07</v>
      </c>
      <c r="G13" s="1">
        <v>16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26</v>
      </c>
      <c r="O13" s="1" t="s">
        <v>27</v>
      </c>
      <c r="P13" s="1">
        <v>7.93</v>
      </c>
      <c r="Q13" s="1" t="s">
        <v>153</v>
      </c>
    </row>
    <row r="14" spans="1:17" x14ac:dyDescent="0.25">
      <c r="A14" s="1" t="s">
        <v>17</v>
      </c>
      <c r="B14" s="1" t="s">
        <v>18</v>
      </c>
      <c r="C14" s="1">
        <v>1</v>
      </c>
      <c r="D14" s="4">
        <v>7501140700049</v>
      </c>
      <c r="E14" s="1" t="s">
        <v>135</v>
      </c>
      <c r="F14" s="2">
        <v>18.7</v>
      </c>
      <c r="G14" s="1">
        <v>16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 t="s">
        <v>26</v>
      </c>
      <c r="O14" s="1" t="s">
        <v>27</v>
      </c>
      <c r="P14" s="1">
        <v>19.739999999999998</v>
      </c>
      <c r="Q14" s="1" t="s">
        <v>136</v>
      </c>
    </row>
    <row r="15" spans="1:17" x14ac:dyDescent="0.25">
      <c r="A15" s="1" t="s">
        <v>17</v>
      </c>
      <c r="B15" s="1" t="s">
        <v>18</v>
      </c>
      <c r="C15" s="1">
        <v>1</v>
      </c>
      <c r="D15" s="4">
        <v>7501140700308</v>
      </c>
      <c r="E15" s="1" t="s">
        <v>88</v>
      </c>
      <c r="F15" s="2">
        <v>16.899999999999999</v>
      </c>
      <c r="G15" s="1">
        <v>16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26</v>
      </c>
      <c r="O15" s="1" t="s">
        <v>27</v>
      </c>
      <c r="P15" s="1">
        <v>13.1</v>
      </c>
      <c r="Q15" s="1" t="s">
        <v>89</v>
      </c>
    </row>
    <row r="16" spans="1:17" x14ac:dyDescent="0.25">
      <c r="A16" s="1" t="s">
        <v>17</v>
      </c>
      <c r="B16" s="1" t="s">
        <v>18</v>
      </c>
      <c r="C16" s="1">
        <v>1</v>
      </c>
      <c r="D16" s="4">
        <v>7501140700315</v>
      </c>
      <c r="E16" s="1" t="s">
        <v>86</v>
      </c>
      <c r="F16" s="2">
        <v>16.899999999999999</v>
      </c>
      <c r="G16" s="1">
        <v>16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26</v>
      </c>
      <c r="O16" s="1" t="s">
        <v>27</v>
      </c>
      <c r="P16" s="1">
        <v>14.4</v>
      </c>
      <c r="Q16" s="1" t="s">
        <v>87</v>
      </c>
    </row>
    <row r="17" spans="1:17" x14ac:dyDescent="0.25">
      <c r="A17" s="1" t="s">
        <v>17</v>
      </c>
      <c r="B17" s="1" t="s">
        <v>18</v>
      </c>
      <c r="C17" s="1">
        <v>1</v>
      </c>
      <c r="D17" s="4">
        <v>7501140700476</v>
      </c>
      <c r="E17" s="1" t="s">
        <v>125</v>
      </c>
      <c r="F17" s="2">
        <v>18.5</v>
      </c>
      <c r="G17" s="1">
        <v>16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26</v>
      </c>
      <c r="O17" s="1" t="s">
        <v>27</v>
      </c>
      <c r="P17" s="1">
        <v>18.45</v>
      </c>
      <c r="Q17" s="1" t="s">
        <v>185</v>
      </c>
    </row>
    <row r="18" spans="1:17" x14ac:dyDescent="0.25">
      <c r="A18" s="1" t="s">
        <v>17</v>
      </c>
      <c r="B18" s="1" t="s">
        <v>18</v>
      </c>
      <c r="C18" s="1">
        <v>1</v>
      </c>
      <c r="D18" s="4">
        <v>7501608620254</v>
      </c>
      <c r="E18" s="1" t="s">
        <v>98</v>
      </c>
      <c r="F18" s="2">
        <v>35.799999999999997</v>
      </c>
      <c r="G18" s="1">
        <v>16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26</v>
      </c>
      <c r="O18" s="1" t="s">
        <v>27</v>
      </c>
      <c r="P18" s="1">
        <v>50.78</v>
      </c>
      <c r="Q18" s="1" t="s">
        <v>99</v>
      </c>
    </row>
    <row r="19" spans="1:17" x14ac:dyDescent="0.25">
      <c r="A19" s="1" t="s">
        <v>17</v>
      </c>
      <c r="B19" s="1" t="s">
        <v>18</v>
      </c>
      <c r="C19" s="1">
        <v>1</v>
      </c>
      <c r="D19" s="4">
        <v>7501608620261</v>
      </c>
      <c r="E19" s="1" t="s">
        <v>142</v>
      </c>
      <c r="F19" s="2">
        <v>71.5</v>
      </c>
      <c r="G19" s="1">
        <v>16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26</v>
      </c>
      <c r="O19" s="1" t="s">
        <v>27</v>
      </c>
      <c r="P19" s="1">
        <v>89.4</v>
      </c>
      <c r="Q19" s="1" t="s">
        <v>143</v>
      </c>
    </row>
    <row r="20" spans="1:17" x14ac:dyDescent="0.25">
      <c r="A20" s="1" t="s">
        <v>17</v>
      </c>
      <c r="B20" s="1" t="s">
        <v>18</v>
      </c>
      <c r="C20" s="1">
        <v>1</v>
      </c>
      <c r="D20" s="4">
        <v>7503002398043</v>
      </c>
      <c r="E20" s="1" t="s">
        <v>139</v>
      </c>
      <c r="F20" s="2">
        <v>20.62</v>
      </c>
      <c r="G20" s="1">
        <v>16</v>
      </c>
      <c r="H20" s="1"/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26</v>
      </c>
      <c r="O20" s="1" t="s">
        <v>34</v>
      </c>
      <c r="P20" s="1">
        <v>26.64</v>
      </c>
      <c r="Q20" s="1" t="s">
        <v>71</v>
      </c>
    </row>
    <row r="21" spans="1:17" x14ac:dyDescent="0.25">
      <c r="A21" s="1" t="s">
        <v>17</v>
      </c>
      <c r="B21" s="1" t="s">
        <v>18</v>
      </c>
      <c r="C21" s="1">
        <v>1</v>
      </c>
      <c r="D21" s="4">
        <v>7503002398050</v>
      </c>
      <c r="E21" s="1" t="s">
        <v>92</v>
      </c>
      <c r="F21" s="2">
        <v>19.54</v>
      </c>
      <c r="G21" s="1">
        <v>16</v>
      </c>
      <c r="H21" s="1"/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26</v>
      </c>
      <c r="O21" s="1" t="s">
        <v>34</v>
      </c>
      <c r="P21" s="1">
        <v>16.809999999999999</v>
      </c>
      <c r="Q21" s="1" t="s">
        <v>93</v>
      </c>
    </row>
    <row r="22" spans="1:17" x14ac:dyDescent="0.25">
      <c r="A22" s="1" t="s">
        <v>17</v>
      </c>
      <c r="B22" s="1" t="s">
        <v>18</v>
      </c>
      <c r="C22" s="1">
        <v>1</v>
      </c>
      <c r="D22" s="4">
        <v>7506196298007</v>
      </c>
      <c r="E22" s="1" t="s">
        <v>33</v>
      </c>
      <c r="F22" s="2">
        <v>11.01</v>
      </c>
      <c r="G22" s="1">
        <v>16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26</v>
      </c>
      <c r="O22" s="1" t="s">
        <v>34</v>
      </c>
      <c r="P22" s="1">
        <v>14.31</v>
      </c>
      <c r="Q22" s="1" t="s">
        <v>35</v>
      </c>
    </row>
    <row r="23" spans="1:17" x14ac:dyDescent="0.25">
      <c r="A23" s="1" t="s">
        <v>17</v>
      </c>
      <c r="B23" s="1" t="s">
        <v>18</v>
      </c>
      <c r="C23" s="1">
        <v>1</v>
      </c>
      <c r="D23" s="4">
        <v>7506196298960</v>
      </c>
      <c r="E23" s="1" t="s">
        <v>66</v>
      </c>
      <c r="F23" s="2">
        <v>9.57</v>
      </c>
      <c r="G23" s="1">
        <v>16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 t="s">
        <v>26</v>
      </c>
      <c r="O23" s="1" t="s">
        <v>34</v>
      </c>
      <c r="P23" s="1">
        <v>11.12</v>
      </c>
      <c r="Q23" s="1" t="s">
        <v>67</v>
      </c>
    </row>
    <row r="24" spans="1:17" x14ac:dyDescent="0.25">
      <c r="A24" s="1"/>
      <c r="B24" s="1"/>
      <c r="C24" s="1"/>
      <c r="D24" s="4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4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4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4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4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4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4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4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4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4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4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4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4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4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4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4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4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4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4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4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 t="s">
        <v>17</v>
      </c>
      <c r="B44" s="1" t="s">
        <v>18</v>
      </c>
      <c r="C44" s="1">
        <v>1</v>
      </c>
      <c r="D44" s="4">
        <v>602499132233</v>
      </c>
      <c r="E44" s="1" t="s">
        <v>207</v>
      </c>
      <c r="F44" s="2">
        <v>12.52</v>
      </c>
      <c r="G44" s="1">
        <v>16</v>
      </c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26</v>
      </c>
      <c r="O44" s="1" t="s">
        <v>34</v>
      </c>
      <c r="P44" s="1">
        <v>26.12</v>
      </c>
      <c r="Q44" s="1" t="s">
        <v>208</v>
      </c>
    </row>
    <row r="45" spans="1:17" x14ac:dyDescent="0.25">
      <c r="A45" s="1" t="s">
        <v>17</v>
      </c>
      <c r="B45" s="1" t="s">
        <v>18</v>
      </c>
      <c r="C45" s="1">
        <v>1</v>
      </c>
      <c r="D45" s="4">
        <v>602499161028</v>
      </c>
      <c r="E45" s="1" t="s">
        <v>140</v>
      </c>
      <c r="F45" s="2">
        <v>17.45</v>
      </c>
      <c r="G45" s="1">
        <v>16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26</v>
      </c>
      <c r="O45" s="1" t="s">
        <v>34</v>
      </c>
      <c r="P45" s="1">
        <v>22.67</v>
      </c>
      <c r="Q45" s="1" t="s">
        <v>141</v>
      </c>
    </row>
    <row r="46" spans="1:17" x14ac:dyDescent="0.25">
      <c r="A46" s="1" t="s">
        <v>17</v>
      </c>
      <c r="B46" s="1" t="s">
        <v>18</v>
      </c>
      <c r="C46" s="1">
        <v>1</v>
      </c>
      <c r="D46" s="4">
        <v>602499161035</v>
      </c>
      <c r="E46" s="1" t="s">
        <v>163</v>
      </c>
      <c r="F46" s="2">
        <v>19.96</v>
      </c>
      <c r="G46" s="1">
        <v>16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26</v>
      </c>
      <c r="O46" s="1" t="s">
        <v>34</v>
      </c>
      <c r="P46" s="1">
        <v>22.67</v>
      </c>
      <c r="Q46" s="1" t="s">
        <v>164</v>
      </c>
    </row>
    <row r="47" spans="1:17" x14ac:dyDescent="0.25">
      <c r="A47" s="1" t="s">
        <v>17</v>
      </c>
      <c r="B47" s="1" t="s">
        <v>18</v>
      </c>
      <c r="C47" s="1">
        <v>1</v>
      </c>
      <c r="D47" s="4">
        <v>602499162483</v>
      </c>
      <c r="E47" s="1" t="s">
        <v>68</v>
      </c>
      <c r="F47" s="2">
        <v>18.37</v>
      </c>
      <c r="G47" s="1">
        <v>16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26</v>
      </c>
      <c r="O47" s="1" t="s">
        <v>34</v>
      </c>
      <c r="P47" s="1">
        <v>23.88</v>
      </c>
      <c r="Q47" s="1" t="s">
        <v>69</v>
      </c>
    </row>
    <row r="48" spans="1:17" x14ac:dyDescent="0.25">
      <c r="A48" s="1" t="s">
        <v>17</v>
      </c>
      <c r="B48" s="1" t="s">
        <v>18</v>
      </c>
      <c r="C48" s="1">
        <v>1</v>
      </c>
      <c r="D48" s="4">
        <v>602499162544</v>
      </c>
      <c r="E48" s="1" t="s">
        <v>44</v>
      </c>
      <c r="F48" s="2">
        <v>19.54</v>
      </c>
      <c r="G48" s="1">
        <v>16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26</v>
      </c>
      <c r="O48" s="1" t="s">
        <v>34</v>
      </c>
      <c r="P48" s="1">
        <v>25.43</v>
      </c>
      <c r="Q48" s="1" t="s">
        <v>45</v>
      </c>
    </row>
    <row r="49" spans="1:17" x14ac:dyDescent="0.25">
      <c r="A49" s="1" t="s">
        <v>17</v>
      </c>
      <c r="B49" s="1" t="s">
        <v>18</v>
      </c>
      <c r="C49" s="1">
        <v>1</v>
      </c>
      <c r="D49" s="4">
        <v>706347001198</v>
      </c>
      <c r="E49" s="1" t="s">
        <v>176</v>
      </c>
      <c r="F49" s="2">
        <v>14.45</v>
      </c>
      <c r="G49" s="1">
        <v>16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26</v>
      </c>
      <c r="O49" s="1" t="s">
        <v>27</v>
      </c>
      <c r="P49" s="1">
        <v>16.03</v>
      </c>
      <c r="Q49" s="1" t="s">
        <v>177</v>
      </c>
    </row>
    <row r="50" spans="1:17" x14ac:dyDescent="0.25">
      <c r="A50" s="1" t="s">
        <v>17</v>
      </c>
      <c r="B50" s="1" t="s">
        <v>18</v>
      </c>
      <c r="C50" s="1">
        <v>1</v>
      </c>
      <c r="D50" s="4">
        <v>706347001532</v>
      </c>
      <c r="E50" s="1" t="s">
        <v>209</v>
      </c>
      <c r="F50" s="2">
        <v>9.27</v>
      </c>
      <c r="G50" s="1">
        <v>16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26</v>
      </c>
      <c r="O50" s="1" t="s">
        <v>27</v>
      </c>
      <c r="P50" s="1">
        <v>11.98</v>
      </c>
      <c r="Q50" s="1" t="s">
        <v>210</v>
      </c>
    </row>
    <row r="51" spans="1:17" x14ac:dyDescent="0.25">
      <c r="A51" s="1" t="s">
        <v>17</v>
      </c>
      <c r="B51" s="1" t="s">
        <v>18</v>
      </c>
      <c r="C51" s="1">
        <v>1</v>
      </c>
      <c r="D51" s="4">
        <v>718644080707</v>
      </c>
      <c r="E51" s="1" t="s">
        <v>80</v>
      </c>
      <c r="F51" s="2">
        <v>11.97</v>
      </c>
      <c r="G51" s="1">
        <v>16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26</v>
      </c>
      <c r="O51" s="1" t="s">
        <v>27</v>
      </c>
      <c r="P51" s="1">
        <v>15</v>
      </c>
      <c r="Q51" s="1" t="s">
        <v>81</v>
      </c>
    </row>
    <row r="52" spans="1:17" x14ac:dyDescent="0.25">
      <c r="A52" s="1" t="s">
        <v>17</v>
      </c>
      <c r="B52" s="1" t="s">
        <v>18</v>
      </c>
      <c r="C52" s="1">
        <v>1</v>
      </c>
      <c r="D52" s="4">
        <v>718644080714</v>
      </c>
      <c r="E52" s="1" t="s">
        <v>197</v>
      </c>
      <c r="F52" s="2">
        <v>10.44</v>
      </c>
      <c r="G52" s="1">
        <v>16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 t="s">
        <v>26</v>
      </c>
      <c r="O52" s="1" t="s">
        <v>27</v>
      </c>
      <c r="P52" s="1">
        <v>13.1</v>
      </c>
      <c r="Q52" s="1" t="s">
        <v>198</v>
      </c>
    </row>
    <row r="53" spans="1:17" x14ac:dyDescent="0.25">
      <c r="A53" s="1" t="s">
        <v>17</v>
      </c>
      <c r="B53" s="1" t="s">
        <v>18</v>
      </c>
      <c r="C53" s="1">
        <v>1</v>
      </c>
      <c r="D53" s="4">
        <v>718644080844</v>
      </c>
      <c r="E53" s="1" t="s">
        <v>54</v>
      </c>
      <c r="F53" s="2">
        <v>16.100000000000001</v>
      </c>
      <c r="G53" s="1">
        <v>16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26</v>
      </c>
      <c r="O53" s="1" t="s">
        <v>27</v>
      </c>
      <c r="P53" s="1">
        <v>20.170000000000002</v>
      </c>
      <c r="Q53" s="1" t="s">
        <v>55</v>
      </c>
    </row>
    <row r="54" spans="1:17" x14ac:dyDescent="0.25">
      <c r="A54" s="1" t="s">
        <v>17</v>
      </c>
      <c r="B54" s="1" t="s">
        <v>18</v>
      </c>
      <c r="C54" s="1">
        <v>1</v>
      </c>
      <c r="D54" s="4">
        <v>718644080851</v>
      </c>
      <c r="E54" s="1" t="s">
        <v>25</v>
      </c>
      <c r="F54" s="2">
        <v>14.6</v>
      </c>
      <c r="G54" s="1">
        <v>16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26</v>
      </c>
      <c r="O54" s="1" t="s">
        <v>27</v>
      </c>
      <c r="P54" s="1">
        <v>18.28</v>
      </c>
      <c r="Q54" s="1" t="s">
        <v>28</v>
      </c>
    </row>
    <row r="55" spans="1:17" x14ac:dyDescent="0.25">
      <c r="A55" s="1" t="s">
        <v>17</v>
      </c>
      <c r="B55" s="1" t="s">
        <v>18</v>
      </c>
      <c r="C55" s="1">
        <v>1</v>
      </c>
      <c r="D55" s="4">
        <v>718644080868</v>
      </c>
      <c r="E55" s="1" t="s">
        <v>175</v>
      </c>
      <c r="F55" s="2">
        <v>14.6</v>
      </c>
      <c r="G55" s="1">
        <v>16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 t="s">
        <v>26</v>
      </c>
      <c r="O55" s="1" t="s">
        <v>27</v>
      </c>
      <c r="P55" s="1">
        <v>18.28</v>
      </c>
      <c r="Q55" s="1" t="s">
        <v>28</v>
      </c>
    </row>
    <row r="56" spans="1:17" x14ac:dyDescent="0.25">
      <c r="A56" s="1" t="s">
        <v>17</v>
      </c>
      <c r="B56" s="1" t="s">
        <v>18</v>
      </c>
      <c r="C56" s="1">
        <v>1</v>
      </c>
      <c r="D56" s="4">
        <v>721672027217</v>
      </c>
      <c r="E56" s="1" t="s">
        <v>171</v>
      </c>
      <c r="F56" s="2">
        <v>3.05</v>
      </c>
      <c r="G56" s="1">
        <v>16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 t="s">
        <v>20</v>
      </c>
      <c r="O56" s="1" t="s">
        <v>21</v>
      </c>
      <c r="P56" s="1">
        <v>4.74</v>
      </c>
      <c r="Q56" s="1" t="s">
        <v>172</v>
      </c>
    </row>
    <row r="57" spans="1:17" x14ac:dyDescent="0.25">
      <c r="A57" s="1" t="s">
        <v>17</v>
      </c>
      <c r="B57" s="1" t="s">
        <v>18</v>
      </c>
      <c r="C57" s="1">
        <v>1</v>
      </c>
      <c r="D57" s="4">
        <v>721672027231</v>
      </c>
      <c r="E57" s="1" t="s">
        <v>122</v>
      </c>
      <c r="F57" s="2">
        <v>5.75</v>
      </c>
      <c r="G57" s="1">
        <v>16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20</v>
      </c>
      <c r="O57" s="1" t="s">
        <v>21</v>
      </c>
      <c r="P57" s="1">
        <v>9.4</v>
      </c>
      <c r="Q57" s="1" t="s">
        <v>115</v>
      </c>
    </row>
    <row r="58" spans="1:17" x14ac:dyDescent="0.25">
      <c r="A58" s="1" t="s">
        <v>17</v>
      </c>
      <c r="B58" s="1" t="s">
        <v>18</v>
      </c>
      <c r="C58" s="1">
        <v>1</v>
      </c>
      <c r="D58" s="4">
        <v>721672027248</v>
      </c>
      <c r="E58" s="1" t="s">
        <v>50</v>
      </c>
      <c r="F58" s="2">
        <v>8.8000000000000007</v>
      </c>
      <c r="G58" s="1">
        <v>16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20</v>
      </c>
      <c r="O58" s="1" t="s">
        <v>21</v>
      </c>
      <c r="P58" s="1">
        <v>11.98</v>
      </c>
      <c r="Q58" s="1" t="s">
        <v>51</v>
      </c>
    </row>
    <row r="59" spans="1:17" x14ac:dyDescent="0.25">
      <c r="A59" s="1" t="s">
        <v>17</v>
      </c>
      <c r="B59" s="1" t="s">
        <v>18</v>
      </c>
      <c r="C59" s="1">
        <v>1</v>
      </c>
      <c r="D59" s="4">
        <v>721672027293</v>
      </c>
      <c r="E59" s="1" t="s">
        <v>100</v>
      </c>
      <c r="F59" s="2">
        <v>0.86</v>
      </c>
      <c r="G59" s="1">
        <v>16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20</v>
      </c>
      <c r="O59" s="1" t="s">
        <v>21</v>
      </c>
      <c r="P59" s="1">
        <v>1.29</v>
      </c>
      <c r="Q59" s="1" t="s">
        <v>101</v>
      </c>
    </row>
    <row r="60" spans="1:17" x14ac:dyDescent="0.25">
      <c r="A60" s="1" t="s">
        <v>17</v>
      </c>
      <c r="B60" s="1" t="s">
        <v>18</v>
      </c>
      <c r="C60" s="1">
        <v>1</v>
      </c>
      <c r="D60" s="4">
        <v>750114700308</v>
      </c>
      <c r="E60" s="1" t="s">
        <v>29</v>
      </c>
      <c r="F60" s="2">
        <v>11.25</v>
      </c>
      <c r="G60" s="1">
        <v>16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 t="s">
        <v>26</v>
      </c>
      <c r="O60" s="1" t="s">
        <v>27</v>
      </c>
      <c r="P60" s="1">
        <v>14.4</v>
      </c>
      <c r="Q60" s="1" t="s">
        <v>30</v>
      </c>
    </row>
    <row r="61" spans="1:17" x14ac:dyDescent="0.25">
      <c r="A61" s="1" t="s">
        <v>17</v>
      </c>
      <c r="B61" s="1" t="s">
        <v>18</v>
      </c>
      <c r="C61" s="1">
        <v>1</v>
      </c>
      <c r="D61" s="4">
        <v>6952525840200</v>
      </c>
      <c r="E61" s="1" t="s">
        <v>102</v>
      </c>
      <c r="F61" s="2">
        <v>13.8</v>
      </c>
      <c r="G61" s="1">
        <v>16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 t="s">
        <v>20</v>
      </c>
      <c r="O61" s="1" t="s">
        <v>21</v>
      </c>
      <c r="P61" s="1">
        <v>21.12</v>
      </c>
      <c r="Q61" s="1" t="s">
        <v>103</v>
      </c>
    </row>
    <row r="62" spans="1:17" x14ac:dyDescent="0.25">
      <c r="A62" s="1" t="s">
        <v>17</v>
      </c>
      <c r="B62" s="1" t="s">
        <v>18</v>
      </c>
      <c r="C62" s="1">
        <v>1</v>
      </c>
      <c r="D62" s="4">
        <v>7501017220212</v>
      </c>
      <c r="E62" s="1" t="s">
        <v>148</v>
      </c>
      <c r="F62" s="2">
        <v>32.25</v>
      </c>
      <c r="G62" s="1">
        <v>16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20</v>
      </c>
      <c r="O62" s="1" t="s">
        <v>21</v>
      </c>
      <c r="P62" s="1">
        <v>49.57</v>
      </c>
      <c r="Q62" s="1" t="s">
        <v>149</v>
      </c>
    </row>
    <row r="63" spans="1:17" x14ac:dyDescent="0.25">
      <c r="A63" s="1" t="s">
        <v>17</v>
      </c>
      <c r="B63" s="1" t="s">
        <v>18</v>
      </c>
      <c r="C63" s="1">
        <v>1</v>
      </c>
      <c r="D63" s="4">
        <v>7501017220243</v>
      </c>
      <c r="E63" s="1" t="s">
        <v>19</v>
      </c>
      <c r="F63" s="2">
        <v>14.55</v>
      </c>
      <c r="G63" s="1">
        <v>16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20</v>
      </c>
      <c r="O63" s="1" t="s">
        <v>21</v>
      </c>
      <c r="P63" s="1">
        <v>22.33</v>
      </c>
      <c r="Q63" s="1" t="s">
        <v>22</v>
      </c>
    </row>
    <row r="64" spans="1:17" x14ac:dyDescent="0.25">
      <c r="A64" s="1" t="s">
        <v>17</v>
      </c>
      <c r="B64" s="1" t="s">
        <v>18</v>
      </c>
      <c r="C64" s="1">
        <v>1</v>
      </c>
      <c r="D64" s="4">
        <v>7501058201003</v>
      </c>
      <c r="E64" s="1" t="s">
        <v>106</v>
      </c>
      <c r="F64" s="2">
        <v>5.85</v>
      </c>
      <c r="G64" s="1">
        <v>16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20</v>
      </c>
      <c r="O64" s="1" t="s">
        <v>21</v>
      </c>
      <c r="P64" s="1">
        <v>10.26</v>
      </c>
      <c r="Q64" s="1" t="s">
        <v>107</v>
      </c>
    </row>
    <row r="65" spans="1:17" x14ac:dyDescent="0.25">
      <c r="A65" s="1" t="s">
        <v>17</v>
      </c>
      <c r="B65" s="1" t="s">
        <v>18</v>
      </c>
      <c r="C65" s="1">
        <v>1</v>
      </c>
      <c r="D65" s="4">
        <v>7501058201034</v>
      </c>
      <c r="E65" s="1" t="s">
        <v>131</v>
      </c>
      <c r="F65" s="2">
        <v>11.5</v>
      </c>
      <c r="G65" s="1">
        <v>16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 t="s">
        <v>20</v>
      </c>
      <c r="O65" s="1" t="s">
        <v>21</v>
      </c>
      <c r="P65" s="1">
        <v>19.399999999999999</v>
      </c>
      <c r="Q65" s="1" t="s">
        <v>132</v>
      </c>
    </row>
    <row r="66" spans="1:17" x14ac:dyDescent="0.25">
      <c r="A66" s="1" t="s">
        <v>17</v>
      </c>
      <c r="B66" s="1" t="s">
        <v>18</v>
      </c>
      <c r="C66" s="1">
        <v>1</v>
      </c>
      <c r="D66" s="4">
        <v>7501058201423</v>
      </c>
      <c r="E66" s="1" t="s">
        <v>108</v>
      </c>
      <c r="F66" s="2">
        <v>21.6</v>
      </c>
      <c r="G66" s="1">
        <v>16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20</v>
      </c>
      <c r="O66" s="1" t="s">
        <v>21</v>
      </c>
      <c r="P66" s="1">
        <v>36.64</v>
      </c>
      <c r="Q66" s="1" t="s">
        <v>109</v>
      </c>
    </row>
    <row r="67" spans="1:17" x14ac:dyDescent="0.25">
      <c r="A67" s="1" t="s">
        <v>17</v>
      </c>
      <c r="B67" s="1" t="s">
        <v>18</v>
      </c>
      <c r="C67" s="1">
        <v>1</v>
      </c>
      <c r="D67" s="4">
        <v>7501140700469</v>
      </c>
      <c r="E67" s="1" t="s">
        <v>125</v>
      </c>
      <c r="F67" s="2">
        <v>18.5</v>
      </c>
      <c r="G67" s="1">
        <v>16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26</v>
      </c>
      <c r="O67" s="1" t="s">
        <v>27</v>
      </c>
      <c r="P67" s="1">
        <v>20.86</v>
      </c>
      <c r="Q67" s="1" t="s">
        <v>126</v>
      </c>
    </row>
    <row r="68" spans="1:17" x14ac:dyDescent="0.25">
      <c r="A68" s="1" t="s">
        <v>17</v>
      </c>
      <c r="B68" s="1" t="s">
        <v>18</v>
      </c>
      <c r="C68" s="1">
        <v>1</v>
      </c>
      <c r="D68" s="4">
        <v>7501140700616</v>
      </c>
      <c r="E68" s="1" t="s">
        <v>166</v>
      </c>
      <c r="F68" s="2">
        <v>11.2</v>
      </c>
      <c r="G68" s="1">
        <v>16</v>
      </c>
      <c r="H68" s="1"/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26</v>
      </c>
      <c r="O68" s="1" t="s">
        <v>27</v>
      </c>
      <c r="P68" s="1">
        <v>12.93</v>
      </c>
      <c r="Q68" s="1" t="s">
        <v>167</v>
      </c>
    </row>
    <row r="69" spans="1:17" x14ac:dyDescent="0.25">
      <c r="A69" s="1" t="s">
        <v>17</v>
      </c>
      <c r="B69" s="1" t="s">
        <v>18</v>
      </c>
      <c r="C69" s="1">
        <v>1</v>
      </c>
      <c r="D69" s="4">
        <v>7501140700636</v>
      </c>
      <c r="E69" s="1" t="s">
        <v>94</v>
      </c>
      <c r="F69" s="2">
        <v>35.799999999999997</v>
      </c>
      <c r="G69" s="1">
        <v>16</v>
      </c>
      <c r="H69" s="1"/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26</v>
      </c>
      <c r="O69" s="1" t="s">
        <v>27</v>
      </c>
      <c r="P69" s="1">
        <v>47.33</v>
      </c>
      <c r="Q69" s="1" t="s">
        <v>95</v>
      </c>
    </row>
    <row r="70" spans="1:17" x14ac:dyDescent="0.25">
      <c r="A70" s="1" t="s">
        <v>17</v>
      </c>
      <c r="B70" s="1" t="s">
        <v>18</v>
      </c>
      <c r="C70" s="1">
        <v>1</v>
      </c>
      <c r="D70" s="4">
        <v>7501147415021</v>
      </c>
      <c r="E70" s="1" t="s">
        <v>104</v>
      </c>
      <c r="F70" s="2">
        <v>7.75</v>
      </c>
      <c r="G70" s="1">
        <v>16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20</v>
      </c>
      <c r="O70" s="1" t="s">
        <v>21</v>
      </c>
      <c r="P70" s="1">
        <v>12.84</v>
      </c>
      <c r="Q70" s="1" t="s">
        <v>105</v>
      </c>
    </row>
    <row r="71" spans="1:17" x14ac:dyDescent="0.25">
      <c r="A71" s="1" t="s">
        <v>17</v>
      </c>
      <c r="B71" s="1" t="s">
        <v>18</v>
      </c>
      <c r="C71" s="1">
        <v>1</v>
      </c>
      <c r="D71" s="4">
        <v>7501147415045</v>
      </c>
      <c r="E71" s="1" t="s">
        <v>146</v>
      </c>
      <c r="F71" s="2">
        <v>15.7</v>
      </c>
      <c r="G71" s="1">
        <v>16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20</v>
      </c>
      <c r="O71" s="1" t="s">
        <v>21</v>
      </c>
      <c r="P71" s="1">
        <v>24.91</v>
      </c>
      <c r="Q71" s="1" t="s">
        <v>147</v>
      </c>
    </row>
    <row r="72" spans="1:17" x14ac:dyDescent="0.25">
      <c r="A72" s="1" t="s">
        <v>17</v>
      </c>
      <c r="B72" s="1" t="s">
        <v>18</v>
      </c>
      <c r="C72" s="1">
        <v>1</v>
      </c>
      <c r="D72" s="4">
        <v>7501147419159</v>
      </c>
      <c r="E72" s="1" t="s">
        <v>173</v>
      </c>
      <c r="F72" s="2">
        <v>8.65</v>
      </c>
      <c r="G72" s="1">
        <v>16</v>
      </c>
      <c r="H72" s="1"/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20</v>
      </c>
      <c r="O72" s="1" t="s">
        <v>21</v>
      </c>
      <c r="P72" s="1">
        <v>16.29</v>
      </c>
      <c r="Q72" s="1" t="s">
        <v>174</v>
      </c>
    </row>
    <row r="73" spans="1:17" x14ac:dyDescent="0.25">
      <c r="A73" s="1" t="s">
        <v>17</v>
      </c>
      <c r="B73" s="1" t="s">
        <v>18</v>
      </c>
      <c r="C73" s="1">
        <v>1</v>
      </c>
      <c r="D73" s="4">
        <v>7501157601209</v>
      </c>
      <c r="E73" s="1" t="s">
        <v>123</v>
      </c>
      <c r="F73" s="2">
        <v>13.67</v>
      </c>
      <c r="G73" s="1">
        <v>16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26</v>
      </c>
      <c r="O73" s="1" t="s">
        <v>27</v>
      </c>
      <c r="P73" s="1">
        <v>19.66</v>
      </c>
      <c r="Q73" s="1" t="s">
        <v>124</v>
      </c>
    </row>
    <row r="74" spans="1:17" x14ac:dyDescent="0.25">
      <c r="A74" s="1" t="s">
        <v>17</v>
      </c>
      <c r="B74" s="1" t="s">
        <v>18</v>
      </c>
      <c r="C74" s="1">
        <v>1</v>
      </c>
      <c r="D74" s="4">
        <v>7501174955002</v>
      </c>
      <c r="E74" s="1" t="s">
        <v>188</v>
      </c>
      <c r="F74" s="2">
        <v>11.33</v>
      </c>
      <c r="G74" s="1">
        <v>16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20</v>
      </c>
      <c r="O74" s="1" t="s">
        <v>21</v>
      </c>
      <c r="P74" s="1">
        <v>14.57</v>
      </c>
      <c r="Q74" s="1" t="s">
        <v>189</v>
      </c>
    </row>
    <row r="75" spans="1:17" x14ac:dyDescent="0.25">
      <c r="A75" s="1" t="s">
        <v>17</v>
      </c>
      <c r="B75" s="1" t="s">
        <v>18</v>
      </c>
      <c r="C75" s="1">
        <v>1</v>
      </c>
      <c r="D75" s="4">
        <v>7501174955101</v>
      </c>
      <c r="E75" s="1" t="s">
        <v>188</v>
      </c>
      <c r="F75" s="2">
        <v>11.9</v>
      </c>
      <c r="G75" s="1">
        <v>16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20</v>
      </c>
      <c r="O75" s="1" t="s">
        <v>21</v>
      </c>
      <c r="P75" s="1">
        <v>20.260000000000002</v>
      </c>
      <c r="Q75" s="1" t="s">
        <v>190</v>
      </c>
    </row>
    <row r="76" spans="1:17" x14ac:dyDescent="0.25">
      <c r="A76" s="1" t="s">
        <v>17</v>
      </c>
      <c r="B76" s="1" t="s">
        <v>18</v>
      </c>
      <c r="C76" s="1">
        <v>1</v>
      </c>
      <c r="D76" s="4">
        <v>7501174956108</v>
      </c>
      <c r="E76" s="1" t="s">
        <v>127</v>
      </c>
      <c r="F76" s="2">
        <v>15.76</v>
      </c>
      <c r="G76" s="1">
        <v>16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20</v>
      </c>
      <c r="O76" s="1" t="s">
        <v>21</v>
      </c>
      <c r="P76" s="1">
        <v>28.02</v>
      </c>
      <c r="Q76" s="1" t="s">
        <v>128</v>
      </c>
    </row>
    <row r="77" spans="1:17" x14ac:dyDescent="0.25">
      <c r="A77" s="1" t="s">
        <v>17</v>
      </c>
      <c r="B77" s="1" t="s">
        <v>18</v>
      </c>
      <c r="C77" s="1">
        <v>1</v>
      </c>
      <c r="D77" s="4">
        <v>7501174956115</v>
      </c>
      <c r="E77" s="1" t="s">
        <v>186</v>
      </c>
      <c r="F77" s="2">
        <v>17.72</v>
      </c>
      <c r="G77" s="1">
        <v>16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20</v>
      </c>
      <c r="O77" s="1" t="s">
        <v>21</v>
      </c>
      <c r="P77" s="1">
        <v>28.02</v>
      </c>
      <c r="Q77" s="1" t="s">
        <v>187</v>
      </c>
    </row>
    <row r="78" spans="1:17" x14ac:dyDescent="0.25">
      <c r="A78" s="1" t="s">
        <v>17</v>
      </c>
      <c r="B78" s="1" t="s">
        <v>18</v>
      </c>
      <c r="C78" s="1">
        <v>1</v>
      </c>
      <c r="D78" s="4">
        <v>7501174957105</v>
      </c>
      <c r="E78" s="1" t="s">
        <v>191</v>
      </c>
      <c r="F78" s="2">
        <v>18.86</v>
      </c>
      <c r="G78" s="1">
        <v>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20</v>
      </c>
      <c r="O78" s="1" t="s">
        <v>21</v>
      </c>
      <c r="P78" s="1">
        <v>32.33</v>
      </c>
      <c r="Q78" s="1" t="s">
        <v>192</v>
      </c>
    </row>
    <row r="79" spans="1:17" x14ac:dyDescent="0.25">
      <c r="A79" s="1" t="s">
        <v>17</v>
      </c>
      <c r="B79" s="1" t="s">
        <v>18</v>
      </c>
      <c r="C79" s="1">
        <v>1</v>
      </c>
      <c r="D79" s="4">
        <v>7501174957112</v>
      </c>
      <c r="E79" s="1" t="s">
        <v>23</v>
      </c>
      <c r="F79" s="2">
        <v>16.82</v>
      </c>
      <c r="G79" s="1">
        <v>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20</v>
      </c>
      <c r="O79" s="1" t="s">
        <v>21</v>
      </c>
      <c r="P79" s="1">
        <v>23.19</v>
      </c>
      <c r="Q79" s="1" t="s">
        <v>24</v>
      </c>
    </row>
    <row r="80" spans="1:17" x14ac:dyDescent="0.25">
      <c r="A80" s="1" t="s">
        <v>17</v>
      </c>
      <c r="B80" s="1" t="s">
        <v>18</v>
      </c>
      <c r="C80" s="1">
        <v>1</v>
      </c>
      <c r="D80" s="4">
        <v>7501174965018</v>
      </c>
      <c r="E80" s="1" t="s">
        <v>114</v>
      </c>
      <c r="F80" s="2">
        <v>5.75</v>
      </c>
      <c r="G80" s="1">
        <v>16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 t="s">
        <v>20</v>
      </c>
      <c r="O80" s="1" t="s">
        <v>21</v>
      </c>
      <c r="P80" s="1">
        <v>9.4</v>
      </c>
      <c r="Q80" s="1" t="s">
        <v>115</v>
      </c>
    </row>
    <row r="81" spans="1:17" x14ac:dyDescent="0.25">
      <c r="A81" s="1" t="s">
        <v>17</v>
      </c>
      <c r="B81" s="1" t="s">
        <v>18</v>
      </c>
      <c r="C81" s="1">
        <v>1</v>
      </c>
      <c r="D81" s="4">
        <v>7501174967517</v>
      </c>
      <c r="E81" s="1" t="s">
        <v>46</v>
      </c>
      <c r="F81" s="2">
        <v>6.91</v>
      </c>
      <c r="G81" s="1">
        <v>16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20</v>
      </c>
      <c r="O81" s="1" t="s">
        <v>21</v>
      </c>
      <c r="P81" s="1">
        <v>12.5</v>
      </c>
      <c r="Q81" s="1" t="s">
        <v>47</v>
      </c>
    </row>
    <row r="82" spans="1:17" x14ac:dyDescent="0.25">
      <c r="A82" s="1" t="s">
        <v>17</v>
      </c>
      <c r="B82" s="1" t="s">
        <v>18</v>
      </c>
      <c r="C82" s="1">
        <v>1</v>
      </c>
      <c r="D82" s="4">
        <v>7501199416533</v>
      </c>
      <c r="E82" s="1" t="s">
        <v>82</v>
      </c>
      <c r="F82" s="2">
        <v>6.26</v>
      </c>
      <c r="G82" s="1">
        <v>16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20</v>
      </c>
      <c r="O82" s="1" t="s">
        <v>21</v>
      </c>
      <c r="P82" s="1">
        <v>12.84</v>
      </c>
      <c r="Q82" s="1" t="s">
        <v>83</v>
      </c>
    </row>
    <row r="83" spans="1:17" x14ac:dyDescent="0.25">
      <c r="A83" s="1" t="s">
        <v>17</v>
      </c>
      <c r="B83" s="1" t="s">
        <v>18</v>
      </c>
      <c r="C83" s="1">
        <v>1</v>
      </c>
      <c r="D83" s="4">
        <v>7501199416540</v>
      </c>
      <c r="E83" s="1" t="s">
        <v>58</v>
      </c>
      <c r="F83" s="2">
        <v>4.4400000000000004</v>
      </c>
      <c r="G83" s="1">
        <v>16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 t="s">
        <v>20</v>
      </c>
      <c r="O83" s="1" t="s">
        <v>21</v>
      </c>
      <c r="P83" s="1">
        <v>8.19</v>
      </c>
      <c r="Q83" s="1" t="s">
        <v>59</v>
      </c>
    </row>
    <row r="84" spans="1:17" x14ac:dyDescent="0.25">
      <c r="A84" s="1" t="s">
        <v>17</v>
      </c>
      <c r="B84" s="1" t="s">
        <v>18</v>
      </c>
      <c r="C84" s="1">
        <v>1</v>
      </c>
      <c r="D84" s="4">
        <v>7501199420097</v>
      </c>
      <c r="E84" s="1" t="s">
        <v>112</v>
      </c>
      <c r="F84" s="2">
        <v>11.48</v>
      </c>
      <c r="G84" s="1">
        <v>16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20</v>
      </c>
      <c r="O84" s="1" t="s">
        <v>21</v>
      </c>
      <c r="P84" s="1">
        <v>21.12</v>
      </c>
      <c r="Q84" s="1" t="s">
        <v>113</v>
      </c>
    </row>
    <row r="85" spans="1:17" x14ac:dyDescent="0.25">
      <c r="A85" s="1" t="s">
        <v>17</v>
      </c>
      <c r="B85" s="1" t="s">
        <v>18</v>
      </c>
      <c r="C85" s="1">
        <v>1</v>
      </c>
      <c r="D85" s="4">
        <v>7501199420110</v>
      </c>
      <c r="E85" s="1" t="s">
        <v>56</v>
      </c>
      <c r="F85" s="2">
        <v>7.96</v>
      </c>
      <c r="G85" s="1">
        <v>16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20</v>
      </c>
      <c r="O85" s="1" t="s">
        <v>21</v>
      </c>
      <c r="P85" s="1">
        <v>13.71</v>
      </c>
      <c r="Q85" s="1" t="s">
        <v>57</v>
      </c>
    </row>
    <row r="86" spans="1:17" x14ac:dyDescent="0.25">
      <c r="A86" s="1" t="s">
        <v>17</v>
      </c>
      <c r="B86" s="1" t="s">
        <v>18</v>
      </c>
      <c r="C86" s="1">
        <v>1</v>
      </c>
      <c r="D86" s="4">
        <v>7501214901761</v>
      </c>
      <c r="E86" s="1" t="s">
        <v>137</v>
      </c>
      <c r="F86" s="2">
        <v>10.37</v>
      </c>
      <c r="G86" s="1">
        <v>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20</v>
      </c>
      <c r="O86" s="1" t="s">
        <v>21</v>
      </c>
      <c r="P86" s="1">
        <v>15.43</v>
      </c>
      <c r="Q86" s="1" t="s">
        <v>138</v>
      </c>
    </row>
    <row r="87" spans="1:17" x14ac:dyDescent="0.25">
      <c r="A87" s="1" t="s">
        <v>17</v>
      </c>
      <c r="B87" s="1" t="s">
        <v>18</v>
      </c>
      <c r="C87" s="1">
        <v>1</v>
      </c>
      <c r="D87" s="4">
        <v>7501214908371</v>
      </c>
      <c r="E87" s="1" t="s">
        <v>118</v>
      </c>
      <c r="F87" s="2">
        <v>11.7</v>
      </c>
      <c r="G87" s="1">
        <v>16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20</v>
      </c>
      <c r="O87" s="1" t="s">
        <v>21</v>
      </c>
      <c r="P87" s="1">
        <v>17.16</v>
      </c>
      <c r="Q87" s="1" t="s">
        <v>119</v>
      </c>
    </row>
    <row r="88" spans="1:17" x14ac:dyDescent="0.25">
      <c r="A88" s="1" t="s">
        <v>17</v>
      </c>
      <c r="B88" s="1" t="s">
        <v>18</v>
      </c>
      <c r="C88" s="1">
        <v>1</v>
      </c>
      <c r="D88" s="4">
        <v>7501214924982</v>
      </c>
      <c r="E88" s="1" t="s">
        <v>201</v>
      </c>
      <c r="F88" s="2">
        <v>10.050000000000001</v>
      </c>
      <c r="G88" s="1">
        <v>16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20</v>
      </c>
      <c r="O88" s="1" t="s">
        <v>21</v>
      </c>
      <c r="P88" s="1">
        <v>15.09</v>
      </c>
      <c r="Q88" s="1" t="s">
        <v>202</v>
      </c>
    </row>
    <row r="89" spans="1:17" x14ac:dyDescent="0.25">
      <c r="A89" s="1" t="s">
        <v>17</v>
      </c>
      <c r="B89" s="1" t="s">
        <v>18</v>
      </c>
      <c r="C89" s="1">
        <v>1</v>
      </c>
      <c r="D89" s="4">
        <v>7501214960218</v>
      </c>
      <c r="E89" s="1" t="s">
        <v>31</v>
      </c>
      <c r="F89" s="2">
        <v>9.09</v>
      </c>
      <c r="G89" s="1">
        <v>16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20</v>
      </c>
      <c r="O89" s="1" t="s">
        <v>21</v>
      </c>
      <c r="P89" s="1">
        <v>12.84</v>
      </c>
      <c r="Q89" s="1" t="s">
        <v>32</v>
      </c>
    </row>
    <row r="90" spans="1:17" x14ac:dyDescent="0.25">
      <c r="A90" s="1" t="s">
        <v>17</v>
      </c>
      <c r="B90" s="1" t="s">
        <v>18</v>
      </c>
      <c r="C90" s="1">
        <v>1</v>
      </c>
      <c r="D90" s="4">
        <v>7501214960683</v>
      </c>
      <c r="E90" s="1" t="s">
        <v>78</v>
      </c>
      <c r="F90" s="2">
        <v>7.05</v>
      </c>
      <c r="G90" s="1">
        <v>16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20</v>
      </c>
      <c r="O90" s="1" t="s">
        <v>21</v>
      </c>
      <c r="P90" s="1">
        <v>10.78</v>
      </c>
      <c r="Q90" s="1" t="s">
        <v>79</v>
      </c>
    </row>
    <row r="91" spans="1:17" x14ac:dyDescent="0.25">
      <c r="A91" s="1" t="s">
        <v>17</v>
      </c>
      <c r="B91" s="1" t="s">
        <v>18</v>
      </c>
      <c r="C91" s="1">
        <v>1</v>
      </c>
      <c r="D91" s="4">
        <v>7501214960690</v>
      </c>
      <c r="E91" s="1" t="s">
        <v>48</v>
      </c>
      <c r="F91" s="2">
        <v>9.6999999999999993</v>
      </c>
      <c r="G91" s="1">
        <v>16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 t="s">
        <v>20</v>
      </c>
      <c r="O91" s="1" t="s">
        <v>21</v>
      </c>
      <c r="P91" s="1">
        <v>15.09</v>
      </c>
      <c r="Q91" s="1" t="s">
        <v>49</v>
      </c>
    </row>
    <row r="92" spans="1:17" x14ac:dyDescent="0.25">
      <c r="A92" s="1" t="s">
        <v>17</v>
      </c>
      <c r="B92" s="1" t="s">
        <v>18</v>
      </c>
      <c r="C92" s="1">
        <v>1</v>
      </c>
      <c r="D92" s="4">
        <v>7501214971917</v>
      </c>
      <c r="E92" s="1" t="s">
        <v>157</v>
      </c>
      <c r="F92" s="2">
        <v>4.55</v>
      </c>
      <c r="G92" s="1">
        <v>16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20</v>
      </c>
      <c r="O92" s="1" t="s">
        <v>21</v>
      </c>
      <c r="P92" s="1">
        <v>6.47</v>
      </c>
      <c r="Q92" s="1" t="s">
        <v>158</v>
      </c>
    </row>
    <row r="93" spans="1:17" x14ac:dyDescent="0.25">
      <c r="A93" s="1" t="s">
        <v>17</v>
      </c>
      <c r="B93" s="1" t="s">
        <v>18</v>
      </c>
      <c r="C93" s="1">
        <v>1</v>
      </c>
      <c r="D93" s="4">
        <v>7501214977261</v>
      </c>
      <c r="E93" s="1" t="s">
        <v>150</v>
      </c>
      <c r="F93" s="2">
        <v>11.5</v>
      </c>
      <c r="G93" s="1">
        <v>16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20</v>
      </c>
      <c r="O93" s="1" t="s">
        <v>21</v>
      </c>
      <c r="P93" s="1">
        <v>17.670000000000002</v>
      </c>
      <c r="Q93" s="1" t="s">
        <v>151</v>
      </c>
    </row>
    <row r="94" spans="1:17" x14ac:dyDescent="0.25">
      <c r="A94" s="1" t="s">
        <v>17</v>
      </c>
      <c r="B94" s="1" t="s">
        <v>18</v>
      </c>
      <c r="C94" s="1">
        <v>1</v>
      </c>
      <c r="D94" s="4">
        <v>7501249823045</v>
      </c>
      <c r="E94" s="1" t="s">
        <v>133</v>
      </c>
      <c r="F94" s="2">
        <v>5.9</v>
      </c>
      <c r="G94" s="1">
        <v>16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20</v>
      </c>
      <c r="O94" s="1" t="s">
        <v>21</v>
      </c>
      <c r="P94" s="1">
        <v>9.0500000000000007</v>
      </c>
      <c r="Q94" s="1" t="s">
        <v>134</v>
      </c>
    </row>
    <row r="95" spans="1:17" x14ac:dyDescent="0.25">
      <c r="A95" s="1" t="s">
        <v>17</v>
      </c>
      <c r="B95" s="1" t="s">
        <v>18</v>
      </c>
      <c r="C95" s="1">
        <v>1</v>
      </c>
      <c r="D95" s="4">
        <v>7501322910105</v>
      </c>
      <c r="E95" s="1" t="s">
        <v>211</v>
      </c>
      <c r="F95" s="2">
        <v>33.03</v>
      </c>
      <c r="G95" s="1">
        <v>16</v>
      </c>
      <c r="H95" s="1"/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 t="s">
        <v>37</v>
      </c>
      <c r="O95" s="1" t="s">
        <v>38</v>
      </c>
      <c r="P95" s="1">
        <v>54.22</v>
      </c>
      <c r="Q95" s="1" t="s">
        <v>212</v>
      </c>
    </row>
    <row r="96" spans="1:17" x14ac:dyDescent="0.25">
      <c r="A96" s="1" t="s">
        <v>17</v>
      </c>
      <c r="B96" s="1" t="s">
        <v>18</v>
      </c>
      <c r="C96" s="1">
        <v>1</v>
      </c>
      <c r="D96" s="4">
        <v>7501322910129</v>
      </c>
      <c r="E96" s="1" t="s">
        <v>96</v>
      </c>
      <c r="F96" s="2">
        <v>39.869999999999997</v>
      </c>
      <c r="G96" s="1">
        <v>16</v>
      </c>
      <c r="H96" s="1"/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 t="s">
        <v>37</v>
      </c>
      <c r="O96" s="1" t="s">
        <v>38</v>
      </c>
      <c r="P96" s="1">
        <v>60.26</v>
      </c>
      <c r="Q96" s="1" t="s">
        <v>97</v>
      </c>
    </row>
    <row r="97" spans="1:17" x14ac:dyDescent="0.25">
      <c r="A97" s="1" t="s">
        <v>17</v>
      </c>
      <c r="B97" s="1" t="s">
        <v>18</v>
      </c>
      <c r="C97" s="1">
        <v>1</v>
      </c>
      <c r="D97" s="4">
        <v>7501322910143</v>
      </c>
      <c r="E97" s="1" t="s">
        <v>52</v>
      </c>
      <c r="F97" s="2">
        <v>44.47</v>
      </c>
      <c r="G97" s="1">
        <v>16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 t="s">
        <v>37</v>
      </c>
      <c r="O97" s="1" t="s">
        <v>38</v>
      </c>
      <c r="P97" s="1">
        <v>60.26</v>
      </c>
      <c r="Q97" s="1" t="s">
        <v>53</v>
      </c>
    </row>
    <row r="98" spans="1:17" x14ac:dyDescent="0.25">
      <c r="A98" s="1" t="s">
        <v>17</v>
      </c>
      <c r="B98" s="1" t="s">
        <v>18</v>
      </c>
      <c r="C98" s="1">
        <v>1</v>
      </c>
      <c r="D98" s="4">
        <v>7501322920029</v>
      </c>
      <c r="E98" s="1" t="s">
        <v>76</v>
      </c>
      <c r="F98" s="2">
        <v>120.81</v>
      </c>
      <c r="G98" s="1">
        <v>16</v>
      </c>
      <c r="H98" s="1"/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 t="s">
        <v>37</v>
      </c>
      <c r="O98" s="1" t="s">
        <v>38</v>
      </c>
      <c r="P98" s="1">
        <v>180.95</v>
      </c>
      <c r="Q98" s="1" t="s">
        <v>77</v>
      </c>
    </row>
    <row r="99" spans="1:17" x14ac:dyDescent="0.25">
      <c r="A99" s="1" t="s">
        <v>17</v>
      </c>
      <c r="B99" s="1" t="s">
        <v>18</v>
      </c>
      <c r="C99" s="1">
        <v>1</v>
      </c>
      <c r="D99" s="4">
        <v>7501322920036</v>
      </c>
      <c r="E99" s="1" t="s">
        <v>183</v>
      </c>
      <c r="F99" s="2">
        <v>144.05000000000001</v>
      </c>
      <c r="G99" s="1">
        <v>16</v>
      </c>
      <c r="H99" s="1"/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 t="s">
        <v>37</v>
      </c>
      <c r="O99" s="1" t="s">
        <v>38</v>
      </c>
      <c r="P99" s="1">
        <v>215.43</v>
      </c>
      <c r="Q99" s="1" t="s">
        <v>184</v>
      </c>
    </row>
    <row r="100" spans="1:17" x14ac:dyDescent="0.25">
      <c r="A100" s="1" t="s">
        <v>17</v>
      </c>
      <c r="B100" s="1" t="s">
        <v>18</v>
      </c>
      <c r="C100" s="1">
        <v>1</v>
      </c>
      <c r="D100" s="4">
        <v>7501322920043</v>
      </c>
      <c r="E100" s="1" t="s">
        <v>179</v>
      </c>
      <c r="F100" s="2">
        <v>169.75</v>
      </c>
      <c r="G100" s="1">
        <v>16</v>
      </c>
      <c r="H100" s="1"/>
      <c r="I100" s="1">
        <v>3</v>
      </c>
      <c r="J100" s="1">
        <v>0</v>
      </c>
      <c r="K100" s="1">
        <v>0</v>
      </c>
      <c r="L100" s="1">
        <v>0</v>
      </c>
      <c r="M100" s="1">
        <v>0</v>
      </c>
      <c r="N100" s="1" t="s">
        <v>37</v>
      </c>
      <c r="O100" s="1" t="s">
        <v>38</v>
      </c>
      <c r="P100" s="1">
        <v>237.5</v>
      </c>
      <c r="Q100" s="1" t="s">
        <v>180</v>
      </c>
    </row>
    <row r="101" spans="1:17" x14ac:dyDescent="0.25">
      <c r="A101" s="1" t="s">
        <v>17</v>
      </c>
      <c r="B101" s="1" t="s">
        <v>18</v>
      </c>
      <c r="C101" s="1">
        <v>1</v>
      </c>
      <c r="D101" s="4">
        <v>7501322940034</v>
      </c>
      <c r="E101" s="1" t="s">
        <v>178</v>
      </c>
      <c r="F101" s="2">
        <v>105.73</v>
      </c>
      <c r="G101" s="1">
        <v>16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 t="s">
        <v>37</v>
      </c>
      <c r="O101" s="1" t="s">
        <v>38</v>
      </c>
      <c r="P101" s="1">
        <v>155.09</v>
      </c>
      <c r="Q101" s="1" t="s">
        <v>41</v>
      </c>
    </row>
    <row r="102" spans="1:17" x14ac:dyDescent="0.25">
      <c r="A102" s="1" t="s">
        <v>17</v>
      </c>
      <c r="B102" s="1" t="s">
        <v>18</v>
      </c>
      <c r="C102" s="1">
        <v>1</v>
      </c>
      <c r="D102" s="4">
        <v>7501344100034</v>
      </c>
      <c r="E102" s="1" t="s">
        <v>90</v>
      </c>
      <c r="F102" s="2">
        <v>53.88</v>
      </c>
      <c r="G102" s="1">
        <v>16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 t="s">
        <v>37</v>
      </c>
      <c r="O102" s="1" t="s">
        <v>38</v>
      </c>
      <c r="P102" s="1">
        <v>79.739999999999995</v>
      </c>
      <c r="Q102" s="1" t="s">
        <v>91</v>
      </c>
    </row>
    <row r="103" spans="1:17" x14ac:dyDescent="0.25">
      <c r="A103" s="1" t="s">
        <v>17</v>
      </c>
      <c r="B103" s="1" t="s">
        <v>18</v>
      </c>
      <c r="C103" s="1">
        <v>1</v>
      </c>
      <c r="D103" s="4">
        <v>7501344100270</v>
      </c>
      <c r="E103" s="1" t="s">
        <v>60</v>
      </c>
      <c r="F103" s="2">
        <v>31.38</v>
      </c>
      <c r="G103" s="1">
        <v>16</v>
      </c>
      <c r="H103" s="1"/>
      <c r="I103" s="1">
        <v>3</v>
      </c>
      <c r="J103" s="1">
        <v>0</v>
      </c>
      <c r="K103" s="1">
        <v>0</v>
      </c>
      <c r="L103" s="1">
        <v>0</v>
      </c>
      <c r="M103" s="1">
        <v>0</v>
      </c>
      <c r="N103" s="1" t="s">
        <v>37</v>
      </c>
      <c r="O103" s="1" t="s">
        <v>38</v>
      </c>
      <c r="P103" s="1">
        <v>45.26</v>
      </c>
      <c r="Q103" s="1" t="s">
        <v>61</v>
      </c>
    </row>
    <row r="104" spans="1:17" x14ac:dyDescent="0.25">
      <c r="A104" s="1" t="s">
        <v>17</v>
      </c>
      <c r="B104" s="1" t="s">
        <v>18</v>
      </c>
      <c r="C104" s="1">
        <v>1</v>
      </c>
      <c r="D104" s="4">
        <v>7501344100287</v>
      </c>
      <c r="E104" s="1" t="s">
        <v>62</v>
      </c>
      <c r="F104" s="2">
        <v>37.880000000000003</v>
      </c>
      <c r="G104" s="1">
        <v>16</v>
      </c>
      <c r="H104" s="1"/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 t="s">
        <v>37</v>
      </c>
      <c r="O104" s="1" t="s">
        <v>38</v>
      </c>
      <c r="P104" s="1">
        <v>55.95</v>
      </c>
      <c r="Q104" s="1" t="s">
        <v>63</v>
      </c>
    </row>
    <row r="105" spans="1:17" x14ac:dyDescent="0.25">
      <c r="A105" s="1" t="s">
        <v>17</v>
      </c>
      <c r="B105" s="1" t="s">
        <v>18</v>
      </c>
      <c r="C105" s="1">
        <v>1</v>
      </c>
      <c r="D105" s="4">
        <v>7501344100294</v>
      </c>
      <c r="E105" s="1" t="s">
        <v>84</v>
      </c>
      <c r="F105" s="2">
        <v>42.24</v>
      </c>
      <c r="G105" s="1">
        <v>16</v>
      </c>
      <c r="H105" s="1"/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 t="s">
        <v>37</v>
      </c>
      <c r="O105" s="1" t="s">
        <v>38</v>
      </c>
      <c r="P105" s="1">
        <v>62.5</v>
      </c>
      <c r="Q105" s="1" t="s">
        <v>85</v>
      </c>
    </row>
    <row r="106" spans="1:17" x14ac:dyDescent="0.25">
      <c r="A106" s="1" t="s">
        <v>17</v>
      </c>
      <c r="B106" s="1" t="s">
        <v>18</v>
      </c>
      <c r="C106" s="1">
        <v>1</v>
      </c>
      <c r="D106" s="4">
        <v>7501344100300</v>
      </c>
      <c r="E106" s="1" t="s">
        <v>159</v>
      </c>
      <c r="F106" s="2">
        <v>47.29</v>
      </c>
      <c r="G106" s="1">
        <v>16</v>
      </c>
      <c r="H106" s="1"/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 t="s">
        <v>37</v>
      </c>
      <c r="O106" s="1" t="s">
        <v>38</v>
      </c>
      <c r="P106" s="1">
        <v>68.88</v>
      </c>
      <c r="Q106" s="1" t="s">
        <v>160</v>
      </c>
    </row>
    <row r="107" spans="1:17" x14ac:dyDescent="0.25">
      <c r="A107" s="1" t="s">
        <v>17</v>
      </c>
      <c r="B107" s="1" t="s">
        <v>18</v>
      </c>
      <c r="C107" s="1">
        <v>1</v>
      </c>
      <c r="D107" s="4">
        <v>7501344100317</v>
      </c>
      <c r="E107" s="1" t="s">
        <v>116</v>
      </c>
      <c r="F107" s="2">
        <v>72.56</v>
      </c>
      <c r="G107" s="1">
        <v>16</v>
      </c>
      <c r="H107" s="1"/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 t="s">
        <v>37</v>
      </c>
      <c r="O107" s="1" t="s">
        <v>38</v>
      </c>
      <c r="P107" s="1">
        <v>106.81</v>
      </c>
      <c r="Q107" s="1" t="s">
        <v>117</v>
      </c>
    </row>
    <row r="108" spans="1:17" x14ac:dyDescent="0.25">
      <c r="A108" s="1" t="s">
        <v>17</v>
      </c>
      <c r="B108" s="1" t="s">
        <v>18</v>
      </c>
      <c r="C108" s="1">
        <v>1</v>
      </c>
      <c r="D108" s="4">
        <v>7501344100423</v>
      </c>
      <c r="E108" s="1" t="s">
        <v>74</v>
      </c>
      <c r="F108" s="2">
        <v>130.22999999999999</v>
      </c>
      <c r="G108" s="1">
        <v>16</v>
      </c>
      <c r="H108" s="1"/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 t="s">
        <v>37</v>
      </c>
      <c r="O108" s="1" t="s">
        <v>38</v>
      </c>
      <c r="P108" s="1">
        <v>191.81</v>
      </c>
      <c r="Q108" s="1" t="s">
        <v>75</v>
      </c>
    </row>
    <row r="109" spans="1:17" x14ac:dyDescent="0.25">
      <c r="A109" s="1" t="s">
        <v>17</v>
      </c>
      <c r="B109" s="1" t="s">
        <v>18</v>
      </c>
      <c r="C109" s="1">
        <v>1</v>
      </c>
      <c r="D109" s="4">
        <v>7501344100430</v>
      </c>
      <c r="E109" s="1" t="s">
        <v>76</v>
      </c>
      <c r="F109" s="2">
        <v>114.75</v>
      </c>
      <c r="G109" s="1">
        <v>16</v>
      </c>
      <c r="H109" s="1"/>
      <c r="I109" s="1">
        <v>3</v>
      </c>
      <c r="J109" s="1">
        <v>0</v>
      </c>
      <c r="K109" s="1">
        <v>0</v>
      </c>
      <c r="L109" s="1">
        <v>0</v>
      </c>
      <c r="M109" s="1">
        <v>0</v>
      </c>
      <c r="N109" s="1" t="s">
        <v>37</v>
      </c>
      <c r="O109" s="1" t="s">
        <v>38</v>
      </c>
      <c r="P109" s="1">
        <v>168.88</v>
      </c>
      <c r="Q109" s="1" t="s">
        <v>170</v>
      </c>
    </row>
    <row r="110" spans="1:17" x14ac:dyDescent="0.25">
      <c r="A110" s="1" t="s">
        <v>17</v>
      </c>
      <c r="B110" s="1" t="s">
        <v>18</v>
      </c>
      <c r="C110" s="1">
        <v>1</v>
      </c>
      <c r="D110" s="4">
        <v>7501344100447</v>
      </c>
      <c r="E110" s="1" t="s">
        <v>40</v>
      </c>
      <c r="F110" s="2">
        <v>136.87</v>
      </c>
      <c r="G110" s="1">
        <v>16</v>
      </c>
      <c r="H110" s="1"/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 t="s">
        <v>37</v>
      </c>
      <c r="O110" s="1" t="s">
        <v>38</v>
      </c>
      <c r="P110" s="1">
        <v>200.78</v>
      </c>
      <c r="Q110" s="1" t="s">
        <v>41</v>
      </c>
    </row>
    <row r="111" spans="1:17" x14ac:dyDescent="0.25">
      <c r="A111" s="1" t="s">
        <v>17</v>
      </c>
      <c r="B111" s="1" t="s">
        <v>18</v>
      </c>
      <c r="C111" s="1">
        <v>1</v>
      </c>
      <c r="D111" s="4">
        <v>7501344100461</v>
      </c>
      <c r="E111" s="1" t="s">
        <v>181</v>
      </c>
      <c r="F111" s="2">
        <v>221.84</v>
      </c>
      <c r="G111" s="1">
        <v>16</v>
      </c>
      <c r="H111" s="1"/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 t="s">
        <v>37</v>
      </c>
      <c r="O111" s="1" t="s">
        <v>38</v>
      </c>
      <c r="P111" s="1">
        <v>327.5</v>
      </c>
      <c r="Q111" s="1" t="s">
        <v>182</v>
      </c>
    </row>
    <row r="112" spans="1:17" x14ac:dyDescent="0.25">
      <c r="A112" s="1" t="s">
        <v>17</v>
      </c>
      <c r="B112" s="1" t="s">
        <v>18</v>
      </c>
      <c r="C112" s="1">
        <v>1</v>
      </c>
      <c r="D112" s="4">
        <v>7501344100478</v>
      </c>
      <c r="E112" s="1" t="s">
        <v>42</v>
      </c>
      <c r="F112" s="2">
        <v>242.06</v>
      </c>
      <c r="G112" s="1">
        <v>16</v>
      </c>
      <c r="H112" s="1"/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 t="s">
        <v>37</v>
      </c>
      <c r="O112" s="1" t="s">
        <v>38</v>
      </c>
      <c r="P112" s="1">
        <v>355.95</v>
      </c>
      <c r="Q112" s="1" t="s">
        <v>43</v>
      </c>
    </row>
    <row r="113" spans="1:17" x14ac:dyDescent="0.25">
      <c r="A113" s="1" t="s">
        <v>17</v>
      </c>
      <c r="B113" s="1" t="s">
        <v>18</v>
      </c>
      <c r="C113" s="1">
        <v>1</v>
      </c>
      <c r="D113" s="4">
        <v>7501344100553</v>
      </c>
      <c r="E113" s="1" t="s">
        <v>168</v>
      </c>
      <c r="F113" s="2">
        <v>183.86</v>
      </c>
      <c r="G113" s="1">
        <v>16</v>
      </c>
      <c r="H113" s="1"/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 t="s">
        <v>37</v>
      </c>
      <c r="O113" s="1" t="s">
        <v>38</v>
      </c>
      <c r="P113" s="1">
        <v>271.12</v>
      </c>
      <c r="Q113" s="1" t="s">
        <v>169</v>
      </c>
    </row>
    <row r="114" spans="1:17" x14ac:dyDescent="0.25">
      <c r="A114" s="1" t="s">
        <v>17</v>
      </c>
      <c r="B114" s="1" t="s">
        <v>18</v>
      </c>
      <c r="C114" s="1">
        <v>1</v>
      </c>
      <c r="D114" s="4">
        <v>7501344100560</v>
      </c>
      <c r="E114" s="1" t="s">
        <v>36</v>
      </c>
      <c r="F114" s="2">
        <v>270.24</v>
      </c>
      <c r="G114" s="1">
        <v>16</v>
      </c>
      <c r="H114" s="1"/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 t="s">
        <v>37</v>
      </c>
      <c r="O114" s="1" t="s">
        <v>38</v>
      </c>
      <c r="P114" s="1">
        <v>396.47</v>
      </c>
      <c r="Q114" s="1" t="s">
        <v>39</v>
      </c>
    </row>
    <row r="115" spans="1:17" x14ac:dyDescent="0.25">
      <c r="A115" s="1" t="s">
        <v>17</v>
      </c>
      <c r="B115" s="1" t="s">
        <v>18</v>
      </c>
      <c r="C115" s="1">
        <v>1</v>
      </c>
      <c r="D115" s="4">
        <v>7501344100881</v>
      </c>
      <c r="E115" s="1" t="s">
        <v>72</v>
      </c>
      <c r="F115" s="2">
        <v>376.02</v>
      </c>
      <c r="G115" s="1">
        <v>16</v>
      </c>
      <c r="H115" s="1"/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 t="s">
        <v>37</v>
      </c>
      <c r="O115" s="1" t="s">
        <v>38</v>
      </c>
      <c r="P115" s="1">
        <v>553.88</v>
      </c>
      <c r="Q115" s="1" t="s">
        <v>73</v>
      </c>
    </row>
    <row r="116" spans="1:17" x14ac:dyDescent="0.25">
      <c r="A116" s="1" t="s">
        <v>17</v>
      </c>
      <c r="B116" s="1" t="s">
        <v>18</v>
      </c>
      <c r="C116" s="1">
        <v>1</v>
      </c>
      <c r="D116" s="4">
        <v>7501349100423</v>
      </c>
      <c r="E116" s="1" t="s">
        <v>74</v>
      </c>
      <c r="F116" s="2">
        <v>130.22999999999999</v>
      </c>
      <c r="G116" s="1">
        <v>16</v>
      </c>
      <c r="H116" s="1"/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 t="s">
        <v>37</v>
      </c>
      <c r="O116" s="1" t="s">
        <v>38</v>
      </c>
      <c r="P116" s="1">
        <v>191.81</v>
      </c>
      <c r="Q116" s="1" t="s">
        <v>75</v>
      </c>
    </row>
    <row r="117" spans="1:17" x14ac:dyDescent="0.25">
      <c r="A117" s="1" t="s">
        <v>17</v>
      </c>
      <c r="B117" s="1" t="s">
        <v>18</v>
      </c>
      <c r="C117" s="1">
        <v>1</v>
      </c>
      <c r="D117" s="4">
        <v>7506129403867</v>
      </c>
      <c r="E117" s="1" t="s">
        <v>203</v>
      </c>
      <c r="F117" s="2">
        <v>18.25</v>
      </c>
      <c r="G117" s="1">
        <v>16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20</v>
      </c>
      <c r="O117" s="1" t="s">
        <v>21</v>
      </c>
      <c r="P117" s="1">
        <v>24.57</v>
      </c>
      <c r="Q117" s="1" t="s">
        <v>204</v>
      </c>
    </row>
    <row r="118" spans="1:17" x14ac:dyDescent="0.25">
      <c r="A118" s="1" t="s">
        <v>17</v>
      </c>
      <c r="B118" s="1" t="s">
        <v>18</v>
      </c>
      <c r="C118" s="1">
        <v>1</v>
      </c>
      <c r="D118" s="4">
        <v>7506196273714</v>
      </c>
      <c r="E118" s="1" t="s">
        <v>70</v>
      </c>
      <c r="F118" s="2">
        <v>20.62</v>
      </c>
      <c r="G118" s="1">
        <v>16</v>
      </c>
      <c r="H118" s="1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26</v>
      </c>
      <c r="O118" s="1" t="s">
        <v>34</v>
      </c>
      <c r="P118" s="1">
        <v>26.64</v>
      </c>
      <c r="Q118" s="1" t="s">
        <v>71</v>
      </c>
    </row>
    <row r="119" spans="1:17" x14ac:dyDescent="0.25">
      <c r="A119" s="1" t="s">
        <v>17</v>
      </c>
      <c r="B119" s="1" t="s">
        <v>18</v>
      </c>
      <c r="C119" s="1">
        <v>1</v>
      </c>
      <c r="D119" s="4">
        <v>7506196296867</v>
      </c>
      <c r="E119" s="1" t="s">
        <v>64</v>
      </c>
      <c r="F119" s="2">
        <v>9.57</v>
      </c>
      <c r="G119" s="1">
        <v>16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26</v>
      </c>
      <c r="O119" s="1" t="s">
        <v>34</v>
      </c>
      <c r="P119" s="1">
        <v>10.52</v>
      </c>
      <c r="Q119" s="1" t="s">
        <v>65</v>
      </c>
    </row>
  </sheetData>
  <sheetProtection formatCells="0" formatColumns="0" formatRows="0" insertColumns="0" insertRows="0" insertHyperlinks="0" deleteColumns="0" deleteRows="0" sort="0" autoFilter="0" pivotTables="0"/>
  <sortState ref="A2:R99">
    <sortCondition sortBy="cellColor" ref="D2:D99" dxfId="36"/>
  </sortState>
  <conditionalFormatting sqref="D2:D119">
    <cfRule type="duplicateValues" dxfId="35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Y53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1.42578125" bestFit="1" customWidth="1"/>
    <col min="4" max="4" width="14" bestFit="1" customWidth="1"/>
    <col min="5" max="5" width="40.42578125" customWidth="1"/>
    <col min="6" max="6" width="7.7109375" bestFit="1" customWidth="1"/>
    <col min="7" max="7" width="10.5703125" bestFit="1" customWidth="1"/>
    <col min="8" max="8" width="10.7109375" customWidth="1"/>
    <col min="9" max="10" width="7" customWidth="1"/>
    <col min="11" max="11" width="12" bestFit="1" customWidth="1"/>
    <col min="12" max="15" width="7" customWidth="1"/>
    <col min="16" max="16" width="9" bestFit="1" customWidth="1"/>
    <col min="17" max="17" width="9.140625" bestFit="1" customWidth="1"/>
    <col min="18" max="18" width="9.5703125" bestFit="1" customWidth="1"/>
    <col min="19" max="19" width="22" customWidth="1"/>
    <col min="20" max="20" width="16.28515625" bestFit="1" customWidth="1"/>
    <col min="23" max="23" width="6" bestFit="1" customWidth="1"/>
  </cols>
  <sheetData>
    <row r="4" spans="1:25" x14ac:dyDescent="0.25">
      <c r="D4" s="31" t="s">
        <v>233</v>
      </c>
      <c r="E4" s="32"/>
      <c r="F4" s="32"/>
      <c r="G4" s="32"/>
      <c r="H4" s="33"/>
    </row>
    <row r="5" spans="1:25" x14ac:dyDescent="0.25">
      <c r="D5" s="34"/>
      <c r="E5" s="35"/>
      <c r="F5" s="35"/>
      <c r="G5" s="35"/>
      <c r="H5" s="36"/>
    </row>
    <row r="6" spans="1:25" s="8" customFormat="1" ht="17.25" x14ac:dyDescent="0.25">
      <c r="D6" s="9"/>
      <c r="E6" s="9"/>
      <c r="F6" s="9"/>
      <c r="G6" s="10"/>
      <c r="H6" s="9"/>
    </row>
    <row r="7" spans="1:25" x14ac:dyDescent="0.25">
      <c r="G7" s="11" t="s">
        <v>213</v>
      </c>
      <c r="H7" s="11" t="s">
        <v>213</v>
      </c>
      <c r="K7" s="11" t="s">
        <v>214</v>
      </c>
      <c r="N7" s="11" t="s">
        <v>214</v>
      </c>
      <c r="Q7" s="11" t="s">
        <v>215</v>
      </c>
      <c r="R7" s="12"/>
    </row>
    <row r="8" spans="1:25" x14ac:dyDescent="0.25">
      <c r="A8" s="13" t="s">
        <v>216</v>
      </c>
      <c r="B8" s="13" t="s">
        <v>217</v>
      </c>
      <c r="C8" s="21" t="s">
        <v>238</v>
      </c>
      <c r="D8" s="13" t="s">
        <v>218</v>
      </c>
      <c r="E8" s="13" t="s">
        <v>219</v>
      </c>
      <c r="F8" s="13" t="s">
        <v>220</v>
      </c>
      <c r="G8" s="13" t="s">
        <v>221</v>
      </c>
      <c r="H8" s="13" t="s">
        <v>222</v>
      </c>
      <c r="I8" s="13" t="s">
        <v>223</v>
      </c>
      <c r="J8" s="13" t="s">
        <v>224</v>
      </c>
      <c r="K8" s="13" t="s">
        <v>225</v>
      </c>
      <c r="L8" s="13" t="s">
        <v>226</v>
      </c>
      <c r="M8" s="13" t="s">
        <v>227</v>
      </c>
      <c r="N8" s="13" t="s">
        <v>228</v>
      </c>
      <c r="O8" s="13" t="s">
        <v>229</v>
      </c>
      <c r="P8" s="13" t="s">
        <v>215</v>
      </c>
      <c r="Q8" s="13" t="s">
        <v>230</v>
      </c>
      <c r="R8" s="13" t="s">
        <v>231</v>
      </c>
      <c r="S8" s="13" t="s">
        <v>13</v>
      </c>
      <c r="T8" s="13" t="s">
        <v>14</v>
      </c>
      <c r="U8" s="13" t="s">
        <v>232</v>
      </c>
    </row>
    <row r="9" spans="1:25" x14ac:dyDescent="0.25">
      <c r="A9" s="17" t="s">
        <v>17</v>
      </c>
      <c r="B9" s="5">
        <v>1</v>
      </c>
      <c r="C9" s="5">
        <v>581025</v>
      </c>
      <c r="D9" s="4" t="s">
        <v>193</v>
      </c>
      <c r="E9" s="3" t="s">
        <v>194</v>
      </c>
      <c r="F9" s="18">
        <v>48</v>
      </c>
      <c r="G9" s="14">
        <v>1471.1999999999998</v>
      </c>
      <c r="H9" s="15">
        <f>+G9/F9</f>
        <v>30.649999999999995</v>
      </c>
      <c r="I9" s="7">
        <v>0</v>
      </c>
      <c r="J9" s="7">
        <v>0</v>
      </c>
      <c r="K9" s="15">
        <f>+H9*((100-I9)/100)*((100-J9)/100)</f>
        <v>30.649999999999995</v>
      </c>
      <c r="L9" s="7">
        <v>0</v>
      </c>
      <c r="M9" s="7">
        <v>16</v>
      </c>
      <c r="N9" s="1">
        <f>+K9*(1+(L9/100))*(1+(M9/100))</f>
        <v>35.553999999999995</v>
      </c>
      <c r="O9" s="7">
        <v>23</v>
      </c>
      <c r="P9" s="2">
        <f>+N9/((100-O9)/100)</f>
        <v>46.174025974025966</v>
      </c>
      <c r="Q9" s="2">
        <v>46.2</v>
      </c>
      <c r="R9" s="16" t="s">
        <v>239</v>
      </c>
      <c r="S9" s="1"/>
      <c r="T9" s="1"/>
      <c r="U9" s="1"/>
      <c r="W9">
        <v>29.22</v>
      </c>
      <c r="X9">
        <f>+W9*1.16</f>
        <v>33.895199999999996</v>
      </c>
      <c r="Y9" s="23">
        <f>+Q9-X9</f>
        <v>12.304800000000007</v>
      </c>
    </row>
    <row r="10" spans="1:25" x14ac:dyDescent="0.25">
      <c r="A10" s="17" t="s">
        <v>17</v>
      </c>
      <c r="B10" s="5">
        <v>1</v>
      </c>
      <c r="C10" s="5">
        <v>28101</v>
      </c>
      <c r="D10" s="4">
        <v>602499161011</v>
      </c>
      <c r="E10" s="3" t="s">
        <v>165</v>
      </c>
      <c r="F10" s="18">
        <v>12</v>
      </c>
      <c r="G10" s="14">
        <v>239.5</v>
      </c>
      <c r="H10" s="15">
        <f t="shared" ref="H10:H53" si="0">+G10/F10</f>
        <v>19.958333333333332</v>
      </c>
      <c r="I10" s="7">
        <v>0</v>
      </c>
      <c r="J10" s="7">
        <v>0</v>
      </c>
      <c r="K10" s="15">
        <f t="shared" ref="K10:K53" si="1">+H10*((100-I10)/100)*((100-J10)/100)</f>
        <v>19.958333333333332</v>
      </c>
      <c r="L10" s="7">
        <v>0</v>
      </c>
      <c r="M10" s="7">
        <v>16</v>
      </c>
      <c r="N10" s="1">
        <f t="shared" ref="N10:N53" si="2">+K10*(1+(L10/100))*(1+(M10/100))</f>
        <v>23.151666666666664</v>
      </c>
      <c r="O10" s="7">
        <v>22</v>
      </c>
      <c r="P10" s="2">
        <f t="shared" ref="P10:P53" si="3">+N10/((100-O10)/100)</f>
        <v>29.681623931623928</v>
      </c>
      <c r="Q10" s="2">
        <v>29.7</v>
      </c>
      <c r="R10" s="16" t="s">
        <v>239</v>
      </c>
      <c r="S10" s="1"/>
      <c r="T10" s="1"/>
      <c r="U10" s="1"/>
      <c r="W10">
        <v>22.67</v>
      </c>
      <c r="X10">
        <f t="shared" ref="X10:X30" si="4">+W10*1.16</f>
        <v>26.2972</v>
      </c>
      <c r="Y10" s="23">
        <f t="shared" ref="Y10:Y30" si="5">+Q10-X10</f>
        <v>3.4027999999999992</v>
      </c>
    </row>
    <row r="11" spans="1:25" x14ac:dyDescent="0.25">
      <c r="A11" s="17" t="s">
        <v>17</v>
      </c>
      <c r="B11" s="5">
        <v>1</v>
      </c>
      <c r="C11" s="5">
        <v>28156</v>
      </c>
      <c r="D11" s="4">
        <v>602499161530</v>
      </c>
      <c r="E11" s="3" t="s">
        <v>120</v>
      </c>
      <c r="F11" s="18">
        <v>12</v>
      </c>
      <c r="G11" s="14">
        <v>237.8</v>
      </c>
      <c r="H11" s="15">
        <f t="shared" si="0"/>
        <v>19.816666666666666</v>
      </c>
      <c r="I11" s="7">
        <v>0</v>
      </c>
      <c r="J11" s="7">
        <v>0</v>
      </c>
      <c r="K11" s="15">
        <f t="shared" si="1"/>
        <v>19.816666666666666</v>
      </c>
      <c r="L11" s="7">
        <v>0</v>
      </c>
      <c r="M11" s="7">
        <v>16</v>
      </c>
      <c r="N11" s="1">
        <f t="shared" si="2"/>
        <v>22.987333333333332</v>
      </c>
      <c r="O11" s="7">
        <v>22</v>
      </c>
      <c r="P11" s="2">
        <f t="shared" si="3"/>
        <v>29.470940170940167</v>
      </c>
      <c r="Q11" s="2">
        <v>29.5</v>
      </c>
      <c r="R11" s="16" t="s">
        <v>239</v>
      </c>
      <c r="S11" s="1"/>
      <c r="T11" s="1"/>
      <c r="U11" s="1"/>
      <c r="W11">
        <v>22.33</v>
      </c>
      <c r="X11">
        <f t="shared" si="4"/>
        <v>25.902799999999996</v>
      </c>
      <c r="Y11" s="23">
        <f t="shared" si="5"/>
        <v>3.5972000000000044</v>
      </c>
    </row>
    <row r="12" spans="1:25" x14ac:dyDescent="0.25">
      <c r="A12" s="17" t="s">
        <v>17</v>
      </c>
      <c r="B12" s="5">
        <v>1</v>
      </c>
      <c r="C12" s="5">
        <v>28155</v>
      </c>
      <c r="D12" s="4">
        <v>602499161547</v>
      </c>
      <c r="E12" s="3" t="s">
        <v>206</v>
      </c>
      <c r="F12" s="18">
        <v>12</v>
      </c>
      <c r="G12" s="14">
        <v>237.8</v>
      </c>
      <c r="H12" s="15">
        <f t="shared" si="0"/>
        <v>19.816666666666666</v>
      </c>
      <c r="I12" s="7">
        <v>0</v>
      </c>
      <c r="J12" s="7">
        <v>0</v>
      </c>
      <c r="K12" s="15">
        <f t="shared" si="1"/>
        <v>19.816666666666666</v>
      </c>
      <c r="L12" s="7">
        <v>0</v>
      </c>
      <c r="M12" s="7">
        <v>16</v>
      </c>
      <c r="N12" s="1">
        <f t="shared" si="2"/>
        <v>22.987333333333332</v>
      </c>
      <c r="O12" s="7">
        <v>22</v>
      </c>
      <c r="P12" s="2">
        <f t="shared" si="3"/>
        <v>29.470940170940167</v>
      </c>
      <c r="Q12" s="2">
        <v>29.5</v>
      </c>
      <c r="R12" s="16" t="s">
        <v>239</v>
      </c>
      <c r="S12" s="1"/>
      <c r="T12" s="1"/>
      <c r="U12" s="1"/>
      <c r="W12">
        <v>22.33</v>
      </c>
      <c r="X12">
        <f t="shared" si="4"/>
        <v>25.902799999999996</v>
      </c>
      <c r="Y12" s="23">
        <f t="shared" si="5"/>
        <v>3.5972000000000044</v>
      </c>
    </row>
    <row r="13" spans="1:25" x14ac:dyDescent="0.25">
      <c r="A13" s="17" t="s">
        <v>17</v>
      </c>
      <c r="B13" s="5">
        <v>1</v>
      </c>
      <c r="C13" s="5">
        <v>28154</v>
      </c>
      <c r="D13" s="4">
        <v>602499161554</v>
      </c>
      <c r="E13" s="3" t="s">
        <v>205</v>
      </c>
      <c r="F13" s="18">
        <v>12</v>
      </c>
      <c r="G13" s="14">
        <v>237.8</v>
      </c>
      <c r="H13" s="15">
        <f t="shared" si="0"/>
        <v>19.816666666666666</v>
      </c>
      <c r="I13" s="7">
        <v>0</v>
      </c>
      <c r="J13" s="7">
        <v>0</v>
      </c>
      <c r="K13" s="15">
        <f t="shared" si="1"/>
        <v>19.816666666666666</v>
      </c>
      <c r="L13" s="7">
        <v>0</v>
      </c>
      <c r="M13" s="7">
        <v>16</v>
      </c>
      <c r="N13" s="1">
        <f t="shared" si="2"/>
        <v>22.987333333333332</v>
      </c>
      <c r="O13" s="7">
        <v>22</v>
      </c>
      <c r="P13" s="2">
        <f t="shared" si="3"/>
        <v>29.470940170940167</v>
      </c>
      <c r="Q13" s="2">
        <v>29.5</v>
      </c>
      <c r="R13" s="16" t="s">
        <v>239</v>
      </c>
      <c r="S13" s="1"/>
      <c r="T13" s="1"/>
      <c r="U13" s="1"/>
      <c r="W13">
        <v>22.33</v>
      </c>
      <c r="X13">
        <f t="shared" si="4"/>
        <v>25.902799999999996</v>
      </c>
      <c r="Y13" s="23">
        <f t="shared" si="5"/>
        <v>3.5972000000000044</v>
      </c>
    </row>
    <row r="14" spans="1:25" x14ac:dyDescent="0.25">
      <c r="A14" s="17" t="s">
        <v>17</v>
      </c>
      <c r="B14" s="5">
        <v>1</v>
      </c>
      <c r="C14" s="5">
        <v>18102</v>
      </c>
      <c r="D14" s="4">
        <v>706347000870</v>
      </c>
      <c r="E14" s="3" t="s">
        <v>129</v>
      </c>
      <c r="F14" s="18">
        <v>6</v>
      </c>
      <c r="G14" s="14">
        <v>60.599999999999994</v>
      </c>
      <c r="H14" s="15">
        <f t="shared" si="0"/>
        <v>10.1</v>
      </c>
      <c r="I14" s="7">
        <v>0</v>
      </c>
      <c r="J14" s="7">
        <v>0</v>
      </c>
      <c r="K14" s="15">
        <f t="shared" si="1"/>
        <v>10.1</v>
      </c>
      <c r="L14" s="7">
        <v>0</v>
      </c>
      <c r="M14" s="7">
        <v>16</v>
      </c>
      <c r="N14" s="1">
        <f t="shared" si="2"/>
        <v>11.715999999999999</v>
      </c>
      <c r="O14" s="7">
        <v>22</v>
      </c>
      <c r="P14" s="2">
        <f t="shared" si="3"/>
        <v>15.020512820512819</v>
      </c>
      <c r="Q14" s="2">
        <v>14.9</v>
      </c>
      <c r="R14" s="16" t="s">
        <v>239</v>
      </c>
      <c r="S14" s="1"/>
      <c r="T14" s="1"/>
      <c r="U14" s="1"/>
      <c r="W14">
        <v>11.98</v>
      </c>
      <c r="X14">
        <f t="shared" si="4"/>
        <v>13.896799999999999</v>
      </c>
      <c r="Y14" s="23">
        <f t="shared" si="5"/>
        <v>1.0032000000000014</v>
      </c>
    </row>
    <row r="15" spans="1:25" x14ac:dyDescent="0.25">
      <c r="A15" s="17" t="s">
        <v>17</v>
      </c>
      <c r="B15" s="5">
        <v>1</v>
      </c>
      <c r="C15" s="5">
        <v>18101</v>
      </c>
      <c r="D15" s="4">
        <v>706347000887</v>
      </c>
      <c r="E15" s="3" t="s">
        <v>144</v>
      </c>
      <c r="F15" s="18">
        <v>6</v>
      </c>
      <c r="G15" s="14">
        <v>60.599999999999994</v>
      </c>
      <c r="H15" s="15">
        <f t="shared" si="0"/>
        <v>10.1</v>
      </c>
      <c r="I15" s="7">
        <v>0</v>
      </c>
      <c r="J15" s="7">
        <v>0</v>
      </c>
      <c r="K15" s="15">
        <f t="shared" si="1"/>
        <v>10.1</v>
      </c>
      <c r="L15" s="7">
        <v>0</v>
      </c>
      <c r="M15" s="7">
        <v>16</v>
      </c>
      <c r="N15" s="1">
        <f t="shared" si="2"/>
        <v>11.715999999999999</v>
      </c>
      <c r="O15" s="7">
        <v>22</v>
      </c>
      <c r="P15" s="2">
        <f t="shared" si="3"/>
        <v>15.020512820512819</v>
      </c>
      <c r="Q15" s="2">
        <v>14.9</v>
      </c>
      <c r="R15" s="16" t="s">
        <v>239</v>
      </c>
      <c r="S15" s="1"/>
      <c r="T15" s="1"/>
      <c r="U15" s="1"/>
      <c r="W15">
        <v>11.81</v>
      </c>
      <c r="X15">
        <f t="shared" si="4"/>
        <v>13.6996</v>
      </c>
      <c r="Y15" s="23">
        <f t="shared" si="5"/>
        <v>1.2004000000000001</v>
      </c>
    </row>
    <row r="16" spans="1:25" x14ac:dyDescent="0.25">
      <c r="A16" s="17" t="s">
        <v>17</v>
      </c>
      <c r="B16" s="5">
        <v>1</v>
      </c>
      <c r="C16" s="5">
        <v>18105</v>
      </c>
      <c r="D16" s="4">
        <v>706347001174</v>
      </c>
      <c r="E16" s="3" t="s">
        <v>199</v>
      </c>
      <c r="F16" s="18">
        <v>12</v>
      </c>
      <c r="G16" s="14">
        <v>223.15</v>
      </c>
      <c r="H16" s="15">
        <f t="shared" si="0"/>
        <v>18.595833333333335</v>
      </c>
      <c r="I16" s="7">
        <v>0</v>
      </c>
      <c r="J16" s="7">
        <v>0</v>
      </c>
      <c r="K16" s="15">
        <f t="shared" si="1"/>
        <v>18.595833333333335</v>
      </c>
      <c r="L16" s="7">
        <v>0</v>
      </c>
      <c r="M16" s="7">
        <v>16</v>
      </c>
      <c r="N16" s="1">
        <f t="shared" si="2"/>
        <v>21.571166666666667</v>
      </c>
      <c r="O16" s="7">
        <v>22</v>
      </c>
      <c r="P16" s="2">
        <f t="shared" si="3"/>
        <v>27.655341880341879</v>
      </c>
      <c r="Q16" s="2">
        <v>27.9</v>
      </c>
      <c r="R16" s="16" t="s">
        <v>239</v>
      </c>
      <c r="S16" s="1"/>
      <c r="T16" s="1"/>
      <c r="U16" s="1"/>
      <c r="W16">
        <v>18.53</v>
      </c>
      <c r="X16">
        <f t="shared" si="4"/>
        <v>21.494800000000001</v>
      </c>
      <c r="Y16" s="23">
        <f t="shared" si="5"/>
        <v>6.4051999999999971</v>
      </c>
    </row>
    <row r="17" spans="1:25" x14ac:dyDescent="0.25">
      <c r="A17" s="17" t="s">
        <v>17</v>
      </c>
      <c r="B17" s="5">
        <v>1</v>
      </c>
      <c r="C17" s="5">
        <v>18104</v>
      </c>
      <c r="D17" s="4">
        <v>706347001181</v>
      </c>
      <c r="E17" s="3" t="s">
        <v>110</v>
      </c>
      <c r="F17" s="18">
        <v>12</v>
      </c>
      <c r="G17" s="14">
        <v>223.15</v>
      </c>
      <c r="H17" s="15">
        <f t="shared" si="0"/>
        <v>18.595833333333335</v>
      </c>
      <c r="I17" s="7">
        <v>0</v>
      </c>
      <c r="J17" s="7">
        <v>0</v>
      </c>
      <c r="K17" s="15">
        <f t="shared" si="1"/>
        <v>18.595833333333335</v>
      </c>
      <c r="L17" s="7">
        <v>0</v>
      </c>
      <c r="M17" s="7">
        <v>16</v>
      </c>
      <c r="N17" s="1">
        <f t="shared" si="2"/>
        <v>21.571166666666667</v>
      </c>
      <c r="O17" s="7">
        <v>22</v>
      </c>
      <c r="P17" s="2">
        <f t="shared" si="3"/>
        <v>27.655341880341879</v>
      </c>
      <c r="Q17" s="2">
        <v>27.9</v>
      </c>
      <c r="R17" s="16" t="s">
        <v>239</v>
      </c>
      <c r="S17" s="1"/>
      <c r="T17" s="1"/>
      <c r="U17" s="1"/>
      <c r="W17">
        <v>16.03</v>
      </c>
      <c r="X17">
        <f t="shared" si="4"/>
        <v>18.594799999999999</v>
      </c>
      <c r="Y17" s="23">
        <f t="shared" si="5"/>
        <v>9.3051999999999992</v>
      </c>
    </row>
    <row r="18" spans="1:25" x14ac:dyDescent="0.25">
      <c r="A18" s="17" t="s">
        <v>17</v>
      </c>
      <c r="B18" s="5">
        <v>1</v>
      </c>
      <c r="C18" s="5">
        <v>18106</v>
      </c>
      <c r="D18" s="4">
        <v>706347001525</v>
      </c>
      <c r="E18" s="3" t="s">
        <v>161</v>
      </c>
      <c r="F18" s="18">
        <v>12</v>
      </c>
      <c r="G18" s="14">
        <v>122.75</v>
      </c>
      <c r="H18" s="15">
        <f t="shared" si="0"/>
        <v>10.229166666666666</v>
      </c>
      <c r="I18" s="7">
        <v>0</v>
      </c>
      <c r="J18" s="7">
        <v>0</v>
      </c>
      <c r="K18" s="15">
        <f t="shared" si="1"/>
        <v>10.229166666666666</v>
      </c>
      <c r="L18" s="7">
        <v>0</v>
      </c>
      <c r="M18" s="7">
        <v>16</v>
      </c>
      <c r="N18" s="1">
        <f t="shared" si="2"/>
        <v>11.865833333333331</v>
      </c>
      <c r="O18" s="7">
        <v>22</v>
      </c>
      <c r="P18" s="2">
        <f t="shared" si="3"/>
        <v>15.212606837606835</v>
      </c>
      <c r="Q18" s="2">
        <v>15.2</v>
      </c>
      <c r="R18" s="16" t="s">
        <v>239</v>
      </c>
      <c r="S18" s="1"/>
      <c r="T18" s="1"/>
      <c r="U18" s="1"/>
      <c r="W18">
        <v>10.95</v>
      </c>
      <c r="X18">
        <f t="shared" si="4"/>
        <v>12.701999999999998</v>
      </c>
      <c r="Y18" s="23">
        <f t="shared" si="5"/>
        <v>2.4980000000000011</v>
      </c>
    </row>
    <row r="19" spans="1:25" x14ac:dyDescent="0.25">
      <c r="A19" s="17" t="s">
        <v>17</v>
      </c>
      <c r="B19" s="5">
        <v>1</v>
      </c>
      <c r="C19" s="5">
        <v>4330</v>
      </c>
      <c r="D19" s="4">
        <v>7501119500366</v>
      </c>
      <c r="E19" s="3" t="s">
        <v>154</v>
      </c>
      <c r="F19" s="18">
        <v>12</v>
      </c>
      <c r="G19" s="14">
        <v>155.4</v>
      </c>
      <c r="H19" s="15">
        <f t="shared" si="0"/>
        <v>12.950000000000001</v>
      </c>
      <c r="I19" s="7">
        <v>0</v>
      </c>
      <c r="J19" s="7">
        <v>0</v>
      </c>
      <c r="K19" s="15">
        <f t="shared" si="1"/>
        <v>12.950000000000001</v>
      </c>
      <c r="L19" s="7">
        <v>0</v>
      </c>
      <c r="M19" s="7">
        <v>16</v>
      </c>
      <c r="N19" s="1">
        <f t="shared" si="2"/>
        <v>15.022</v>
      </c>
      <c r="O19" s="7">
        <v>22</v>
      </c>
      <c r="P19" s="2">
        <f t="shared" si="3"/>
        <v>19.25897435897436</v>
      </c>
      <c r="Q19" s="2">
        <v>19.3</v>
      </c>
      <c r="R19" s="16" t="s">
        <v>243</v>
      </c>
      <c r="S19" s="1"/>
      <c r="T19" s="1"/>
      <c r="U19" s="1"/>
      <c r="W19">
        <v>15.43</v>
      </c>
      <c r="X19">
        <f t="shared" si="4"/>
        <v>17.898799999999998</v>
      </c>
      <c r="Y19" s="23">
        <f t="shared" si="5"/>
        <v>1.4012000000000029</v>
      </c>
    </row>
    <row r="20" spans="1:25" x14ac:dyDescent="0.25">
      <c r="A20" s="17" t="s">
        <v>17</v>
      </c>
      <c r="B20" s="5">
        <v>1</v>
      </c>
      <c r="C20" s="5">
        <v>7805</v>
      </c>
      <c r="D20" s="4">
        <v>7501140700032</v>
      </c>
      <c r="E20" s="3" t="s">
        <v>152</v>
      </c>
      <c r="F20" s="18">
        <v>12</v>
      </c>
      <c r="G20" s="14">
        <v>90.95</v>
      </c>
      <c r="H20" s="15">
        <f t="shared" si="0"/>
        <v>7.5791666666666666</v>
      </c>
      <c r="I20" s="7">
        <v>0</v>
      </c>
      <c r="J20" s="7">
        <v>0</v>
      </c>
      <c r="K20" s="15">
        <f t="shared" si="1"/>
        <v>7.5791666666666666</v>
      </c>
      <c r="L20" s="7">
        <v>0</v>
      </c>
      <c r="M20" s="7">
        <v>16</v>
      </c>
      <c r="N20" s="1">
        <f t="shared" si="2"/>
        <v>8.7918333333333329</v>
      </c>
      <c r="O20" s="7">
        <v>22</v>
      </c>
      <c r="P20" s="2">
        <f t="shared" si="3"/>
        <v>11.271581196581195</v>
      </c>
      <c r="Q20" s="2">
        <v>11.3</v>
      </c>
      <c r="R20" s="16" t="s">
        <v>239</v>
      </c>
      <c r="S20" s="1"/>
      <c r="T20" s="1"/>
      <c r="U20" s="1"/>
      <c r="W20">
        <v>7.93</v>
      </c>
      <c r="X20">
        <f t="shared" si="4"/>
        <v>9.1987999999999985</v>
      </c>
      <c r="Y20" s="23">
        <f t="shared" si="5"/>
        <v>2.1012000000000022</v>
      </c>
    </row>
    <row r="21" spans="1:25" x14ac:dyDescent="0.25">
      <c r="A21" s="17" t="s">
        <v>17</v>
      </c>
      <c r="B21" s="5">
        <v>1</v>
      </c>
      <c r="C21" s="5">
        <v>7804</v>
      </c>
      <c r="D21" s="4">
        <v>7501140700049</v>
      </c>
      <c r="E21" s="3" t="s">
        <v>135</v>
      </c>
      <c r="F21" s="18">
        <v>12</v>
      </c>
      <c r="G21" s="14">
        <v>239.7</v>
      </c>
      <c r="H21" s="15">
        <f t="shared" si="0"/>
        <v>19.974999999999998</v>
      </c>
      <c r="I21" s="7">
        <v>0</v>
      </c>
      <c r="J21" s="7">
        <v>0</v>
      </c>
      <c r="K21" s="15">
        <f t="shared" si="1"/>
        <v>19.974999999999998</v>
      </c>
      <c r="L21" s="7">
        <v>0</v>
      </c>
      <c r="M21" s="7">
        <v>16</v>
      </c>
      <c r="N21" s="1">
        <f t="shared" si="2"/>
        <v>23.170999999999996</v>
      </c>
      <c r="O21" s="7">
        <v>22</v>
      </c>
      <c r="P21" s="2">
        <f t="shared" si="3"/>
        <v>29.706410256410251</v>
      </c>
      <c r="Q21" s="2">
        <v>29.7</v>
      </c>
      <c r="R21" s="16" t="s">
        <v>239</v>
      </c>
      <c r="S21" s="1"/>
      <c r="T21" s="1"/>
      <c r="U21" s="1"/>
      <c r="W21">
        <v>19.739999999999998</v>
      </c>
      <c r="X21">
        <f t="shared" si="4"/>
        <v>22.898399999999995</v>
      </c>
      <c r="Y21" s="23">
        <f t="shared" si="5"/>
        <v>6.8016000000000041</v>
      </c>
    </row>
    <row r="22" spans="1:25" x14ac:dyDescent="0.25">
      <c r="A22" s="17" t="s">
        <v>17</v>
      </c>
      <c r="B22" s="5">
        <v>1</v>
      </c>
      <c r="C22" s="5">
        <v>7803</v>
      </c>
      <c r="D22" s="4">
        <v>7501140700308</v>
      </c>
      <c r="E22" s="3" t="s">
        <v>88</v>
      </c>
      <c r="F22" s="18">
        <v>24</v>
      </c>
      <c r="G22" s="14">
        <v>434.4</v>
      </c>
      <c r="H22" s="15">
        <f t="shared" si="0"/>
        <v>18.099999999999998</v>
      </c>
      <c r="I22" s="7">
        <v>0</v>
      </c>
      <c r="J22" s="7">
        <v>0</v>
      </c>
      <c r="K22" s="15">
        <f t="shared" si="1"/>
        <v>18.099999999999998</v>
      </c>
      <c r="L22" s="7">
        <v>0</v>
      </c>
      <c r="M22" s="7">
        <v>16</v>
      </c>
      <c r="N22" s="1">
        <f t="shared" si="2"/>
        <v>20.995999999999995</v>
      </c>
      <c r="O22" s="7">
        <v>22</v>
      </c>
      <c r="P22" s="2">
        <f t="shared" si="3"/>
        <v>26.917948717948711</v>
      </c>
      <c r="Q22" s="2">
        <v>26.9</v>
      </c>
      <c r="R22" s="16" t="s">
        <v>239</v>
      </c>
      <c r="S22" s="1"/>
      <c r="T22" s="1"/>
      <c r="U22" s="1"/>
      <c r="W22">
        <v>13.1</v>
      </c>
      <c r="X22">
        <f t="shared" si="4"/>
        <v>15.195999999999998</v>
      </c>
      <c r="Y22" s="23">
        <f t="shared" si="5"/>
        <v>11.704000000000001</v>
      </c>
    </row>
    <row r="23" spans="1:25" x14ac:dyDescent="0.25">
      <c r="A23" s="17" t="s">
        <v>17</v>
      </c>
      <c r="B23" s="5">
        <v>1</v>
      </c>
      <c r="C23" s="5">
        <v>7802</v>
      </c>
      <c r="D23" s="4">
        <v>7501140700315</v>
      </c>
      <c r="E23" s="3" t="s">
        <v>86</v>
      </c>
      <c r="F23" s="18">
        <v>24</v>
      </c>
      <c r="G23" s="14">
        <v>434.4</v>
      </c>
      <c r="H23" s="15">
        <f t="shared" si="0"/>
        <v>18.099999999999998</v>
      </c>
      <c r="I23" s="7">
        <v>0</v>
      </c>
      <c r="J23" s="7">
        <v>0</v>
      </c>
      <c r="K23" s="15">
        <f t="shared" si="1"/>
        <v>18.099999999999998</v>
      </c>
      <c r="L23" s="7">
        <v>0</v>
      </c>
      <c r="M23" s="7">
        <v>16</v>
      </c>
      <c r="N23" s="1">
        <f t="shared" si="2"/>
        <v>20.995999999999995</v>
      </c>
      <c r="O23" s="7">
        <v>22</v>
      </c>
      <c r="P23" s="2">
        <f t="shared" si="3"/>
        <v>26.917948717948711</v>
      </c>
      <c r="Q23" s="2">
        <v>26.9</v>
      </c>
      <c r="R23" s="16" t="s">
        <v>239</v>
      </c>
      <c r="S23" s="1"/>
      <c r="T23" s="1"/>
      <c r="U23" s="1"/>
      <c r="W23">
        <v>14.4</v>
      </c>
      <c r="X23">
        <f t="shared" si="4"/>
        <v>16.704000000000001</v>
      </c>
      <c r="Y23" s="23">
        <f t="shared" si="5"/>
        <v>10.195999999999998</v>
      </c>
    </row>
    <row r="24" spans="1:25" x14ac:dyDescent="0.25">
      <c r="A24" s="17" t="s">
        <v>17</v>
      </c>
      <c r="B24" s="5">
        <v>1</v>
      </c>
      <c r="C24" s="5">
        <v>7813</v>
      </c>
      <c r="D24" s="4">
        <v>7501140700469</v>
      </c>
      <c r="E24" s="3" t="s">
        <v>125</v>
      </c>
      <c r="F24" s="18">
        <v>6</v>
      </c>
      <c r="G24" s="14">
        <v>117.6</v>
      </c>
      <c r="H24" s="15">
        <f t="shared" si="0"/>
        <v>19.599999999999998</v>
      </c>
      <c r="I24" s="7">
        <v>0</v>
      </c>
      <c r="J24" s="7">
        <v>0</v>
      </c>
      <c r="K24" s="15">
        <f t="shared" si="1"/>
        <v>19.599999999999998</v>
      </c>
      <c r="L24" s="7">
        <v>0</v>
      </c>
      <c r="M24" s="7">
        <v>16</v>
      </c>
      <c r="N24" s="1">
        <f t="shared" si="2"/>
        <v>22.735999999999997</v>
      </c>
      <c r="O24" s="7">
        <v>22</v>
      </c>
      <c r="P24" s="2">
        <f t="shared" si="3"/>
        <v>29.148717948717945</v>
      </c>
      <c r="Q24" s="2">
        <v>29.2</v>
      </c>
      <c r="R24" s="16" t="s">
        <v>242</v>
      </c>
      <c r="S24" s="1"/>
      <c r="T24" s="1"/>
      <c r="U24" s="1"/>
      <c r="W24">
        <v>18.45</v>
      </c>
      <c r="X24">
        <f t="shared" si="4"/>
        <v>21.401999999999997</v>
      </c>
      <c r="Y24" s="23">
        <f t="shared" si="5"/>
        <v>7.7980000000000018</v>
      </c>
    </row>
    <row r="25" spans="1:25" x14ac:dyDescent="0.25">
      <c r="A25" s="17" t="s">
        <v>17</v>
      </c>
      <c r="B25" s="5">
        <v>1</v>
      </c>
      <c r="C25" s="5">
        <v>78001</v>
      </c>
      <c r="D25" s="4">
        <v>7501608620254</v>
      </c>
      <c r="E25" s="3" t="s">
        <v>98</v>
      </c>
      <c r="F25" s="18">
        <v>1</v>
      </c>
      <c r="G25" s="14">
        <v>38.4</v>
      </c>
      <c r="H25" s="15">
        <f t="shared" si="0"/>
        <v>38.4</v>
      </c>
      <c r="I25" s="7">
        <v>0</v>
      </c>
      <c r="J25" s="7">
        <v>0</v>
      </c>
      <c r="K25" s="15">
        <f t="shared" si="1"/>
        <v>38.4</v>
      </c>
      <c r="L25" s="7">
        <v>0</v>
      </c>
      <c r="M25" s="7">
        <v>16</v>
      </c>
      <c r="N25" s="1">
        <f t="shared" si="2"/>
        <v>44.543999999999997</v>
      </c>
      <c r="O25" s="7">
        <v>23</v>
      </c>
      <c r="P25" s="2">
        <f t="shared" si="3"/>
        <v>57.849350649350647</v>
      </c>
      <c r="Q25" s="2">
        <v>57.9</v>
      </c>
      <c r="R25" s="16" t="s">
        <v>239</v>
      </c>
      <c r="S25" s="1"/>
      <c r="T25" s="1"/>
      <c r="U25" s="1"/>
      <c r="W25">
        <v>50.78</v>
      </c>
      <c r="X25">
        <f t="shared" si="4"/>
        <v>58.904799999999994</v>
      </c>
      <c r="Y25" s="23">
        <f t="shared" si="5"/>
        <v>-1.0047999999999959</v>
      </c>
    </row>
    <row r="26" spans="1:25" x14ac:dyDescent="0.25">
      <c r="A26" s="17" t="s">
        <v>17</v>
      </c>
      <c r="B26" s="5">
        <v>1</v>
      </c>
      <c r="C26" s="5"/>
      <c r="D26" s="4">
        <v>7501608620261</v>
      </c>
      <c r="E26" s="3" t="s">
        <v>142</v>
      </c>
      <c r="F26" s="18">
        <v>1</v>
      </c>
      <c r="G26" s="14">
        <v>71.5</v>
      </c>
      <c r="H26" s="15">
        <f t="shared" si="0"/>
        <v>71.5</v>
      </c>
      <c r="I26" s="7">
        <v>0</v>
      </c>
      <c r="J26" s="7">
        <v>0</v>
      </c>
      <c r="K26" s="15">
        <f t="shared" si="1"/>
        <v>71.5</v>
      </c>
      <c r="L26" s="7">
        <v>0</v>
      </c>
      <c r="M26" s="7">
        <v>16</v>
      </c>
      <c r="N26" s="1">
        <f t="shared" si="2"/>
        <v>82.94</v>
      </c>
      <c r="O26" s="7">
        <v>22</v>
      </c>
      <c r="P26" s="2">
        <f t="shared" si="3"/>
        <v>106.33333333333333</v>
      </c>
      <c r="Q26" s="2">
        <v>106.4</v>
      </c>
      <c r="R26" s="16" t="s">
        <v>239</v>
      </c>
      <c r="S26" s="1"/>
      <c r="T26" s="1"/>
      <c r="U26" s="1"/>
      <c r="W26">
        <v>89.4</v>
      </c>
      <c r="X26">
        <f t="shared" si="4"/>
        <v>103.70399999999999</v>
      </c>
      <c r="Y26" s="23">
        <f t="shared" si="5"/>
        <v>2.6960000000000122</v>
      </c>
    </row>
    <row r="27" spans="1:25" hidden="1" x14ac:dyDescent="0.25">
      <c r="A27" s="17" t="s">
        <v>17</v>
      </c>
      <c r="B27" s="5">
        <v>1</v>
      </c>
      <c r="C27" s="5">
        <v>75005</v>
      </c>
      <c r="D27" s="4">
        <v>7503002398043</v>
      </c>
      <c r="E27" s="3" t="s">
        <v>139</v>
      </c>
      <c r="F27" s="18">
        <v>12</v>
      </c>
      <c r="G27" s="14">
        <v>247.45</v>
      </c>
      <c r="H27" s="15">
        <f t="shared" si="0"/>
        <v>20.620833333333334</v>
      </c>
      <c r="I27" s="7">
        <v>0</v>
      </c>
      <c r="J27" s="7">
        <v>0</v>
      </c>
      <c r="K27" s="15">
        <f t="shared" si="1"/>
        <v>20.620833333333334</v>
      </c>
      <c r="L27" s="7">
        <v>0</v>
      </c>
      <c r="M27" s="7">
        <v>16</v>
      </c>
      <c r="N27" s="1">
        <f t="shared" si="2"/>
        <v>23.920166666666667</v>
      </c>
      <c r="O27" s="7">
        <v>23</v>
      </c>
      <c r="P27" s="2">
        <f t="shared" si="3"/>
        <v>31.065151515151516</v>
      </c>
      <c r="Q27" s="2">
        <v>30.9</v>
      </c>
      <c r="R27" s="16" t="s">
        <v>240</v>
      </c>
      <c r="S27" s="1"/>
      <c r="T27" s="1"/>
      <c r="U27" s="1"/>
      <c r="W27">
        <v>26.64</v>
      </c>
      <c r="X27">
        <f t="shared" si="4"/>
        <v>30.9024</v>
      </c>
      <c r="Y27" s="23">
        <f t="shared" si="5"/>
        <v>-2.400000000001512E-3</v>
      </c>
    </row>
    <row r="28" spans="1:25" x14ac:dyDescent="0.25">
      <c r="A28" s="17" t="s">
        <v>17</v>
      </c>
      <c r="B28" s="5">
        <v>1</v>
      </c>
      <c r="C28" s="5">
        <v>28103</v>
      </c>
      <c r="D28" s="4">
        <v>7503002398050</v>
      </c>
      <c r="E28" s="3" t="s">
        <v>92</v>
      </c>
      <c r="F28" s="18">
        <v>12</v>
      </c>
      <c r="G28" s="14">
        <v>239.5</v>
      </c>
      <c r="H28" s="15">
        <f t="shared" si="0"/>
        <v>19.958333333333332</v>
      </c>
      <c r="I28" s="7">
        <v>0</v>
      </c>
      <c r="J28" s="7">
        <v>0</v>
      </c>
      <c r="K28" s="15">
        <f t="shared" si="1"/>
        <v>19.958333333333332</v>
      </c>
      <c r="L28" s="7">
        <v>0</v>
      </c>
      <c r="M28" s="7">
        <v>16</v>
      </c>
      <c r="N28" s="1">
        <f t="shared" si="2"/>
        <v>23.151666666666664</v>
      </c>
      <c r="O28" s="7">
        <v>22</v>
      </c>
      <c r="P28" s="2">
        <f t="shared" si="3"/>
        <v>29.681623931623928</v>
      </c>
      <c r="Q28" s="2">
        <v>29.7</v>
      </c>
      <c r="R28" s="16" t="s">
        <v>239</v>
      </c>
      <c r="S28" s="1"/>
      <c r="T28" s="1"/>
      <c r="U28" s="1"/>
      <c r="W28">
        <v>16.809999999999999</v>
      </c>
      <c r="X28">
        <f t="shared" si="4"/>
        <v>19.499599999999997</v>
      </c>
      <c r="Y28" s="23">
        <f t="shared" si="5"/>
        <v>10.200400000000002</v>
      </c>
    </row>
    <row r="29" spans="1:25" hidden="1" x14ac:dyDescent="0.25">
      <c r="A29" s="17" t="s">
        <v>17</v>
      </c>
      <c r="B29" s="5">
        <v>1</v>
      </c>
      <c r="C29" s="5">
        <v>750255</v>
      </c>
      <c r="D29" s="4">
        <v>7506196298007</v>
      </c>
      <c r="E29" s="3" t="s">
        <v>33</v>
      </c>
      <c r="F29" s="18">
        <v>20</v>
      </c>
      <c r="G29" s="14">
        <v>220.25</v>
      </c>
      <c r="H29" s="15">
        <f t="shared" si="0"/>
        <v>11.012499999999999</v>
      </c>
      <c r="I29" s="7">
        <v>0</v>
      </c>
      <c r="J29" s="7">
        <v>0</v>
      </c>
      <c r="K29" s="15">
        <f t="shared" si="1"/>
        <v>11.012499999999999</v>
      </c>
      <c r="L29" s="7">
        <v>0</v>
      </c>
      <c r="M29" s="7">
        <v>16</v>
      </c>
      <c r="N29" s="1">
        <f t="shared" si="2"/>
        <v>12.774499999999998</v>
      </c>
      <c r="O29" s="7">
        <v>23</v>
      </c>
      <c r="P29" s="2">
        <f t="shared" si="3"/>
        <v>16.590259740259736</v>
      </c>
      <c r="Q29" s="2">
        <v>16.600000000000001</v>
      </c>
      <c r="R29" s="16" t="s">
        <v>240</v>
      </c>
      <c r="S29" s="1"/>
      <c r="T29" s="1"/>
      <c r="U29" s="1"/>
      <c r="W29">
        <v>14.31</v>
      </c>
      <c r="X29">
        <f t="shared" si="4"/>
        <v>16.599599999999999</v>
      </c>
      <c r="Y29" s="23">
        <f t="shared" si="5"/>
        <v>4.0000000000262048E-4</v>
      </c>
    </row>
    <row r="30" spans="1:25" x14ac:dyDescent="0.25">
      <c r="A30" s="17" t="s">
        <v>17</v>
      </c>
      <c r="B30" s="5">
        <v>1</v>
      </c>
      <c r="C30" s="5">
        <v>750464</v>
      </c>
      <c r="D30" s="4">
        <v>7506196298960</v>
      </c>
      <c r="E30" s="3" t="s">
        <v>66</v>
      </c>
      <c r="F30" s="18">
        <v>20</v>
      </c>
      <c r="G30" s="14">
        <v>191.35</v>
      </c>
      <c r="H30" s="15">
        <f t="shared" si="0"/>
        <v>9.567499999999999</v>
      </c>
      <c r="I30" s="7">
        <v>0</v>
      </c>
      <c r="J30" s="7">
        <v>0</v>
      </c>
      <c r="K30" s="15">
        <f t="shared" si="1"/>
        <v>9.567499999999999</v>
      </c>
      <c r="L30" s="7">
        <v>0</v>
      </c>
      <c r="M30" s="7">
        <v>16</v>
      </c>
      <c r="N30" s="1">
        <f t="shared" si="2"/>
        <v>11.098299999999998</v>
      </c>
      <c r="O30" s="7">
        <v>22</v>
      </c>
      <c r="P30" s="2">
        <f t="shared" si="3"/>
        <v>14.22858974358974</v>
      </c>
      <c r="Q30" s="2">
        <v>14.3</v>
      </c>
      <c r="R30" s="16" t="s">
        <v>239</v>
      </c>
      <c r="S30" s="1"/>
      <c r="T30" s="1"/>
      <c r="U30" s="1"/>
      <c r="W30">
        <v>11.12</v>
      </c>
      <c r="X30">
        <f t="shared" si="4"/>
        <v>12.899199999999999</v>
      </c>
      <c r="Y30" s="23">
        <f t="shared" si="5"/>
        <v>1.400800000000002</v>
      </c>
    </row>
    <row r="31" spans="1:25" hidden="1" x14ac:dyDescent="0.25">
      <c r="A31" s="7"/>
      <c r="B31" s="5"/>
      <c r="C31" s="5"/>
      <c r="D31" s="4"/>
      <c r="E31" s="3"/>
      <c r="F31" s="6"/>
      <c r="G31" s="14"/>
      <c r="H31" s="15" t="e">
        <f t="shared" si="0"/>
        <v>#DIV/0!</v>
      </c>
      <c r="I31" s="7">
        <v>0</v>
      </c>
      <c r="J31" s="7">
        <v>0</v>
      </c>
      <c r="K31" s="15" t="e">
        <f t="shared" si="1"/>
        <v>#DIV/0!</v>
      </c>
      <c r="L31" s="7">
        <v>0</v>
      </c>
      <c r="M31" s="7">
        <v>0</v>
      </c>
      <c r="N31" s="1" t="e">
        <f t="shared" si="2"/>
        <v>#DIV/0!</v>
      </c>
      <c r="O31" s="7">
        <v>0</v>
      </c>
      <c r="P31" s="2" t="e">
        <f t="shared" si="3"/>
        <v>#DIV/0!</v>
      </c>
      <c r="Q31" s="2"/>
      <c r="R31" s="16"/>
      <c r="S31" s="1"/>
      <c r="T31" s="1"/>
      <c r="U31" s="1"/>
    </row>
    <row r="32" spans="1:25" hidden="1" x14ac:dyDescent="0.25">
      <c r="A32" s="7"/>
      <c r="B32" s="5"/>
      <c r="C32" s="5"/>
      <c r="D32" s="4"/>
      <c r="E32" s="3"/>
      <c r="F32" s="6"/>
      <c r="G32" s="14"/>
      <c r="H32" s="15" t="e">
        <f t="shared" si="0"/>
        <v>#DIV/0!</v>
      </c>
      <c r="I32" s="7">
        <v>0</v>
      </c>
      <c r="J32" s="7">
        <v>0</v>
      </c>
      <c r="K32" s="15" t="e">
        <f t="shared" si="1"/>
        <v>#DIV/0!</v>
      </c>
      <c r="L32" s="7">
        <v>0</v>
      </c>
      <c r="M32" s="7">
        <v>0</v>
      </c>
      <c r="N32" s="1" t="e">
        <f t="shared" si="2"/>
        <v>#DIV/0!</v>
      </c>
      <c r="O32" s="7">
        <v>0</v>
      </c>
      <c r="P32" s="2" t="e">
        <f t="shared" si="3"/>
        <v>#DIV/0!</v>
      </c>
      <c r="Q32" s="2"/>
      <c r="R32" s="16"/>
      <c r="S32" s="1"/>
      <c r="T32" s="1"/>
      <c r="U32" s="1"/>
    </row>
    <row r="33" spans="1:21" hidden="1" x14ac:dyDescent="0.25">
      <c r="A33" s="7"/>
      <c r="B33" s="5"/>
      <c r="C33" s="5"/>
      <c r="D33" s="4"/>
      <c r="E33" s="3"/>
      <c r="F33" s="6"/>
      <c r="G33" s="14"/>
      <c r="H33" s="15" t="e">
        <f t="shared" si="0"/>
        <v>#DIV/0!</v>
      </c>
      <c r="I33" s="7">
        <v>0</v>
      </c>
      <c r="J33" s="7">
        <v>0</v>
      </c>
      <c r="K33" s="15" t="e">
        <f t="shared" si="1"/>
        <v>#DIV/0!</v>
      </c>
      <c r="L33" s="7">
        <v>0</v>
      </c>
      <c r="M33" s="7">
        <v>0</v>
      </c>
      <c r="N33" s="1" t="e">
        <f t="shared" si="2"/>
        <v>#DIV/0!</v>
      </c>
      <c r="O33" s="7">
        <v>0</v>
      </c>
      <c r="P33" s="2" t="e">
        <f t="shared" si="3"/>
        <v>#DIV/0!</v>
      </c>
      <c r="Q33" s="2"/>
      <c r="R33" s="16"/>
      <c r="S33" s="1"/>
      <c r="T33" s="1"/>
      <c r="U33" s="1"/>
    </row>
    <row r="34" spans="1:21" hidden="1" x14ac:dyDescent="0.25">
      <c r="A34" s="7"/>
      <c r="B34" s="5"/>
      <c r="C34" s="5"/>
      <c r="D34" s="4"/>
      <c r="E34" s="3"/>
      <c r="F34" s="6"/>
      <c r="G34" s="14"/>
      <c r="H34" s="15" t="e">
        <f t="shared" si="0"/>
        <v>#DIV/0!</v>
      </c>
      <c r="I34" s="7">
        <v>0</v>
      </c>
      <c r="J34" s="7">
        <v>0</v>
      </c>
      <c r="K34" s="15" t="e">
        <f t="shared" si="1"/>
        <v>#DIV/0!</v>
      </c>
      <c r="L34" s="7">
        <v>0</v>
      </c>
      <c r="M34" s="7">
        <v>0</v>
      </c>
      <c r="N34" s="1" t="e">
        <f t="shared" si="2"/>
        <v>#DIV/0!</v>
      </c>
      <c r="O34" s="7">
        <v>0</v>
      </c>
      <c r="P34" s="2" t="e">
        <f t="shared" si="3"/>
        <v>#DIV/0!</v>
      </c>
      <c r="Q34" s="2"/>
      <c r="R34" s="16"/>
      <c r="S34" s="1"/>
      <c r="T34" s="1"/>
      <c r="U34" s="1"/>
    </row>
    <row r="35" spans="1:21" hidden="1" x14ac:dyDescent="0.25">
      <c r="A35" s="7"/>
      <c r="B35" s="5"/>
      <c r="C35" s="5"/>
      <c r="D35" s="4"/>
      <c r="E35" s="3"/>
      <c r="F35" s="6"/>
      <c r="G35" s="14"/>
      <c r="H35" s="15" t="e">
        <f t="shared" si="0"/>
        <v>#DIV/0!</v>
      </c>
      <c r="I35" s="7">
        <v>0</v>
      </c>
      <c r="J35" s="7">
        <v>0</v>
      </c>
      <c r="K35" s="15" t="e">
        <f t="shared" si="1"/>
        <v>#DIV/0!</v>
      </c>
      <c r="L35" s="7">
        <v>0</v>
      </c>
      <c r="M35" s="7">
        <v>0</v>
      </c>
      <c r="N35" s="1" t="e">
        <f t="shared" si="2"/>
        <v>#DIV/0!</v>
      </c>
      <c r="O35" s="7">
        <v>0</v>
      </c>
      <c r="P35" s="2" t="e">
        <f t="shared" si="3"/>
        <v>#DIV/0!</v>
      </c>
      <c r="Q35" s="2"/>
      <c r="R35" s="16"/>
      <c r="S35" s="1"/>
      <c r="T35" s="1"/>
      <c r="U35" s="1"/>
    </row>
    <row r="36" spans="1:21" hidden="1" x14ac:dyDescent="0.25">
      <c r="A36" s="7"/>
      <c r="B36" s="5"/>
      <c r="C36" s="5"/>
      <c r="D36" s="4"/>
      <c r="E36" s="3"/>
      <c r="F36" s="6"/>
      <c r="G36" s="14"/>
      <c r="H36" s="15" t="e">
        <f t="shared" si="0"/>
        <v>#DIV/0!</v>
      </c>
      <c r="I36" s="7">
        <v>0</v>
      </c>
      <c r="J36" s="7">
        <v>0</v>
      </c>
      <c r="K36" s="15" t="e">
        <f t="shared" si="1"/>
        <v>#DIV/0!</v>
      </c>
      <c r="L36" s="7">
        <v>0</v>
      </c>
      <c r="M36" s="7">
        <v>0</v>
      </c>
      <c r="N36" s="1" t="e">
        <f t="shared" si="2"/>
        <v>#DIV/0!</v>
      </c>
      <c r="O36" s="7">
        <v>0</v>
      </c>
      <c r="P36" s="2" t="e">
        <f t="shared" si="3"/>
        <v>#DIV/0!</v>
      </c>
      <c r="Q36" s="2"/>
      <c r="R36" s="16"/>
      <c r="S36" s="1"/>
      <c r="T36" s="1"/>
      <c r="U36" s="1"/>
    </row>
    <row r="37" spans="1:21" hidden="1" x14ac:dyDescent="0.25">
      <c r="A37" s="7"/>
      <c r="B37" s="5"/>
      <c r="C37" s="5"/>
      <c r="D37" s="4"/>
      <c r="E37" s="3"/>
      <c r="F37" s="6"/>
      <c r="G37" s="14"/>
      <c r="H37" s="15" t="e">
        <f t="shared" si="0"/>
        <v>#DIV/0!</v>
      </c>
      <c r="I37" s="7">
        <v>0</v>
      </c>
      <c r="J37" s="7">
        <v>0</v>
      </c>
      <c r="K37" s="15" t="e">
        <f t="shared" si="1"/>
        <v>#DIV/0!</v>
      </c>
      <c r="L37" s="7">
        <v>0</v>
      </c>
      <c r="M37" s="7">
        <v>0</v>
      </c>
      <c r="N37" s="1" t="e">
        <f t="shared" si="2"/>
        <v>#DIV/0!</v>
      </c>
      <c r="O37" s="7">
        <v>0</v>
      </c>
      <c r="P37" s="2" t="e">
        <f t="shared" si="3"/>
        <v>#DIV/0!</v>
      </c>
      <c r="Q37" s="2"/>
      <c r="R37" s="16"/>
      <c r="S37" s="1"/>
      <c r="T37" s="1"/>
      <c r="U37" s="1"/>
    </row>
    <row r="38" spans="1:21" hidden="1" x14ac:dyDescent="0.25">
      <c r="A38" s="7"/>
      <c r="B38" s="5"/>
      <c r="C38" s="5"/>
      <c r="D38" s="4"/>
      <c r="E38" s="3"/>
      <c r="F38" s="6"/>
      <c r="G38" s="14"/>
      <c r="H38" s="15" t="e">
        <f t="shared" si="0"/>
        <v>#DIV/0!</v>
      </c>
      <c r="I38" s="7">
        <v>0</v>
      </c>
      <c r="J38" s="7">
        <v>0</v>
      </c>
      <c r="K38" s="15" t="e">
        <f t="shared" si="1"/>
        <v>#DIV/0!</v>
      </c>
      <c r="L38" s="7">
        <v>0</v>
      </c>
      <c r="M38" s="7">
        <v>0</v>
      </c>
      <c r="N38" s="1" t="e">
        <f t="shared" si="2"/>
        <v>#DIV/0!</v>
      </c>
      <c r="O38" s="7">
        <v>0</v>
      </c>
      <c r="P38" s="2" t="e">
        <f t="shared" si="3"/>
        <v>#DIV/0!</v>
      </c>
      <c r="Q38" s="2"/>
      <c r="R38" s="16"/>
      <c r="S38" s="1"/>
      <c r="T38" s="1"/>
      <c r="U38" s="1"/>
    </row>
    <row r="39" spans="1:21" hidden="1" x14ac:dyDescent="0.25">
      <c r="A39" s="7"/>
      <c r="B39" s="5"/>
      <c r="C39" s="5"/>
      <c r="D39" s="4"/>
      <c r="E39" s="3"/>
      <c r="F39" s="6"/>
      <c r="G39" s="14"/>
      <c r="H39" s="15" t="e">
        <f t="shared" si="0"/>
        <v>#DIV/0!</v>
      </c>
      <c r="I39" s="7">
        <v>0</v>
      </c>
      <c r="J39" s="7">
        <v>0</v>
      </c>
      <c r="K39" s="15" t="e">
        <f t="shared" si="1"/>
        <v>#DIV/0!</v>
      </c>
      <c r="L39" s="7">
        <v>0</v>
      </c>
      <c r="M39" s="7">
        <v>0</v>
      </c>
      <c r="N39" s="1" t="e">
        <f t="shared" si="2"/>
        <v>#DIV/0!</v>
      </c>
      <c r="O39" s="7">
        <v>0</v>
      </c>
      <c r="P39" s="2" t="e">
        <f t="shared" si="3"/>
        <v>#DIV/0!</v>
      </c>
      <c r="Q39" s="2"/>
      <c r="R39" s="16"/>
      <c r="S39" s="1"/>
      <c r="T39" s="1"/>
      <c r="U39" s="1"/>
    </row>
    <row r="40" spans="1:21" hidden="1" x14ac:dyDescent="0.25">
      <c r="A40" s="7"/>
      <c r="B40" s="5"/>
      <c r="C40" s="5"/>
      <c r="D40" s="4"/>
      <c r="E40" s="3"/>
      <c r="F40" s="6"/>
      <c r="G40" s="14"/>
      <c r="H40" s="15" t="e">
        <f t="shared" si="0"/>
        <v>#DIV/0!</v>
      </c>
      <c r="I40" s="7">
        <v>0</v>
      </c>
      <c r="J40" s="7">
        <v>0</v>
      </c>
      <c r="K40" s="15" t="e">
        <f t="shared" si="1"/>
        <v>#DIV/0!</v>
      </c>
      <c r="L40" s="7">
        <v>0</v>
      </c>
      <c r="M40" s="7">
        <v>0</v>
      </c>
      <c r="N40" s="1" t="e">
        <f t="shared" si="2"/>
        <v>#DIV/0!</v>
      </c>
      <c r="O40" s="7">
        <v>0</v>
      </c>
      <c r="P40" s="2" t="e">
        <f t="shared" si="3"/>
        <v>#DIV/0!</v>
      </c>
      <c r="Q40" s="2"/>
      <c r="R40" s="16"/>
      <c r="S40" s="1"/>
      <c r="T40" s="1"/>
      <c r="U40" s="1"/>
    </row>
    <row r="41" spans="1:21" hidden="1" x14ac:dyDescent="0.25">
      <c r="A41" s="7"/>
      <c r="B41" s="5"/>
      <c r="C41" s="5"/>
      <c r="D41" s="4"/>
      <c r="E41" s="3"/>
      <c r="F41" s="6"/>
      <c r="G41" s="14"/>
      <c r="H41" s="15" t="e">
        <f t="shared" si="0"/>
        <v>#DIV/0!</v>
      </c>
      <c r="I41" s="7">
        <v>0</v>
      </c>
      <c r="J41" s="7">
        <v>0</v>
      </c>
      <c r="K41" s="15" t="e">
        <f t="shared" si="1"/>
        <v>#DIV/0!</v>
      </c>
      <c r="L41" s="7">
        <v>0</v>
      </c>
      <c r="M41" s="7">
        <v>0</v>
      </c>
      <c r="N41" s="1" t="e">
        <f t="shared" si="2"/>
        <v>#DIV/0!</v>
      </c>
      <c r="O41" s="7">
        <v>0</v>
      </c>
      <c r="P41" s="2" t="e">
        <f t="shared" si="3"/>
        <v>#DIV/0!</v>
      </c>
      <c r="Q41" s="2"/>
      <c r="R41" s="16"/>
      <c r="S41" s="1"/>
      <c r="T41" s="1"/>
      <c r="U41" s="1"/>
    </row>
    <row r="42" spans="1:21" hidden="1" x14ac:dyDescent="0.25">
      <c r="A42" s="7"/>
      <c r="B42" s="5"/>
      <c r="C42" s="5"/>
      <c r="D42" s="4"/>
      <c r="E42" s="3"/>
      <c r="F42" s="6"/>
      <c r="G42" s="14"/>
      <c r="H42" s="15" t="e">
        <f t="shared" si="0"/>
        <v>#DIV/0!</v>
      </c>
      <c r="I42" s="7">
        <v>0</v>
      </c>
      <c r="J42" s="7">
        <v>0</v>
      </c>
      <c r="K42" s="15" t="e">
        <f t="shared" si="1"/>
        <v>#DIV/0!</v>
      </c>
      <c r="L42" s="7">
        <v>0</v>
      </c>
      <c r="M42" s="7">
        <v>0</v>
      </c>
      <c r="N42" s="1" t="e">
        <f t="shared" si="2"/>
        <v>#DIV/0!</v>
      </c>
      <c r="O42" s="7">
        <v>0</v>
      </c>
      <c r="P42" s="2" t="e">
        <f t="shared" si="3"/>
        <v>#DIV/0!</v>
      </c>
      <c r="Q42" s="2"/>
      <c r="R42" s="16"/>
      <c r="S42" s="1"/>
      <c r="T42" s="1"/>
      <c r="U42" s="1"/>
    </row>
    <row r="43" spans="1:21" hidden="1" x14ac:dyDescent="0.25">
      <c r="A43" s="7"/>
      <c r="B43" s="5"/>
      <c r="C43" s="5"/>
      <c r="D43" s="4"/>
      <c r="E43" s="3"/>
      <c r="F43" s="6"/>
      <c r="G43" s="14"/>
      <c r="H43" s="15" t="e">
        <f t="shared" si="0"/>
        <v>#DIV/0!</v>
      </c>
      <c r="I43" s="7">
        <v>0</v>
      </c>
      <c r="J43" s="7">
        <v>0</v>
      </c>
      <c r="K43" s="15" t="e">
        <f t="shared" si="1"/>
        <v>#DIV/0!</v>
      </c>
      <c r="L43" s="7">
        <v>0</v>
      </c>
      <c r="M43" s="7">
        <v>0</v>
      </c>
      <c r="N43" s="1" t="e">
        <f t="shared" si="2"/>
        <v>#DIV/0!</v>
      </c>
      <c r="O43" s="7">
        <v>0</v>
      </c>
      <c r="P43" s="2" t="e">
        <f t="shared" si="3"/>
        <v>#DIV/0!</v>
      </c>
      <c r="Q43" s="2"/>
      <c r="R43" s="16"/>
      <c r="S43" s="1"/>
      <c r="T43" s="1"/>
      <c r="U43" s="1"/>
    </row>
    <row r="44" spans="1:21" hidden="1" x14ac:dyDescent="0.25">
      <c r="A44" s="7"/>
      <c r="B44" s="5"/>
      <c r="C44" s="5"/>
      <c r="D44" s="4"/>
      <c r="E44" s="3"/>
      <c r="F44" s="6"/>
      <c r="G44" s="14"/>
      <c r="H44" s="15" t="e">
        <f t="shared" si="0"/>
        <v>#DIV/0!</v>
      </c>
      <c r="I44" s="7">
        <v>0</v>
      </c>
      <c r="J44" s="7">
        <v>0</v>
      </c>
      <c r="K44" s="15" t="e">
        <f t="shared" si="1"/>
        <v>#DIV/0!</v>
      </c>
      <c r="L44" s="7">
        <v>0</v>
      </c>
      <c r="M44" s="7">
        <v>0</v>
      </c>
      <c r="N44" s="1" t="e">
        <f t="shared" si="2"/>
        <v>#DIV/0!</v>
      </c>
      <c r="O44" s="7">
        <v>0</v>
      </c>
      <c r="P44" s="2" t="e">
        <f t="shared" si="3"/>
        <v>#DIV/0!</v>
      </c>
      <c r="Q44" s="2"/>
      <c r="R44" s="16"/>
      <c r="S44" s="1"/>
      <c r="T44" s="1"/>
      <c r="U44" s="1"/>
    </row>
    <row r="45" spans="1:21" hidden="1" x14ac:dyDescent="0.25">
      <c r="A45" s="7"/>
      <c r="B45" s="5"/>
      <c r="C45" s="5"/>
      <c r="D45" s="4"/>
      <c r="E45" s="3"/>
      <c r="F45" s="6"/>
      <c r="G45" s="14"/>
      <c r="H45" s="15" t="e">
        <f t="shared" si="0"/>
        <v>#DIV/0!</v>
      </c>
      <c r="I45" s="7">
        <v>0</v>
      </c>
      <c r="J45" s="7">
        <v>0</v>
      </c>
      <c r="K45" s="15" t="e">
        <f t="shared" si="1"/>
        <v>#DIV/0!</v>
      </c>
      <c r="L45" s="7">
        <v>0</v>
      </c>
      <c r="M45" s="7">
        <v>0</v>
      </c>
      <c r="N45" s="1" t="e">
        <f t="shared" si="2"/>
        <v>#DIV/0!</v>
      </c>
      <c r="O45" s="7">
        <v>0</v>
      </c>
      <c r="P45" s="2" t="e">
        <f t="shared" si="3"/>
        <v>#DIV/0!</v>
      </c>
      <c r="Q45" s="2"/>
      <c r="R45" s="16"/>
      <c r="S45" s="1"/>
      <c r="T45" s="1"/>
      <c r="U45" s="1"/>
    </row>
    <row r="46" spans="1:21" hidden="1" x14ac:dyDescent="0.25">
      <c r="A46" s="7"/>
      <c r="B46" s="5"/>
      <c r="C46" s="5"/>
      <c r="D46" s="4"/>
      <c r="E46" s="3"/>
      <c r="F46" s="6"/>
      <c r="G46" s="14"/>
      <c r="H46" s="15" t="e">
        <f t="shared" si="0"/>
        <v>#DIV/0!</v>
      </c>
      <c r="I46" s="7">
        <v>0</v>
      </c>
      <c r="J46" s="7">
        <v>0</v>
      </c>
      <c r="K46" s="15" t="e">
        <f t="shared" si="1"/>
        <v>#DIV/0!</v>
      </c>
      <c r="L46" s="7">
        <v>0</v>
      </c>
      <c r="M46" s="7">
        <v>0</v>
      </c>
      <c r="N46" s="1" t="e">
        <f t="shared" si="2"/>
        <v>#DIV/0!</v>
      </c>
      <c r="O46" s="7">
        <v>0</v>
      </c>
      <c r="P46" s="2" t="e">
        <f t="shared" si="3"/>
        <v>#DIV/0!</v>
      </c>
      <c r="Q46" s="2"/>
      <c r="R46" s="16"/>
      <c r="S46" s="1"/>
      <c r="T46" s="1"/>
      <c r="U46" s="1"/>
    </row>
    <row r="47" spans="1:21" hidden="1" x14ac:dyDescent="0.25">
      <c r="A47" s="7"/>
      <c r="B47" s="5"/>
      <c r="C47" s="5"/>
      <c r="D47" s="4"/>
      <c r="E47" s="3"/>
      <c r="F47" s="6"/>
      <c r="G47" s="14"/>
      <c r="H47" s="15" t="e">
        <f t="shared" si="0"/>
        <v>#DIV/0!</v>
      </c>
      <c r="I47" s="7">
        <v>0</v>
      </c>
      <c r="J47" s="7">
        <v>0</v>
      </c>
      <c r="K47" s="15" t="e">
        <f t="shared" si="1"/>
        <v>#DIV/0!</v>
      </c>
      <c r="L47" s="7">
        <v>0</v>
      </c>
      <c r="M47" s="7">
        <v>0</v>
      </c>
      <c r="N47" s="1" t="e">
        <f t="shared" si="2"/>
        <v>#DIV/0!</v>
      </c>
      <c r="O47" s="7">
        <v>0</v>
      </c>
      <c r="P47" s="2" t="e">
        <f t="shared" si="3"/>
        <v>#DIV/0!</v>
      </c>
      <c r="Q47" s="2"/>
      <c r="R47" s="16"/>
      <c r="S47" s="1"/>
      <c r="T47" s="1"/>
      <c r="U47" s="1"/>
    </row>
    <row r="48" spans="1:21" hidden="1" x14ac:dyDescent="0.25">
      <c r="A48" s="7"/>
      <c r="B48" s="5"/>
      <c r="C48" s="5"/>
      <c r="D48" s="4"/>
      <c r="E48" s="3"/>
      <c r="F48" s="6"/>
      <c r="G48" s="14"/>
      <c r="H48" s="15" t="e">
        <f t="shared" si="0"/>
        <v>#DIV/0!</v>
      </c>
      <c r="I48" s="7">
        <v>0</v>
      </c>
      <c r="J48" s="7">
        <v>0</v>
      </c>
      <c r="K48" s="15" t="e">
        <f t="shared" si="1"/>
        <v>#DIV/0!</v>
      </c>
      <c r="L48" s="7">
        <v>0</v>
      </c>
      <c r="M48" s="7">
        <v>0</v>
      </c>
      <c r="N48" s="1" t="e">
        <f t="shared" si="2"/>
        <v>#DIV/0!</v>
      </c>
      <c r="O48" s="7">
        <v>0</v>
      </c>
      <c r="P48" s="2" t="e">
        <f t="shared" si="3"/>
        <v>#DIV/0!</v>
      </c>
      <c r="Q48" s="2"/>
      <c r="R48" s="16"/>
      <c r="S48" s="1"/>
      <c r="T48" s="1"/>
      <c r="U48" s="1"/>
    </row>
    <row r="49" spans="1:21" hidden="1" x14ac:dyDescent="0.25">
      <c r="A49" s="7"/>
      <c r="B49" s="5"/>
      <c r="C49" s="5"/>
      <c r="D49" s="4"/>
      <c r="E49" s="3"/>
      <c r="F49" s="6"/>
      <c r="G49" s="14"/>
      <c r="H49" s="15" t="e">
        <f t="shared" si="0"/>
        <v>#DIV/0!</v>
      </c>
      <c r="I49" s="7">
        <v>0</v>
      </c>
      <c r="J49" s="7">
        <v>0</v>
      </c>
      <c r="K49" s="15" t="e">
        <f t="shared" si="1"/>
        <v>#DIV/0!</v>
      </c>
      <c r="L49" s="7">
        <v>0</v>
      </c>
      <c r="M49" s="7">
        <v>0</v>
      </c>
      <c r="N49" s="1" t="e">
        <f t="shared" si="2"/>
        <v>#DIV/0!</v>
      </c>
      <c r="O49" s="7">
        <v>0</v>
      </c>
      <c r="P49" s="2" t="e">
        <f t="shared" si="3"/>
        <v>#DIV/0!</v>
      </c>
      <c r="Q49" s="2"/>
      <c r="R49" s="16"/>
      <c r="S49" s="1"/>
      <c r="T49" s="1"/>
      <c r="U49" s="1"/>
    </row>
    <row r="50" spans="1:21" hidden="1" x14ac:dyDescent="0.25">
      <c r="A50" s="7"/>
      <c r="B50" s="5"/>
      <c r="C50" s="5"/>
      <c r="D50" s="4"/>
      <c r="E50" s="3"/>
      <c r="F50" s="6"/>
      <c r="G50" s="14"/>
      <c r="H50" s="15" t="e">
        <f t="shared" si="0"/>
        <v>#DIV/0!</v>
      </c>
      <c r="I50" s="7">
        <v>0</v>
      </c>
      <c r="J50" s="7">
        <v>0</v>
      </c>
      <c r="K50" s="15" t="e">
        <f t="shared" si="1"/>
        <v>#DIV/0!</v>
      </c>
      <c r="L50" s="7">
        <v>0</v>
      </c>
      <c r="M50" s="7">
        <v>0</v>
      </c>
      <c r="N50" s="1" t="e">
        <f t="shared" si="2"/>
        <v>#DIV/0!</v>
      </c>
      <c r="O50" s="7">
        <v>0</v>
      </c>
      <c r="P50" s="2" t="e">
        <f t="shared" si="3"/>
        <v>#DIV/0!</v>
      </c>
      <c r="Q50" s="2"/>
      <c r="R50" s="16"/>
      <c r="S50" s="1"/>
      <c r="T50" s="1"/>
      <c r="U50" s="1"/>
    </row>
    <row r="51" spans="1:21" hidden="1" x14ac:dyDescent="0.25">
      <c r="A51" s="7"/>
      <c r="B51" s="5"/>
      <c r="C51" s="5"/>
      <c r="D51" s="4"/>
      <c r="E51" s="3"/>
      <c r="F51" s="6"/>
      <c r="G51" s="14"/>
      <c r="H51" s="15" t="e">
        <f t="shared" si="0"/>
        <v>#DIV/0!</v>
      </c>
      <c r="I51" s="7">
        <v>0</v>
      </c>
      <c r="J51" s="7">
        <v>0</v>
      </c>
      <c r="K51" s="15" t="e">
        <f t="shared" si="1"/>
        <v>#DIV/0!</v>
      </c>
      <c r="L51" s="7">
        <v>0</v>
      </c>
      <c r="M51" s="7">
        <v>0</v>
      </c>
      <c r="N51" s="1" t="e">
        <f t="shared" si="2"/>
        <v>#DIV/0!</v>
      </c>
      <c r="O51" s="7">
        <v>0</v>
      </c>
      <c r="P51" s="2" t="e">
        <f t="shared" si="3"/>
        <v>#DIV/0!</v>
      </c>
      <c r="Q51" s="2"/>
      <c r="R51" s="16"/>
      <c r="S51" s="1"/>
      <c r="T51" s="1"/>
      <c r="U51" s="1"/>
    </row>
    <row r="52" spans="1:21" hidden="1" x14ac:dyDescent="0.25">
      <c r="A52" s="7"/>
      <c r="B52" s="5"/>
      <c r="C52" s="5"/>
      <c r="D52" s="4"/>
      <c r="E52" s="3"/>
      <c r="F52" s="6"/>
      <c r="G52" s="14"/>
      <c r="H52" s="15" t="e">
        <f t="shared" si="0"/>
        <v>#DIV/0!</v>
      </c>
      <c r="I52" s="7">
        <v>0</v>
      </c>
      <c r="J52" s="7">
        <v>0</v>
      </c>
      <c r="K52" s="15" t="e">
        <f t="shared" si="1"/>
        <v>#DIV/0!</v>
      </c>
      <c r="L52" s="7">
        <v>0</v>
      </c>
      <c r="M52" s="7">
        <v>0</v>
      </c>
      <c r="N52" s="1" t="e">
        <f t="shared" si="2"/>
        <v>#DIV/0!</v>
      </c>
      <c r="O52" s="7">
        <v>0</v>
      </c>
      <c r="P52" s="2" t="e">
        <f t="shared" si="3"/>
        <v>#DIV/0!</v>
      </c>
      <c r="Q52" s="2"/>
      <c r="R52" s="16"/>
      <c r="S52" s="1"/>
      <c r="T52" s="1"/>
      <c r="U52" s="1"/>
    </row>
    <row r="53" spans="1:21" hidden="1" x14ac:dyDescent="0.25">
      <c r="A53" s="7"/>
      <c r="B53" s="5"/>
      <c r="C53" s="5"/>
      <c r="D53" s="4"/>
      <c r="E53" s="3"/>
      <c r="F53" s="6"/>
      <c r="G53" s="14"/>
      <c r="H53" s="15" t="e">
        <f t="shared" si="0"/>
        <v>#DIV/0!</v>
      </c>
      <c r="I53" s="7">
        <v>0</v>
      </c>
      <c r="J53" s="7">
        <v>0</v>
      </c>
      <c r="K53" s="15" t="e">
        <f t="shared" si="1"/>
        <v>#DIV/0!</v>
      </c>
      <c r="L53" s="7">
        <v>0</v>
      </c>
      <c r="M53" s="7">
        <v>0</v>
      </c>
      <c r="N53" s="1" t="e">
        <f t="shared" si="2"/>
        <v>#DIV/0!</v>
      </c>
      <c r="O53" s="7">
        <v>0</v>
      </c>
      <c r="P53" s="2" t="e">
        <f t="shared" si="3"/>
        <v>#DIV/0!</v>
      </c>
      <c r="Q53" s="2"/>
      <c r="R53" s="16"/>
      <c r="S53" s="1"/>
      <c r="T53" s="1"/>
      <c r="U53" s="1"/>
    </row>
  </sheetData>
  <autoFilter ref="A8:Y53">
    <filterColumn colId="17">
      <filters>
        <filter val="C250419"/>
      </filters>
    </filterColumn>
  </autoFilter>
  <mergeCells count="1">
    <mergeCell ref="D4:H5"/>
  </mergeCells>
  <conditionalFormatting sqref="I9:J9">
    <cfRule type="cellIs" dxfId="34" priority="5" operator="greaterThan">
      <formula>0</formula>
    </cfRule>
  </conditionalFormatting>
  <conditionalFormatting sqref="L9:M9">
    <cfRule type="cellIs" dxfId="33" priority="6" operator="greaterThan">
      <formula>0</formula>
    </cfRule>
  </conditionalFormatting>
  <conditionalFormatting sqref="I10:J53">
    <cfRule type="cellIs" dxfId="32" priority="2" operator="greaterThan">
      <formula>0</formula>
    </cfRule>
  </conditionalFormatting>
  <conditionalFormatting sqref="L31:M53 L10:L30">
    <cfRule type="cellIs" dxfId="31" priority="3" operator="greaterThan">
      <formula>0</formula>
    </cfRule>
  </conditionalFormatting>
  <conditionalFormatting sqref="M10:M30">
    <cfRule type="cellIs" dxfId="3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3"/>
  <sheetViews>
    <sheetView topLeftCell="D1" workbookViewId="0">
      <selection activeCell="D1" sqref="A1:XFD1048576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38.8554687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</cols>
  <sheetData>
    <row r="4" spans="1:21" x14ac:dyDescent="0.25">
      <c r="C4" s="31" t="s">
        <v>233</v>
      </c>
      <c r="D4" s="32"/>
      <c r="E4" s="32"/>
      <c r="F4" s="32"/>
      <c r="G4" s="33"/>
    </row>
    <row r="5" spans="1:21" x14ac:dyDescent="0.25">
      <c r="C5" s="34"/>
      <c r="D5" s="35"/>
      <c r="E5" s="35"/>
      <c r="F5" s="35"/>
      <c r="G5" s="36"/>
    </row>
    <row r="6" spans="1:21" s="8" customFormat="1" ht="17.25" x14ac:dyDescent="0.25">
      <c r="C6" s="9"/>
      <c r="D6" s="9"/>
      <c r="E6" s="9"/>
      <c r="F6" s="10"/>
      <c r="G6" s="9"/>
    </row>
    <row r="7" spans="1:21" x14ac:dyDescent="0.25">
      <c r="F7" s="11" t="s">
        <v>213</v>
      </c>
      <c r="G7" s="11" t="s">
        <v>213</v>
      </c>
      <c r="J7" s="11" t="s">
        <v>214</v>
      </c>
      <c r="M7" s="37" t="s">
        <v>241</v>
      </c>
      <c r="N7" s="37"/>
      <c r="O7" s="37"/>
      <c r="P7" s="37"/>
    </row>
    <row r="8" spans="1:21" x14ac:dyDescent="0.25">
      <c r="A8" s="13" t="s">
        <v>216</v>
      </c>
      <c r="B8" s="13" t="s">
        <v>217</v>
      </c>
      <c r="C8" s="13" t="s">
        <v>218</v>
      </c>
      <c r="D8" s="13" t="s">
        <v>219</v>
      </c>
      <c r="E8" s="13" t="s">
        <v>220</v>
      </c>
      <c r="F8" s="13" t="s">
        <v>221</v>
      </c>
      <c r="G8" s="13" t="s">
        <v>222</v>
      </c>
      <c r="H8" s="13" t="s">
        <v>223</v>
      </c>
      <c r="I8" s="13" t="s">
        <v>224</v>
      </c>
      <c r="J8" s="13" t="s">
        <v>225</v>
      </c>
      <c r="K8" s="13" t="s">
        <v>226</v>
      </c>
      <c r="L8" s="19" t="s">
        <v>227</v>
      </c>
      <c r="M8" s="13" t="s">
        <v>234</v>
      </c>
      <c r="N8" s="13" t="s">
        <v>235</v>
      </c>
      <c r="O8" s="13" t="s">
        <v>236</v>
      </c>
      <c r="P8" s="13" t="s">
        <v>237</v>
      </c>
    </row>
    <row r="9" spans="1:21" x14ac:dyDescent="0.25">
      <c r="A9" s="17" t="s">
        <v>17</v>
      </c>
      <c r="B9" s="5">
        <v>1</v>
      </c>
      <c r="C9" s="4" t="s">
        <v>193</v>
      </c>
      <c r="D9" s="3" t="s">
        <v>194</v>
      </c>
      <c r="E9" s="18">
        <v>48</v>
      </c>
      <c r="F9" s="14">
        <v>1471.1999999999998</v>
      </c>
      <c r="G9" s="15">
        <f t="shared" ref="G9:G30" si="0">+F9/E9</f>
        <v>30.649999999999995</v>
      </c>
      <c r="H9" s="7">
        <v>0</v>
      </c>
      <c r="I9" s="7">
        <v>0</v>
      </c>
      <c r="J9" s="15">
        <f t="shared" ref="J9:J30" si="1">+G9*((100-H9)/100)*((100-I9)/100)</f>
        <v>30.649999999999995</v>
      </c>
      <c r="K9" s="7">
        <v>0</v>
      </c>
      <c r="L9" s="20">
        <v>16</v>
      </c>
      <c r="M9" s="24">
        <v>0</v>
      </c>
      <c r="N9" s="24">
        <v>0</v>
      </c>
      <c r="O9" s="24">
        <v>0</v>
      </c>
      <c r="P9" s="24">
        <v>1</v>
      </c>
      <c r="R9" s="22">
        <f>+M9*E9</f>
        <v>0</v>
      </c>
      <c r="S9" s="22">
        <f>+N9*E9</f>
        <v>0</v>
      </c>
      <c r="T9" s="22">
        <f>+O9*E9</f>
        <v>0</v>
      </c>
      <c r="U9" s="22">
        <f>+P9*E9</f>
        <v>48</v>
      </c>
    </row>
    <row r="10" spans="1:21" x14ac:dyDescent="0.25">
      <c r="A10" s="17" t="s">
        <v>17</v>
      </c>
      <c r="B10" s="5">
        <v>1</v>
      </c>
      <c r="C10" s="4">
        <v>602499161011</v>
      </c>
      <c r="D10" s="3" t="s">
        <v>165</v>
      </c>
      <c r="E10" s="18">
        <v>12</v>
      </c>
      <c r="F10" s="14">
        <v>239.5</v>
      </c>
      <c r="G10" s="15">
        <f t="shared" si="0"/>
        <v>19.958333333333332</v>
      </c>
      <c r="H10" s="7">
        <v>0</v>
      </c>
      <c r="I10" s="7">
        <v>0</v>
      </c>
      <c r="J10" s="15">
        <f t="shared" si="1"/>
        <v>19.958333333333332</v>
      </c>
      <c r="K10" s="7">
        <v>0</v>
      </c>
      <c r="L10" s="20">
        <v>16</v>
      </c>
      <c r="M10" s="24">
        <v>4</v>
      </c>
      <c r="N10" s="24">
        <v>6</v>
      </c>
      <c r="O10" s="24">
        <v>0</v>
      </c>
      <c r="P10" s="24">
        <v>2</v>
      </c>
      <c r="R10" s="22">
        <f t="shared" ref="R10:R30" si="2">+M10*E10</f>
        <v>48</v>
      </c>
      <c r="S10" s="22">
        <f t="shared" ref="S10:S30" si="3">+N10*E10</f>
        <v>72</v>
      </c>
      <c r="T10" s="22">
        <f t="shared" ref="T10:T30" si="4">+O10*E10</f>
        <v>0</v>
      </c>
      <c r="U10" s="22">
        <f t="shared" ref="U10:U30" si="5">+P10*E10</f>
        <v>24</v>
      </c>
    </row>
    <row r="11" spans="1:21" x14ac:dyDescent="0.25">
      <c r="A11" s="17" t="s">
        <v>17</v>
      </c>
      <c r="B11" s="5">
        <v>1</v>
      </c>
      <c r="C11" s="4">
        <v>602499161530</v>
      </c>
      <c r="D11" s="3" t="s">
        <v>120</v>
      </c>
      <c r="E11" s="18">
        <v>12</v>
      </c>
      <c r="F11" s="14">
        <v>237.8</v>
      </c>
      <c r="G11" s="15">
        <f t="shared" si="0"/>
        <v>19.816666666666666</v>
      </c>
      <c r="H11" s="7">
        <v>0</v>
      </c>
      <c r="I11" s="7">
        <v>0</v>
      </c>
      <c r="J11" s="15">
        <f t="shared" si="1"/>
        <v>19.816666666666666</v>
      </c>
      <c r="K11" s="7">
        <v>0</v>
      </c>
      <c r="L11" s="20">
        <v>16</v>
      </c>
      <c r="M11" s="24">
        <v>4</v>
      </c>
      <c r="N11" s="24">
        <v>0</v>
      </c>
      <c r="O11" s="24">
        <v>3</v>
      </c>
      <c r="P11" s="24">
        <v>10</v>
      </c>
      <c r="R11" s="22">
        <f t="shared" si="2"/>
        <v>48</v>
      </c>
      <c r="S11" s="22">
        <f t="shared" si="3"/>
        <v>0</v>
      </c>
      <c r="T11" s="22">
        <f t="shared" si="4"/>
        <v>36</v>
      </c>
      <c r="U11" s="22">
        <f t="shared" si="5"/>
        <v>120</v>
      </c>
    </row>
    <row r="12" spans="1:21" x14ac:dyDescent="0.25">
      <c r="A12" s="17" t="s">
        <v>17</v>
      </c>
      <c r="B12" s="5">
        <v>1</v>
      </c>
      <c r="C12" s="4">
        <v>602499161547</v>
      </c>
      <c r="D12" s="3" t="s">
        <v>206</v>
      </c>
      <c r="E12" s="18">
        <v>12</v>
      </c>
      <c r="F12" s="14">
        <v>237.8</v>
      </c>
      <c r="G12" s="15">
        <f t="shared" si="0"/>
        <v>19.816666666666666</v>
      </c>
      <c r="H12" s="7">
        <v>0</v>
      </c>
      <c r="I12" s="7">
        <v>0</v>
      </c>
      <c r="J12" s="15">
        <f t="shared" si="1"/>
        <v>19.816666666666666</v>
      </c>
      <c r="K12" s="7">
        <v>0</v>
      </c>
      <c r="L12" s="20">
        <v>16</v>
      </c>
      <c r="M12" s="25">
        <v>8</v>
      </c>
      <c r="N12" s="25">
        <v>1</v>
      </c>
      <c r="O12" s="25">
        <v>5</v>
      </c>
      <c r="P12" s="25">
        <v>6</v>
      </c>
      <c r="R12" s="22">
        <f t="shared" si="2"/>
        <v>96</v>
      </c>
      <c r="S12" s="22">
        <f t="shared" si="3"/>
        <v>12</v>
      </c>
      <c r="T12" s="22">
        <f t="shared" si="4"/>
        <v>60</v>
      </c>
      <c r="U12" s="22">
        <f t="shared" si="5"/>
        <v>72</v>
      </c>
    </row>
    <row r="13" spans="1:21" x14ac:dyDescent="0.25">
      <c r="A13" s="17" t="s">
        <v>17</v>
      </c>
      <c r="B13" s="5">
        <v>1</v>
      </c>
      <c r="C13" s="4">
        <v>602499161554</v>
      </c>
      <c r="D13" s="3" t="s">
        <v>205</v>
      </c>
      <c r="E13" s="18">
        <v>12</v>
      </c>
      <c r="F13" s="14">
        <v>237.8</v>
      </c>
      <c r="G13" s="15">
        <f t="shared" si="0"/>
        <v>19.816666666666666</v>
      </c>
      <c r="H13" s="7">
        <v>0</v>
      </c>
      <c r="I13" s="7">
        <v>0</v>
      </c>
      <c r="J13" s="15">
        <f t="shared" si="1"/>
        <v>19.816666666666666</v>
      </c>
      <c r="K13" s="7">
        <v>0</v>
      </c>
      <c r="L13" s="20">
        <v>16</v>
      </c>
      <c r="M13" s="24">
        <v>2</v>
      </c>
      <c r="N13" s="24">
        <v>0</v>
      </c>
      <c r="O13" s="24">
        <v>0</v>
      </c>
      <c r="P13" s="24">
        <v>1</v>
      </c>
      <c r="R13" s="22">
        <f t="shared" si="2"/>
        <v>24</v>
      </c>
      <c r="S13" s="22">
        <f t="shared" si="3"/>
        <v>0</v>
      </c>
      <c r="T13" s="22">
        <f t="shared" si="4"/>
        <v>0</v>
      </c>
      <c r="U13" s="22">
        <f t="shared" si="5"/>
        <v>12</v>
      </c>
    </row>
    <row r="14" spans="1:21" x14ac:dyDescent="0.25">
      <c r="A14" s="17" t="s">
        <v>17</v>
      </c>
      <c r="B14" s="5">
        <v>1</v>
      </c>
      <c r="C14" s="4">
        <v>706347000870</v>
      </c>
      <c r="D14" s="3" t="s">
        <v>129</v>
      </c>
      <c r="E14" s="18">
        <v>6</v>
      </c>
      <c r="F14" s="14">
        <v>60.599999999999994</v>
      </c>
      <c r="G14" s="15">
        <f t="shared" si="0"/>
        <v>10.1</v>
      </c>
      <c r="H14" s="7">
        <v>0</v>
      </c>
      <c r="I14" s="7">
        <v>0</v>
      </c>
      <c r="J14" s="15">
        <f t="shared" si="1"/>
        <v>10.1</v>
      </c>
      <c r="K14" s="7">
        <v>0</v>
      </c>
      <c r="L14" s="20">
        <v>16</v>
      </c>
      <c r="M14" s="24">
        <v>0</v>
      </c>
      <c r="N14" s="24">
        <v>0</v>
      </c>
      <c r="O14" s="24">
        <v>1</v>
      </c>
      <c r="P14" s="24">
        <v>0</v>
      </c>
      <c r="R14" s="22">
        <f t="shared" si="2"/>
        <v>0</v>
      </c>
      <c r="S14" s="22">
        <f t="shared" si="3"/>
        <v>0</v>
      </c>
      <c r="T14" s="22">
        <f t="shared" si="4"/>
        <v>6</v>
      </c>
      <c r="U14" s="22">
        <f t="shared" si="5"/>
        <v>0</v>
      </c>
    </row>
    <row r="15" spans="1:21" x14ac:dyDescent="0.25">
      <c r="A15" s="17" t="s">
        <v>17</v>
      </c>
      <c r="B15" s="5">
        <v>1</v>
      </c>
      <c r="C15" s="4">
        <v>706347000887</v>
      </c>
      <c r="D15" s="3" t="s">
        <v>144</v>
      </c>
      <c r="E15" s="18">
        <v>6</v>
      </c>
      <c r="F15" s="14">
        <v>60.599999999999994</v>
      </c>
      <c r="G15" s="15">
        <f t="shared" si="0"/>
        <v>10.1</v>
      </c>
      <c r="H15" s="7">
        <v>0</v>
      </c>
      <c r="I15" s="7">
        <v>0</v>
      </c>
      <c r="J15" s="15">
        <f t="shared" si="1"/>
        <v>10.1</v>
      </c>
      <c r="K15" s="7">
        <v>0</v>
      </c>
      <c r="L15" s="20">
        <v>16</v>
      </c>
      <c r="M15" s="24">
        <v>1</v>
      </c>
      <c r="N15" s="24">
        <v>0</v>
      </c>
      <c r="O15" s="24">
        <v>0</v>
      </c>
      <c r="P15" s="24">
        <v>1</v>
      </c>
      <c r="R15" s="22">
        <f t="shared" si="2"/>
        <v>6</v>
      </c>
      <c r="S15" s="22">
        <f t="shared" si="3"/>
        <v>0</v>
      </c>
      <c r="T15" s="22">
        <f t="shared" si="4"/>
        <v>0</v>
      </c>
      <c r="U15" s="22">
        <f t="shared" si="5"/>
        <v>6</v>
      </c>
    </row>
    <row r="16" spans="1:21" x14ac:dyDescent="0.25">
      <c r="A16" s="17" t="s">
        <v>17</v>
      </c>
      <c r="B16" s="5">
        <v>1</v>
      </c>
      <c r="C16" s="4">
        <v>706347001174</v>
      </c>
      <c r="D16" s="3" t="s">
        <v>199</v>
      </c>
      <c r="E16" s="18">
        <v>12</v>
      </c>
      <c r="F16" s="14">
        <v>223.15</v>
      </c>
      <c r="G16" s="15">
        <f t="shared" si="0"/>
        <v>18.595833333333335</v>
      </c>
      <c r="H16" s="7">
        <v>0</v>
      </c>
      <c r="I16" s="7">
        <v>0</v>
      </c>
      <c r="J16" s="15">
        <f t="shared" si="1"/>
        <v>18.595833333333335</v>
      </c>
      <c r="K16" s="7">
        <v>0</v>
      </c>
      <c r="L16" s="20">
        <v>16</v>
      </c>
      <c r="M16" s="24">
        <v>0</v>
      </c>
      <c r="N16" s="24">
        <v>0</v>
      </c>
      <c r="O16" s="24">
        <v>0</v>
      </c>
      <c r="P16" s="24">
        <v>0</v>
      </c>
      <c r="R16" s="22">
        <f t="shared" si="2"/>
        <v>0</v>
      </c>
      <c r="S16" s="22">
        <f t="shared" si="3"/>
        <v>0</v>
      </c>
      <c r="T16" s="22">
        <f t="shared" si="4"/>
        <v>0</v>
      </c>
      <c r="U16" s="22">
        <f t="shared" si="5"/>
        <v>0</v>
      </c>
    </row>
    <row r="17" spans="1:21" x14ac:dyDescent="0.25">
      <c r="A17" s="17" t="s">
        <v>17</v>
      </c>
      <c r="B17" s="5">
        <v>1</v>
      </c>
      <c r="C17" s="4">
        <v>706347001181</v>
      </c>
      <c r="D17" s="3" t="s">
        <v>110</v>
      </c>
      <c r="E17" s="18">
        <v>12</v>
      </c>
      <c r="F17" s="14">
        <v>223.15</v>
      </c>
      <c r="G17" s="15">
        <f t="shared" si="0"/>
        <v>18.595833333333335</v>
      </c>
      <c r="H17" s="7">
        <v>0</v>
      </c>
      <c r="I17" s="7">
        <v>0</v>
      </c>
      <c r="J17" s="15">
        <f t="shared" si="1"/>
        <v>18.595833333333335</v>
      </c>
      <c r="K17" s="7">
        <v>0</v>
      </c>
      <c r="L17" s="20">
        <v>16</v>
      </c>
      <c r="M17" s="24">
        <v>0</v>
      </c>
      <c r="N17" s="24">
        <v>0</v>
      </c>
      <c r="O17" s="24">
        <v>0</v>
      </c>
      <c r="P17" s="24"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</row>
    <row r="18" spans="1:21" x14ac:dyDescent="0.25">
      <c r="A18" s="17" t="s">
        <v>17</v>
      </c>
      <c r="B18" s="5">
        <v>1</v>
      </c>
      <c r="C18" s="4">
        <v>706347001525</v>
      </c>
      <c r="D18" s="3" t="s">
        <v>161</v>
      </c>
      <c r="E18" s="18">
        <v>12</v>
      </c>
      <c r="F18" s="14">
        <v>122.75</v>
      </c>
      <c r="G18" s="15">
        <f t="shared" si="0"/>
        <v>10.229166666666666</v>
      </c>
      <c r="H18" s="7">
        <v>0</v>
      </c>
      <c r="I18" s="7">
        <v>0</v>
      </c>
      <c r="J18" s="15">
        <f t="shared" si="1"/>
        <v>10.229166666666666</v>
      </c>
      <c r="K18" s="7">
        <v>0</v>
      </c>
      <c r="L18" s="20">
        <v>16</v>
      </c>
      <c r="M18" s="24">
        <v>0</v>
      </c>
      <c r="N18" s="24">
        <v>1</v>
      </c>
      <c r="O18" s="24">
        <v>0</v>
      </c>
      <c r="P18" s="24">
        <v>0</v>
      </c>
      <c r="R18" s="22">
        <f t="shared" si="2"/>
        <v>0</v>
      </c>
      <c r="S18" s="22">
        <f t="shared" si="3"/>
        <v>12</v>
      </c>
      <c r="T18" s="22">
        <f t="shared" si="4"/>
        <v>0</v>
      </c>
      <c r="U18" s="22">
        <f t="shared" si="5"/>
        <v>0</v>
      </c>
    </row>
    <row r="19" spans="1:21" x14ac:dyDescent="0.25">
      <c r="A19" s="17" t="s">
        <v>17</v>
      </c>
      <c r="B19" s="5">
        <v>1</v>
      </c>
      <c r="C19" s="4">
        <v>7501119500366</v>
      </c>
      <c r="D19" s="3" t="s">
        <v>154</v>
      </c>
      <c r="E19" s="18">
        <v>12</v>
      </c>
      <c r="F19" s="14">
        <v>155.4</v>
      </c>
      <c r="G19" s="15">
        <f t="shared" si="0"/>
        <v>12.950000000000001</v>
      </c>
      <c r="H19" s="7">
        <v>0</v>
      </c>
      <c r="I19" s="7">
        <v>0</v>
      </c>
      <c r="J19" s="15">
        <f t="shared" si="1"/>
        <v>12.950000000000001</v>
      </c>
      <c r="K19" s="7">
        <v>0</v>
      </c>
      <c r="L19" s="20">
        <v>16</v>
      </c>
      <c r="M19" s="25">
        <v>7</v>
      </c>
      <c r="N19" s="25">
        <v>0</v>
      </c>
      <c r="O19" s="25">
        <v>0</v>
      </c>
      <c r="P19" s="25">
        <v>5</v>
      </c>
      <c r="R19" s="22">
        <f t="shared" si="2"/>
        <v>84</v>
      </c>
      <c r="S19" s="22">
        <f t="shared" si="3"/>
        <v>0</v>
      </c>
      <c r="T19" s="22">
        <f t="shared" si="4"/>
        <v>0</v>
      </c>
      <c r="U19" s="22">
        <f t="shared" si="5"/>
        <v>60</v>
      </c>
    </row>
    <row r="20" spans="1:21" x14ac:dyDescent="0.25">
      <c r="A20" s="17" t="s">
        <v>17</v>
      </c>
      <c r="B20" s="5">
        <v>1</v>
      </c>
      <c r="C20" s="4">
        <v>7501140700032</v>
      </c>
      <c r="D20" s="3" t="s">
        <v>152</v>
      </c>
      <c r="E20" s="18">
        <v>12</v>
      </c>
      <c r="F20" s="14">
        <v>90.95</v>
      </c>
      <c r="G20" s="15">
        <f t="shared" si="0"/>
        <v>7.5791666666666666</v>
      </c>
      <c r="H20" s="7">
        <v>0</v>
      </c>
      <c r="I20" s="7">
        <v>0</v>
      </c>
      <c r="J20" s="15">
        <f t="shared" si="1"/>
        <v>7.5791666666666666</v>
      </c>
      <c r="K20" s="7">
        <v>0</v>
      </c>
      <c r="L20" s="20">
        <v>16</v>
      </c>
      <c r="M20" s="24">
        <v>0</v>
      </c>
      <c r="N20" s="24">
        <v>2</v>
      </c>
      <c r="O20" s="24">
        <v>0</v>
      </c>
      <c r="P20" s="24">
        <v>0</v>
      </c>
      <c r="R20" s="22">
        <f t="shared" si="2"/>
        <v>0</v>
      </c>
      <c r="S20" s="22">
        <f t="shared" si="3"/>
        <v>24</v>
      </c>
      <c r="T20" s="22">
        <f t="shared" si="4"/>
        <v>0</v>
      </c>
      <c r="U20" s="22">
        <f t="shared" si="5"/>
        <v>0</v>
      </c>
    </row>
    <row r="21" spans="1:21" x14ac:dyDescent="0.25">
      <c r="A21" s="17" t="s">
        <v>17</v>
      </c>
      <c r="B21" s="5">
        <v>1</v>
      </c>
      <c r="C21" s="4">
        <v>7501140700049</v>
      </c>
      <c r="D21" s="3" t="s">
        <v>135</v>
      </c>
      <c r="E21" s="18">
        <v>12</v>
      </c>
      <c r="F21" s="14">
        <v>239.7</v>
      </c>
      <c r="G21" s="15">
        <f t="shared" si="0"/>
        <v>19.974999999999998</v>
      </c>
      <c r="H21" s="7">
        <v>0</v>
      </c>
      <c r="I21" s="7">
        <v>0</v>
      </c>
      <c r="J21" s="15">
        <f t="shared" si="1"/>
        <v>19.974999999999998</v>
      </c>
      <c r="K21" s="7">
        <v>0</v>
      </c>
      <c r="L21" s="20">
        <v>16</v>
      </c>
      <c r="M21" s="24">
        <v>1</v>
      </c>
      <c r="N21" s="24">
        <v>0</v>
      </c>
      <c r="O21" s="24">
        <v>0</v>
      </c>
      <c r="P21" s="24">
        <v>0</v>
      </c>
      <c r="R21" s="22">
        <f t="shared" si="2"/>
        <v>12</v>
      </c>
      <c r="S21" s="22">
        <f t="shared" si="3"/>
        <v>0</v>
      </c>
      <c r="T21" s="22">
        <f t="shared" si="4"/>
        <v>0</v>
      </c>
      <c r="U21" s="22">
        <f t="shared" si="5"/>
        <v>0</v>
      </c>
    </row>
    <row r="22" spans="1:21" x14ac:dyDescent="0.25">
      <c r="A22" s="17" t="s">
        <v>17</v>
      </c>
      <c r="B22" s="5">
        <v>1</v>
      </c>
      <c r="C22" s="4">
        <v>7501140700308</v>
      </c>
      <c r="D22" s="3" t="s">
        <v>88</v>
      </c>
      <c r="E22" s="18">
        <v>24</v>
      </c>
      <c r="F22" s="14">
        <v>434.4</v>
      </c>
      <c r="G22" s="15">
        <f t="shared" si="0"/>
        <v>18.099999999999998</v>
      </c>
      <c r="H22" s="7">
        <v>0</v>
      </c>
      <c r="I22" s="7">
        <v>0</v>
      </c>
      <c r="J22" s="15">
        <f t="shared" si="1"/>
        <v>18.099999999999998</v>
      </c>
      <c r="K22" s="7">
        <v>0</v>
      </c>
      <c r="L22" s="20">
        <v>16</v>
      </c>
      <c r="M22" s="24">
        <v>0</v>
      </c>
      <c r="N22" s="24">
        <v>0</v>
      </c>
      <c r="O22" s="24">
        <v>0</v>
      </c>
      <c r="P22" s="24">
        <v>0</v>
      </c>
      <c r="R22" s="22">
        <f t="shared" si="2"/>
        <v>0</v>
      </c>
      <c r="S22" s="22">
        <f t="shared" si="3"/>
        <v>0</v>
      </c>
      <c r="T22" s="22">
        <f t="shared" si="4"/>
        <v>0</v>
      </c>
      <c r="U22" s="22">
        <f t="shared" si="5"/>
        <v>0</v>
      </c>
    </row>
    <row r="23" spans="1:21" x14ac:dyDescent="0.25">
      <c r="A23" s="17" t="s">
        <v>17</v>
      </c>
      <c r="B23" s="5">
        <v>1</v>
      </c>
      <c r="C23" s="4">
        <v>7501140700315</v>
      </c>
      <c r="D23" s="3" t="s">
        <v>86</v>
      </c>
      <c r="E23" s="18">
        <v>24</v>
      </c>
      <c r="F23" s="14">
        <v>434.4</v>
      </c>
      <c r="G23" s="15">
        <f t="shared" si="0"/>
        <v>18.099999999999998</v>
      </c>
      <c r="H23" s="7">
        <v>0</v>
      </c>
      <c r="I23" s="7">
        <v>0</v>
      </c>
      <c r="J23" s="15">
        <f t="shared" si="1"/>
        <v>18.099999999999998</v>
      </c>
      <c r="K23" s="7">
        <v>0</v>
      </c>
      <c r="L23" s="20">
        <v>16</v>
      </c>
      <c r="M23" s="24">
        <v>0</v>
      </c>
      <c r="N23" s="24">
        <v>0</v>
      </c>
      <c r="O23" s="24">
        <v>0</v>
      </c>
      <c r="P23" s="24">
        <v>0</v>
      </c>
      <c r="R23" s="22">
        <f t="shared" si="2"/>
        <v>0</v>
      </c>
      <c r="S23" s="22">
        <f t="shared" si="3"/>
        <v>0</v>
      </c>
      <c r="T23" s="22">
        <f t="shared" si="4"/>
        <v>0</v>
      </c>
      <c r="U23" s="22">
        <f t="shared" si="5"/>
        <v>0</v>
      </c>
    </row>
    <row r="24" spans="1:21" x14ac:dyDescent="0.25">
      <c r="A24" s="17" t="s">
        <v>17</v>
      </c>
      <c r="B24" s="5">
        <v>1</v>
      </c>
      <c r="C24" s="4">
        <v>7501140700469</v>
      </c>
      <c r="D24" s="3" t="s">
        <v>125</v>
      </c>
      <c r="E24" s="18">
        <v>6</v>
      </c>
      <c r="F24" s="14">
        <v>117.6</v>
      </c>
      <c r="G24" s="15">
        <f t="shared" si="0"/>
        <v>19.599999999999998</v>
      </c>
      <c r="H24" s="7">
        <v>0</v>
      </c>
      <c r="I24" s="7">
        <v>0</v>
      </c>
      <c r="J24" s="15">
        <f t="shared" si="1"/>
        <v>19.599999999999998</v>
      </c>
      <c r="K24" s="7">
        <v>0</v>
      </c>
      <c r="L24" s="20">
        <v>16</v>
      </c>
      <c r="M24" s="25">
        <v>2</v>
      </c>
      <c r="N24" s="25">
        <v>0</v>
      </c>
      <c r="O24" s="25">
        <v>0</v>
      </c>
      <c r="P24" s="25">
        <v>2</v>
      </c>
      <c r="R24" s="22">
        <f t="shared" si="2"/>
        <v>12</v>
      </c>
      <c r="S24" s="22">
        <f t="shared" si="3"/>
        <v>0</v>
      </c>
      <c r="T24" s="22">
        <f t="shared" si="4"/>
        <v>0</v>
      </c>
      <c r="U24" s="22">
        <f t="shared" si="5"/>
        <v>12</v>
      </c>
    </row>
    <row r="25" spans="1:21" x14ac:dyDescent="0.25">
      <c r="A25" s="17" t="s">
        <v>17</v>
      </c>
      <c r="B25" s="5">
        <v>1</v>
      </c>
      <c r="C25" s="4">
        <v>7501140700636</v>
      </c>
      <c r="D25" s="3" t="s">
        <v>94</v>
      </c>
      <c r="E25" s="18">
        <v>1</v>
      </c>
      <c r="F25" s="14">
        <v>38.4</v>
      </c>
      <c r="G25" s="15">
        <f t="shared" si="0"/>
        <v>38.4</v>
      </c>
      <c r="H25" s="7">
        <v>0</v>
      </c>
      <c r="I25" s="7">
        <v>0</v>
      </c>
      <c r="J25" s="15">
        <f t="shared" si="1"/>
        <v>38.4</v>
      </c>
      <c r="K25" s="7">
        <v>0</v>
      </c>
      <c r="L25" s="20">
        <v>16</v>
      </c>
      <c r="M25" s="25">
        <v>0</v>
      </c>
      <c r="N25" s="25">
        <v>4</v>
      </c>
      <c r="O25" s="25">
        <v>0</v>
      </c>
      <c r="P25" s="25">
        <v>0</v>
      </c>
      <c r="R25" s="22">
        <f t="shared" si="2"/>
        <v>0</v>
      </c>
      <c r="S25" s="22">
        <f t="shared" si="3"/>
        <v>4</v>
      </c>
      <c r="T25" s="22">
        <f t="shared" si="4"/>
        <v>0</v>
      </c>
      <c r="U25" s="22">
        <f t="shared" si="5"/>
        <v>0</v>
      </c>
    </row>
    <row r="26" spans="1:21" x14ac:dyDescent="0.25">
      <c r="A26" s="17" t="s">
        <v>17</v>
      </c>
      <c r="B26" s="5">
        <v>1</v>
      </c>
      <c r="C26" s="4">
        <v>7501608620261</v>
      </c>
      <c r="D26" s="3" t="s">
        <v>142</v>
      </c>
      <c r="E26" s="18">
        <v>1</v>
      </c>
      <c r="F26" s="14">
        <v>71.5</v>
      </c>
      <c r="G26" s="15">
        <f t="shared" si="0"/>
        <v>71.5</v>
      </c>
      <c r="H26" s="7">
        <v>0</v>
      </c>
      <c r="I26" s="7">
        <v>0</v>
      </c>
      <c r="J26" s="15">
        <f t="shared" si="1"/>
        <v>71.5</v>
      </c>
      <c r="K26" s="7">
        <v>0</v>
      </c>
      <c r="L26" s="20">
        <v>16</v>
      </c>
      <c r="M26" s="25">
        <v>0</v>
      </c>
      <c r="N26" s="25">
        <v>2</v>
      </c>
      <c r="O26" s="25">
        <v>0</v>
      </c>
      <c r="P26" s="25">
        <v>0</v>
      </c>
      <c r="R26" s="22">
        <f t="shared" si="2"/>
        <v>0</v>
      </c>
      <c r="S26" s="22">
        <f t="shared" si="3"/>
        <v>2</v>
      </c>
      <c r="T26" s="22">
        <f t="shared" si="4"/>
        <v>0</v>
      </c>
      <c r="U26" s="22">
        <f t="shared" si="5"/>
        <v>0</v>
      </c>
    </row>
    <row r="27" spans="1:21" x14ac:dyDescent="0.25">
      <c r="A27" s="17" t="s">
        <v>17</v>
      </c>
      <c r="B27" s="5">
        <v>1</v>
      </c>
      <c r="C27" s="4">
        <v>7503002398043</v>
      </c>
      <c r="D27" s="3" t="s">
        <v>139</v>
      </c>
      <c r="E27" s="18">
        <v>12</v>
      </c>
      <c r="F27" s="14">
        <v>247.45</v>
      </c>
      <c r="G27" s="15">
        <f t="shared" si="0"/>
        <v>20.620833333333334</v>
      </c>
      <c r="H27" s="7">
        <v>0</v>
      </c>
      <c r="I27" s="7">
        <v>0</v>
      </c>
      <c r="J27" s="15">
        <f t="shared" si="1"/>
        <v>20.620833333333334</v>
      </c>
      <c r="K27" s="7">
        <v>0</v>
      </c>
      <c r="L27" s="20">
        <v>16</v>
      </c>
      <c r="M27" s="25">
        <v>8</v>
      </c>
      <c r="N27" s="25">
        <v>0</v>
      </c>
      <c r="O27" s="25">
        <v>0</v>
      </c>
      <c r="P27" s="25">
        <v>5</v>
      </c>
      <c r="R27" s="22">
        <f t="shared" si="2"/>
        <v>96</v>
      </c>
      <c r="S27" s="22">
        <f t="shared" si="3"/>
        <v>0</v>
      </c>
      <c r="T27" s="22">
        <f t="shared" si="4"/>
        <v>0</v>
      </c>
      <c r="U27" s="22">
        <f t="shared" si="5"/>
        <v>60</v>
      </c>
    </row>
    <row r="28" spans="1:21" x14ac:dyDescent="0.25">
      <c r="A28" s="17" t="s">
        <v>17</v>
      </c>
      <c r="B28" s="5">
        <v>1</v>
      </c>
      <c r="C28" s="4">
        <v>7503002398050</v>
      </c>
      <c r="D28" s="3" t="s">
        <v>92</v>
      </c>
      <c r="E28" s="18">
        <v>12</v>
      </c>
      <c r="F28" s="14">
        <v>239.5</v>
      </c>
      <c r="G28" s="15">
        <f t="shared" si="0"/>
        <v>19.958333333333332</v>
      </c>
      <c r="H28" s="7">
        <v>0</v>
      </c>
      <c r="I28" s="7">
        <v>0</v>
      </c>
      <c r="J28" s="15">
        <f t="shared" si="1"/>
        <v>19.958333333333332</v>
      </c>
      <c r="K28" s="7">
        <v>0</v>
      </c>
      <c r="L28" s="20">
        <v>16</v>
      </c>
      <c r="M28" s="25">
        <v>0</v>
      </c>
      <c r="N28" s="25">
        <v>0</v>
      </c>
      <c r="O28" s="25">
        <v>0</v>
      </c>
      <c r="P28" s="25">
        <v>0</v>
      </c>
      <c r="R28" s="22">
        <f t="shared" si="2"/>
        <v>0</v>
      </c>
      <c r="S28" s="22">
        <f t="shared" si="3"/>
        <v>0</v>
      </c>
      <c r="T28" s="22">
        <f t="shared" si="4"/>
        <v>0</v>
      </c>
      <c r="U28" s="22">
        <f t="shared" si="5"/>
        <v>0</v>
      </c>
    </row>
    <row r="29" spans="1:21" x14ac:dyDescent="0.25">
      <c r="A29" s="17" t="s">
        <v>17</v>
      </c>
      <c r="B29" s="5">
        <v>1</v>
      </c>
      <c r="C29" s="4">
        <v>7506196298007</v>
      </c>
      <c r="D29" s="3" t="s">
        <v>33</v>
      </c>
      <c r="E29" s="18">
        <v>20</v>
      </c>
      <c r="F29" s="14">
        <v>220.25</v>
      </c>
      <c r="G29" s="15">
        <f t="shared" si="0"/>
        <v>11.012499999999999</v>
      </c>
      <c r="H29" s="7">
        <v>0</v>
      </c>
      <c r="I29" s="7">
        <v>0</v>
      </c>
      <c r="J29" s="15">
        <f t="shared" si="1"/>
        <v>11.012499999999999</v>
      </c>
      <c r="K29" s="7">
        <v>0</v>
      </c>
      <c r="L29" s="20">
        <v>16</v>
      </c>
      <c r="M29" s="24">
        <v>0</v>
      </c>
      <c r="N29" s="24">
        <v>0</v>
      </c>
      <c r="O29" s="24">
        <v>0</v>
      </c>
      <c r="P29" s="24">
        <v>0</v>
      </c>
      <c r="R29" s="22">
        <f t="shared" si="2"/>
        <v>0</v>
      </c>
      <c r="S29" s="22">
        <f t="shared" si="3"/>
        <v>0</v>
      </c>
      <c r="T29" s="22">
        <f t="shared" si="4"/>
        <v>0</v>
      </c>
      <c r="U29" s="22">
        <f t="shared" si="5"/>
        <v>0</v>
      </c>
    </row>
    <row r="30" spans="1:21" x14ac:dyDescent="0.25">
      <c r="A30" s="17" t="s">
        <v>17</v>
      </c>
      <c r="B30" s="5">
        <v>1</v>
      </c>
      <c r="C30" s="4">
        <v>7506196298960</v>
      </c>
      <c r="D30" s="3" t="s">
        <v>66</v>
      </c>
      <c r="E30" s="18">
        <v>20</v>
      </c>
      <c r="F30" s="14">
        <v>191.35</v>
      </c>
      <c r="G30" s="15">
        <f t="shared" si="0"/>
        <v>9.567499999999999</v>
      </c>
      <c r="H30" s="7">
        <v>0</v>
      </c>
      <c r="I30" s="7">
        <v>0</v>
      </c>
      <c r="J30" s="15">
        <f t="shared" si="1"/>
        <v>9.567499999999999</v>
      </c>
      <c r="K30" s="7">
        <v>0</v>
      </c>
      <c r="L30" s="20">
        <v>16</v>
      </c>
      <c r="M30" s="25">
        <v>5</v>
      </c>
      <c r="N30" s="25">
        <v>0</v>
      </c>
      <c r="O30" s="25">
        <v>0</v>
      </c>
      <c r="P30" s="25">
        <v>0</v>
      </c>
      <c r="R30" s="22">
        <f t="shared" si="2"/>
        <v>100</v>
      </c>
      <c r="S30" s="22">
        <f t="shared" si="3"/>
        <v>0</v>
      </c>
      <c r="T30" s="22">
        <f t="shared" si="4"/>
        <v>0</v>
      </c>
      <c r="U30" s="22">
        <f t="shared" si="5"/>
        <v>0</v>
      </c>
    </row>
    <row r="31" spans="1:21" x14ac:dyDescent="0.25">
      <c r="A31" s="7"/>
      <c r="B31" s="5"/>
      <c r="C31" s="4"/>
      <c r="D31" s="3"/>
      <c r="E31" s="6"/>
      <c r="F31" s="14"/>
      <c r="G31" s="15" t="e">
        <f t="shared" ref="G31:G53" si="6">+F31/E31</f>
        <v>#DIV/0!</v>
      </c>
      <c r="H31" s="7">
        <v>0</v>
      </c>
      <c r="I31" s="7">
        <v>0</v>
      </c>
      <c r="J31" s="15" t="e">
        <f t="shared" ref="J31:J53" si="7">+G31*((100-H31)/100)*((100-I31)/100)</f>
        <v>#DIV/0!</v>
      </c>
      <c r="K31" s="7">
        <v>0</v>
      </c>
      <c r="L31" s="20">
        <v>0</v>
      </c>
      <c r="M31" s="1"/>
      <c r="N31" s="1"/>
      <c r="O31" s="1"/>
      <c r="P31" s="1"/>
      <c r="R31" s="22"/>
      <c r="S31" s="22"/>
      <c r="T31" s="22"/>
      <c r="U31" s="22"/>
    </row>
    <row r="32" spans="1:21" x14ac:dyDescent="0.25">
      <c r="A32" s="7"/>
      <c r="B32" s="5"/>
      <c r="C32" s="4"/>
      <c r="D32" s="3"/>
      <c r="E32" s="6"/>
      <c r="F32" s="14"/>
      <c r="G32" s="15" t="e">
        <f t="shared" si="6"/>
        <v>#DIV/0!</v>
      </c>
      <c r="H32" s="7">
        <v>0</v>
      </c>
      <c r="I32" s="7">
        <v>0</v>
      </c>
      <c r="J32" s="15" t="e">
        <f t="shared" si="7"/>
        <v>#DIV/0!</v>
      </c>
      <c r="K32" s="7">
        <v>0</v>
      </c>
      <c r="L32" s="20">
        <v>0</v>
      </c>
      <c r="M32" s="1"/>
      <c r="N32" s="1"/>
      <c r="O32" s="1"/>
      <c r="P32" s="1"/>
    </row>
    <row r="33" spans="1:16" x14ac:dyDescent="0.25">
      <c r="A33" s="7"/>
      <c r="B33" s="5"/>
      <c r="C33" s="4"/>
      <c r="D33" s="3"/>
      <c r="E33" s="6"/>
      <c r="F33" s="14"/>
      <c r="G33" s="15" t="e">
        <f t="shared" si="6"/>
        <v>#DIV/0!</v>
      </c>
      <c r="H33" s="7">
        <v>0</v>
      </c>
      <c r="I33" s="7">
        <v>0</v>
      </c>
      <c r="J33" s="15" t="e">
        <f t="shared" si="7"/>
        <v>#DIV/0!</v>
      </c>
      <c r="K33" s="7">
        <v>0</v>
      </c>
      <c r="L33" s="20">
        <v>0</v>
      </c>
      <c r="M33" s="1"/>
      <c r="N33" s="1"/>
      <c r="O33" s="1"/>
      <c r="P33" s="1"/>
    </row>
    <row r="34" spans="1:16" x14ac:dyDescent="0.25">
      <c r="A34" s="7"/>
      <c r="B34" s="5"/>
      <c r="C34" s="4"/>
      <c r="D34" s="3"/>
      <c r="E34" s="6"/>
      <c r="F34" s="14"/>
      <c r="G34" s="15" t="e">
        <f t="shared" si="6"/>
        <v>#DIV/0!</v>
      </c>
      <c r="H34" s="7">
        <v>0</v>
      </c>
      <c r="I34" s="7">
        <v>0</v>
      </c>
      <c r="J34" s="15" t="e">
        <f t="shared" si="7"/>
        <v>#DIV/0!</v>
      </c>
      <c r="K34" s="7">
        <v>0</v>
      </c>
      <c r="L34" s="20">
        <v>0</v>
      </c>
      <c r="M34" s="1"/>
      <c r="N34" s="1"/>
      <c r="O34" s="1"/>
      <c r="P34" s="1"/>
    </row>
    <row r="35" spans="1:16" x14ac:dyDescent="0.25">
      <c r="A35" s="7"/>
      <c r="B35" s="5"/>
      <c r="C35" s="4"/>
      <c r="D35" s="3"/>
      <c r="E35" s="6"/>
      <c r="F35" s="14"/>
      <c r="G35" s="15" t="e">
        <f t="shared" si="6"/>
        <v>#DIV/0!</v>
      </c>
      <c r="H35" s="7">
        <v>0</v>
      </c>
      <c r="I35" s="7">
        <v>0</v>
      </c>
      <c r="J35" s="15" t="e">
        <f t="shared" si="7"/>
        <v>#DIV/0!</v>
      </c>
      <c r="K35" s="7">
        <v>0</v>
      </c>
      <c r="L35" s="20">
        <v>0</v>
      </c>
      <c r="M35" s="1"/>
      <c r="N35" s="1"/>
      <c r="O35" s="1"/>
      <c r="P35" s="1"/>
    </row>
    <row r="36" spans="1:16" x14ac:dyDescent="0.25">
      <c r="A36" s="7"/>
      <c r="B36" s="5"/>
      <c r="C36" s="4"/>
      <c r="D36" s="3"/>
      <c r="E36" s="6"/>
      <c r="F36" s="14"/>
      <c r="G36" s="15" t="e">
        <f t="shared" si="6"/>
        <v>#DIV/0!</v>
      </c>
      <c r="H36" s="7">
        <v>0</v>
      </c>
      <c r="I36" s="7">
        <v>0</v>
      </c>
      <c r="J36" s="15" t="e">
        <f t="shared" si="7"/>
        <v>#DIV/0!</v>
      </c>
      <c r="K36" s="7">
        <v>0</v>
      </c>
      <c r="L36" s="20">
        <v>0</v>
      </c>
      <c r="M36" s="1"/>
      <c r="N36" s="1"/>
      <c r="O36" s="1"/>
      <c r="P36" s="1"/>
    </row>
    <row r="37" spans="1:16" x14ac:dyDescent="0.25">
      <c r="A37" s="7"/>
      <c r="B37" s="5"/>
      <c r="C37" s="4"/>
      <c r="D37" s="3"/>
      <c r="E37" s="6"/>
      <c r="F37" s="14"/>
      <c r="G37" s="15" t="e">
        <f t="shared" si="6"/>
        <v>#DIV/0!</v>
      </c>
      <c r="H37" s="7">
        <v>0</v>
      </c>
      <c r="I37" s="7">
        <v>0</v>
      </c>
      <c r="J37" s="15" t="e">
        <f t="shared" si="7"/>
        <v>#DIV/0!</v>
      </c>
      <c r="K37" s="7">
        <v>0</v>
      </c>
      <c r="L37" s="20">
        <v>0</v>
      </c>
      <c r="M37" s="1"/>
      <c r="N37" s="1"/>
      <c r="O37" s="1"/>
      <c r="P37" s="1"/>
    </row>
    <row r="38" spans="1:16" x14ac:dyDescent="0.25">
      <c r="A38" s="7"/>
      <c r="B38" s="5"/>
      <c r="C38" s="4"/>
      <c r="D38" s="3"/>
      <c r="E38" s="6"/>
      <c r="F38" s="14"/>
      <c r="G38" s="15" t="e">
        <f t="shared" si="6"/>
        <v>#DIV/0!</v>
      </c>
      <c r="H38" s="7">
        <v>0</v>
      </c>
      <c r="I38" s="7">
        <v>0</v>
      </c>
      <c r="J38" s="15" t="e">
        <f t="shared" si="7"/>
        <v>#DIV/0!</v>
      </c>
      <c r="K38" s="7">
        <v>0</v>
      </c>
      <c r="L38" s="20">
        <v>0</v>
      </c>
      <c r="M38" s="1"/>
      <c r="N38" s="1"/>
      <c r="O38" s="1"/>
      <c r="P38" s="1"/>
    </row>
    <row r="39" spans="1:16" x14ac:dyDescent="0.25">
      <c r="A39" s="7"/>
      <c r="B39" s="5"/>
      <c r="C39" s="4"/>
      <c r="D39" s="3"/>
      <c r="E39" s="6"/>
      <c r="F39" s="14"/>
      <c r="G39" s="15" t="e">
        <f t="shared" si="6"/>
        <v>#DIV/0!</v>
      </c>
      <c r="H39" s="7">
        <v>0</v>
      </c>
      <c r="I39" s="7">
        <v>0</v>
      </c>
      <c r="J39" s="15" t="e">
        <f t="shared" si="7"/>
        <v>#DIV/0!</v>
      </c>
      <c r="K39" s="7">
        <v>0</v>
      </c>
      <c r="L39" s="7">
        <v>0</v>
      </c>
    </row>
    <row r="40" spans="1:16" x14ac:dyDescent="0.25">
      <c r="A40" s="7"/>
      <c r="B40" s="5"/>
      <c r="C40" s="4"/>
      <c r="D40" s="3"/>
      <c r="E40" s="6"/>
      <c r="F40" s="14"/>
      <c r="G40" s="15" t="e">
        <f t="shared" si="6"/>
        <v>#DIV/0!</v>
      </c>
      <c r="H40" s="7">
        <v>0</v>
      </c>
      <c r="I40" s="7">
        <v>0</v>
      </c>
      <c r="J40" s="15" t="e">
        <f t="shared" si="7"/>
        <v>#DIV/0!</v>
      </c>
      <c r="K40" s="7">
        <v>0</v>
      </c>
      <c r="L40" s="7">
        <v>0</v>
      </c>
    </row>
    <row r="41" spans="1:16" x14ac:dyDescent="0.25">
      <c r="A41" s="7"/>
      <c r="B41" s="5"/>
      <c r="C41" s="4"/>
      <c r="D41" s="3"/>
      <c r="E41" s="6"/>
      <c r="F41" s="14"/>
      <c r="G41" s="15" t="e">
        <f t="shared" si="6"/>
        <v>#DIV/0!</v>
      </c>
      <c r="H41" s="7">
        <v>0</v>
      </c>
      <c r="I41" s="7">
        <v>0</v>
      </c>
      <c r="J41" s="15" t="e">
        <f t="shared" si="7"/>
        <v>#DIV/0!</v>
      </c>
      <c r="K41" s="7">
        <v>0</v>
      </c>
      <c r="L41" s="7">
        <v>0</v>
      </c>
    </row>
    <row r="42" spans="1:16" x14ac:dyDescent="0.25">
      <c r="A42" s="7"/>
      <c r="B42" s="5"/>
      <c r="C42" s="4"/>
      <c r="D42" s="3"/>
      <c r="E42" s="6"/>
      <c r="F42" s="14"/>
      <c r="G42" s="15" t="e">
        <f t="shared" si="6"/>
        <v>#DIV/0!</v>
      </c>
      <c r="H42" s="7">
        <v>0</v>
      </c>
      <c r="I42" s="7">
        <v>0</v>
      </c>
      <c r="J42" s="15" t="e">
        <f t="shared" si="7"/>
        <v>#DIV/0!</v>
      </c>
      <c r="K42" s="7">
        <v>0</v>
      </c>
      <c r="L42" s="7">
        <v>0</v>
      </c>
    </row>
    <row r="43" spans="1:16" x14ac:dyDescent="0.25">
      <c r="A43" s="7"/>
      <c r="B43" s="5"/>
      <c r="C43" s="4"/>
      <c r="D43" s="3"/>
      <c r="E43" s="6"/>
      <c r="F43" s="14"/>
      <c r="G43" s="15" t="e">
        <f t="shared" si="6"/>
        <v>#DIV/0!</v>
      </c>
      <c r="H43" s="7">
        <v>0</v>
      </c>
      <c r="I43" s="7">
        <v>0</v>
      </c>
      <c r="J43" s="15" t="e">
        <f t="shared" si="7"/>
        <v>#DIV/0!</v>
      </c>
      <c r="K43" s="7">
        <v>0</v>
      </c>
      <c r="L43" s="7">
        <v>0</v>
      </c>
    </row>
    <row r="44" spans="1:16" x14ac:dyDescent="0.25">
      <c r="A44" s="7"/>
      <c r="B44" s="5"/>
      <c r="C44" s="4"/>
      <c r="D44" s="3"/>
      <c r="E44" s="6"/>
      <c r="F44" s="14"/>
      <c r="G44" s="15" t="e">
        <f t="shared" si="6"/>
        <v>#DIV/0!</v>
      </c>
      <c r="H44" s="7">
        <v>0</v>
      </c>
      <c r="I44" s="7">
        <v>0</v>
      </c>
      <c r="J44" s="15" t="e">
        <f t="shared" si="7"/>
        <v>#DIV/0!</v>
      </c>
      <c r="K44" s="7">
        <v>0</v>
      </c>
      <c r="L44" s="7">
        <v>0</v>
      </c>
    </row>
    <row r="45" spans="1:16" x14ac:dyDescent="0.25">
      <c r="A45" s="7"/>
      <c r="B45" s="5"/>
      <c r="C45" s="4"/>
      <c r="D45" s="3"/>
      <c r="E45" s="6"/>
      <c r="F45" s="14"/>
      <c r="G45" s="15" t="e">
        <f t="shared" si="6"/>
        <v>#DIV/0!</v>
      </c>
      <c r="H45" s="7">
        <v>0</v>
      </c>
      <c r="I45" s="7">
        <v>0</v>
      </c>
      <c r="J45" s="15" t="e">
        <f t="shared" si="7"/>
        <v>#DIV/0!</v>
      </c>
      <c r="K45" s="7">
        <v>0</v>
      </c>
      <c r="L45" s="7">
        <v>0</v>
      </c>
    </row>
    <row r="46" spans="1:16" x14ac:dyDescent="0.25">
      <c r="A46" s="7"/>
      <c r="B46" s="5"/>
      <c r="C46" s="4"/>
      <c r="D46" s="3"/>
      <c r="E46" s="6"/>
      <c r="F46" s="14"/>
      <c r="G46" s="15" t="e">
        <f t="shared" si="6"/>
        <v>#DIV/0!</v>
      </c>
      <c r="H46" s="7">
        <v>0</v>
      </c>
      <c r="I46" s="7">
        <v>0</v>
      </c>
      <c r="J46" s="15" t="e">
        <f t="shared" si="7"/>
        <v>#DIV/0!</v>
      </c>
      <c r="K46" s="7">
        <v>0</v>
      </c>
      <c r="L46" s="7">
        <v>0</v>
      </c>
    </row>
    <row r="47" spans="1:16" x14ac:dyDescent="0.25">
      <c r="A47" s="7"/>
      <c r="B47" s="5"/>
      <c r="C47" s="4"/>
      <c r="D47" s="3"/>
      <c r="E47" s="6"/>
      <c r="F47" s="14"/>
      <c r="G47" s="15" t="e">
        <f t="shared" si="6"/>
        <v>#DIV/0!</v>
      </c>
      <c r="H47" s="7">
        <v>0</v>
      </c>
      <c r="I47" s="7">
        <v>0</v>
      </c>
      <c r="J47" s="15" t="e">
        <f t="shared" si="7"/>
        <v>#DIV/0!</v>
      </c>
      <c r="K47" s="7">
        <v>0</v>
      </c>
      <c r="L47" s="7">
        <v>0</v>
      </c>
    </row>
    <row r="48" spans="1:16" x14ac:dyDescent="0.25">
      <c r="A48" s="7"/>
      <c r="B48" s="5"/>
      <c r="C48" s="4"/>
      <c r="D48" s="3"/>
      <c r="E48" s="6"/>
      <c r="F48" s="14"/>
      <c r="G48" s="15" t="e">
        <f t="shared" si="6"/>
        <v>#DIV/0!</v>
      </c>
      <c r="H48" s="7">
        <v>0</v>
      </c>
      <c r="I48" s="7">
        <v>0</v>
      </c>
      <c r="J48" s="15" t="e">
        <f t="shared" si="7"/>
        <v>#DIV/0!</v>
      </c>
      <c r="K48" s="7">
        <v>0</v>
      </c>
      <c r="L48" s="7">
        <v>0</v>
      </c>
    </row>
    <row r="49" spans="1:12" x14ac:dyDescent="0.25">
      <c r="A49" s="7"/>
      <c r="B49" s="5"/>
      <c r="C49" s="4"/>
      <c r="D49" s="3"/>
      <c r="E49" s="6"/>
      <c r="F49" s="14"/>
      <c r="G49" s="15" t="e">
        <f t="shared" si="6"/>
        <v>#DIV/0!</v>
      </c>
      <c r="H49" s="7">
        <v>0</v>
      </c>
      <c r="I49" s="7">
        <v>0</v>
      </c>
      <c r="J49" s="15" t="e">
        <f t="shared" si="7"/>
        <v>#DIV/0!</v>
      </c>
      <c r="K49" s="7">
        <v>0</v>
      </c>
      <c r="L49" s="7">
        <v>0</v>
      </c>
    </row>
    <row r="50" spans="1:12" x14ac:dyDescent="0.25">
      <c r="A50" s="7"/>
      <c r="B50" s="5"/>
      <c r="C50" s="4"/>
      <c r="D50" s="3"/>
      <c r="E50" s="6"/>
      <c r="F50" s="14"/>
      <c r="G50" s="15" t="e">
        <f t="shared" si="6"/>
        <v>#DIV/0!</v>
      </c>
      <c r="H50" s="7">
        <v>0</v>
      </c>
      <c r="I50" s="7">
        <v>0</v>
      </c>
      <c r="J50" s="15" t="e">
        <f t="shared" si="7"/>
        <v>#DIV/0!</v>
      </c>
      <c r="K50" s="7">
        <v>0</v>
      </c>
      <c r="L50" s="7">
        <v>0</v>
      </c>
    </row>
    <row r="51" spans="1:12" x14ac:dyDescent="0.25">
      <c r="A51" s="7"/>
      <c r="B51" s="5"/>
      <c r="C51" s="4"/>
      <c r="D51" s="3"/>
      <c r="E51" s="6"/>
      <c r="F51" s="14"/>
      <c r="G51" s="15" t="e">
        <f t="shared" si="6"/>
        <v>#DIV/0!</v>
      </c>
      <c r="H51" s="7">
        <v>0</v>
      </c>
      <c r="I51" s="7">
        <v>0</v>
      </c>
      <c r="J51" s="15" t="e">
        <f t="shared" si="7"/>
        <v>#DIV/0!</v>
      </c>
      <c r="K51" s="7">
        <v>0</v>
      </c>
      <c r="L51" s="7">
        <v>0</v>
      </c>
    </row>
    <row r="52" spans="1:12" x14ac:dyDescent="0.25">
      <c r="A52" s="7"/>
      <c r="B52" s="5"/>
      <c r="C52" s="4"/>
      <c r="D52" s="3"/>
      <c r="E52" s="6"/>
      <c r="F52" s="14"/>
      <c r="G52" s="15" t="e">
        <f t="shared" si="6"/>
        <v>#DIV/0!</v>
      </c>
      <c r="H52" s="7">
        <v>0</v>
      </c>
      <c r="I52" s="7">
        <v>0</v>
      </c>
      <c r="J52" s="15" t="e">
        <f t="shared" si="7"/>
        <v>#DIV/0!</v>
      </c>
      <c r="K52" s="7">
        <v>0</v>
      </c>
      <c r="L52" s="7">
        <v>0</v>
      </c>
    </row>
    <row r="53" spans="1:12" x14ac:dyDescent="0.25">
      <c r="A53" s="7"/>
      <c r="B53" s="5"/>
      <c r="C53" s="4"/>
      <c r="D53" s="3"/>
      <c r="E53" s="6"/>
      <c r="F53" s="14"/>
      <c r="G53" s="15" t="e">
        <f t="shared" si="6"/>
        <v>#DIV/0!</v>
      </c>
      <c r="H53" s="7">
        <v>0</v>
      </c>
      <c r="I53" s="7">
        <v>0</v>
      </c>
      <c r="J53" s="15" t="e">
        <f t="shared" si="7"/>
        <v>#DIV/0!</v>
      </c>
      <c r="K53" s="7">
        <v>0</v>
      </c>
      <c r="L53" s="7">
        <v>0</v>
      </c>
    </row>
  </sheetData>
  <sortState ref="A9:P30">
    <sortCondition ref="C9:C30"/>
  </sortState>
  <mergeCells count="2">
    <mergeCell ref="C4:G5"/>
    <mergeCell ref="M7:P7"/>
  </mergeCells>
  <conditionalFormatting sqref="H9:I9">
    <cfRule type="cellIs" dxfId="29" priority="5" operator="greaterThan">
      <formula>0</formula>
    </cfRule>
  </conditionalFormatting>
  <conditionalFormatting sqref="K9:L9">
    <cfRule type="cellIs" dxfId="28" priority="6" operator="greaterThan">
      <formula>0</formula>
    </cfRule>
  </conditionalFormatting>
  <conditionalFormatting sqref="H10:I53">
    <cfRule type="cellIs" dxfId="27" priority="3" operator="greaterThan">
      <formula>0</formula>
    </cfRule>
  </conditionalFormatting>
  <conditionalFormatting sqref="K31:L53 K10:K30">
    <cfRule type="cellIs" dxfId="26" priority="4" operator="greaterThan">
      <formula>0</formula>
    </cfRule>
  </conditionalFormatting>
  <conditionalFormatting sqref="L10:L30">
    <cfRule type="cellIs" dxfId="25" priority="2" operator="greaterThan">
      <formula>0</formula>
    </cfRule>
  </conditionalFormatting>
  <conditionalFormatting sqref="M9:P30">
    <cfRule type="cellIs" dxfId="24" priority="1" operator="greaterThan">
      <formula>0</formula>
    </cfRule>
  </conditionalFormatting>
  <pageMargins left="0" right="0" top="0" bottom="0" header="0.31496062992125984" footer="0.31496062992125984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3"/>
  <sheetViews>
    <sheetView workbookViewId="0">
      <selection activeCell="M9" sqref="M9:P45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4" bestFit="1" customWidth="1"/>
    <col min="4" max="4" width="38.8554687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2" bestFit="1" customWidth="1"/>
    <col min="11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</cols>
  <sheetData>
    <row r="4" spans="1:21" x14ac:dyDescent="0.25">
      <c r="C4" s="31" t="s">
        <v>233</v>
      </c>
      <c r="D4" s="32"/>
      <c r="E4" s="32"/>
      <c r="F4" s="32"/>
      <c r="G4" s="33"/>
    </row>
    <row r="5" spans="1:21" x14ac:dyDescent="0.25">
      <c r="C5" s="34"/>
      <c r="D5" s="35"/>
      <c r="E5" s="35"/>
      <c r="F5" s="35"/>
      <c r="G5" s="36"/>
    </row>
    <row r="6" spans="1:21" s="8" customFormat="1" ht="17.25" x14ac:dyDescent="0.25">
      <c r="C6" s="9"/>
      <c r="D6" s="9"/>
      <c r="E6" s="9"/>
      <c r="F6" s="10"/>
      <c r="G6" s="9"/>
    </row>
    <row r="7" spans="1:21" x14ac:dyDescent="0.25">
      <c r="F7" s="11" t="s">
        <v>213</v>
      </c>
      <c r="G7" s="11" t="s">
        <v>213</v>
      </c>
      <c r="J7" s="11" t="s">
        <v>214</v>
      </c>
      <c r="M7" s="37" t="s">
        <v>244</v>
      </c>
      <c r="N7" s="37"/>
      <c r="O7" s="37"/>
      <c r="P7" s="37"/>
    </row>
    <row r="8" spans="1:21" x14ac:dyDescent="0.25">
      <c r="A8" s="26" t="s">
        <v>216</v>
      </c>
      <c r="B8" s="26" t="s">
        <v>217</v>
      </c>
      <c r="C8" s="26" t="s">
        <v>218</v>
      </c>
      <c r="D8" s="26" t="s">
        <v>219</v>
      </c>
      <c r="E8" s="26" t="s">
        <v>220</v>
      </c>
      <c r="F8" s="26" t="s">
        <v>221</v>
      </c>
      <c r="G8" s="26" t="s">
        <v>222</v>
      </c>
      <c r="H8" s="26" t="s">
        <v>223</v>
      </c>
      <c r="I8" s="26" t="s">
        <v>224</v>
      </c>
      <c r="J8" s="26" t="s">
        <v>225</v>
      </c>
      <c r="K8" s="26" t="s">
        <v>226</v>
      </c>
      <c r="L8" s="19" t="s">
        <v>227</v>
      </c>
      <c r="M8" s="26" t="s">
        <v>234</v>
      </c>
      <c r="N8" s="26" t="s">
        <v>235</v>
      </c>
      <c r="O8" s="26" t="s">
        <v>236</v>
      </c>
      <c r="P8" s="26" t="s">
        <v>237</v>
      </c>
    </row>
    <row r="9" spans="1:21" x14ac:dyDescent="0.25">
      <c r="A9" s="17" t="s">
        <v>17</v>
      </c>
      <c r="B9" s="5">
        <v>1</v>
      </c>
      <c r="C9" s="4" t="s">
        <v>193</v>
      </c>
      <c r="D9" s="3" t="s">
        <v>194</v>
      </c>
      <c r="E9" s="18">
        <v>48</v>
      </c>
      <c r="F9" s="14">
        <v>1471.1999999999998</v>
      </c>
      <c r="G9" s="15">
        <f t="shared" ref="G9:G30" si="0">+F9/E9</f>
        <v>30.649999999999995</v>
      </c>
      <c r="H9" s="7">
        <v>0</v>
      </c>
      <c r="I9" s="7">
        <v>0</v>
      </c>
      <c r="J9" s="15">
        <f t="shared" ref="J9:J30" si="1">+G9*((100-H9)/100)*((100-I9)/100)</f>
        <v>30.649999999999995</v>
      </c>
      <c r="K9" s="7">
        <v>0</v>
      </c>
      <c r="L9" s="20">
        <v>16</v>
      </c>
      <c r="M9" s="27">
        <v>1</v>
      </c>
      <c r="N9" s="27">
        <v>0</v>
      </c>
      <c r="O9" s="27">
        <v>0</v>
      </c>
      <c r="P9" s="27">
        <v>0</v>
      </c>
      <c r="R9" s="22">
        <f>+M9*E9</f>
        <v>48</v>
      </c>
      <c r="S9" s="22">
        <f>+N9*E9</f>
        <v>0</v>
      </c>
      <c r="T9" s="22">
        <f>+O9*E9</f>
        <v>0</v>
      </c>
      <c r="U9" s="22">
        <f>+P9*E9</f>
        <v>0</v>
      </c>
    </row>
    <row r="10" spans="1:21" x14ac:dyDescent="0.25">
      <c r="A10" s="17" t="s">
        <v>17</v>
      </c>
      <c r="B10" s="5">
        <v>1</v>
      </c>
      <c r="C10" s="4">
        <v>602499161011</v>
      </c>
      <c r="D10" s="3" t="s">
        <v>165</v>
      </c>
      <c r="E10" s="18">
        <v>12</v>
      </c>
      <c r="F10" s="14">
        <v>239.5</v>
      </c>
      <c r="G10" s="15">
        <f t="shared" si="0"/>
        <v>19.958333333333332</v>
      </c>
      <c r="H10" s="7">
        <v>0</v>
      </c>
      <c r="I10" s="7">
        <v>0</v>
      </c>
      <c r="J10" s="15">
        <f t="shared" si="1"/>
        <v>19.958333333333332</v>
      </c>
      <c r="K10" s="7">
        <v>0</v>
      </c>
      <c r="L10" s="20">
        <v>16</v>
      </c>
      <c r="M10" s="27">
        <v>5</v>
      </c>
      <c r="N10" s="27">
        <v>1</v>
      </c>
      <c r="O10" s="27">
        <v>6</v>
      </c>
      <c r="P10" s="27">
        <v>5</v>
      </c>
      <c r="R10" s="22">
        <f t="shared" ref="R10:R30" si="2">+M10*E10</f>
        <v>60</v>
      </c>
      <c r="S10" s="22">
        <f t="shared" ref="S10:S30" si="3">+N10*E10</f>
        <v>12</v>
      </c>
      <c r="T10" s="22">
        <f t="shared" ref="T10:T30" si="4">+O10*E10</f>
        <v>72</v>
      </c>
      <c r="U10" s="22">
        <f t="shared" ref="U10:U30" si="5">+P10*E10</f>
        <v>60</v>
      </c>
    </row>
    <row r="11" spans="1:21" x14ac:dyDescent="0.25">
      <c r="A11" s="17" t="s">
        <v>17</v>
      </c>
      <c r="B11" s="5">
        <v>1</v>
      </c>
      <c r="C11" s="4">
        <v>602499161530</v>
      </c>
      <c r="D11" s="3" t="s">
        <v>120</v>
      </c>
      <c r="E11" s="18">
        <v>12</v>
      </c>
      <c r="F11" s="14">
        <v>237.8</v>
      </c>
      <c r="G11" s="15">
        <f t="shared" si="0"/>
        <v>19.816666666666666</v>
      </c>
      <c r="H11" s="7">
        <v>0</v>
      </c>
      <c r="I11" s="7">
        <v>0</v>
      </c>
      <c r="J11" s="15">
        <f t="shared" si="1"/>
        <v>19.816666666666666</v>
      </c>
      <c r="K11" s="7">
        <v>0</v>
      </c>
      <c r="L11" s="20">
        <v>16</v>
      </c>
      <c r="M11" s="27">
        <v>6</v>
      </c>
      <c r="N11" s="27">
        <v>5</v>
      </c>
      <c r="O11" s="27">
        <v>1</v>
      </c>
      <c r="P11" s="27">
        <v>7</v>
      </c>
      <c r="R11" s="22">
        <f t="shared" si="2"/>
        <v>72</v>
      </c>
      <c r="S11" s="22">
        <f t="shared" si="3"/>
        <v>60</v>
      </c>
      <c r="T11" s="22">
        <f t="shared" si="4"/>
        <v>12</v>
      </c>
      <c r="U11" s="22">
        <f t="shared" si="5"/>
        <v>84</v>
      </c>
    </row>
    <row r="12" spans="1:21" x14ac:dyDescent="0.25">
      <c r="A12" s="17" t="s">
        <v>17</v>
      </c>
      <c r="B12" s="5">
        <v>1</v>
      </c>
      <c r="C12" s="4">
        <v>602499161547</v>
      </c>
      <c r="D12" s="3" t="s">
        <v>206</v>
      </c>
      <c r="E12" s="18">
        <v>12</v>
      </c>
      <c r="F12" s="14">
        <v>237.8</v>
      </c>
      <c r="G12" s="15">
        <f t="shared" si="0"/>
        <v>19.816666666666666</v>
      </c>
      <c r="H12" s="7">
        <v>0</v>
      </c>
      <c r="I12" s="7">
        <v>0</v>
      </c>
      <c r="J12" s="15">
        <f t="shared" si="1"/>
        <v>19.816666666666666</v>
      </c>
      <c r="K12" s="7">
        <v>0</v>
      </c>
      <c r="L12" s="20">
        <v>16</v>
      </c>
      <c r="M12" s="27">
        <v>5</v>
      </c>
      <c r="N12" s="27">
        <v>2</v>
      </c>
      <c r="O12" s="27">
        <v>3</v>
      </c>
      <c r="P12" s="27">
        <v>7</v>
      </c>
      <c r="R12" s="22">
        <f t="shared" si="2"/>
        <v>60</v>
      </c>
      <c r="S12" s="22">
        <f t="shared" si="3"/>
        <v>24</v>
      </c>
      <c r="T12" s="22">
        <f t="shared" si="4"/>
        <v>36</v>
      </c>
      <c r="U12" s="22">
        <f t="shared" si="5"/>
        <v>84</v>
      </c>
    </row>
    <row r="13" spans="1:21" x14ac:dyDescent="0.25">
      <c r="A13" s="17" t="s">
        <v>17</v>
      </c>
      <c r="B13" s="5">
        <v>1</v>
      </c>
      <c r="C13" s="4">
        <v>602499161554</v>
      </c>
      <c r="D13" s="3" t="s">
        <v>205</v>
      </c>
      <c r="E13" s="18">
        <v>12</v>
      </c>
      <c r="F13" s="14">
        <v>237.8</v>
      </c>
      <c r="G13" s="15">
        <f t="shared" si="0"/>
        <v>19.816666666666666</v>
      </c>
      <c r="H13" s="7">
        <v>0</v>
      </c>
      <c r="I13" s="7">
        <v>0</v>
      </c>
      <c r="J13" s="15">
        <f t="shared" si="1"/>
        <v>19.816666666666666</v>
      </c>
      <c r="K13" s="7">
        <v>0</v>
      </c>
      <c r="L13" s="20">
        <v>16</v>
      </c>
      <c r="M13" s="27">
        <v>5</v>
      </c>
      <c r="N13" s="27">
        <v>2</v>
      </c>
      <c r="O13" s="27">
        <v>5</v>
      </c>
      <c r="P13" s="27">
        <v>4</v>
      </c>
      <c r="R13" s="22">
        <f t="shared" si="2"/>
        <v>60</v>
      </c>
      <c r="S13" s="22">
        <f t="shared" si="3"/>
        <v>24</v>
      </c>
      <c r="T13" s="22">
        <f t="shared" si="4"/>
        <v>60</v>
      </c>
      <c r="U13" s="22">
        <f t="shared" si="5"/>
        <v>48</v>
      </c>
    </row>
    <row r="14" spans="1:21" x14ac:dyDescent="0.25">
      <c r="A14" s="17" t="s">
        <v>17</v>
      </c>
      <c r="B14" s="5">
        <v>1</v>
      </c>
      <c r="C14" s="4">
        <v>706347000870</v>
      </c>
      <c r="D14" s="3" t="s">
        <v>129</v>
      </c>
      <c r="E14" s="18">
        <v>6</v>
      </c>
      <c r="F14" s="14">
        <v>60.599999999999994</v>
      </c>
      <c r="G14" s="15">
        <f t="shared" si="0"/>
        <v>10.1</v>
      </c>
      <c r="H14" s="7">
        <v>0</v>
      </c>
      <c r="I14" s="7">
        <v>0</v>
      </c>
      <c r="J14" s="15">
        <f t="shared" si="1"/>
        <v>10.1</v>
      </c>
      <c r="K14" s="7">
        <v>0</v>
      </c>
      <c r="L14" s="20">
        <v>16</v>
      </c>
      <c r="M14" s="27">
        <v>2</v>
      </c>
      <c r="N14" s="27">
        <v>1</v>
      </c>
      <c r="O14" s="27">
        <v>0</v>
      </c>
      <c r="P14" s="27">
        <v>0</v>
      </c>
      <c r="R14" s="22">
        <f t="shared" si="2"/>
        <v>12</v>
      </c>
      <c r="S14" s="22">
        <f t="shared" si="3"/>
        <v>6</v>
      </c>
      <c r="T14" s="22">
        <f t="shared" si="4"/>
        <v>0</v>
      </c>
      <c r="U14" s="22">
        <f t="shared" si="5"/>
        <v>0</v>
      </c>
    </row>
    <row r="15" spans="1:21" x14ac:dyDescent="0.25">
      <c r="A15" s="17" t="s">
        <v>17</v>
      </c>
      <c r="B15" s="5">
        <v>1</v>
      </c>
      <c r="C15" s="4">
        <v>706347000887</v>
      </c>
      <c r="D15" s="3" t="s">
        <v>144</v>
      </c>
      <c r="E15" s="18">
        <v>6</v>
      </c>
      <c r="F15" s="14">
        <v>60.599999999999994</v>
      </c>
      <c r="G15" s="15">
        <f t="shared" si="0"/>
        <v>10.1</v>
      </c>
      <c r="H15" s="7">
        <v>0</v>
      </c>
      <c r="I15" s="7">
        <v>0</v>
      </c>
      <c r="J15" s="15">
        <f t="shared" si="1"/>
        <v>10.1</v>
      </c>
      <c r="K15" s="7">
        <v>0</v>
      </c>
      <c r="L15" s="20">
        <v>16</v>
      </c>
      <c r="M15" s="27">
        <v>0</v>
      </c>
      <c r="N15" s="27">
        <v>0</v>
      </c>
      <c r="O15" s="27">
        <v>0</v>
      </c>
      <c r="P15" s="27">
        <v>1</v>
      </c>
      <c r="R15" s="22">
        <f t="shared" si="2"/>
        <v>0</v>
      </c>
      <c r="S15" s="22">
        <f t="shared" si="3"/>
        <v>0</v>
      </c>
      <c r="T15" s="22">
        <f t="shared" si="4"/>
        <v>0</v>
      </c>
      <c r="U15" s="22">
        <f t="shared" si="5"/>
        <v>6</v>
      </c>
    </row>
    <row r="16" spans="1:21" x14ac:dyDescent="0.25">
      <c r="A16" s="17" t="s">
        <v>17</v>
      </c>
      <c r="B16" s="5">
        <v>1</v>
      </c>
      <c r="C16" s="4">
        <v>706347001174</v>
      </c>
      <c r="D16" s="3" t="s">
        <v>199</v>
      </c>
      <c r="E16" s="18">
        <v>12</v>
      </c>
      <c r="F16" s="14">
        <v>223.15</v>
      </c>
      <c r="G16" s="15">
        <f t="shared" si="0"/>
        <v>18.595833333333335</v>
      </c>
      <c r="H16" s="7">
        <v>0</v>
      </c>
      <c r="I16" s="7">
        <v>0</v>
      </c>
      <c r="J16" s="15">
        <f t="shared" si="1"/>
        <v>18.595833333333335</v>
      </c>
      <c r="K16" s="7">
        <v>0</v>
      </c>
      <c r="L16" s="20">
        <v>16</v>
      </c>
      <c r="M16" s="27">
        <v>1</v>
      </c>
      <c r="N16" s="27">
        <v>0</v>
      </c>
      <c r="O16" s="27">
        <v>0</v>
      </c>
      <c r="P16" s="27">
        <v>0</v>
      </c>
      <c r="R16" s="22">
        <f t="shared" si="2"/>
        <v>12</v>
      </c>
      <c r="S16" s="22">
        <f t="shared" si="3"/>
        <v>0</v>
      </c>
      <c r="T16" s="22">
        <f t="shared" si="4"/>
        <v>0</v>
      </c>
      <c r="U16" s="22">
        <f t="shared" si="5"/>
        <v>0</v>
      </c>
    </row>
    <row r="17" spans="1:21" x14ac:dyDescent="0.25">
      <c r="A17" s="17" t="s">
        <v>17</v>
      </c>
      <c r="B17" s="5">
        <v>1</v>
      </c>
      <c r="C17" s="4">
        <v>706347001181</v>
      </c>
      <c r="D17" s="3" t="s">
        <v>110</v>
      </c>
      <c r="E17" s="18">
        <v>12</v>
      </c>
      <c r="F17" s="14">
        <v>223.15</v>
      </c>
      <c r="G17" s="15">
        <f t="shared" si="0"/>
        <v>18.595833333333335</v>
      </c>
      <c r="H17" s="7">
        <v>0</v>
      </c>
      <c r="I17" s="7">
        <v>0</v>
      </c>
      <c r="J17" s="15">
        <f t="shared" si="1"/>
        <v>18.595833333333335</v>
      </c>
      <c r="K17" s="7">
        <v>0</v>
      </c>
      <c r="L17" s="20">
        <v>16</v>
      </c>
      <c r="M17" s="27">
        <v>0</v>
      </c>
      <c r="N17" s="27">
        <v>0</v>
      </c>
      <c r="O17" s="27">
        <v>0</v>
      </c>
      <c r="P17" s="27"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</row>
    <row r="18" spans="1:21" x14ac:dyDescent="0.25">
      <c r="A18" s="17" t="s">
        <v>17</v>
      </c>
      <c r="B18" s="5">
        <v>1</v>
      </c>
      <c r="C18" s="4">
        <v>706347001525</v>
      </c>
      <c r="D18" s="3" t="s">
        <v>161</v>
      </c>
      <c r="E18" s="18">
        <v>12</v>
      </c>
      <c r="F18" s="14">
        <v>122.75</v>
      </c>
      <c r="G18" s="15">
        <f t="shared" si="0"/>
        <v>10.229166666666666</v>
      </c>
      <c r="H18" s="7">
        <v>0</v>
      </c>
      <c r="I18" s="7">
        <v>0</v>
      </c>
      <c r="J18" s="15">
        <f t="shared" si="1"/>
        <v>10.229166666666666</v>
      </c>
      <c r="K18" s="7">
        <v>0</v>
      </c>
      <c r="L18" s="20">
        <v>16</v>
      </c>
      <c r="M18" s="27">
        <v>1</v>
      </c>
      <c r="N18" s="27">
        <v>1</v>
      </c>
      <c r="O18" s="27">
        <v>0</v>
      </c>
      <c r="P18" s="27">
        <v>1</v>
      </c>
      <c r="R18" s="22">
        <f t="shared" si="2"/>
        <v>12</v>
      </c>
      <c r="S18" s="22">
        <f t="shared" si="3"/>
        <v>12</v>
      </c>
      <c r="T18" s="22">
        <f t="shared" si="4"/>
        <v>0</v>
      </c>
      <c r="U18" s="22">
        <f t="shared" si="5"/>
        <v>12</v>
      </c>
    </row>
    <row r="19" spans="1:21" x14ac:dyDescent="0.25">
      <c r="A19" s="17" t="s">
        <v>17</v>
      </c>
      <c r="B19" s="5">
        <v>1</v>
      </c>
      <c r="C19" s="4">
        <v>7501119500366</v>
      </c>
      <c r="D19" s="3" t="s">
        <v>154</v>
      </c>
      <c r="E19" s="18">
        <v>12</v>
      </c>
      <c r="F19" s="14">
        <v>155.4</v>
      </c>
      <c r="G19" s="15">
        <f t="shared" si="0"/>
        <v>12.950000000000001</v>
      </c>
      <c r="H19" s="7">
        <v>0</v>
      </c>
      <c r="I19" s="7">
        <v>0</v>
      </c>
      <c r="J19" s="15">
        <f t="shared" si="1"/>
        <v>12.950000000000001</v>
      </c>
      <c r="K19" s="7">
        <v>0</v>
      </c>
      <c r="L19" s="20">
        <v>16</v>
      </c>
      <c r="M19" s="27">
        <v>0</v>
      </c>
      <c r="N19" s="27">
        <v>2</v>
      </c>
      <c r="O19" s="27">
        <v>5</v>
      </c>
      <c r="P19" s="27">
        <v>4</v>
      </c>
      <c r="R19" s="22">
        <f t="shared" si="2"/>
        <v>0</v>
      </c>
      <c r="S19" s="22">
        <f t="shared" si="3"/>
        <v>24</v>
      </c>
      <c r="T19" s="22">
        <f t="shared" si="4"/>
        <v>60</v>
      </c>
      <c r="U19" s="22">
        <f t="shared" si="5"/>
        <v>48</v>
      </c>
    </row>
    <row r="20" spans="1:21" x14ac:dyDescent="0.25">
      <c r="A20" s="17" t="s">
        <v>17</v>
      </c>
      <c r="B20" s="5">
        <v>1</v>
      </c>
      <c r="C20" s="4">
        <v>7501140700032</v>
      </c>
      <c r="D20" s="3" t="s">
        <v>152</v>
      </c>
      <c r="E20" s="18">
        <v>12</v>
      </c>
      <c r="F20" s="14">
        <v>90.95</v>
      </c>
      <c r="G20" s="15">
        <f t="shared" si="0"/>
        <v>7.5791666666666666</v>
      </c>
      <c r="H20" s="7">
        <v>0</v>
      </c>
      <c r="I20" s="7">
        <v>0</v>
      </c>
      <c r="J20" s="15">
        <f t="shared" si="1"/>
        <v>7.5791666666666666</v>
      </c>
      <c r="K20" s="7">
        <v>0</v>
      </c>
      <c r="L20" s="20">
        <v>16</v>
      </c>
      <c r="M20" s="27">
        <v>0</v>
      </c>
      <c r="N20" s="27">
        <v>0</v>
      </c>
      <c r="O20" s="27">
        <v>2</v>
      </c>
      <c r="P20" s="27">
        <v>2</v>
      </c>
      <c r="R20" s="22">
        <f t="shared" si="2"/>
        <v>0</v>
      </c>
      <c r="S20" s="22">
        <f t="shared" si="3"/>
        <v>0</v>
      </c>
      <c r="T20" s="22">
        <f t="shared" si="4"/>
        <v>24</v>
      </c>
      <c r="U20" s="22">
        <f t="shared" si="5"/>
        <v>24</v>
      </c>
    </row>
    <row r="21" spans="1:21" x14ac:dyDescent="0.25">
      <c r="A21" s="17" t="s">
        <v>17</v>
      </c>
      <c r="B21" s="5">
        <v>1</v>
      </c>
      <c r="C21" s="4">
        <v>7501140700049</v>
      </c>
      <c r="D21" s="3" t="s">
        <v>135</v>
      </c>
      <c r="E21" s="18">
        <v>12</v>
      </c>
      <c r="F21" s="14">
        <v>239.7</v>
      </c>
      <c r="G21" s="15">
        <f t="shared" si="0"/>
        <v>19.974999999999998</v>
      </c>
      <c r="H21" s="7">
        <v>0</v>
      </c>
      <c r="I21" s="7">
        <v>0</v>
      </c>
      <c r="J21" s="15">
        <f t="shared" si="1"/>
        <v>19.974999999999998</v>
      </c>
      <c r="K21" s="7">
        <v>0</v>
      </c>
      <c r="L21" s="20">
        <v>16</v>
      </c>
      <c r="M21" s="27">
        <v>0</v>
      </c>
      <c r="N21" s="27">
        <v>0</v>
      </c>
      <c r="O21" s="27">
        <v>0</v>
      </c>
      <c r="P21" s="27">
        <v>0</v>
      </c>
      <c r="R21" s="22">
        <f t="shared" si="2"/>
        <v>0</v>
      </c>
      <c r="S21" s="22">
        <f t="shared" si="3"/>
        <v>0</v>
      </c>
      <c r="T21" s="22">
        <f t="shared" si="4"/>
        <v>0</v>
      </c>
      <c r="U21" s="22">
        <f t="shared" si="5"/>
        <v>0</v>
      </c>
    </row>
    <row r="22" spans="1:21" x14ac:dyDescent="0.25">
      <c r="A22" s="17" t="s">
        <v>17</v>
      </c>
      <c r="B22" s="5">
        <v>1</v>
      </c>
      <c r="C22" s="4">
        <v>7501140700308</v>
      </c>
      <c r="D22" s="3" t="s">
        <v>88</v>
      </c>
      <c r="E22" s="18">
        <v>24</v>
      </c>
      <c r="F22" s="14">
        <v>434.4</v>
      </c>
      <c r="G22" s="15">
        <f t="shared" si="0"/>
        <v>18.099999999999998</v>
      </c>
      <c r="H22" s="7">
        <v>0</v>
      </c>
      <c r="I22" s="7">
        <v>0</v>
      </c>
      <c r="J22" s="15">
        <f t="shared" si="1"/>
        <v>18.099999999999998</v>
      </c>
      <c r="K22" s="7">
        <v>0</v>
      </c>
      <c r="L22" s="20">
        <v>16</v>
      </c>
      <c r="M22" s="27">
        <v>0</v>
      </c>
      <c r="N22" s="27">
        <v>0</v>
      </c>
      <c r="O22" s="27">
        <v>0</v>
      </c>
      <c r="P22" s="27">
        <v>1</v>
      </c>
      <c r="R22" s="22">
        <f t="shared" si="2"/>
        <v>0</v>
      </c>
      <c r="S22" s="22">
        <f t="shared" si="3"/>
        <v>0</v>
      </c>
      <c r="T22" s="22">
        <f t="shared" si="4"/>
        <v>0</v>
      </c>
      <c r="U22" s="22">
        <f t="shared" si="5"/>
        <v>24</v>
      </c>
    </row>
    <row r="23" spans="1:21" x14ac:dyDescent="0.25">
      <c r="A23" s="17" t="s">
        <v>17</v>
      </c>
      <c r="B23" s="5">
        <v>1</v>
      </c>
      <c r="C23" s="4">
        <v>7501140700315</v>
      </c>
      <c r="D23" s="3" t="s">
        <v>86</v>
      </c>
      <c r="E23" s="18">
        <v>24</v>
      </c>
      <c r="F23" s="14">
        <v>434.4</v>
      </c>
      <c r="G23" s="15">
        <f t="shared" si="0"/>
        <v>18.099999999999998</v>
      </c>
      <c r="H23" s="7">
        <v>0</v>
      </c>
      <c r="I23" s="7">
        <v>0</v>
      </c>
      <c r="J23" s="15">
        <f t="shared" si="1"/>
        <v>18.099999999999998</v>
      </c>
      <c r="K23" s="7">
        <v>0</v>
      </c>
      <c r="L23" s="20">
        <v>16</v>
      </c>
      <c r="M23" s="27">
        <v>1</v>
      </c>
      <c r="N23" s="27">
        <v>1</v>
      </c>
      <c r="O23" s="27">
        <v>0</v>
      </c>
      <c r="P23" s="27">
        <v>0</v>
      </c>
      <c r="R23" s="22">
        <f t="shared" si="2"/>
        <v>24</v>
      </c>
      <c r="S23" s="22">
        <f t="shared" si="3"/>
        <v>24</v>
      </c>
      <c r="T23" s="22">
        <f t="shared" si="4"/>
        <v>0</v>
      </c>
      <c r="U23" s="22">
        <f t="shared" si="5"/>
        <v>0</v>
      </c>
    </row>
    <row r="24" spans="1:21" x14ac:dyDescent="0.25">
      <c r="A24" s="17" t="s">
        <v>17</v>
      </c>
      <c r="B24" s="5">
        <v>1</v>
      </c>
      <c r="C24" s="4">
        <v>7501140700469</v>
      </c>
      <c r="D24" s="3" t="s">
        <v>125</v>
      </c>
      <c r="E24" s="18">
        <v>6</v>
      </c>
      <c r="F24" s="14">
        <v>117.6</v>
      </c>
      <c r="G24" s="15">
        <f t="shared" si="0"/>
        <v>19.599999999999998</v>
      </c>
      <c r="H24" s="7">
        <v>0</v>
      </c>
      <c r="I24" s="7">
        <v>0</v>
      </c>
      <c r="J24" s="15">
        <f t="shared" si="1"/>
        <v>19.599999999999998</v>
      </c>
      <c r="K24" s="7">
        <v>0</v>
      </c>
      <c r="L24" s="20">
        <v>16</v>
      </c>
      <c r="M24" s="27">
        <v>5</v>
      </c>
      <c r="N24" s="27">
        <v>0</v>
      </c>
      <c r="O24" s="27">
        <v>0</v>
      </c>
      <c r="P24" s="27">
        <v>0</v>
      </c>
      <c r="R24" s="22">
        <f t="shared" si="2"/>
        <v>30</v>
      </c>
      <c r="S24" s="22">
        <f t="shared" si="3"/>
        <v>0</v>
      </c>
      <c r="T24" s="22">
        <f t="shared" si="4"/>
        <v>0</v>
      </c>
      <c r="U24" s="22">
        <f t="shared" si="5"/>
        <v>0</v>
      </c>
    </row>
    <row r="25" spans="1:21" x14ac:dyDescent="0.25">
      <c r="A25" s="17" t="s">
        <v>17</v>
      </c>
      <c r="B25" s="5">
        <v>1</v>
      </c>
      <c r="C25" s="4">
        <v>7501140700636</v>
      </c>
      <c r="D25" s="3" t="s">
        <v>94</v>
      </c>
      <c r="E25" s="18">
        <v>1</v>
      </c>
      <c r="F25" s="14">
        <v>38.4</v>
      </c>
      <c r="G25" s="15">
        <f t="shared" si="0"/>
        <v>38.4</v>
      </c>
      <c r="H25" s="7">
        <v>0</v>
      </c>
      <c r="I25" s="7">
        <v>0</v>
      </c>
      <c r="J25" s="15">
        <f t="shared" si="1"/>
        <v>38.4</v>
      </c>
      <c r="K25" s="7">
        <v>0</v>
      </c>
      <c r="L25" s="20">
        <v>16</v>
      </c>
      <c r="M25" s="27">
        <v>4</v>
      </c>
      <c r="N25" s="27">
        <v>2</v>
      </c>
      <c r="O25" s="27">
        <v>0</v>
      </c>
      <c r="P25" s="27">
        <v>4</v>
      </c>
      <c r="R25" s="22">
        <f t="shared" si="2"/>
        <v>4</v>
      </c>
      <c r="S25" s="22">
        <f t="shared" si="3"/>
        <v>2</v>
      </c>
      <c r="T25" s="22">
        <f t="shared" si="4"/>
        <v>0</v>
      </c>
      <c r="U25" s="22">
        <f t="shared" si="5"/>
        <v>4</v>
      </c>
    </row>
    <row r="26" spans="1:21" x14ac:dyDescent="0.25">
      <c r="A26" s="17" t="s">
        <v>17</v>
      </c>
      <c r="B26" s="5">
        <v>1</v>
      </c>
      <c r="C26" s="4">
        <v>7501608620261</v>
      </c>
      <c r="D26" s="3" t="s">
        <v>142</v>
      </c>
      <c r="E26" s="18">
        <v>1</v>
      </c>
      <c r="F26" s="14">
        <v>71.5</v>
      </c>
      <c r="G26" s="15">
        <f t="shared" si="0"/>
        <v>71.5</v>
      </c>
      <c r="H26" s="7">
        <v>0</v>
      </c>
      <c r="I26" s="7">
        <v>0</v>
      </c>
      <c r="J26" s="15">
        <f t="shared" si="1"/>
        <v>71.5</v>
      </c>
      <c r="K26" s="7">
        <v>0</v>
      </c>
      <c r="L26" s="20">
        <v>16</v>
      </c>
      <c r="M26" s="27">
        <v>0</v>
      </c>
      <c r="N26" s="27">
        <v>0</v>
      </c>
      <c r="O26" s="27">
        <v>0</v>
      </c>
      <c r="P26" s="27">
        <v>0</v>
      </c>
      <c r="R26" s="22">
        <f t="shared" si="2"/>
        <v>0</v>
      </c>
      <c r="S26" s="22">
        <f t="shared" si="3"/>
        <v>0</v>
      </c>
      <c r="T26" s="22">
        <f t="shared" si="4"/>
        <v>0</v>
      </c>
      <c r="U26" s="22">
        <f t="shared" si="5"/>
        <v>0</v>
      </c>
    </row>
    <row r="27" spans="1:21" x14ac:dyDescent="0.25">
      <c r="A27" s="17" t="s">
        <v>17</v>
      </c>
      <c r="B27" s="5">
        <v>1</v>
      </c>
      <c r="C27" s="4">
        <v>7503002398043</v>
      </c>
      <c r="D27" s="3" t="s">
        <v>139</v>
      </c>
      <c r="E27" s="18">
        <v>12</v>
      </c>
      <c r="F27" s="14">
        <v>247.45</v>
      </c>
      <c r="G27" s="15">
        <f t="shared" si="0"/>
        <v>20.620833333333334</v>
      </c>
      <c r="H27" s="7">
        <v>0</v>
      </c>
      <c r="I27" s="7">
        <v>0</v>
      </c>
      <c r="J27" s="15">
        <f t="shared" si="1"/>
        <v>20.620833333333334</v>
      </c>
      <c r="K27" s="7">
        <v>0</v>
      </c>
      <c r="L27" s="20">
        <v>16</v>
      </c>
      <c r="M27" s="27">
        <v>0</v>
      </c>
      <c r="N27" s="27">
        <v>5</v>
      </c>
      <c r="O27" s="27">
        <v>4</v>
      </c>
      <c r="P27" s="27">
        <v>8</v>
      </c>
      <c r="R27" s="22">
        <f t="shared" si="2"/>
        <v>0</v>
      </c>
      <c r="S27" s="22">
        <f t="shared" si="3"/>
        <v>60</v>
      </c>
      <c r="T27" s="22">
        <f t="shared" si="4"/>
        <v>48</v>
      </c>
      <c r="U27" s="22">
        <f t="shared" si="5"/>
        <v>96</v>
      </c>
    </row>
    <row r="28" spans="1:21" x14ac:dyDescent="0.25">
      <c r="A28" s="17" t="s">
        <v>17</v>
      </c>
      <c r="B28" s="5">
        <v>1</v>
      </c>
      <c r="C28" s="4">
        <v>7503002398050</v>
      </c>
      <c r="D28" s="3" t="s">
        <v>92</v>
      </c>
      <c r="E28" s="18">
        <v>12</v>
      </c>
      <c r="F28" s="14">
        <v>239.5</v>
      </c>
      <c r="G28" s="15">
        <f t="shared" si="0"/>
        <v>19.958333333333332</v>
      </c>
      <c r="H28" s="7">
        <v>0</v>
      </c>
      <c r="I28" s="7">
        <v>0</v>
      </c>
      <c r="J28" s="15">
        <f t="shared" si="1"/>
        <v>19.958333333333332</v>
      </c>
      <c r="K28" s="7">
        <v>0</v>
      </c>
      <c r="L28" s="20">
        <v>16</v>
      </c>
      <c r="M28" s="27">
        <v>0</v>
      </c>
      <c r="N28" s="27">
        <v>0</v>
      </c>
      <c r="O28" s="27">
        <v>0</v>
      </c>
      <c r="P28" s="27">
        <v>0</v>
      </c>
      <c r="R28" s="22">
        <f t="shared" si="2"/>
        <v>0</v>
      </c>
      <c r="S28" s="22">
        <f t="shared" si="3"/>
        <v>0</v>
      </c>
      <c r="T28" s="22">
        <f t="shared" si="4"/>
        <v>0</v>
      </c>
      <c r="U28" s="22">
        <f t="shared" si="5"/>
        <v>0</v>
      </c>
    </row>
    <row r="29" spans="1:21" x14ac:dyDescent="0.25">
      <c r="A29" s="17" t="s">
        <v>17</v>
      </c>
      <c r="B29" s="5">
        <v>1</v>
      </c>
      <c r="C29" s="4">
        <v>7506196298007</v>
      </c>
      <c r="D29" s="3" t="s">
        <v>33</v>
      </c>
      <c r="E29" s="18">
        <v>20</v>
      </c>
      <c r="F29" s="14">
        <v>220.25</v>
      </c>
      <c r="G29" s="15">
        <f t="shared" si="0"/>
        <v>11.012499999999999</v>
      </c>
      <c r="H29" s="7">
        <v>0</v>
      </c>
      <c r="I29" s="7">
        <v>0</v>
      </c>
      <c r="J29" s="15">
        <f t="shared" si="1"/>
        <v>11.012499999999999</v>
      </c>
      <c r="K29" s="7">
        <v>0</v>
      </c>
      <c r="L29" s="20">
        <v>16</v>
      </c>
      <c r="M29" s="27">
        <v>0</v>
      </c>
      <c r="N29" s="27">
        <v>0</v>
      </c>
      <c r="O29" s="27">
        <v>0</v>
      </c>
      <c r="P29" s="27">
        <v>2</v>
      </c>
      <c r="R29" s="22">
        <f t="shared" si="2"/>
        <v>0</v>
      </c>
      <c r="S29" s="22">
        <f t="shared" si="3"/>
        <v>0</v>
      </c>
      <c r="T29" s="22">
        <f t="shared" si="4"/>
        <v>0</v>
      </c>
      <c r="U29" s="22">
        <f t="shared" si="5"/>
        <v>40</v>
      </c>
    </row>
    <row r="30" spans="1:21" x14ac:dyDescent="0.25">
      <c r="A30" s="17" t="s">
        <v>17</v>
      </c>
      <c r="B30" s="5">
        <v>1</v>
      </c>
      <c r="C30" s="4">
        <v>7506196298960</v>
      </c>
      <c r="D30" s="3" t="s">
        <v>66</v>
      </c>
      <c r="E30" s="18">
        <v>20</v>
      </c>
      <c r="F30" s="14">
        <v>191.35</v>
      </c>
      <c r="G30" s="15">
        <f t="shared" si="0"/>
        <v>9.567499999999999</v>
      </c>
      <c r="H30" s="7">
        <v>0</v>
      </c>
      <c r="I30" s="7">
        <v>0</v>
      </c>
      <c r="J30" s="15">
        <f t="shared" si="1"/>
        <v>9.567499999999999</v>
      </c>
      <c r="K30" s="7">
        <v>0</v>
      </c>
      <c r="L30" s="20">
        <v>16</v>
      </c>
      <c r="M30" s="27">
        <v>5</v>
      </c>
      <c r="N30" s="27">
        <v>0</v>
      </c>
      <c r="O30" s="27">
        <v>0</v>
      </c>
      <c r="P30" s="27">
        <v>0</v>
      </c>
      <c r="R30" s="22">
        <f t="shared" si="2"/>
        <v>100</v>
      </c>
      <c r="S30" s="22">
        <f t="shared" si="3"/>
        <v>0</v>
      </c>
      <c r="T30" s="22">
        <f t="shared" si="4"/>
        <v>0</v>
      </c>
      <c r="U30" s="22">
        <f t="shared" si="5"/>
        <v>0</v>
      </c>
    </row>
    <row r="31" spans="1:21" x14ac:dyDescent="0.25">
      <c r="A31" s="7"/>
      <c r="B31" s="5"/>
      <c r="C31" s="4"/>
      <c r="D31" s="3"/>
      <c r="E31" s="6"/>
      <c r="F31" s="14"/>
      <c r="G31" s="15" t="e">
        <f t="shared" ref="G31:G53" si="6">+F31/E31</f>
        <v>#DIV/0!</v>
      </c>
      <c r="H31" s="7">
        <v>0</v>
      </c>
      <c r="I31" s="7">
        <v>0</v>
      </c>
      <c r="J31" s="15" t="e">
        <f t="shared" ref="J31:J53" si="7">+G31*((100-H31)/100)*((100-I31)/100)</f>
        <v>#DIV/0!</v>
      </c>
      <c r="K31" s="7">
        <v>0</v>
      </c>
      <c r="L31" s="20">
        <v>0</v>
      </c>
      <c r="M31" s="1"/>
      <c r="N31" s="1"/>
      <c r="O31" s="1"/>
      <c r="P31" s="1"/>
      <c r="R31" s="22"/>
      <c r="S31" s="22"/>
      <c r="T31" s="22"/>
      <c r="U31" s="22"/>
    </row>
    <row r="32" spans="1:21" x14ac:dyDescent="0.25">
      <c r="A32" s="7"/>
      <c r="B32" s="5"/>
      <c r="C32" s="4"/>
      <c r="D32" s="3"/>
      <c r="E32" s="6"/>
      <c r="F32" s="14"/>
      <c r="G32" s="15" t="e">
        <f t="shared" si="6"/>
        <v>#DIV/0!</v>
      </c>
      <c r="H32" s="7">
        <v>0</v>
      </c>
      <c r="I32" s="7">
        <v>0</v>
      </c>
      <c r="J32" s="15" t="e">
        <f t="shared" si="7"/>
        <v>#DIV/0!</v>
      </c>
      <c r="K32" s="7">
        <v>0</v>
      </c>
      <c r="L32" s="20">
        <v>0</v>
      </c>
      <c r="M32" s="1"/>
      <c r="N32" s="1"/>
      <c r="O32" s="1"/>
      <c r="P32" s="1"/>
    </row>
    <row r="33" spans="1:16" x14ac:dyDescent="0.25">
      <c r="A33" s="7"/>
      <c r="B33" s="5"/>
      <c r="C33" s="4"/>
      <c r="D33" s="3"/>
      <c r="E33" s="6"/>
      <c r="F33" s="14"/>
      <c r="G33" s="15" t="e">
        <f t="shared" si="6"/>
        <v>#DIV/0!</v>
      </c>
      <c r="H33" s="7">
        <v>0</v>
      </c>
      <c r="I33" s="7">
        <v>0</v>
      </c>
      <c r="J33" s="15" t="e">
        <f t="shared" si="7"/>
        <v>#DIV/0!</v>
      </c>
      <c r="K33" s="7">
        <v>0</v>
      </c>
      <c r="L33" s="20">
        <v>0</v>
      </c>
      <c r="M33" s="1"/>
      <c r="N33" s="1"/>
      <c r="O33" s="1"/>
      <c r="P33" s="1"/>
    </row>
    <row r="34" spans="1:16" x14ac:dyDescent="0.25">
      <c r="A34" s="7"/>
      <c r="B34" s="5"/>
      <c r="C34" s="4"/>
      <c r="D34" s="3"/>
      <c r="E34" s="6"/>
      <c r="F34" s="14"/>
      <c r="G34" s="15" t="e">
        <f t="shared" si="6"/>
        <v>#DIV/0!</v>
      </c>
      <c r="H34" s="7">
        <v>0</v>
      </c>
      <c r="I34" s="7">
        <v>0</v>
      </c>
      <c r="J34" s="15" t="e">
        <f t="shared" si="7"/>
        <v>#DIV/0!</v>
      </c>
      <c r="K34" s="7">
        <v>0</v>
      </c>
      <c r="L34" s="20">
        <v>0</v>
      </c>
      <c r="M34" s="1"/>
      <c r="N34" s="1"/>
      <c r="O34" s="1"/>
      <c r="P34" s="1"/>
    </row>
    <row r="35" spans="1:16" x14ac:dyDescent="0.25">
      <c r="A35" s="7"/>
      <c r="B35" s="5"/>
      <c r="C35" s="4"/>
      <c r="D35" s="3"/>
      <c r="E35" s="6"/>
      <c r="F35" s="14"/>
      <c r="G35" s="15" t="e">
        <f t="shared" si="6"/>
        <v>#DIV/0!</v>
      </c>
      <c r="H35" s="7">
        <v>0</v>
      </c>
      <c r="I35" s="7">
        <v>0</v>
      </c>
      <c r="J35" s="15" t="e">
        <f t="shared" si="7"/>
        <v>#DIV/0!</v>
      </c>
      <c r="K35" s="7">
        <v>0</v>
      </c>
      <c r="L35" s="20">
        <v>0</v>
      </c>
      <c r="M35" s="1"/>
      <c r="N35" s="1"/>
      <c r="O35" s="1"/>
      <c r="P35" s="1"/>
    </row>
    <row r="36" spans="1:16" x14ac:dyDescent="0.25">
      <c r="A36" s="7"/>
      <c r="B36" s="5"/>
      <c r="C36" s="4"/>
      <c r="D36" s="3"/>
      <c r="E36" s="6"/>
      <c r="F36" s="14"/>
      <c r="G36" s="15" t="e">
        <f t="shared" si="6"/>
        <v>#DIV/0!</v>
      </c>
      <c r="H36" s="7">
        <v>0</v>
      </c>
      <c r="I36" s="7">
        <v>0</v>
      </c>
      <c r="J36" s="15" t="e">
        <f t="shared" si="7"/>
        <v>#DIV/0!</v>
      </c>
      <c r="K36" s="7">
        <v>0</v>
      </c>
      <c r="L36" s="20">
        <v>0</v>
      </c>
      <c r="M36" s="1"/>
      <c r="N36" s="1"/>
      <c r="O36" s="1"/>
      <c r="P36" s="1"/>
    </row>
    <row r="37" spans="1:16" x14ac:dyDescent="0.25">
      <c r="A37" s="7"/>
      <c r="B37" s="5"/>
      <c r="C37" s="4"/>
      <c r="D37" s="3"/>
      <c r="E37" s="6"/>
      <c r="F37" s="14"/>
      <c r="G37" s="15" t="e">
        <f t="shared" si="6"/>
        <v>#DIV/0!</v>
      </c>
      <c r="H37" s="7">
        <v>0</v>
      </c>
      <c r="I37" s="7">
        <v>0</v>
      </c>
      <c r="J37" s="15" t="e">
        <f t="shared" si="7"/>
        <v>#DIV/0!</v>
      </c>
      <c r="K37" s="7">
        <v>0</v>
      </c>
      <c r="L37" s="20">
        <v>0</v>
      </c>
      <c r="M37" s="1"/>
      <c r="N37" s="1"/>
      <c r="O37" s="1"/>
      <c r="P37" s="1"/>
    </row>
    <row r="38" spans="1:16" x14ac:dyDescent="0.25">
      <c r="A38" s="7"/>
      <c r="B38" s="5"/>
      <c r="C38" s="4"/>
      <c r="D38" s="3"/>
      <c r="E38" s="6"/>
      <c r="F38" s="14"/>
      <c r="G38" s="15" t="e">
        <f t="shared" si="6"/>
        <v>#DIV/0!</v>
      </c>
      <c r="H38" s="7">
        <v>0</v>
      </c>
      <c r="I38" s="7">
        <v>0</v>
      </c>
      <c r="J38" s="15" t="e">
        <f t="shared" si="7"/>
        <v>#DIV/0!</v>
      </c>
      <c r="K38" s="7">
        <v>0</v>
      </c>
      <c r="L38" s="20">
        <v>0</v>
      </c>
      <c r="M38" s="1"/>
      <c r="N38" s="1"/>
      <c r="O38" s="1"/>
      <c r="P38" s="1"/>
    </row>
    <row r="39" spans="1:16" x14ac:dyDescent="0.25">
      <c r="A39" s="7"/>
      <c r="B39" s="5"/>
      <c r="C39" s="4"/>
      <c r="D39" s="3"/>
      <c r="E39" s="6"/>
      <c r="F39" s="14"/>
      <c r="G39" s="15" t="e">
        <f t="shared" si="6"/>
        <v>#DIV/0!</v>
      </c>
      <c r="H39" s="7">
        <v>0</v>
      </c>
      <c r="I39" s="7">
        <v>0</v>
      </c>
      <c r="J39" s="15" t="e">
        <f t="shared" si="7"/>
        <v>#DIV/0!</v>
      </c>
      <c r="K39" s="7">
        <v>0</v>
      </c>
      <c r="L39" s="7">
        <v>0</v>
      </c>
    </row>
    <row r="40" spans="1:16" x14ac:dyDescent="0.25">
      <c r="A40" s="7"/>
      <c r="B40" s="5"/>
      <c r="C40" s="4"/>
      <c r="D40" s="3"/>
      <c r="E40" s="6"/>
      <c r="F40" s="14"/>
      <c r="G40" s="15" t="e">
        <f t="shared" si="6"/>
        <v>#DIV/0!</v>
      </c>
      <c r="H40" s="7">
        <v>0</v>
      </c>
      <c r="I40" s="7">
        <v>0</v>
      </c>
      <c r="J40" s="15" t="e">
        <f t="shared" si="7"/>
        <v>#DIV/0!</v>
      </c>
      <c r="K40" s="7">
        <v>0</v>
      </c>
      <c r="L40" s="7">
        <v>0</v>
      </c>
    </row>
    <row r="41" spans="1:16" x14ac:dyDescent="0.25">
      <c r="A41" s="7"/>
      <c r="B41" s="5"/>
      <c r="C41" s="4"/>
      <c r="D41" s="3"/>
      <c r="E41" s="6"/>
      <c r="F41" s="14"/>
      <c r="G41" s="15" t="e">
        <f t="shared" si="6"/>
        <v>#DIV/0!</v>
      </c>
      <c r="H41" s="7">
        <v>0</v>
      </c>
      <c r="I41" s="7">
        <v>0</v>
      </c>
      <c r="J41" s="15" t="e">
        <f t="shared" si="7"/>
        <v>#DIV/0!</v>
      </c>
      <c r="K41" s="7">
        <v>0</v>
      </c>
      <c r="L41" s="7">
        <v>0</v>
      </c>
    </row>
    <row r="42" spans="1:16" x14ac:dyDescent="0.25">
      <c r="A42" s="7"/>
      <c r="B42" s="5"/>
      <c r="C42" s="4"/>
      <c r="D42" s="3"/>
      <c r="E42" s="6"/>
      <c r="F42" s="14"/>
      <c r="G42" s="15" t="e">
        <f t="shared" si="6"/>
        <v>#DIV/0!</v>
      </c>
      <c r="H42" s="7">
        <v>0</v>
      </c>
      <c r="I42" s="7">
        <v>0</v>
      </c>
      <c r="J42" s="15" t="e">
        <f t="shared" si="7"/>
        <v>#DIV/0!</v>
      </c>
      <c r="K42" s="7">
        <v>0</v>
      </c>
      <c r="L42" s="7">
        <v>0</v>
      </c>
    </row>
    <row r="43" spans="1:16" x14ac:dyDescent="0.25">
      <c r="A43" s="7"/>
      <c r="B43" s="5"/>
      <c r="C43" s="4"/>
      <c r="D43" s="3"/>
      <c r="E43" s="6"/>
      <c r="F43" s="14"/>
      <c r="G43" s="15" t="e">
        <f t="shared" si="6"/>
        <v>#DIV/0!</v>
      </c>
      <c r="H43" s="7">
        <v>0</v>
      </c>
      <c r="I43" s="7">
        <v>0</v>
      </c>
      <c r="J43" s="15" t="e">
        <f t="shared" si="7"/>
        <v>#DIV/0!</v>
      </c>
      <c r="K43" s="7">
        <v>0</v>
      </c>
      <c r="L43" s="7">
        <v>0</v>
      </c>
    </row>
    <row r="44" spans="1:16" x14ac:dyDescent="0.25">
      <c r="A44" s="7"/>
      <c r="B44" s="5"/>
      <c r="C44" s="4"/>
      <c r="D44" s="3"/>
      <c r="E44" s="6"/>
      <c r="F44" s="14"/>
      <c r="G44" s="15" t="e">
        <f t="shared" si="6"/>
        <v>#DIV/0!</v>
      </c>
      <c r="H44" s="7">
        <v>0</v>
      </c>
      <c r="I44" s="7">
        <v>0</v>
      </c>
      <c r="J44" s="15" t="e">
        <f t="shared" si="7"/>
        <v>#DIV/0!</v>
      </c>
      <c r="K44" s="7">
        <v>0</v>
      </c>
      <c r="L44" s="7">
        <v>0</v>
      </c>
    </row>
    <row r="45" spans="1:16" x14ac:dyDescent="0.25">
      <c r="A45" s="7"/>
      <c r="B45" s="5"/>
      <c r="C45" s="4"/>
      <c r="D45" s="3"/>
      <c r="E45" s="6"/>
      <c r="F45" s="14"/>
      <c r="G45" s="15" t="e">
        <f t="shared" si="6"/>
        <v>#DIV/0!</v>
      </c>
      <c r="H45" s="7">
        <v>0</v>
      </c>
      <c r="I45" s="7">
        <v>0</v>
      </c>
      <c r="J45" s="15" t="e">
        <f t="shared" si="7"/>
        <v>#DIV/0!</v>
      </c>
      <c r="K45" s="7">
        <v>0</v>
      </c>
      <c r="L45" s="7">
        <v>0</v>
      </c>
    </row>
    <row r="46" spans="1:16" x14ac:dyDescent="0.25">
      <c r="A46" s="7"/>
      <c r="B46" s="5"/>
      <c r="C46" s="4"/>
      <c r="D46" s="3"/>
      <c r="E46" s="6"/>
      <c r="F46" s="14"/>
      <c r="G46" s="15" t="e">
        <f t="shared" si="6"/>
        <v>#DIV/0!</v>
      </c>
      <c r="H46" s="7">
        <v>0</v>
      </c>
      <c r="I46" s="7">
        <v>0</v>
      </c>
      <c r="J46" s="15" t="e">
        <f t="shared" si="7"/>
        <v>#DIV/0!</v>
      </c>
      <c r="K46" s="7">
        <v>0</v>
      </c>
      <c r="L46" s="7">
        <v>0</v>
      </c>
    </row>
    <row r="47" spans="1:16" x14ac:dyDescent="0.25">
      <c r="A47" s="7"/>
      <c r="B47" s="5"/>
      <c r="C47" s="4"/>
      <c r="D47" s="3"/>
      <c r="E47" s="6"/>
      <c r="F47" s="14"/>
      <c r="G47" s="15" t="e">
        <f t="shared" si="6"/>
        <v>#DIV/0!</v>
      </c>
      <c r="H47" s="7">
        <v>0</v>
      </c>
      <c r="I47" s="7">
        <v>0</v>
      </c>
      <c r="J47" s="15" t="e">
        <f t="shared" si="7"/>
        <v>#DIV/0!</v>
      </c>
      <c r="K47" s="7">
        <v>0</v>
      </c>
      <c r="L47" s="7">
        <v>0</v>
      </c>
    </row>
    <row r="48" spans="1:16" x14ac:dyDescent="0.25">
      <c r="A48" s="7"/>
      <c r="B48" s="5"/>
      <c r="C48" s="4"/>
      <c r="D48" s="3"/>
      <c r="E48" s="6"/>
      <c r="F48" s="14"/>
      <c r="G48" s="15" t="e">
        <f t="shared" si="6"/>
        <v>#DIV/0!</v>
      </c>
      <c r="H48" s="7">
        <v>0</v>
      </c>
      <c r="I48" s="7">
        <v>0</v>
      </c>
      <c r="J48" s="15" t="e">
        <f t="shared" si="7"/>
        <v>#DIV/0!</v>
      </c>
      <c r="K48" s="7">
        <v>0</v>
      </c>
      <c r="L48" s="7">
        <v>0</v>
      </c>
    </row>
    <row r="49" spans="1:12" x14ac:dyDescent="0.25">
      <c r="A49" s="7"/>
      <c r="B49" s="5"/>
      <c r="C49" s="4"/>
      <c r="D49" s="3"/>
      <c r="E49" s="6"/>
      <c r="F49" s="14"/>
      <c r="G49" s="15" t="e">
        <f t="shared" si="6"/>
        <v>#DIV/0!</v>
      </c>
      <c r="H49" s="7">
        <v>0</v>
      </c>
      <c r="I49" s="7">
        <v>0</v>
      </c>
      <c r="J49" s="15" t="e">
        <f t="shared" si="7"/>
        <v>#DIV/0!</v>
      </c>
      <c r="K49" s="7">
        <v>0</v>
      </c>
      <c r="L49" s="7">
        <v>0</v>
      </c>
    </row>
    <row r="50" spans="1:12" x14ac:dyDescent="0.25">
      <c r="A50" s="7"/>
      <c r="B50" s="5"/>
      <c r="C50" s="4"/>
      <c r="D50" s="3"/>
      <c r="E50" s="6"/>
      <c r="F50" s="14"/>
      <c r="G50" s="15" t="e">
        <f t="shared" si="6"/>
        <v>#DIV/0!</v>
      </c>
      <c r="H50" s="7">
        <v>0</v>
      </c>
      <c r="I50" s="7">
        <v>0</v>
      </c>
      <c r="J50" s="15" t="e">
        <f t="shared" si="7"/>
        <v>#DIV/0!</v>
      </c>
      <c r="K50" s="7">
        <v>0</v>
      </c>
      <c r="L50" s="7">
        <v>0</v>
      </c>
    </row>
    <row r="51" spans="1:12" x14ac:dyDescent="0.25">
      <c r="A51" s="7"/>
      <c r="B51" s="5"/>
      <c r="C51" s="4"/>
      <c r="D51" s="3"/>
      <c r="E51" s="6"/>
      <c r="F51" s="14"/>
      <c r="G51" s="15" t="e">
        <f t="shared" si="6"/>
        <v>#DIV/0!</v>
      </c>
      <c r="H51" s="7">
        <v>0</v>
      </c>
      <c r="I51" s="7">
        <v>0</v>
      </c>
      <c r="J51" s="15" t="e">
        <f t="shared" si="7"/>
        <v>#DIV/0!</v>
      </c>
      <c r="K51" s="7">
        <v>0</v>
      </c>
      <c r="L51" s="7">
        <v>0</v>
      </c>
    </row>
    <row r="52" spans="1:12" x14ac:dyDescent="0.25">
      <c r="A52" s="7"/>
      <c r="B52" s="5"/>
      <c r="C52" s="4"/>
      <c r="D52" s="3"/>
      <c r="E52" s="6"/>
      <c r="F52" s="14"/>
      <c r="G52" s="15" t="e">
        <f t="shared" si="6"/>
        <v>#DIV/0!</v>
      </c>
      <c r="H52" s="7">
        <v>0</v>
      </c>
      <c r="I52" s="7">
        <v>0</v>
      </c>
      <c r="J52" s="15" t="e">
        <f t="shared" si="7"/>
        <v>#DIV/0!</v>
      </c>
      <c r="K52" s="7">
        <v>0</v>
      </c>
      <c r="L52" s="7">
        <v>0</v>
      </c>
    </row>
    <row r="53" spans="1:12" x14ac:dyDescent="0.25">
      <c r="A53" s="7"/>
      <c r="B53" s="5"/>
      <c r="C53" s="4"/>
      <c r="D53" s="3"/>
      <c r="E53" s="6"/>
      <c r="F53" s="14"/>
      <c r="G53" s="15" t="e">
        <f t="shared" si="6"/>
        <v>#DIV/0!</v>
      </c>
      <c r="H53" s="7">
        <v>0</v>
      </c>
      <c r="I53" s="7">
        <v>0</v>
      </c>
      <c r="J53" s="15" t="e">
        <f t="shared" si="7"/>
        <v>#DIV/0!</v>
      </c>
      <c r="K53" s="7">
        <v>0</v>
      </c>
      <c r="L53" s="7">
        <v>0</v>
      </c>
    </row>
  </sheetData>
  <mergeCells count="2">
    <mergeCell ref="C4:G5"/>
    <mergeCell ref="M7:P7"/>
  </mergeCells>
  <conditionalFormatting sqref="H9:I9">
    <cfRule type="cellIs" dxfId="23" priority="5" operator="greaterThan">
      <formula>0</formula>
    </cfRule>
  </conditionalFormatting>
  <conditionalFormatting sqref="K9:L9">
    <cfRule type="cellIs" dxfId="22" priority="6" operator="greaterThan">
      <formula>0</formula>
    </cfRule>
  </conditionalFormatting>
  <conditionalFormatting sqref="H10:I53">
    <cfRule type="cellIs" dxfId="21" priority="3" operator="greaterThan">
      <formula>0</formula>
    </cfRule>
  </conditionalFormatting>
  <conditionalFormatting sqref="K31:L53 K10:K30">
    <cfRule type="cellIs" dxfId="20" priority="4" operator="greaterThan">
      <formula>0</formula>
    </cfRule>
  </conditionalFormatting>
  <conditionalFormatting sqref="L10:L30">
    <cfRule type="cellIs" dxfId="19" priority="2" operator="greaterThan">
      <formula>0</formula>
    </cfRule>
  </conditionalFormatting>
  <conditionalFormatting sqref="M9:P30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workbookViewId="0">
      <selection sqref="A1:XFD1048576"/>
    </sheetView>
  </sheetViews>
  <sheetFormatPr baseColWidth="10" defaultColWidth="9.140625" defaultRowHeight="15" x14ac:dyDescent="0.25"/>
  <cols>
    <col min="1" max="1" width="8.85546875" customWidth="1"/>
    <col min="2" max="2" width="6.140625" bestFit="1" customWidth="1"/>
    <col min="3" max="3" width="14" bestFit="1" customWidth="1"/>
    <col min="4" max="4" width="35.2851562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0" bestFit="1" customWidth="1"/>
    <col min="11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</cols>
  <sheetData>
    <row r="2" spans="1:21" x14ac:dyDescent="0.25">
      <c r="C2" s="31" t="s">
        <v>233</v>
      </c>
      <c r="D2" s="32"/>
      <c r="E2" s="32"/>
      <c r="F2" s="32"/>
      <c r="G2" s="33"/>
    </row>
    <row r="3" spans="1:21" x14ac:dyDescent="0.25">
      <c r="B3" t="s">
        <v>245</v>
      </c>
      <c r="C3" s="34"/>
      <c r="D3" s="35"/>
      <c r="E3" s="35"/>
      <c r="F3" s="35"/>
      <c r="G3" s="36"/>
    </row>
    <row r="4" spans="1:21" s="8" customFormat="1" ht="17.25" x14ac:dyDescent="0.25">
      <c r="C4" s="9"/>
      <c r="D4" s="9"/>
      <c r="E4" s="9"/>
      <c r="F4" s="10"/>
      <c r="G4" s="9"/>
    </row>
    <row r="5" spans="1:21" x14ac:dyDescent="0.25">
      <c r="F5" s="11" t="s">
        <v>213</v>
      </c>
      <c r="G5" s="11" t="s">
        <v>213</v>
      </c>
      <c r="J5" s="11" t="s">
        <v>214</v>
      </c>
      <c r="M5" s="37" t="s">
        <v>246</v>
      </c>
      <c r="N5" s="37"/>
      <c r="O5" s="37"/>
      <c r="P5" s="37"/>
    </row>
    <row r="6" spans="1:21" x14ac:dyDescent="0.25">
      <c r="A6" s="28" t="s">
        <v>216</v>
      </c>
      <c r="B6" s="28" t="s">
        <v>217</v>
      </c>
      <c r="C6" s="28" t="s">
        <v>218</v>
      </c>
      <c r="D6" s="28" t="s">
        <v>219</v>
      </c>
      <c r="E6" s="28" t="s">
        <v>220</v>
      </c>
      <c r="F6" s="28" t="s">
        <v>221</v>
      </c>
      <c r="G6" s="28" t="s">
        <v>222</v>
      </c>
      <c r="H6" s="28" t="s">
        <v>223</v>
      </c>
      <c r="I6" s="28" t="s">
        <v>224</v>
      </c>
      <c r="J6" s="28" t="s">
        <v>225</v>
      </c>
      <c r="K6" s="28" t="s">
        <v>226</v>
      </c>
      <c r="L6" s="19" t="s">
        <v>227</v>
      </c>
      <c r="M6" s="28" t="s">
        <v>234</v>
      </c>
      <c r="N6" s="28" t="s">
        <v>235</v>
      </c>
      <c r="O6" s="28" t="s">
        <v>236</v>
      </c>
      <c r="P6" s="28" t="s">
        <v>237</v>
      </c>
    </row>
    <row r="7" spans="1:21" x14ac:dyDescent="0.25">
      <c r="A7" s="17" t="s">
        <v>17</v>
      </c>
      <c r="B7" s="5">
        <v>1</v>
      </c>
      <c r="C7" s="4" t="s">
        <v>193</v>
      </c>
      <c r="D7" s="3" t="s">
        <v>194</v>
      </c>
      <c r="E7" s="18">
        <v>48</v>
      </c>
      <c r="F7" s="14">
        <v>1471.1999999999998</v>
      </c>
      <c r="G7" s="15">
        <f t="shared" ref="G7:G28" si="0">+F7/E7</f>
        <v>30.649999999999995</v>
      </c>
      <c r="H7" s="7">
        <v>0</v>
      </c>
      <c r="I7" s="7">
        <v>0</v>
      </c>
      <c r="J7" s="15">
        <f t="shared" ref="J7:J28" si="1">+G7*((100-H7)/100)*((100-I7)/100)</f>
        <v>30.649999999999995</v>
      </c>
      <c r="K7" s="7">
        <v>0</v>
      </c>
      <c r="L7" s="20">
        <v>16</v>
      </c>
      <c r="M7" s="27">
        <v>1</v>
      </c>
      <c r="N7" s="27">
        <v>0</v>
      </c>
      <c r="O7" s="27">
        <v>0</v>
      </c>
      <c r="P7" s="27">
        <v>2</v>
      </c>
      <c r="R7" s="22">
        <f>+M7*E7</f>
        <v>48</v>
      </c>
      <c r="S7" s="22">
        <f>+N7*E7</f>
        <v>0</v>
      </c>
      <c r="T7" s="22">
        <f>+O7*E7</f>
        <v>0</v>
      </c>
      <c r="U7" s="22">
        <f>+P7*E7</f>
        <v>96</v>
      </c>
    </row>
    <row r="8" spans="1:21" x14ac:dyDescent="0.25">
      <c r="A8" s="17" t="s">
        <v>17</v>
      </c>
      <c r="B8" s="5">
        <v>1</v>
      </c>
      <c r="C8" s="4">
        <v>602499161011</v>
      </c>
      <c r="D8" s="3" t="s">
        <v>165</v>
      </c>
      <c r="E8" s="18">
        <v>12</v>
      </c>
      <c r="F8" s="14">
        <v>239.5</v>
      </c>
      <c r="G8" s="15">
        <f t="shared" si="0"/>
        <v>19.958333333333332</v>
      </c>
      <c r="H8" s="7">
        <v>0</v>
      </c>
      <c r="I8" s="7">
        <v>0</v>
      </c>
      <c r="J8" s="15">
        <f t="shared" si="1"/>
        <v>19.958333333333332</v>
      </c>
      <c r="K8" s="7">
        <v>0</v>
      </c>
      <c r="L8" s="20">
        <v>16</v>
      </c>
      <c r="M8" s="27">
        <v>8</v>
      </c>
      <c r="N8" s="27">
        <v>7</v>
      </c>
      <c r="O8" s="27">
        <v>5</v>
      </c>
      <c r="P8" s="27">
        <v>7</v>
      </c>
      <c r="R8" s="22">
        <f t="shared" ref="R8:R28" si="2">+M8*E8</f>
        <v>96</v>
      </c>
      <c r="S8" s="22">
        <f t="shared" ref="S8:S28" si="3">+N8*E8</f>
        <v>84</v>
      </c>
      <c r="T8" s="22">
        <f t="shared" ref="T8:T28" si="4">+O8*E8</f>
        <v>60</v>
      </c>
      <c r="U8" s="22">
        <f t="shared" ref="U8:U28" si="5">+P8*E8</f>
        <v>84</v>
      </c>
    </row>
    <row r="9" spans="1:21" x14ac:dyDescent="0.25">
      <c r="A9" s="17" t="s">
        <v>17</v>
      </c>
      <c r="B9" s="5">
        <v>1</v>
      </c>
      <c r="C9" s="4">
        <v>602499161530</v>
      </c>
      <c r="D9" s="3" t="s">
        <v>120</v>
      </c>
      <c r="E9" s="18">
        <v>12</v>
      </c>
      <c r="F9" s="14">
        <v>237.8</v>
      </c>
      <c r="G9" s="15">
        <f t="shared" si="0"/>
        <v>19.816666666666666</v>
      </c>
      <c r="H9" s="7">
        <v>0</v>
      </c>
      <c r="I9" s="7">
        <v>0</v>
      </c>
      <c r="J9" s="15">
        <f t="shared" si="1"/>
        <v>19.816666666666666</v>
      </c>
      <c r="K9" s="7">
        <v>0</v>
      </c>
      <c r="L9" s="20">
        <v>16</v>
      </c>
      <c r="M9" s="27">
        <v>8</v>
      </c>
      <c r="N9" s="27">
        <v>6</v>
      </c>
      <c r="O9" s="27">
        <v>5</v>
      </c>
      <c r="P9" s="27">
        <v>8</v>
      </c>
      <c r="R9" s="22">
        <f t="shared" si="2"/>
        <v>96</v>
      </c>
      <c r="S9" s="22">
        <f t="shared" si="3"/>
        <v>72</v>
      </c>
      <c r="T9" s="22">
        <f t="shared" si="4"/>
        <v>60</v>
      </c>
      <c r="U9" s="22">
        <f t="shared" si="5"/>
        <v>96</v>
      </c>
    </row>
    <row r="10" spans="1:21" x14ac:dyDescent="0.25">
      <c r="A10" s="17" t="s">
        <v>17</v>
      </c>
      <c r="B10" s="5">
        <v>1</v>
      </c>
      <c r="C10" s="4">
        <v>602499161547</v>
      </c>
      <c r="D10" s="3" t="s">
        <v>206</v>
      </c>
      <c r="E10" s="18">
        <v>12</v>
      </c>
      <c r="F10" s="14">
        <v>237.8</v>
      </c>
      <c r="G10" s="15">
        <f t="shared" si="0"/>
        <v>19.816666666666666</v>
      </c>
      <c r="H10" s="7">
        <v>0</v>
      </c>
      <c r="I10" s="7">
        <v>0</v>
      </c>
      <c r="J10" s="15">
        <f t="shared" si="1"/>
        <v>19.816666666666666</v>
      </c>
      <c r="K10" s="7">
        <v>0</v>
      </c>
      <c r="L10" s="20">
        <v>16</v>
      </c>
      <c r="M10" s="27">
        <v>8</v>
      </c>
      <c r="N10" s="27">
        <v>3</v>
      </c>
      <c r="O10" s="27">
        <v>6</v>
      </c>
      <c r="P10" s="27">
        <v>8</v>
      </c>
      <c r="R10" s="22">
        <f t="shared" si="2"/>
        <v>96</v>
      </c>
      <c r="S10" s="22">
        <f t="shared" si="3"/>
        <v>36</v>
      </c>
      <c r="T10" s="22">
        <f t="shared" si="4"/>
        <v>72</v>
      </c>
      <c r="U10" s="22">
        <f t="shared" si="5"/>
        <v>96</v>
      </c>
    </row>
    <row r="11" spans="1:21" x14ac:dyDescent="0.25">
      <c r="A11" s="17" t="s">
        <v>17</v>
      </c>
      <c r="B11" s="5">
        <v>1</v>
      </c>
      <c r="C11" s="4">
        <v>602499161554</v>
      </c>
      <c r="D11" s="3" t="s">
        <v>205</v>
      </c>
      <c r="E11" s="18">
        <v>12</v>
      </c>
      <c r="F11" s="14">
        <v>237.8</v>
      </c>
      <c r="G11" s="15">
        <f t="shared" si="0"/>
        <v>19.816666666666666</v>
      </c>
      <c r="H11" s="7">
        <v>0</v>
      </c>
      <c r="I11" s="7">
        <v>0</v>
      </c>
      <c r="J11" s="15">
        <f t="shared" si="1"/>
        <v>19.816666666666666</v>
      </c>
      <c r="K11" s="7">
        <v>0</v>
      </c>
      <c r="L11" s="20">
        <v>16</v>
      </c>
      <c r="M11" s="27">
        <v>5</v>
      </c>
      <c r="N11" s="27">
        <v>4</v>
      </c>
      <c r="O11" s="27">
        <v>0</v>
      </c>
      <c r="P11" s="27">
        <v>5</v>
      </c>
      <c r="R11" s="22">
        <f t="shared" si="2"/>
        <v>60</v>
      </c>
      <c r="S11" s="22">
        <f t="shared" si="3"/>
        <v>48</v>
      </c>
      <c r="T11" s="22">
        <f t="shared" si="4"/>
        <v>0</v>
      </c>
      <c r="U11" s="22">
        <f t="shared" si="5"/>
        <v>60</v>
      </c>
    </row>
    <row r="12" spans="1:21" x14ac:dyDescent="0.25">
      <c r="A12" s="17" t="s">
        <v>17</v>
      </c>
      <c r="B12" s="5">
        <v>1</v>
      </c>
      <c r="C12" s="4">
        <v>706347000870</v>
      </c>
      <c r="D12" s="3" t="s">
        <v>129</v>
      </c>
      <c r="E12" s="18">
        <v>6</v>
      </c>
      <c r="F12" s="14">
        <v>60.599999999999994</v>
      </c>
      <c r="G12" s="15">
        <f t="shared" si="0"/>
        <v>10.1</v>
      </c>
      <c r="H12" s="7">
        <v>0</v>
      </c>
      <c r="I12" s="7">
        <v>0</v>
      </c>
      <c r="J12" s="15">
        <f t="shared" si="1"/>
        <v>10.1</v>
      </c>
      <c r="K12" s="7">
        <v>0</v>
      </c>
      <c r="L12" s="20">
        <v>16</v>
      </c>
      <c r="M12" s="27">
        <v>0</v>
      </c>
      <c r="N12" s="27">
        <v>0</v>
      </c>
      <c r="O12" s="27">
        <v>1</v>
      </c>
      <c r="P12" s="27">
        <v>0</v>
      </c>
      <c r="R12" s="22">
        <f t="shared" si="2"/>
        <v>0</v>
      </c>
      <c r="S12" s="22">
        <f t="shared" si="3"/>
        <v>0</v>
      </c>
      <c r="T12" s="22">
        <f t="shared" si="4"/>
        <v>6</v>
      </c>
      <c r="U12" s="22">
        <f t="shared" si="5"/>
        <v>0</v>
      </c>
    </row>
    <row r="13" spans="1:21" x14ac:dyDescent="0.25">
      <c r="A13" s="17" t="s">
        <v>17</v>
      </c>
      <c r="B13" s="5">
        <v>1</v>
      </c>
      <c r="C13" s="4">
        <v>706347000887</v>
      </c>
      <c r="D13" s="3" t="s">
        <v>144</v>
      </c>
      <c r="E13" s="18">
        <v>6</v>
      </c>
      <c r="F13" s="14">
        <v>60.599999999999994</v>
      </c>
      <c r="G13" s="15">
        <f t="shared" si="0"/>
        <v>10.1</v>
      </c>
      <c r="H13" s="7">
        <v>0</v>
      </c>
      <c r="I13" s="7">
        <v>0</v>
      </c>
      <c r="J13" s="15">
        <f t="shared" si="1"/>
        <v>10.1</v>
      </c>
      <c r="K13" s="7">
        <v>0</v>
      </c>
      <c r="L13" s="20">
        <v>16</v>
      </c>
      <c r="M13" s="27">
        <v>0</v>
      </c>
      <c r="N13" s="27">
        <v>1</v>
      </c>
      <c r="O13" s="27">
        <v>1</v>
      </c>
      <c r="P13" s="27">
        <v>1</v>
      </c>
      <c r="R13" s="22">
        <f t="shared" si="2"/>
        <v>0</v>
      </c>
      <c r="S13" s="22">
        <f t="shared" si="3"/>
        <v>6</v>
      </c>
      <c r="T13" s="22">
        <f t="shared" si="4"/>
        <v>6</v>
      </c>
      <c r="U13" s="22">
        <f t="shared" si="5"/>
        <v>6</v>
      </c>
    </row>
    <row r="14" spans="1:21" x14ac:dyDescent="0.25">
      <c r="A14" s="17" t="s">
        <v>17</v>
      </c>
      <c r="B14" s="5">
        <v>1</v>
      </c>
      <c r="C14" s="4">
        <v>706347001174</v>
      </c>
      <c r="D14" s="3" t="s">
        <v>199</v>
      </c>
      <c r="E14" s="18">
        <v>12</v>
      </c>
      <c r="F14" s="14">
        <v>223.15</v>
      </c>
      <c r="G14" s="15">
        <f t="shared" si="0"/>
        <v>18.595833333333335</v>
      </c>
      <c r="H14" s="7">
        <v>0</v>
      </c>
      <c r="I14" s="7">
        <v>0</v>
      </c>
      <c r="J14" s="15">
        <f t="shared" si="1"/>
        <v>18.595833333333335</v>
      </c>
      <c r="K14" s="7">
        <v>0</v>
      </c>
      <c r="L14" s="20">
        <v>16</v>
      </c>
      <c r="M14" s="27">
        <v>0</v>
      </c>
      <c r="N14" s="27">
        <v>0</v>
      </c>
      <c r="O14" s="27">
        <v>0</v>
      </c>
      <c r="P14" s="27"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</row>
    <row r="15" spans="1:21" x14ac:dyDescent="0.25">
      <c r="A15" s="17" t="s">
        <v>17</v>
      </c>
      <c r="B15" s="5">
        <v>1</v>
      </c>
      <c r="C15" s="4">
        <v>706347001181</v>
      </c>
      <c r="D15" s="3" t="s">
        <v>110</v>
      </c>
      <c r="E15" s="18">
        <v>12</v>
      </c>
      <c r="F15" s="14">
        <v>223.15</v>
      </c>
      <c r="G15" s="15">
        <f t="shared" si="0"/>
        <v>18.595833333333335</v>
      </c>
      <c r="H15" s="7">
        <v>0</v>
      </c>
      <c r="I15" s="7">
        <v>0</v>
      </c>
      <c r="J15" s="15">
        <f t="shared" si="1"/>
        <v>18.595833333333335</v>
      </c>
      <c r="K15" s="7">
        <v>0</v>
      </c>
      <c r="L15" s="20">
        <v>16</v>
      </c>
      <c r="M15" s="27">
        <v>1</v>
      </c>
      <c r="N15" s="27">
        <v>1</v>
      </c>
      <c r="O15" s="27">
        <v>0</v>
      </c>
      <c r="P15" s="27">
        <v>0</v>
      </c>
      <c r="R15" s="22">
        <f t="shared" si="2"/>
        <v>12</v>
      </c>
      <c r="S15" s="22">
        <f t="shared" si="3"/>
        <v>12</v>
      </c>
      <c r="T15" s="22">
        <f t="shared" si="4"/>
        <v>0</v>
      </c>
      <c r="U15" s="22">
        <f t="shared" si="5"/>
        <v>0</v>
      </c>
    </row>
    <row r="16" spans="1:21" x14ac:dyDescent="0.25">
      <c r="A16" s="17" t="s">
        <v>17</v>
      </c>
      <c r="B16" s="5">
        <v>1</v>
      </c>
      <c r="C16" s="4">
        <v>706347001525</v>
      </c>
      <c r="D16" s="3" t="s">
        <v>161</v>
      </c>
      <c r="E16" s="18">
        <v>12</v>
      </c>
      <c r="F16" s="14">
        <v>122.75</v>
      </c>
      <c r="G16" s="15">
        <f t="shared" si="0"/>
        <v>10.229166666666666</v>
      </c>
      <c r="H16" s="7">
        <v>0</v>
      </c>
      <c r="I16" s="7">
        <v>0</v>
      </c>
      <c r="J16" s="15">
        <f t="shared" si="1"/>
        <v>10.229166666666666</v>
      </c>
      <c r="K16" s="7">
        <v>0</v>
      </c>
      <c r="L16" s="20">
        <v>16</v>
      </c>
      <c r="M16" s="27">
        <v>1</v>
      </c>
      <c r="N16" s="27">
        <v>1</v>
      </c>
      <c r="O16" s="27">
        <v>0</v>
      </c>
      <c r="P16" s="27">
        <v>1</v>
      </c>
      <c r="R16" s="22">
        <f t="shared" si="2"/>
        <v>12</v>
      </c>
      <c r="S16" s="22">
        <f t="shared" si="3"/>
        <v>12</v>
      </c>
      <c r="T16" s="22">
        <f t="shared" si="4"/>
        <v>0</v>
      </c>
      <c r="U16" s="22">
        <f t="shared" si="5"/>
        <v>12</v>
      </c>
    </row>
    <row r="17" spans="1:21" x14ac:dyDescent="0.25">
      <c r="A17" s="17" t="s">
        <v>17</v>
      </c>
      <c r="B17" s="5">
        <v>1</v>
      </c>
      <c r="C17" s="4">
        <v>7501119500366</v>
      </c>
      <c r="D17" s="3" t="s">
        <v>154</v>
      </c>
      <c r="E17" s="18">
        <v>12</v>
      </c>
      <c r="F17" s="14">
        <v>155.4</v>
      </c>
      <c r="G17" s="15">
        <f t="shared" si="0"/>
        <v>12.950000000000001</v>
      </c>
      <c r="H17" s="7">
        <v>0</v>
      </c>
      <c r="I17" s="7">
        <v>0</v>
      </c>
      <c r="J17" s="15">
        <f t="shared" si="1"/>
        <v>12.950000000000001</v>
      </c>
      <c r="K17" s="7">
        <v>0</v>
      </c>
      <c r="L17" s="20">
        <v>16</v>
      </c>
      <c r="M17" s="27">
        <v>3</v>
      </c>
      <c r="N17" s="27">
        <v>3</v>
      </c>
      <c r="O17" s="27">
        <v>3</v>
      </c>
      <c r="P17" s="27">
        <v>5</v>
      </c>
      <c r="R17" s="22">
        <f t="shared" si="2"/>
        <v>36</v>
      </c>
      <c r="S17" s="22">
        <f t="shared" si="3"/>
        <v>36</v>
      </c>
      <c r="T17" s="22">
        <f t="shared" si="4"/>
        <v>36</v>
      </c>
      <c r="U17" s="22">
        <f t="shared" si="5"/>
        <v>60</v>
      </c>
    </row>
    <row r="18" spans="1:21" x14ac:dyDescent="0.25">
      <c r="A18" s="17" t="s">
        <v>17</v>
      </c>
      <c r="B18" s="5">
        <v>1</v>
      </c>
      <c r="C18" s="4">
        <v>7501140700032</v>
      </c>
      <c r="D18" s="3" t="s">
        <v>152</v>
      </c>
      <c r="E18" s="18">
        <v>12</v>
      </c>
      <c r="F18" s="14">
        <v>90.95</v>
      </c>
      <c r="G18" s="15">
        <f t="shared" si="0"/>
        <v>7.5791666666666666</v>
      </c>
      <c r="H18" s="7">
        <v>0</v>
      </c>
      <c r="I18" s="7">
        <v>0</v>
      </c>
      <c r="J18" s="15">
        <f t="shared" si="1"/>
        <v>7.5791666666666666</v>
      </c>
      <c r="K18" s="7">
        <v>0</v>
      </c>
      <c r="L18" s="20">
        <v>16</v>
      </c>
      <c r="M18" s="27">
        <v>2</v>
      </c>
      <c r="N18" s="27">
        <v>2</v>
      </c>
      <c r="O18" s="27">
        <v>1</v>
      </c>
      <c r="P18" s="27">
        <v>4</v>
      </c>
      <c r="R18" s="22">
        <f t="shared" si="2"/>
        <v>24</v>
      </c>
      <c r="S18" s="22">
        <f t="shared" si="3"/>
        <v>24</v>
      </c>
      <c r="T18" s="22">
        <f t="shared" si="4"/>
        <v>12</v>
      </c>
      <c r="U18" s="22">
        <f t="shared" si="5"/>
        <v>48</v>
      </c>
    </row>
    <row r="19" spans="1:21" x14ac:dyDescent="0.25">
      <c r="A19" s="17" t="s">
        <v>17</v>
      </c>
      <c r="B19" s="5">
        <v>1</v>
      </c>
      <c r="C19" s="4">
        <v>7501140700049</v>
      </c>
      <c r="D19" s="3" t="s">
        <v>135</v>
      </c>
      <c r="E19" s="18">
        <v>12</v>
      </c>
      <c r="F19" s="14">
        <v>239.7</v>
      </c>
      <c r="G19" s="15">
        <f t="shared" si="0"/>
        <v>19.974999999999998</v>
      </c>
      <c r="H19" s="7">
        <v>0</v>
      </c>
      <c r="I19" s="7">
        <v>0</v>
      </c>
      <c r="J19" s="15">
        <f t="shared" si="1"/>
        <v>19.974999999999998</v>
      </c>
      <c r="K19" s="7">
        <v>0</v>
      </c>
      <c r="L19" s="20">
        <v>16</v>
      </c>
      <c r="M19" s="27">
        <v>0</v>
      </c>
      <c r="N19" s="27">
        <v>0</v>
      </c>
      <c r="O19" s="27">
        <v>1</v>
      </c>
      <c r="P19" s="27">
        <v>0</v>
      </c>
      <c r="R19" s="22">
        <f t="shared" si="2"/>
        <v>0</v>
      </c>
      <c r="S19" s="22">
        <f t="shared" si="3"/>
        <v>0</v>
      </c>
      <c r="T19" s="22">
        <f t="shared" si="4"/>
        <v>12</v>
      </c>
      <c r="U19" s="22">
        <f t="shared" si="5"/>
        <v>0</v>
      </c>
    </row>
    <row r="20" spans="1:21" x14ac:dyDescent="0.25">
      <c r="A20" s="17" t="s">
        <v>17</v>
      </c>
      <c r="B20" s="5">
        <v>1</v>
      </c>
      <c r="C20" s="4">
        <v>7501140700308</v>
      </c>
      <c r="D20" s="3" t="s">
        <v>88</v>
      </c>
      <c r="E20" s="18">
        <v>24</v>
      </c>
      <c r="F20" s="14">
        <v>434.4</v>
      </c>
      <c r="G20" s="15">
        <f t="shared" si="0"/>
        <v>18.099999999999998</v>
      </c>
      <c r="H20" s="7">
        <v>0</v>
      </c>
      <c r="I20" s="7">
        <v>0</v>
      </c>
      <c r="J20" s="15">
        <f t="shared" si="1"/>
        <v>18.099999999999998</v>
      </c>
      <c r="K20" s="7">
        <v>0</v>
      </c>
      <c r="L20" s="20">
        <v>16</v>
      </c>
      <c r="M20" s="27">
        <v>1</v>
      </c>
      <c r="N20" s="27">
        <v>0</v>
      </c>
      <c r="O20" s="27">
        <v>1</v>
      </c>
      <c r="P20" s="27">
        <v>0</v>
      </c>
      <c r="R20" s="22">
        <f t="shared" si="2"/>
        <v>24</v>
      </c>
      <c r="S20" s="22">
        <f t="shared" si="3"/>
        <v>0</v>
      </c>
      <c r="T20" s="22">
        <f t="shared" si="4"/>
        <v>24</v>
      </c>
      <c r="U20" s="22">
        <f t="shared" si="5"/>
        <v>0</v>
      </c>
    </row>
    <row r="21" spans="1:21" x14ac:dyDescent="0.25">
      <c r="A21" s="17" t="s">
        <v>17</v>
      </c>
      <c r="B21" s="5">
        <v>1</v>
      </c>
      <c r="C21" s="4">
        <v>7501140700315</v>
      </c>
      <c r="D21" s="3" t="s">
        <v>86</v>
      </c>
      <c r="E21" s="18">
        <v>24</v>
      </c>
      <c r="F21" s="14">
        <v>434.4</v>
      </c>
      <c r="G21" s="15">
        <f t="shared" si="0"/>
        <v>18.099999999999998</v>
      </c>
      <c r="H21" s="7">
        <v>0</v>
      </c>
      <c r="I21" s="7">
        <v>0</v>
      </c>
      <c r="J21" s="15">
        <f t="shared" si="1"/>
        <v>18.099999999999998</v>
      </c>
      <c r="K21" s="7">
        <v>0</v>
      </c>
      <c r="L21" s="20">
        <v>16</v>
      </c>
      <c r="M21" s="27">
        <v>0</v>
      </c>
      <c r="N21" s="27">
        <v>0</v>
      </c>
      <c r="O21" s="27">
        <v>1</v>
      </c>
      <c r="P21" s="27">
        <v>1</v>
      </c>
      <c r="R21" s="22">
        <f t="shared" si="2"/>
        <v>0</v>
      </c>
      <c r="S21" s="22">
        <f t="shared" si="3"/>
        <v>0</v>
      </c>
      <c r="T21" s="22">
        <f t="shared" si="4"/>
        <v>24</v>
      </c>
      <c r="U21" s="22">
        <f t="shared" si="5"/>
        <v>24</v>
      </c>
    </row>
    <row r="22" spans="1:21" x14ac:dyDescent="0.25">
      <c r="A22" s="17" t="s">
        <v>17</v>
      </c>
      <c r="B22" s="5">
        <v>1</v>
      </c>
      <c r="C22" s="4">
        <v>7501140700469</v>
      </c>
      <c r="D22" s="3" t="s">
        <v>125</v>
      </c>
      <c r="E22" s="18">
        <v>6</v>
      </c>
      <c r="F22" s="14">
        <v>117.6</v>
      </c>
      <c r="G22" s="15">
        <f t="shared" si="0"/>
        <v>19.599999999999998</v>
      </c>
      <c r="H22" s="7">
        <v>0</v>
      </c>
      <c r="I22" s="7">
        <v>0</v>
      </c>
      <c r="J22" s="15">
        <f t="shared" si="1"/>
        <v>19.599999999999998</v>
      </c>
      <c r="K22" s="7">
        <v>0</v>
      </c>
      <c r="L22" s="20">
        <v>16</v>
      </c>
      <c r="M22" s="27">
        <v>3</v>
      </c>
      <c r="N22" s="27">
        <v>4</v>
      </c>
      <c r="O22" s="27">
        <v>0</v>
      </c>
      <c r="P22" s="27">
        <v>3</v>
      </c>
      <c r="R22" s="22">
        <f t="shared" si="2"/>
        <v>18</v>
      </c>
      <c r="S22" s="22">
        <f t="shared" si="3"/>
        <v>24</v>
      </c>
      <c r="T22" s="22">
        <f t="shared" si="4"/>
        <v>0</v>
      </c>
      <c r="U22" s="22">
        <f t="shared" si="5"/>
        <v>18</v>
      </c>
    </row>
    <row r="23" spans="1:21" x14ac:dyDescent="0.25">
      <c r="A23" s="17" t="s">
        <v>17</v>
      </c>
      <c r="B23" s="5">
        <v>1</v>
      </c>
      <c r="C23" s="4">
        <v>7501140700636</v>
      </c>
      <c r="D23" s="3" t="s">
        <v>94</v>
      </c>
      <c r="E23" s="18">
        <v>1</v>
      </c>
      <c r="F23" s="14">
        <v>38.4</v>
      </c>
      <c r="G23" s="15">
        <f t="shared" si="0"/>
        <v>38.4</v>
      </c>
      <c r="H23" s="7">
        <v>0</v>
      </c>
      <c r="I23" s="7">
        <v>0</v>
      </c>
      <c r="J23" s="15">
        <f t="shared" si="1"/>
        <v>38.4</v>
      </c>
      <c r="K23" s="7">
        <v>0</v>
      </c>
      <c r="L23" s="20">
        <v>16</v>
      </c>
      <c r="M23" s="27">
        <v>3</v>
      </c>
      <c r="N23" s="27">
        <v>2</v>
      </c>
      <c r="O23" s="27">
        <v>0</v>
      </c>
      <c r="P23" s="27">
        <v>2</v>
      </c>
      <c r="R23" s="22">
        <f t="shared" si="2"/>
        <v>3</v>
      </c>
      <c r="S23" s="22">
        <f t="shared" si="3"/>
        <v>2</v>
      </c>
      <c r="T23" s="22">
        <f t="shared" si="4"/>
        <v>0</v>
      </c>
      <c r="U23" s="22">
        <f t="shared" si="5"/>
        <v>2</v>
      </c>
    </row>
    <row r="24" spans="1:21" x14ac:dyDescent="0.25">
      <c r="A24" s="17" t="s">
        <v>17</v>
      </c>
      <c r="B24" s="5">
        <v>1</v>
      </c>
      <c r="C24" s="4">
        <v>7501608620261</v>
      </c>
      <c r="D24" s="3" t="s">
        <v>142</v>
      </c>
      <c r="E24" s="18">
        <v>1</v>
      </c>
      <c r="F24" s="14">
        <v>71.5</v>
      </c>
      <c r="G24" s="15">
        <f t="shared" si="0"/>
        <v>71.5</v>
      </c>
      <c r="H24" s="7">
        <v>0</v>
      </c>
      <c r="I24" s="7">
        <v>0</v>
      </c>
      <c r="J24" s="15">
        <f t="shared" si="1"/>
        <v>71.5</v>
      </c>
      <c r="K24" s="7">
        <v>0</v>
      </c>
      <c r="L24" s="20">
        <v>16</v>
      </c>
      <c r="M24" s="27">
        <v>0</v>
      </c>
      <c r="N24" s="27">
        <v>0</v>
      </c>
      <c r="O24" s="27">
        <v>0</v>
      </c>
      <c r="P24" s="27">
        <v>0</v>
      </c>
      <c r="R24" s="22">
        <f t="shared" si="2"/>
        <v>0</v>
      </c>
      <c r="S24" s="22">
        <f t="shared" si="3"/>
        <v>0</v>
      </c>
      <c r="T24" s="22">
        <f t="shared" si="4"/>
        <v>0</v>
      </c>
      <c r="U24" s="22">
        <f t="shared" si="5"/>
        <v>0</v>
      </c>
    </row>
    <row r="25" spans="1:21" x14ac:dyDescent="0.25">
      <c r="A25" s="17" t="s">
        <v>17</v>
      </c>
      <c r="B25" s="5">
        <v>1</v>
      </c>
      <c r="C25" s="4">
        <v>7503002398043</v>
      </c>
      <c r="D25" s="3" t="s">
        <v>139</v>
      </c>
      <c r="E25" s="18">
        <v>12</v>
      </c>
      <c r="F25" s="14">
        <v>247.45</v>
      </c>
      <c r="G25" s="15">
        <f t="shared" si="0"/>
        <v>20.620833333333334</v>
      </c>
      <c r="H25" s="7">
        <v>0</v>
      </c>
      <c r="I25" s="7">
        <v>0</v>
      </c>
      <c r="J25" s="15">
        <f t="shared" si="1"/>
        <v>20.620833333333334</v>
      </c>
      <c r="K25" s="7">
        <v>0</v>
      </c>
      <c r="L25" s="20">
        <v>16</v>
      </c>
      <c r="M25" s="27">
        <v>5</v>
      </c>
      <c r="N25" s="27">
        <v>5</v>
      </c>
      <c r="O25" s="27">
        <v>3</v>
      </c>
      <c r="P25" s="27">
        <v>5</v>
      </c>
      <c r="R25" s="22">
        <f t="shared" si="2"/>
        <v>60</v>
      </c>
      <c r="S25" s="22">
        <f t="shared" si="3"/>
        <v>60</v>
      </c>
      <c r="T25" s="22">
        <f t="shared" si="4"/>
        <v>36</v>
      </c>
      <c r="U25" s="22">
        <f t="shared" si="5"/>
        <v>60</v>
      </c>
    </row>
    <row r="26" spans="1:21" x14ac:dyDescent="0.25">
      <c r="A26" s="17" t="s">
        <v>17</v>
      </c>
      <c r="B26" s="5">
        <v>1</v>
      </c>
      <c r="C26" s="4">
        <v>7503002398050</v>
      </c>
      <c r="D26" s="3" t="s">
        <v>92</v>
      </c>
      <c r="E26" s="18">
        <v>12</v>
      </c>
      <c r="F26" s="14">
        <v>239.5</v>
      </c>
      <c r="G26" s="15">
        <f t="shared" si="0"/>
        <v>19.958333333333332</v>
      </c>
      <c r="H26" s="7">
        <v>0</v>
      </c>
      <c r="I26" s="7">
        <v>0</v>
      </c>
      <c r="J26" s="15">
        <f t="shared" si="1"/>
        <v>19.958333333333332</v>
      </c>
      <c r="K26" s="7">
        <v>0</v>
      </c>
      <c r="L26" s="20">
        <v>16</v>
      </c>
      <c r="M26" s="27">
        <v>0</v>
      </c>
      <c r="N26" s="27">
        <v>0</v>
      </c>
      <c r="O26" s="27">
        <v>0</v>
      </c>
      <c r="P26" s="27">
        <v>0</v>
      </c>
      <c r="R26" s="22">
        <f t="shared" si="2"/>
        <v>0</v>
      </c>
      <c r="S26" s="22">
        <f t="shared" si="3"/>
        <v>0</v>
      </c>
      <c r="T26" s="22">
        <f t="shared" si="4"/>
        <v>0</v>
      </c>
      <c r="U26" s="22">
        <f t="shared" si="5"/>
        <v>0</v>
      </c>
    </row>
    <row r="27" spans="1:21" x14ac:dyDescent="0.25">
      <c r="A27" s="17" t="s">
        <v>17</v>
      </c>
      <c r="B27" s="5">
        <v>1</v>
      </c>
      <c r="C27" s="4">
        <v>7506196298007</v>
      </c>
      <c r="D27" s="3" t="s">
        <v>33</v>
      </c>
      <c r="E27" s="18">
        <v>20</v>
      </c>
      <c r="F27" s="14">
        <v>220.25</v>
      </c>
      <c r="G27" s="15">
        <f t="shared" si="0"/>
        <v>11.012499999999999</v>
      </c>
      <c r="H27" s="7">
        <v>0</v>
      </c>
      <c r="I27" s="7">
        <v>0</v>
      </c>
      <c r="J27" s="15">
        <f t="shared" si="1"/>
        <v>11.012499999999999</v>
      </c>
      <c r="K27" s="7">
        <v>0</v>
      </c>
      <c r="L27" s="20">
        <v>16</v>
      </c>
      <c r="M27" s="27">
        <v>3</v>
      </c>
      <c r="N27" s="27">
        <v>0</v>
      </c>
      <c r="O27" s="27">
        <v>0</v>
      </c>
      <c r="P27" s="27">
        <v>3</v>
      </c>
      <c r="R27" s="22">
        <f t="shared" si="2"/>
        <v>60</v>
      </c>
      <c r="S27" s="22">
        <f t="shared" si="3"/>
        <v>0</v>
      </c>
      <c r="T27" s="22">
        <f t="shared" si="4"/>
        <v>0</v>
      </c>
      <c r="U27" s="22">
        <f t="shared" si="5"/>
        <v>60</v>
      </c>
    </row>
    <row r="28" spans="1:21" x14ac:dyDescent="0.25">
      <c r="A28" s="17" t="s">
        <v>17</v>
      </c>
      <c r="B28" s="5">
        <v>1</v>
      </c>
      <c r="C28" s="4">
        <v>7506196298960</v>
      </c>
      <c r="D28" s="3" t="s">
        <v>66</v>
      </c>
      <c r="E28" s="18">
        <v>20</v>
      </c>
      <c r="F28" s="14">
        <v>191.35</v>
      </c>
      <c r="G28" s="15">
        <f t="shared" si="0"/>
        <v>9.567499999999999</v>
      </c>
      <c r="H28" s="7">
        <v>0</v>
      </c>
      <c r="I28" s="7">
        <v>0</v>
      </c>
      <c r="J28" s="15">
        <f t="shared" si="1"/>
        <v>9.567499999999999</v>
      </c>
      <c r="K28" s="7">
        <v>0</v>
      </c>
      <c r="L28" s="20">
        <v>16</v>
      </c>
      <c r="M28" s="27">
        <v>0</v>
      </c>
      <c r="N28" s="27">
        <v>0</v>
      </c>
      <c r="O28" s="27">
        <v>0</v>
      </c>
      <c r="P28" s="27">
        <v>0</v>
      </c>
      <c r="R28" s="22">
        <f t="shared" si="2"/>
        <v>0</v>
      </c>
      <c r="S28" s="22">
        <f t="shared" si="3"/>
        <v>0</v>
      </c>
      <c r="T28" s="22">
        <f t="shared" si="4"/>
        <v>0</v>
      </c>
      <c r="U28" s="22">
        <f t="shared" si="5"/>
        <v>0</v>
      </c>
    </row>
  </sheetData>
  <mergeCells count="2">
    <mergeCell ref="C2:G3"/>
    <mergeCell ref="M5:P5"/>
  </mergeCells>
  <conditionalFormatting sqref="H7:I7">
    <cfRule type="cellIs" dxfId="17" priority="5" operator="greaterThan">
      <formula>0</formula>
    </cfRule>
  </conditionalFormatting>
  <conditionalFormatting sqref="K7:L7">
    <cfRule type="cellIs" dxfId="16" priority="6" operator="greaterThan">
      <formula>0</formula>
    </cfRule>
  </conditionalFormatting>
  <conditionalFormatting sqref="H8:I28">
    <cfRule type="cellIs" dxfId="15" priority="3" operator="greaterThan">
      <formula>0</formula>
    </cfRule>
  </conditionalFormatting>
  <conditionalFormatting sqref="K8:K28">
    <cfRule type="cellIs" dxfId="14" priority="4" operator="greaterThan">
      <formula>0</formula>
    </cfRule>
  </conditionalFormatting>
  <conditionalFormatting sqref="L8:L28">
    <cfRule type="cellIs" dxfId="13" priority="2" operator="greaterThan">
      <formula>0</formula>
    </cfRule>
  </conditionalFormatting>
  <conditionalFormatting sqref="M7:P28">
    <cfRule type="cellIs" dxfId="12" priority="1" operator="greaterThan">
      <formula>0</formula>
    </cfRule>
  </conditionalFormatting>
  <pageMargins left="0" right="0" top="0" bottom="0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workbookViewId="0">
      <selection sqref="A1:XFD1048576"/>
    </sheetView>
  </sheetViews>
  <sheetFormatPr baseColWidth="10" defaultColWidth="9.140625" defaultRowHeight="15" x14ac:dyDescent="0.25"/>
  <cols>
    <col min="1" max="1" width="8.85546875" customWidth="1"/>
    <col min="2" max="2" width="6.140625" bestFit="1" customWidth="1"/>
    <col min="3" max="3" width="14" bestFit="1" customWidth="1"/>
    <col min="4" max="4" width="35.2851562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0" bestFit="1" customWidth="1"/>
    <col min="11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</cols>
  <sheetData>
    <row r="2" spans="1:21" x14ac:dyDescent="0.25">
      <c r="C2" s="31" t="s">
        <v>233</v>
      </c>
      <c r="D2" s="32"/>
      <c r="E2" s="32"/>
      <c r="F2" s="32"/>
      <c r="G2" s="33"/>
    </row>
    <row r="3" spans="1:21" x14ac:dyDescent="0.25">
      <c r="B3" t="s">
        <v>245</v>
      </c>
      <c r="C3" s="34"/>
      <c r="D3" s="35"/>
      <c r="E3" s="35"/>
      <c r="F3" s="35"/>
      <c r="G3" s="36"/>
    </row>
    <row r="4" spans="1:21" s="8" customFormat="1" ht="17.25" x14ac:dyDescent="0.25">
      <c r="C4" s="9"/>
      <c r="D4" s="9"/>
      <c r="E4" s="9"/>
      <c r="F4" s="10"/>
      <c r="G4" s="9"/>
    </row>
    <row r="5" spans="1:21" x14ac:dyDescent="0.25">
      <c r="F5" s="11" t="s">
        <v>213</v>
      </c>
      <c r="G5" s="11" t="s">
        <v>213</v>
      </c>
      <c r="J5" s="11" t="s">
        <v>214</v>
      </c>
      <c r="M5" s="37" t="s">
        <v>247</v>
      </c>
      <c r="N5" s="37"/>
      <c r="O5" s="37"/>
      <c r="P5" s="37"/>
    </row>
    <row r="6" spans="1:21" x14ac:dyDescent="0.25">
      <c r="A6" s="29" t="s">
        <v>216</v>
      </c>
      <c r="B6" s="29" t="s">
        <v>217</v>
      </c>
      <c r="C6" s="29" t="s">
        <v>218</v>
      </c>
      <c r="D6" s="29" t="s">
        <v>219</v>
      </c>
      <c r="E6" s="29" t="s">
        <v>220</v>
      </c>
      <c r="F6" s="29" t="s">
        <v>221</v>
      </c>
      <c r="G6" s="29" t="s">
        <v>222</v>
      </c>
      <c r="H6" s="29" t="s">
        <v>223</v>
      </c>
      <c r="I6" s="29" t="s">
        <v>224</v>
      </c>
      <c r="J6" s="29" t="s">
        <v>225</v>
      </c>
      <c r="K6" s="29" t="s">
        <v>226</v>
      </c>
      <c r="L6" s="19" t="s">
        <v>227</v>
      </c>
      <c r="M6" s="29" t="s">
        <v>234</v>
      </c>
      <c r="N6" s="29" t="s">
        <v>235</v>
      </c>
      <c r="O6" s="29" t="s">
        <v>236</v>
      </c>
      <c r="P6" s="29" t="s">
        <v>237</v>
      </c>
    </row>
    <row r="7" spans="1:21" x14ac:dyDescent="0.25">
      <c r="A7" s="17" t="s">
        <v>17</v>
      </c>
      <c r="B7" s="5">
        <v>1</v>
      </c>
      <c r="C7" s="4" t="s">
        <v>193</v>
      </c>
      <c r="D7" s="3" t="s">
        <v>194</v>
      </c>
      <c r="E7" s="18">
        <v>48</v>
      </c>
      <c r="F7" s="14">
        <v>1471.1999999999998</v>
      </c>
      <c r="G7" s="15">
        <f t="shared" ref="G7:G28" si="0">+F7/E7</f>
        <v>30.649999999999995</v>
      </c>
      <c r="H7" s="7">
        <v>0</v>
      </c>
      <c r="I7" s="7">
        <v>0</v>
      </c>
      <c r="J7" s="15">
        <f t="shared" ref="J7:J28" si="1">+G7*((100-H7)/100)*((100-I7)/100)</f>
        <v>30.649999999999995</v>
      </c>
      <c r="K7" s="7">
        <v>0</v>
      </c>
      <c r="L7" s="20">
        <v>16</v>
      </c>
      <c r="M7" s="27">
        <v>1</v>
      </c>
      <c r="N7" s="27">
        <v>1</v>
      </c>
      <c r="O7" s="27">
        <v>1</v>
      </c>
      <c r="P7" s="27">
        <v>1</v>
      </c>
      <c r="R7" s="22">
        <f>+M7*E7</f>
        <v>48</v>
      </c>
      <c r="S7" s="22">
        <f>+N7*E7</f>
        <v>48</v>
      </c>
      <c r="T7" s="22">
        <f>+O7*E7</f>
        <v>48</v>
      </c>
      <c r="U7" s="22">
        <f>+P7*E7</f>
        <v>48</v>
      </c>
    </row>
    <row r="8" spans="1:21" x14ac:dyDescent="0.25">
      <c r="A8" s="17" t="s">
        <v>17</v>
      </c>
      <c r="B8" s="5">
        <v>1</v>
      </c>
      <c r="C8" s="4">
        <v>602499161011</v>
      </c>
      <c r="D8" s="3" t="s">
        <v>165</v>
      </c>
      <c r="E8" s="18">
        <v>12</v>
      </c>
      <c r="F8" s="14">
        <v>239.5</v>
      </c>
      <c r="G8" s="15">
        <f t="shared" si="0"/>
        <v>19.958333333333332</v>
      </c>
      <c r="H8" s="7">
        <v>0</v>
      </c>
      <c r="I8" s="7">
        <v>0</v>
      </c>
      <c r="J8" s="15">
        <f t="shared" si="1"/>
        <v>19.958333333333332</v>
      </c>
      <c r="K8" s="7">
        <v>0</v>
      </c>
      <c r="L8" s="20">
        <v>16</v>
      </c>
      <c r="M8" s="27">
        <v>8</v>
      </c>
      <c r="N8" s="27">
        <v>3</v>
      </c>
      <c r="O8" s="27">
        <v>4</v>
      </c>
      <c r="P8" s="27">
        <v>8</v>
      </c>
      <c r="R8" s="22">
        <f t="shared" ref="R8:R28" si="2">+M8*E8</f>
        <v>96</v>
      </c>
      <c r="S8" s="22">
        <f t="shared" ref="S8:S28" si="3">+N8*E8</f>
        <v>36</v>
      </c>
      <c r="T8" s="22">
        <f t="shared" ref="T8:T28" si="4">+O8*E8</f>
        <v>48</v>
      </c>
      <c r="U8" s="22">
        <f t="shared" ref="U8:U28" si="5">+P8*E8</f>
        <v>96</v>
      </c>
    </row>
    <row r="9" spans="1:21" x14ac:dyDescent="0.25">
      <c r="A9" s="17" t="s">
        <v>17</v>
      </c>
      <c r="B9" s="5">
        <v>1</v>
      </c>
      <c r="C9" s="4">
        <v>602499161530</v>
      </c>
      <c r="D9" s="3" t="s">
        <v>120</v>
      </c>
      <c r="E9" s="18">
        <v>12</v>
      </c>
      <c r="F9" s="14">
        <v>237.8</v>
      </c>
      <c r="G9" s="15">
        <f t="shared" si="0"/>
        <v>19.816666666666666</v>
      </c>
      <c r="H9" s="7">
        <v>0</v>
      </c>
      <c r="I9" s="7">
        <v>0</v>
      </c>
      <c r="J9" s="15">
        <f t="shared" si="1"/>
        <v>19.816666666666666</v>
      </c>
      <c r="K9" s="7">
        <v>0</v>
      </c>
      <c r="L9" s="20">
        <v>16</v>
      </c>
      <c r="M9" s="27">
        <v>9</v>
      </c>
      <c r="N9" s="27">
        <v>4</v>
      </c>
      <c r="O9" s="27">
        <v>6</v>
      </c>
      <c r="P9" s="27">
        <v>6</v>
      </c>
      <c r="R9" s="22">
        <f t="shared" si="2"/>
        <v>108</v>
      </c>
      <c r="S9" s="22">
        <f t="shared" si="3"/>
        <v>48</v>
      </c>
      <c r="T9" s="22">
        <f t="shared" si="4"/>
        <v>72</v>
      </c>
      <c r="U9" s="22">
        <f t="shared" si="5"/>
        <v>72</v>
      </c>
    </row>
    <row r="10" spans="1:21" x14ac:dyDescent="0.25">
      <c r="A10" s="17" t="s">
        <v>17</v>
      </c>
      <c r="B10" s="5">
        <v>1</v>
      </c>
      <c r="C10" s="4">
        <v>602499161547</v>
      </c>
      <c r="D10" s="3" t="s">
        <v>206</v>
      </c>
      <c r="E10" s="18">
        <v>12</v>
      </c>
      <c r="F10" s="14">
        <v>237.8</v>
      </c>
      <c r="G10" s="15">
        <f t="shared" si="0"/>
        <v>19.816666666666666</v>
      </c>
      <c r="H10" s="7">
        <v>0</v>
      </c>
      <c r="I10" s="7">
        <v>0</v>
      </c>
      <c r="J10" s="15">
        <f t="shared" si="1"/>
        <v>19.816666666666666</v>
      </c>
      <c r="K10" s="7">
        <v>0</v>
      </c>
      <c r="L10" s="20">
        <v>16</v>
      </c>
      <c r="M10" s="27">
        <v>9</v>
      </c>
      <c r="N10" s="27">
        <v>4</v>
      </c>
      <c r="O10" s="27">
        <v>8</v>
      </c>
      <c r="P10" s="27">
        <v>7</v>
      </c>
      <c r="R10" s="22">
        <f t="shared" si="2"/>
        <v>108</v>
      </c>
      <c r="S10" s="22">
        <f t="shared" si="3"/>
        <v>48</v>
      </c>
      <c r="T10" s="22">
        <f t="shared" si="4"/>
        <v>96</v>
      </c>
      <c r="U10" s="22">
        <f t="shared" si="5"/>
        <v>84</v>
      </c>
    </row>
    <row r="11" spans="1:21" x14ac:dyDescent="0.25">
      <c r="A11" s="17" t="s">
        <v>17</v>
      </c>
      <c r="B11" s="5">
        <v>1</v>
      </c>
      <c r="C11" s="4">
        <v>602499161554</v>
      </c>
      <c r="D11" s="3" t="s">
        <v>205</v>
      </c>
      <c r="E11" s="18">
        <v>12</v>
      </c>
      <c r="F11" s="14">
        <v>237.8</v>
      </c>
      <c r="G11" s="15">
        <f t="shared" si="0"/>
        <v>19.816666666666666</v>
      </c>
      <c r="H11" s="7">
        <v>0</v>
      </c>
      <c r="I11" s="7">
        <v>0</v>
      </c>
      <c r="J11" s="15">
        <f t="shared" si="1"/>
        <v>19.816666666666666</v>
      </c>
      <c r="K11" s="7">
        <v>0</v>
      </c>
      <c r="L11" s="20">
        <v>16</v>
      </c>
      <c r="M11" s="27">
        <v>5</v>
      </c>
      <c r="N11" s="27">
        <v>3</v>
      </c>
      <c r="O11" s="27">
        <v>1</v>
      </c>
      <c r="P11" s="27">
        <v>6</v>
      </c>
      <c r="R11" s="22">
        <f t="shared" si="2"/>
        <v>60</v>
      </c>
      <c r="S11" s="22">
        <f t="shared" si="3"/>
        <v>36</v>
      </c>
      <c r="T11" s="22">
        <f t="shared" si="4"/>
        <v>12</v>
      </c>
      <c r="U11" s="22">
        <f t="shared" si="5"/>
        <v>72</v>
      </c>
    </row>
    <row r="12" spans="1:21" x14ac:dyDescent="0.25">
      <c r="A12" s="17" t="s">
        <v>17</v>
      </c>
      <c r="B12" s="5">
        <v>1</v>
      </c>
      <c r="C12" s="4">
        <v>706347000870</v>
      </c>
      <c r="D12" s="3" t="s">
        <v>129</v>
      </c>
      <c r="E12" s="18">
        <v>6</v>
      </c>
      <c r="F12" s="14">
        <v>60.599999999999994</v>
      </c>
      <c r="G12" s="15">
        <f t="shared" si="0"/>
        <v>10.1</v>
      </c>
      <c r="H12" s="7">
        <v>0</v>
      </c>
      <c r="I12" s="7">
        <v>0</v>
      </c>
      <c r="J12" s="15">
        <f t="shared" si="1"/>
        <v>10.1</v>
      </c>
      <c r="K12" s="7">
        <v>0</v>
      </c>
      <c r="L12" s="20">
        <v>16</v>
      </c>
      <c r="M12" s="27">
        <v>2</v>
      </c>
      <c r="N12" s="27">
        <v>1</v>
      </c>
      <c r="O12" s="27">
        <v>0</v>
      </c>
      <c r="P12" s="27">
        <v>1</v>
      </c>
      <c r="R12" s="22">
        <f t="shared" si="2"/>
        <v>12</v>
      </c>
      <c r="S12" s="22">
        <f t="shared" si="3"/>
        <v>6</v>
      </c>
      <c r="T12" s="22">
        <f t="shared" si="4"/>
        <v>0</v>
      </c>
      <c r="U12" s="22">
        <f t="shared" si="5"/>
        <v>6</v>
      </c>
    </row>
    <row r="13" spans="1:21" x14ac:dyDescent="0.25">
      <c r="A13" s="17" t="s">
        <v>17</v>
      </c>
      <c r="B13" s="5">
        <v>1</v>
      </c>
      <c r="C13" s="4">
        <v>706347000887</v>
      </c>
      <c r="D13" s="3" t="s">
        <v>144</v>
      </c>
      <c r="E13" s="18">
        <v>6</v>
      </c>
      <c r="F13" s="14">
        <v>60.599999999999994</v>
      </c>
      <c r="G13" s="15">
        <f t="shared" si="0"/>
        <v>10.1</v>
      </c>
      <c r="H13" s="7">
        <v>0</v>
      </c>
      <c r="I13" s="7">
        <v>0</v>
      </c>
      <c r="J13" s="15">
        <f t="shared" si="1"/>
        <v>10.1</v>
      </c>
      <c r="K13" s="7">
        <v>0</v>
      </c>
      <c r="L13" s="20">
        <v>16</v>
      </c>
      <c r="M13" s="27">
        <v>0</v>
      </c>
      <c r="N13" s="27">
        <v>0</v>
      </c>
      <c r="O13" s="27">
        <v>0</v>
      </c>
      <c r="P13" s="27">
        <v>1</v>
      </c>
      <c r="R13" s="22">
        <f t="shared" si="2"/>
        <v>0</v>
      </c>
      <c r="S13" s="22">
        <f t="shared" si="3"/>
        <v>0</v>
      </c>
      <c r="T13" s="22">
        <f t="shared" si="4"/>
        <v>0</v>
      </c>
      <c r="U13" s="22">
        <f t="shared" si="5"/>
        <v>6</v>
      </c>
    </row>
    <row r="14" spans="1:21" x14ac:dyDescent="0.25">
      <c r="A14" s="17" t="s">
        <v>17</v>
      </c>
      <c r="B14" s="5">
        <v>1</v>
      </c>
      <c r="C14" s="4">
        <v>706347001174</v>
      </c>
      <c r="D14" s="3" t="s">
        <v>199</v>
      </c>
      <c r="E14" s="18">
        <v>12</v>
      </c>
      <c r="F14" s="14">
        <v>223.15</v>
      </c>
      <c r="G14" s="15">
        <f t="shared" si="0"/>
        <v>18.595833333333335</v>
      </c>
      <c r="H14" s="7">
        <v>0</v>
      </c>
      <c r="I14" s="7">
        <v>0</v>
      </c>
      <c r="J14" s="15">
        <f t="shared" si="1"/>
        <v>18.595833333333335</v>
      </c>
      <c r="K14" s="7">
        <v>0</v>
      </c>
      <c r="L14" s="20">
        <v>16</v>
      </c>
      <c r="M14" s="27">
        <v>0</v>
      </c>
      <c r="N14" s="27">
        <v>0</v>
      </c>
      <c r="O14" s="27">
        <v>0</v>
      </c>
      <c r="P14" s="27"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</row>
    <row r="15" spans="1:21" x14ac:dyDescent="0.25">
      <c r="A15" s="17" t="s">
        <v>17</v>
      </c>
      <c r="B15" s="5">
        <v>1</v>
      </c>
      <c r="C15" s="4">
        <v>706347001181</v>
      </c>
      <c r="D15" s="3" t="s">
        <v>110</v>
      </c>
      <c r="E15" s="18">
        <v>12</v>
      </c>
      <c r="F15" s="14">
        <v>223.15</v>
      </c>
      <c r="G15" s="15">
        <f t="shared" si="0"/>
        <v>18.595833333333335</v>
      </c>
      <c r="H15" s="7">
        <v>0</v>
      </c>
      <c r="I15" s="7">
        <v>0</v>
      </c>
      <c r="J15" s="15">
        <f t="shared" si="1"/>
        <v>18.595833333333335</v>
      </c>
      <c r="K15" s="7">
        <v>0</v>
      </c>
      <c r="L15" s="20">
        <v>16</v>
      </c>
      <c r="M15" s="27">
        <v>0</v>
      </c>
      <c r="N15" s="27">
        <v>0</v>
      </c>
      <c r="O15" s="27">
        <v>1</v>
      </c>
      <c r="P15" s="27">
        <v>1</v>
      </c>
      <c r="R15" s="22">
        <f t="shared" si="2"/>
        <v>0</v>
      </c>
      <c r="S15" s="22">
        <f t="shared" si="3"/>
        <v>0</v>
      </c>
      <c r="T15" s="22">
        <f t="shared" si="4"/>
        <v>12</v>
      </c>
      <c r="U15" s="22">
        <f t="shared" si="5"/>
        <v>12</v>
      </c>
    </row>
    <row r="16" spans="1:21" x14ac:dyDescent="0.25">
      <c r="A16" s="17" t="s">
        <v>17</v>
      </c>
      <c r="B16" s="5">
        <v>1</v>
      </c>
      <c r="C16" s="4">
        <v>706347001525</v>
      </c>
      <c r="D16" s="3" t="s">
        <v>161</v>
      </c>
      <c r="E16" s="18">
        <v>12</v>
      </c>
      <c r="F16" s="14">
        <v>122.75</v>
      </c>
      <c r="G16" s="15">
        <f t="shared" si="0"/>
        <v>10.229166666666666</v>
      </c>
      <c r="H16" s="7">
        <v>0</v>
      </c>
      <c r="I16" s="7">
        <v>0</v>
      </c>
      <c r="J16" s="15">
        <f t="shared" si="1"/>
        <v>10.229166666666666</v>
      </c>
      <c r="K16" s="7">
        <v>0</v>
      </c>
      <c r="L16" s="20">
        <v>16</v>
      </c>
      <c r="M16" s="27">
        <v>1</v>
      </c>
      <c r="N16" s="27">
        <v>2</v>
      </c>
      <c r="O16" s="27">
        <v>1</v>
      </c>
      <c r="P16" s="27">
        <v>1</v>
      </c>
      <c r="R16" s="22">
        <f t="shared" si="2"/>
        <v>12</v>
      </c>
      <c r="S16" s="22">
        <f t="shared" si="3"/>
        <v>24</v>
      </c>
      <c r="T16" s="22">
        <f t="shared" si="4"/>
        <v>12</v>
      </c>
      <c r="U16" s="22">
        <f t="shared" si="5"/>
        <v>12</v>
      </c>
    </row>
    <row r="17" spans="1:21" x14ac:dyDescent="0.25">
      <c r="A17" s="17" t="s">
        <v>17</v>
      </c>
      <c r="B17" s="5">
        <v>1</v>
      </c>
      <c r="C17" s="4">
        <v>7501119500366</v>
      </c>
      <c r="D17" s="3" t="s">
        <v>154</v>
      </c>
      <c r="E17" s="18">
        <v>12</v>
      </c>
      <c r="F17" s="14">
        <v>155.4</v>
      </c>
      <c r="G17" s="15">
        <f t="shared" si="0"/>
        <v>12.950000000000001</v>
      </c>
      <c r="H17" s="7">
        <v>0</v>
      </c>
      <c r="I17" s="7">
        <v>0</v>
      </c>
      <c r="J17" s="15">
        <f t="shared" si="1"/>
        <v>12.950000000000001</v>
      </c>
      <c r="K17" s="7">
        <v>0</v>
      </c>
      <c r="L17" s="20">
        <v>16</v>
      </c>
      <c r="M17" s="27">
        <v>3</v>
      </c>
      <c r="N17" s="27">
        <v>2</v>
      </c>
      <c r="O17" s="27">
        <v>4</v>
      </c>
      <c r="P17" s="27">
        <v>5</v>
      </c>
      <c r="R17" s="22">
        <f t="shared" si="2"/>
        <v>36</v>
      </c>
      <c r="S17" s="22">
        <f t="shared" si="3"/>
        <v>24</v>
      </c>
      <c r="T17" s="22">
        <f t="shared" si="4"/>
        <v>48</v>
      </c>
      <c r="U17" s="22">
        <f t="shared" si="5"/>
        <v>60</v>
      </c>
    </row>
    <row r="18" spans="1:21" x14ac:dyDescent="0.25">
      <c r="A18" s="17" t="s">
        <v>17</v>
      </c>
      <c r="B18" s="5">
        <v>1</v>
      </c>
      <c r="C18" s="4">
        <v>7501140700032</v>
      </c>
      <c r="D18" s="3" t="s">
        <v>152</v>
      </c>
      <c r="E18" s="18">
        <v>12</v>
      </c>
      <c r="F18" s="14">
        <v>90.95</v>
      </c>
      <c r="G18" s="15">
        <f t="shared" si="0"/>
        <v>7.5791666666666666</v>
      </c>
      <c r="H18" s="7">
        <v>0</v>
      </c>
      <c r="I18" s="7">
        <v>0</v>
      </c>
      <c r="J18" s="15">
        <f t="shared" si="1"/>
        <v>7.5791666666666666</v>
      </c>
      <c r="K18" s="7">
        <v>0</v>
      </c>
      <c r="L18" s="20">
        <v>16</v>
      </c>
      <c r="M18" s="27">
        <v>3</v>
      </c>
      <c r="N18" s="27">
        <v>3</v>
      </c>
      <c r="O18" s="27">
        <v>2</v>
      </c>
      <c r="P18" s="27">
        <v>0</v>
      </c>
      <c r="R18" s="22">
        <f t="shared" si="2"/>
        <v>36</v>
      </c>
      <c r="S18" s="22">
        <f t="shared" si="3"/>
        <v>36</v>
      </c>
      <c r="T18" s="22">
        <f t="shared" si="4"/>
        <v>24</v>
      </c>
      <c r="U18" s="22">
        <f t="shared" si="5"/>
        <v>0</v>
      </c>
    </row>
    <row r="19" spans="1:21" x14ac:dyDescent="0.25">
      <c r="A19" s="17" t="s">
        <v>17</v>
      </c>
      <c r="B19" s="5">
        <v>1</v>
      </c>
      <c r="C19" s="4">
        <v>7501140700049</v>
      </c>
      <c r="D19" s="3" t="s">
        <v>135</v>
      </c>
      <c r="E19" s="18">
        <v>12</v>
      </c>
      <c r="F19" s="14">
        <v>239.7</v>
      </c>
      <c r="G19" s="15">
        <f t="shared" si="0"/>
        <v>19.974999999999998</v>
      </c>
      <c r="H19" s="7">
        <v>0</v>
      </c>
      <c r="I19" s="7">
        <v>0</v>
      </c>
      <c r="J19" s="15">
        <f t="shared" si="1"/>
        <v>19.974999999999998</v>
      </c>
      <c r="K19" s="7">
        <v>0</v>
      </c>
      <c r="L19" s="20">
        <v>16</v>
      </c>
      <c r="M19" s="27">
        <v>1</v>
      </c>
      <c r="N19" s="27">
        <v>1</v>
      </c>
      <c r="O19" s="27">
        <v>1</v>
      </c>
      <c r="P19" s="27">
        <v>0</v>
      </c>
      <c r="R19" s="22">
        <f t="shared" si="2"/>
        <v>12</v>
      </c>
      <c r="S19" s="22">
        <f t="shared" si="3"/>
        <v>12</v>
      </c>
      <c r="T19" s="22">
        <f t="shared" si="4"/>
        <v>12</v>
      </c>
      <c r="U19" s="22">
        <f t="shared" si="5"/>
        <v>0</v>
      </c>
    </row>
    <row r="20" spans="1:21" x14ac:dyDescent="0.25">
      <c r="A20" s="17" t="s">
        <v>17</v>
      </c>
      <c r="B20" s="5">
        <v>1</v>
      </c>
      <c r="C20" s="4">
        <v>7501140700308</v>
      </c>
      <c r="D20" s="3" t="s">
        <v>88</v>
      </c>
      <c r="E20" s="18">
        <v>24</v>
      </c>
      <c r="F20" s="14">
        <v>434.4</v>
      </c>
      <c r="G20" s="15">
        <f t="shared" si="0"/>
        <v>18.099999999999998</v>
      </c>
      <c r="H20" s="7">
        <v>0</v>
      </c>
      <c r="I20" s="7">
        <v>0</v>
      </c>
      <c r="J20" s="15">
        <f t="shared" si="1"/>
        <v>18.099999999999998</v>
      </c>
      <c r="K20" s="7">
        <v>0</v>
      </c>
      <c r="L20" s="20">
        <v>16</v>
      </c>
      <c r="M20" s="27">
        <v>1</v>
      </c>
      <c r="N20" s="27">
        <v>1</v>
      </c>
      <c r="O20" s="27">
        <v>1</v>
      </c>
      <c r="P20" s="27">
        <v>1</v>
      </c>
      <c r="R20" s="22">
        <f t="shared" si="2"/>
        <v>24</v>
      </c>
      <c r="S20" s="22">
        <f t="shared" si="3"/>
        <v>24</v>
      </c>
      <c r="T20" s="22">
        <f t="shared" si="4"/>
        <v>24</v>
      </c>
      <c r="U20" s="22">
        <f t="shared" si="5"/>
        <v>24</v>
      </c>
    </row>
    <row r="21" spans="1:21" x14ac:dyDescent="0.25">
      <c r="A21" s="17" t="s">
        <v>17</v>
      </c>
      <c r="B21" s="5">
        <v>1</v>
      </c>
      <c r="C21" s="4">
        <v>7501140700315</v>
      </c>
      <c r="D21" s="3" t="s">
        <v>86</v>
      </c>
      <c r="E21" s="18">
        <v>24</v>
      </c>
      <c r="F21" s="14">
        <v>434.4</v>
      </c>
      <c r="G21" s="15">
        <f t="shared" si="0"/>
        <v>18.099999999999998</v>
      </c>
      <c r="H21" s="7">
        <v>0</v>
      </c>
      <c r="I21" s="7">
        <v>0</v>
      </c>
      <c r="J21" s="15">
        <f t="shared" si="1"/>
        <v>18.099999999999998</v>
      </c>
      <c r="K21" s="7">
        <v>0</v>
      </c>
      <c r="L21" s="20">
        <v>16</v>
      </c>
      <c r="M21" s="27">
        <v>1</v>
      </c>
      <c r="N21" s="27">
        <v>1</v>
      </c>
      <c r="O21" s="27">
        <v>0</v>
      </c>
      <c r="P21" s="27">
        <v>0</v>
      </c>
      <c r="R21" s="22">
        <f t="shared" si="2"/>
        <v>24</v>
      </c>
      <c r="S21" s="22">
        <f t="shared" si="3"/>
        <v>24</v>
      </c>
      <c r="T21" s="22">
        <f t="shared" si="4"/>
        <v>0</v>
      </c>
      <c r="U21" s="22">
        <f t="shared" si="5"/>
        <v>0</v>
      </c>
    </row>
    <row r="22" spans="1:21" x14ac:dyDescent="0.25">
      <c r="A22" s="17" t="s">
        <v>17</v>
      </c>
      <c r="B22" s="5">
        <v>1</v>
      </c>
      <c r="C22" s="4">
        <v>7501140700469</v>
      </c>
      <c r="D22" s="3" t="s">
        <v>125</v>
      </c>
      <c r="E22" s="18">
        <v>6</v>
      </c>
      <c r="F22" s="14">
        <v>117.6</v>
      </c>
      <c r="G22" s="15">
        <f t="shared" si="0"/>
        <v>19.599999999999998</v>
      </c>
      <c r="H22" s="7">
        <v>0</v>
      </c>
      <c r="I22" s="7">
        <v>0</v>
      </c>
      <c r="J22" s="15">
        <f t="shared" si="1"/>
        <v>19.599999999999998</v>
      </c>
      <c r="K22" s="7">
        <v>0</v>
      </c>
      <c r="L22" s="20">
        <v>16</v>
      </c>
      <c r="M22" s="27">
        <v>6</v>
      </c>
      <c r="N22" s="27">
        <v>4</v>
      </c>
      <c r="O22" s="27">
        <v>2</v>
      </c>
      <c r="P22" s="27">
        <v>3</v>
      </c>
      <c r="R22" s="22">
        <f t="shared" si="2"/>
        <v>36</v>
      </c>
      <c r="S22" s="22">
        <f t="shared" si="3"/>
        <v>24</v>
      </c>
      <c r="T22" s="22">
        <f t="shared" si="4"/>
        <v>12</v>
      </c>
      <c r="U22" s="22">
        <f t="shared" si="5"/>
        <v>18</v>
      </c>
    </row>
    <row r="23" spans="1:21" x14ac:dyDescent="0.25">
      <c r="A23" s="17" t="s">
        <v>17</v>
      </c>
      <c r="B23" s="5">
        <v>1</v>
      </c>
      <c r="C23" s="4">
        <v>7501140700636</v>
      </c>
      <c r="D23" s="3" t="s">
        <v>94</v>
      </c>
      <c r="E23" s="18">
        <v>1</v>
      </c>
      <c r="F23" s="14">
        <v>38.4</v>
      </c>
      <c r="G23" s="15">
        <f t="shared" si="0"/>
        <v>38.4</v>
      </c>
      <c r="H23" s="7">
        <v>0</v>
      </c>
      <c r="I23" s="7">
        <v>0</v>
      </c>
      <c r="J23" s="15">
        <f t="shared" si="1"/>
        <v>38.4</v>
      </c>
      <c r="K23" s="7">
        <v>0</v>
      </c>
      <c r="L23" s="20">
        <v>16</v>
      </c>
      <c r="M23" s="27">
        <v>4</v>
      </c>
      <c r="N23" s="27">
        <v>2</v>
      </c>
      <c r="O23" s="27">
        <v>0</v>
      </c>
      <c r="P23" s="27">
        <v>3</v>
      </c>
      <c r="R23" s="22">
        <f t="shared" si="2"/>
        <v>4</v>
      </c>
      <c r="S23" s="22">
        <f t="shared" si="3"/>
        <v>2</v>
      </c>
      <c r="T23" s="22">
        <f t="shared" si="4"/>
        <v>0</v>
      </c>
      <c r="U23" s="22">
        <f t="shared" si="5"/>
        <v>3</v>
      </c>
    </row>
    <row r="24" spans="1:21" x14ac:dyDescent="0.25">
      <c r="A24" s="17" t="s">
        <v>17</v>
      </c>
      <c r="B24" s="5">
        <v>1</v>
      </c>
      <c r="C24" s="4">
        <v>7501608620261</v>
      </c>
      <c r="D24" s="3" t="s">
        <v>142</v>
      </c>
      <c r="E24" s="18">
        <v>1</v>
      </c>
      <c r="F24" s="14">
        <v>71.5</v>
      </c>
      <c r="G24" s="15">
        <f t="shared" si="0"/>
        <v>71.5</v>
      </c>
      <c r="H24" s="7">
        <v>0</v>
      </c>
      <c r="I24" s="7">
        <v>0</v>
      </c>
      <c r="J24" s="15">
        <f t="shared" si="1"/>
        <v>71.5</v>
      </c>
      <c r="K24" s="7">
        <v>0</v>
      </c>
      <c r="L24" s="20">
        <v>16</v>
      </c>
      <c r="M24" s="27">
        <v>2</v>
      </c>
      <c r="N24" s="27">
        <v>2</v>
      </c>
      <c r="O24" s="27">
        <v>2</v>
      </c>
      <c r="P24" s="27">
        <v>2</v>
      </c>
      <c r="R24" s="22">
        <f t="shared" si="2"/>
        <v>2</v>
      </c>
      <c r="S24" s="22">
        <f t="shared" si="3"/>
        <v>2</v>
      </c>
      <c r="T24" s="22">
        <f t="shared" si="4"/>
        <v>2</v>
      </c>
      <c r="U24" s="22">
        <f t="shared" si="5"/>
        <v>2</v>
      </c>
    </row>
    <row r="25" spans="1:21" x14ac:dyDescent="0.25">
      <c r="A25" s="17" t="s">
        <v>17</v>
      </c>
      <c r="B25" s="5">
        <v>1</v>
      </c>
      <c r="C25" s="4">
        <v>7503002398043</v>
      </c>
      <c r="D25" s="3" t="s">
        <v>139</v>
      </c>
      <c r="E25" s="18">
        <v>12</v>
      </c>
      <c r="F25" s="14">
        <v>247.45</v>
      </c>
      <c r="G25" s="15">
        <f t="shared" si="0"/>
        <v>20.620833333333334</v>
      </c>
      <c r="H25" s="7">
        <v>0</v>
      </c>
      <c r="I25" s="7">
        <v>0</v>
      </c>
      <c r="J25" s="15">
        <f t="shared" si="1"/>
        <v>20.620833333333334</v>
      </c>
      <c r="K25" s="7">
        <v>0</v>
      </c>
      <c r="L25" s="20">
        <v>16</v>
      </c>
      <c r="M25" s="27">
        <v>6</v>
      </c>
      <c r="N25" s="27">
        <v>6</v>
      </c>
      <c r="O25" s="27">
        <v>4</v>
      </c>
      <c r="P25" s="27">
        <v>6</v>
      </c>
      <c r="R25" s="22">
        <f t="shared" si="2"/>
        <v>72</v>
      </c>
      <c r="S25" s="22">
        <f t="shared" si="3"/>
        <v>72</v>
      </c>
      <c r="T25" s="22">
        <f t="shared" si="4"/>
        <v>48</v>
      </c>
      <c r="U25" s="22">
        <f t="shared" si="5"/>
        <v>72</v>
      </c>
    </row>
    <row r="26" spans="1:21" x14ac:dyDescent="0.25">
      <c r="A26" s="17" t="s">
        <v>17</v>
      </c>
      <c r="B26" s="5">
        <v>1</v>
      </c>
      <c r="C26" s="4">
        <v>7503002398050</v>
      </c>
      <c r="D26" s="3" t="s">
        <v>92</v>
      </c>
      <c r="E26" s="18">
        <v>12</v>
      </c>
      <c r="F26" s="14">
        <v>239.5</v>
      </c>
      <c r="G26" s="15">
        <f t="shared" si="0"/>
        <v>19.958333333333332</v>
      </c>
      <c r="H26" s="7">
        <v>0</v>
      </c>
      <c r="I26" s="7">
        <v>0</v>
      </c>
      <c r="J26" s="15">
        <f t="shared" si="1"/>
        <v>19.958333333333332</v>
      </c>
      <c r="K26" s="7">
        <v>0</v>
      </c>
      <c r="L26" s="20">
        <v>16</v>
      </c>
      <c r="M26" s="27">
        <v>3</v>
      </c>
      <c r="N26" s="27">
        <v>5</v>
      </c>
      <c r="O26" s="27">
        <v>3</v>
      </c>
      <c r="P26" s="27">
        <v>3</v>
      </c>
      <c r="R26" s="22">
        <f t="shared" si="2"/>
        <v>36</v>
      </c>
      <c r="S26" s="22">
        <f t="shared" si="3"/>
        <v>60</v>
      </c>
      <c r="T26" s="22">
        <f t="shared" si="4"/>
        <v>36</v>
      </c>
      <c r="U26" s="22">
        <f t="shared" si="5"/>
        <v>36</v>
      </c>
    </row>
    <row r="27" spans="1:21" x14ac:dyDescent="0.25">
      <c r="A27" s="17" t="s">
        <v>17</v>
      </c>
      <c r="B27" s="5">
        <v>1</v>
      </c>
      <c r="C27" s="4">
        <v>7506196298007</v>
      </c>
      <c r="D27" s="3" t="s">
        <v>33</v>
      </c>
      <c r="E27" s="18">
        <v>20</v>
      </c>
      <c r="F27" s="14">
        <v>220.25</v>
      </c>
      <c r="G27" s="15">
        <f t="shared" si="0"/>
        <v>11.012499999999999</v>
      </c>
      <c r="H27" s="7">
        <v>0</v>
      </c>
      <c r="I27" s="7">
        <v>0</v>
      </c>
      <c r="J27" s="15">
        <f t="shared" si="1"/>
        <v>11.012499999999999</v>
      </c>
      <c r="K27" s="7">
        <v>0</v>
      </c>
      <c r="L27" s="20">
        <v>16</v>
      </c>
      <c r="M27" s="27">
        <v>3</v>
      </c>
      <c r="N27" s="27">
        <v>3</v>
      </c>
      <c r="O27" s="27">
        <v>3</v>
      </c>
      <c r="P27" s="27">
        <v>3</v>
      </c>
      <c r="R27" s="22">
        <f t="shared" si="2"/>
        <v>60</v>
      </c>
      <c r="S27" s="22">
        <f t="shared" si="3"/>
        <v>60</v>
      </c>
      <c r="T27" s="22">
        <f t="shared" si="4"/>
        <v>60</v>
      </c>
      <c r="U27" s="22">
        <f t="shared" si="5"/>
        <v>60</v>
      </c>
    </row>
    <row r="28" spans="1:21" x14ac:dyDescent="0.25">
      <c r="A28" s="17" t="s">
        <v>17</v>
      </c>
      <c r="B28" s="5">
        <v>1</v>
      </c>
      <c r="C28" s="4">
        <v>7506196298960</v>
      </c>
      <c r="D28" s="3" t="s">
        <v>66</v>
      </c>
      <c r="E28" s="18">
        <v>20</v>
      </c>
      <c r="F28" s="14">
        <v>191.35</v>
      </c>
      <c r="G28" s="15">
        <f t="shared" si="0"/>
        <v>9.567499999999999</v>
      </c>
      <c r="H28" s="7">
        <v>0</v>
      </c>
      <c r="I28" s="7">
        <v>0</v>
      </c>
      <c r="J28" s="15">
        <f t="shared" si="1"/>
        <v>9.567499999999999</v>
      </c>
      <c r="K28" s="7">
        <v>0</v>
      </c>
      <c r="L28" s="20">
        <v>16</v>
      </c>
      <c r="M28" s="27">
        <v>5</v>
      </c>
      <c r="N28" s="27">
        <v>5</v>
      </c>
      <c r="O28" s="27">
        <v>5</v>
      </c>
      <c r="P28" s="27">
        <v>5</v>
      </c>
      <c r="R28" s="22">
        <f t="shared" si="2"/>
        <v>100</v>
      </c>
      <c r="S28" s="22">
        <f t="shared" si="3"/>
        <v>100</v>
      </c>
      <c r="T28" s="22">
        <f t="shared" si="4"/>
        <v>100</v>
      </c>
      <c r="U28" s="22">
        <f t="shared" si="5"/>
        <v>100</v>
      </c>
    </row>
  </sheetData>
  <mergeCells count="2">
    <mergeCell ref="C2:G3"/>
    <mergeCell ref="M5:P5"/>
  </mergeCells>
  <conditionalFormatting sqref="H7:I7">
    <cfRule type="cellIs" dxfId="11" priority="5" operator="greaterThan">
      <formula>0</formula>
    </cfRule>
  </conditionalFormatting>
  <conditionalFormatting sqref="K7:L7">
    <cfRule type="cellIs" dxfId="10" priority="6" operator="greaterThan">
      <formula>0</formula>
    </cfRule>
  </conditionalFormatting>
  <conditionalFormatting sqref="H8:I28">
    <cfRule type="cellIs" dxfId="9" priority="3" operator="greaterThan">
      <formula>0</formula>
    </cfRule>
  </conditionalFormatting>
  <conditionalFormatting sqref="K8:K28">
    <cfRule type="cellIs" dxfId="8" priority="4" operator="greaterThan">
      <formula>0</formula>
    </cfRule>
  </conditionalFormatting>
  <conditionalFormatting sqref="L8:L28">
    <cfRule type="cellIs" dxfId="7" priority="2" operator="greaterThan">
      <formula>0</formula>
    </cfRule>
  </conditionalFormatting>
  <conditionalFormatting sqref="M7:P28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abSelected="1" topLeftCell="B1" workbookViewId="0">
      <selection activeCell="D10" sqref="D10"/>
    </sheetView>
  </sheetViews>
  <sheetFormatPr baseColWidth="10" defaultColWidth="9.140625" defaultRowHeight="15" x14ac:dyDescent="0.25"/>
  <cols>
    <col min="1" max="1" width="8.85546875" customWidth="1"/>
    <col min="2" max="2" width="6.140625" bestFit="1" customWidth="1"/>
    <col min="3" max="3" width="14" bestFit="1" customWidth="1"/>
    <col min="4" max="4" width="35.2851562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0" bestFit="1" customWidth="1"/>
    <col min="11" max="12" width="7" customWidth="1"/>
    <col min="13" max="13" width="11.7109375" bestFit="1" customWidth="1"/>
    <col min="14" max="14" width="11.42578125" bestFit="1" customWidth="1"/>
    <col min="15" max="15" width="9.7109375" bestFit="1" customWidth="1"/>
    <col min="16" max="16" width="8.7109375" bestFit="1" customWidth="1"/>
  </cols>
  <sheetData>
    <row r="2" spans="1:21" x14ac:dyDescent="0.25">
      <c r="C2" s="31" t="s">
        <v>233</v>
      </c>
      <c r="D2" s="32"/>
      <c r="E2" s="32"/>
      <c r="F2" s="32"/>
      <c r="G2" s="33"/>
    </row>
    <row r="3" spans="1:21" x14ac:dyDescent="0.25">
      <c r="B3" t="s">
        <v>245</v>
      </c>
      <c r="C3" s="34"/>
      <c r="D3" s="35"/>
      <c r="E3" s="35"/>
      <c r="F3" s="35"/>
      <c r="G3" s="36"/>
    </row>
    <row r="4" spans="1:21" s="8" customFormat="1" ht="17.25" x14ac:dyDescent="0.25">
      <c r="C4" s="9"/>
      <c r="D4" s="9"/>
      <c r="E4" s="9"/>
      <c r="F4" s="10"/>
      <c r="G4" s="9"/>
    </row>
    <row r="5" spans="1:21" x14ac:dyDescent="0.25">
      <c r="F5" s="11" t="s">
        <v>213</v>
      </c>
      <c r="G5" s="11" t="s">
        <v>213</v>
      </c>
      <c r="J5" s="11" t="s">
        <v>214</v>
      </c>
      <c r="M5" s="37" t="s">
        <v>248</v>
      </c>
      <c r="N5" s="37"/>
      <c r="O5" s="37"/>
      <c r="P5" s="37"/>
    </row>
    <row r="6" spans="1:21" x14ac:dyDescent="0.25">
      <c r="A6" s="30" t="s">
        <v>216</v>
      </c>
      <c r="B6" s="30" t="s">
        <v>217</v>
      </c>
      <c r="C6" s="30" t="s">
        <v>218</v>
      </c>
      <c r="D6" s="30" t="s">
        <v>219</v>
      </c>
      <c r="E6" s="30" t="s">
        <v>220</v>
      </c>
      <c r="F6" s="30" t="s">
        <v>221</v>
      </c>
      <c r="G6" s="30" t="s">
        <v>222</v>
      </c>
      <c r="H6" s="30" t="s">
        <v>223</v>
      </c>
      <c r="I6" s="30" t="s">
        <v>224</v>
      </c>
      <c r="J6" s="30" t="s">
        <v>225</v>
      </c>
      <c r="K6" s="30" t="s">
        <v>226</v>
      </c>
      <c r="L6" s="19" t="s">
        <v>227</v>
      </c>
      <c r="M6" s="30" t="s">
        <v>234</v>
      </c>
      <c r="N6" s="30" t="s">
        <v>235</v>
      </c>
      <c r="O6" s="30" t="s">
        <v>236</v>
      </c>
      <c r="P6" s="30" t="s">
        <v>237</v>
      </c>
    </row>
    <row r="7" spans="1:21" x14ac:dyDescent="0.25">
      <c r="A7" s="17" t="s">
        <v>17</v>
      </c>
      <c r="B7" s="5">
        <v>1</v>
      </c>
      <c r="C7" s="4" t="s">
        <v>193</v>
      </c>
      <c r="D7" s="3" t="s">
        <v>194</v>
      </c>
      <c r="E7" s="18">
        <v>48</v>
      </c>
      <c r="F7" s="14">
        <v>1471.1999999999998</v>
      </c>
      <c r="G7" s="15">
        <f t="shared" ref="G7:G28" si="0">+F7/E7</f>
        <v>30.649999999999995</v>
      </c>
      <c r="H7" s="7">
        <v>0</v>
      </c>
      <c r="I7" s="7">
        <v>0</v>
      </c>
      <c r="J7" s="15">
        <f t="shared" ref="J7:J28" si="1">+G7*((100-H7)/100)*((100-I7)/100)</f>
        <v>30.649999999999995</v>
      </c>
      <c r="K7" s="7">
        <v>0</v>
      </c>
      <c r="L7" s="20">
        <v>16</v>
      </c>
      <c r="M7" s="27">
        <v>1</v>
      </c>
      <c r="N7" s="27">
        <v>1</v>
      </c>
      <c r="O7" s="27">
        <v>1</v>
      </c>
      <c r="P7" s="27">
        <v>2</v>
      </c>
      <c r="R7" s="22">
        <f>+M7*E7</f>
        <v>48</v>
      </c>
      <c r="S7" s="22">
        <f>+N7*E7</f>
        <v>48</v>
      </c>
      <c r="T7" s="22">
        <f>+O7*E7</f>
        <v>48</v>
      </c>
      <c r="U7" s="22">
        <f>+P7*E7</f>
        <v>96</v>
      </c>
    </row>
    <row r="8" spans="1:21" x14ac:dyDescent="0.25">
      <c r="A8" s="17" t="s">
        <v>17</v>
      </c>
      <c r="B8" s="5">
        <v>1</v>
      </c>
      <c r="C8" s="4">
        <v>602499161011</v>
      </c>
      <c r="D8" s="3" t="s">
        <v>165</v>
      </c>
      <c r="E8" s="18">
        <v>12</v>
      </c>
      <c r="F8" s="14">
        <v>239.5</v>
      </c>
      <c r="G8" s="15">
        <f t="shared" si="0"/>
        <v>19.958333333333332</v>
      </c>
      <c r="H8" s="7">
        <v>0</v>
      </c>
      <c r="I8" s="7">
        <v>0</v>
      </c>
      <c r="J8" s="15">
        <f t="shared" si="1"/>
        <v>19.958333333333332</v>
      </c>
      <c r="K8" s="7">
        <v>0</v>
      </c>
      <c r="L8" s="20">
        <v>16</v>
      </c>
      <c r="M8" s="27">
        <v>8</v>
      </c>
      <c r="N8" s="27">
        <v>6</v>
      </c>
      <c r="O8" s="27">
        <v>5</v>
      </c>
      <c r="P8" s="27">
        <v>8</v>
      </c>
      <c r="R8" s="22">
        <f t="shared" ref="R8:R28" si="2">+M8*E8</f>
        <v>96</v>
      </c>
      <c r="S8" s="22">
        <f t="shared" ref="S8:S28" si="3">+N8*E8</f>
        <v>72</v>
      </c>
      <c r="T8" s="22">
        <f t="shared" ref="T8:T28" si="4">+O8*E8</f>
        <v>60</v>
      </c>
      <c r="U8" s="22">
        <f t="shared" ref="U8:U28" si="5">+P8*E8</f>
        <v>96</v>
      </c>
    </row>
    <row r="9" spans="1:21" x14ac:dyDescent="0.25">
      <c r="A9" s="17" t="s">
        <v>17</v>
      </c>
      <c r="B9" s="5">
        <v>1</v>
      </c>
      <c r="C9" s="4">
        <v>602499161530</v>
      </c>
      <c r="D9" s="3" t="s">
        <v>120</v>
      </c>
      <c r="E9" s="18">
        <v>12</v>
      </c>
      <c r="F9" s="14">
        <v>237.8</v>
      </c>
      <c r="G9" s="15">
        <f t="shared" si="0"/>
        <v>19.816666666666666</v>
      </c>
      <c r="H9" s="7">
        <v>0</v>
      </c>
      <c r="I9" s="7">
        <v>0</v>
      </c>
      <c r="J9" s="15">
        <f t="shared" si="1"/>
        <v>19.816666666666666</v>
      </c>
      <c r="K9" s="7">
        <v>0</v>
      </c>
      <c r="L9" s="20">
        <v>16</v>
      </c>
      <c r="M9" s="27">
        <v>8</v>
      </c>
      <c r="N9" s="27">
        <v>6</v>
      </c>
      <c r="O9" s="27">
        <v>4</v>
      </c>
      <c r="P9" s="27">
        <v>7</v>
      </c>
      <c r="R9" s="22">
        <f t="shared" si="2"/>
        <v>96</v>
      </c>
      <c r="S9" s="22">
        <f t="shared" si="3"/>
        <v>72</v>
      </c>
      <c r="T9" s="22">
        <f t="shared" si="4"/>
        <v>48</v>
      </c>
      <c r="U9" s="22">
        <f t="shared" si="5"/>
        <v>84</v>
      </c>
    </row>
    <row r="10" spans="1:21" x14ac:dyDescent="0.25">
      <c r="A10" s="17" t="s">
        <v>17</v>
      </c>
      <c r="B10" s="5">
        <v>1</v>
      </c>
      <c r="C10" s="4">
        <v>602499161547</v>
      </c>
      <c r="D10" s="3" t="s">
        <v>206</v>
      </c>
      <c r="E10" s="18">
        <v>12</v>
      </c>
      <c r="F10" s="14">
        <v>237.8</v>
      </c>
      <c r="G10" s="15">
        <f t="shared" si="0"/>
        <v>19.816666666666666</v>
      </c>
      <c r="H10" s="7">
        <v>0</v>
      </c>
      <c r="I10" s="7">
        <v>0</v>
      </c>
      <c r="J10" s="15">
        <f t="shared" si="1"/>
        <v>19.816666666666666</v>
      </c>
      <c r="K10" s="7">
        <v>0</v>
      </c>
      <c r="L10" s="20">
        <v>16</v>
      </c>
      <c r="M10" s="27">
        <v>8</v>
      </c>
      <c r="N10" s="27">
        <v>6</v>
      </c>
      <c r="O10" s="27">
        <v>4</v>
      </c>
      <c r="P10" s="27">
        <v>7</v>
      </c>
      <c r="R10" s="22">
        <f t="shared" si="2"/>
        <v>96</v>
      </c>
      <c r="S10" s="22">
        <f t="shared" si="3"/>
        <v>72</v>
      </c>
      <c r="T10" s="22">
        <f t="shared" si="4"/>
        <v>48</v>
      </c>
      <c r="U10" s="22">
        <f t="shared" si="5"/>
        <v>84</v>
      </c>
    </row>
    <row r="11" spans="1:21" x14ac:dyDescent="0.25">
      <c r="A11" s="17" t="s">
        <v>17</v>
      </c>
      <c r="B11" s="5">
        <v>1</v>
      </c>
      <c r="C11" s="4">
        <v>602499161554</v>
      </c>
      <c r="D11" s="3" t="s">
        <v>205</v>
      </c>
      <c r="E11" s="18">
        <v>12</v>
      </c>
      <c r="F11" s="14">
        <v>237.8</v>
      </c>
      <c r="G11" s="15">
        <f t="shared" si="0"/>
        <v>19.816666666666666</v>
      </c>
      <c r="H11" s="7">
        <v>0</v>
      </c>
      <c r="I11" s="7">
        <v>0</v>
      </c>
      <c r="J11" s="15">
        <f t="shared" si="1"/>
        <v>19.816666666666666</v>
      </c>
      <c r="K11" s="7">
        <v>0</v>
      </c>
      <c r="L11" s="20">
        <v>16</v>
      </c>
      <c r="M11" s="27">
        <v>5</v>
      </c>
      <c r="N11" s="27">
        <v>5</v>
      </c>
      <c r="O11" s="27">
        <v>4</v>
      </c>
      <c r="P11" s="27">
        <v>7</v>
      </c>
      <c r="R11" s="22">
        <f t="shared" si="2"/>
        <v>60</v>
      </c>
      <c r="S11" s="22">
        <f t="shared" si="3"/>
        <v>60</v>
      </c>
      <c r="T11" s="22">
        <f t="shared" si="4"/>
        <v>48</v>
      </c>
      <c r="U11" s="22">
        <f t="shared" si="5"/>
        <v>84</v>
      </c>
    </row>
    <row r="12" spans="1:21" x14ac:dyDescent="0.25">
      <c r="A12" s="17" t="s">
        <v>17</v>
      </c>
      <c r="B12" s="5">
        <v>1</v>
      </c>
      <c r="C12" s="4">
        <v>706347000870</v>
      </c>
      <c r="D12" s="3" t="s">
        <v>129</v>
      </c>
      <c r="E12" s="18">
        <v>6</v>
      </c>
      <c r="F12" s="14">
        <v>60.599999999999994</v>
      </c>
      <c r="G12" s="15">
        <f t="shared" si="0"/>
        <v>10.1</v>
      </c>
      <c r="H12" s="7">
        <v>0</v>
      </c>
      <c r="I12" s="7">
        <v>0</v>
      </c>
      <c r="J12" s="15">
        <f t="shared" si="1"/>
        <v>10.1</v>
      </c>
      <c r="K12" s="7">
        <v>0</v>
      </c>
      <c r="L12" s="20">
        <v>16</v>
      </c>
      <c r="M12" s="27">
        <v>2</v>
      </c>
      <c r="N12" s="27">
        <v>2</v>
      </c>
      <c r="O12" s="27">
        <v>1</v>
      </c>
      <c r="P12" s="27">
        <v>2</v>
      </c>
      <c r="R12" s="22">
        <f t="shared" si="2"/>
        <v>12</v>
      </c>
      <c r="S12" s="22">
        <f t="shared" si="3"/>
        <v>12</v>
      </c>
      <c r="T12" s="22">
        <f t="shared" si="4"/>
        <v>6</v>
      </c>
      <c r="U12" s="22">
        <f t="shared" si="5"/>
        <v>12</v>
      </c>
    </row>
    <row r="13" spans="1:21" x14ac:dyDescent="0.25">
      <c r="A13" s="17" t="s">
        <v>17</v>
      </c>
      <c r="B13" s="5">
        <v>1</v>
      </c>
      <c r="C13" s="4">
        <v>706347000887</v>
      </c>
      <c r="D13" s="3" t="s">
        <v>144</v>
      </c>
      <c r="E13" s="18">
        <v>6</v>
      </c>
      <c r="F13" s="14">
        <v>60.599999999999994</v>
      </c>
      <c r="G13" s="15">
        <f t="shared" si="0"/>
        <v>10.1</v>
      </c>
      <c r="H13" s="7">
        <v>0</v>
      </c>
      <c r="I13" s="7">
        <v>0</v>
      </c>
      <c r="J13" s="15">
        <f t="shared" si="1"/>
        <v>10.1</v>
      </c>
      <c r="K13" s="7">
        <v>0</v>
      </c>
      <c r="L13" s="20">
        <v>16</v>
      </c>
      <c r="M13" s="27">
        <v>1</v>
      </c>
      <c r="N13" s="27">
        <v>1</v>
      </c>
      <c r="O13" s="27">
        <v>1</v>
      </c>
      <c r="P13" s="27">
        <v>1</v>
      </c>
      <c r="R13" s="22">
        <f t="shared" si="2"/>
        <v>6</v>
      </c>
      <c r="S13" s="22">
        <f t="shared" si="3"/>
        <v>6</v>
      </c>
      <c r="T13" s="22">
        <f t="shared" si="4"/>
        <v>6</v>
      </c>
      <c r="U13" s="22">
        <f t="shared" si="5"/>
        <v>6</v>
      </c>
    </row>
    <row r="14" spans="1:21" x14ac:dyDescent="0.25">
      <c r="A14" s="17" t="s">
        <v>17</v>
      </c>
      <c r="B14" s="5">
        <v>1</v>
      </c>
      <c r="C14" s="4">
        <v>706347001174</v>
      </c>
      <c r="D14" s="3" t="s">
        <v>199</v>
      </c>
      <c r="E14" s="18">
        <v>12</v>
      </c>
      <c r="F14" s="14">
        <v>223.15</v>
      </c>
      <c r="G14" s="15">
        <f t="shared" si="0"/>
        <v>18.595833333333335</v>
      </c>
      <c r="H14" s="7">
        <v>0</v>
      </c>
      <c r="I14" s="7">
        <v>0</v>
      </c>
      <c r="J14" s="15">
        <f t="shared" si="1"/>
        <v>18.595833333333335</v>
      </c>
      <c r="K14" s="7">
        <v>0</v>
      </c>
      <c r="L14" s="20">
        <v>16</v>
      </c>
      <c r="M14" s="27">
        <v>1</v>
      </c>
      <c r="N14" s="27">
        <v>0</v>
      </c>
      <c r="O14" s="27">
        <v>0</v>
      </c>
      <c r="P14" s="27">
        <v>0</v>
      </c>
      <c r="R14" s="22">
        <f t="shared" si="2"/>
        <v>12</v>
      </c>
      <c r="S14" s="22">
        <f t="shared" si="3"/>
        <v>0</v>
      </c>
      <c r="T14" s="22">
        <f t="shared" si="4"/>
        <v>0</v>
      </c>
      <c r="U14" s="22">
        <f t="shared" si="5"/>
        <v>0</v>
      </c>
    </row>
    <row r="15" spans="1:21" x14ac:dyDescent="0.25">
      <c r="A15" s="17" t="s">
        <v>17</v>
      </c>
      <c r="B15" s="5">
        <v>1</v>
      </c>
      <c r="C15" s="4">
        <v>706347001181</v>
      </c>
      <c r="D15" s="3" t="s">
        <v>110</v>
      </c>
      <c r="E15" s="18">
        <v>12</v>
      </c>
      <c r="F15" s="14">
        <v>223.15</v>
      </c>
      <c r="G15" s="15">
        <f t="shared" si="0"/>
        <v>18.595833333333335</v>
      </c>
      <c r="H15" s="7">
        <v>0</v>
      </c>
      <c r="I15" s="7">
        <v>0</v>
      </c>
      <c r="J15" s="15">
        <f t="shared" si="1"/>
        <v>18.595833333333335</v>
      </c>
      <c r="K15" s="7">
        <v>0</v>
      </c>
      <c r="L15" s="20">
        <v>16</v>
      </c>
      <c r="M15" s="27">
        <v>0</v>
      </c>
      <c r="N15" s="27">
        <v>0</v>
      </c>
      <c r="O15" s="27">
        <v>1</v>
      </c>
      <c r="P15" s="27">
        <v>0</v>
      </c>
      <c r="R15" s="22">
        <f t="shared" si="2"/>
        <v>0</v>
      </c>
      <c r="S15" s="22">
        <f t="shared" si="3"/>
        <v>0</v>
      </c>
      <c r="T15" s="22">
        <f t="shared" si="4"/>
        <v>12</v>
      </c>
      <c r="U15" s="22">
        <f t="shared" si="5"/>
        <v>0</v>
      </c>
    </row>
    <row r="16" spans="1:21" x14ac:dyDescent="0.25">
      <c r="A16" s="17" t="s">
        <v>17</v>
      </c>
      <c r="B16" s="5">
        <v>1</v>
      </c>
      <c r="C16" s="4">
        <v>706347001525</v>
      </c>
      <c r="D16" s="3" t="s">
        <v>161</v>
      </c>
      <c r="E16" s="18">
        <v>12</v>
      </c>
      <c r="F16" s="14">
        <v>122.75</v>
      </c>
      <c r="G16" s="15">
        <f t="shared" si="0"/>
        <v>10.229166666666666</v>
      </c>
      <c r="H16" s="7">
        <v>0</v>
      </c>
      <c r="I16" s="7">
        <v>0</v>
      </c>
      <c r="J16" s="15">
        <f t="shared" si="1"/>
        <v>10.229166666666666</v>
      </c>
      <c r="K16" s="7">
        <v>0</v>
      </c>
      <c r="L16" s="20">
        <v>16</v>
      </c>
      <c r="M16" s="27">
        <v>1</v>
      </c>
      <c r="N16" s="27">
        <v>1</v>
      </c>
      <c r="O16" s="27">
        <v>0</v>
      </c>
      <c r="P16" s="27">
        <v>1</v>
      </c>
      <c r="R16" s="22">
        <f t="shared" si="2"/>
        <v>12</v>
      </c>
      <c r="S16" s="22">
        <f t="shared" si="3"/>
        <v>12</v>
      </c>
      <c r="T16" s="22">
        <f t="shared" si="4"/>
        <v>0</v>
      </c>
      <c r="U16" s="22">
        <f t="shared" si="5"/>
        <v>12</v>
      </c>
    </row>
    <row r="17" spans="1:21" x14ac:dyDescent="0.25">
      <c r="A17" s="17" t="s">
        <v>17</v>
      </c>
      <c r="B17" s="5">
        <v>1</v>
      </c>
      <c r="C17" s="4">
        <v>7501119500366</v>
      </c>
      <c r="D17" s="3" t="s">
        <v>154</v>
      </c>
      <c r="E17" s="18">
        <v>12</v>
      </c>
      <c r="F17" s="14">
        <v>155.4</v>
      </c>
      <c r="G17" s="15">
        <f t="shared" si="0"/>
        <v>12.950000000000001</v>
      </c>
      <c r="H17" s="7">
        <v>0</v>
      </c>
      <c r="I17" s="7">
        <v>0</v>
      </c>
      <c r="J17" s="15">
        <f t="shared" si="1"/>
        <v>12.950000000000001</v>
      </c>
      <c r="K17" s="7">
        <v>0</v>
      </c>
      <c r="L17" s="20">
        <v>16</v>
      </c>
      <c r="M17" s="27">
        <v>7</v>
      </c>
      <c r="N17" s="27">
        <v>2</v>
      </c>
      <c r="O17" s="27">
        <v>5</v>
      </c>
      <c r="P17" s="27">
        <v>5</v>
      </c>
      <c r="R17" s="22">
        <f t="shared" si="2"/>
        <v>84</v>
      </c>
      <c r="S17" s="22">
        <f t="shared" si="3"/>
        <v>24</v>
      </c>
      <c r="T17" s="22">
        <f t="shared" si="4"/>
        <v>60</v>
      </c>
      <c r="U17" s="22">
        <f t="shared" si="5"/>
        <v>60</v>
      </c>
    </row>
    <row r="18" spans="1:21" x14ac:dyDescent="0.25">
      <c r="A18" s="17" t="s">
        <v>17</v>
      </c>
      <c r="B18" s="5">
        <v>1</v>
      </c>
      <c r="C18" s="4">
        <v>7501140700032</v>
      </c>
      <c r="D18" s="3" t="s">
        <v>152</v>
      </c>
      <c r="E18" s="18">
        <v>12</v>
      </c>
      <c r="F18" s="14">
        <v>90.95</v>
      </c>
      <c r="G18" s="15">
        <f t="shared" si="0"/>
        <v>7.5791666666666666</v>
      </c>
      <c r="H18" s="7">
        <v>0</v>
      </c>
      <c r="I18" s="7">
        <v>0</v>
      </c>
      <c r="J18" s="15">
        <f t="shared" si="1"/>
        <v>7.5791666666666666</v>
      </c>
      <c r="K18" s="7">
        <v>0</v>
      </c>
      <c r="L18" s="20">
        <v>16</v>
      </c>
      <c r="M18" s="27">
        <v>2</v>
      </c>
      <c r="N18" s="27">
        <v>1</v>
      </c>
      <c r="O18" s="27">
        <v>2</v>
      </c>
      <c r="P18" s="27">
        <v>1</v>
      </c>
      <c r="R18" s="22">
        <f t="shared" si="2"/>
        <v>24</v>
      </c>
      <c r="S18" s="22">
        <f t="shared" si="3"/>
        <v>12</v>
      </c>
      <c r="T18" s="22">
        <f t="shared" si="4"/>
        <v>24</v>
      </c>
      <c r="U18" s="22">
        <f t="shared" si="5"/>
        <v>12</v>
      </c>
    </row>
    <row r="19" spans="1:21" x14ac:dyDescent="0.25">
      <c r="A19" s="17" t="s">
        <v>17</v>
      </c>
      <c r="B19" s="5">
        <v>1</v>
      </c>
      <c r="C19" s="4">
        <v>7501140700049</v>
      </c>
      <c r="D19" s="3" t="s">
        <v>135</v>
      </c>
      <c r="E19" s="18">
        <v>12</v>
      </c>
      <c r="F19" s="14">
        <v>239.7</v>
      </c>
      <c r="G19" s="15">
        <f t="shared" si="0"/>
        <v>19.974999999999998</v>
      </c>
      <c r="H19" s="7">
        <v>0</v>
      </c>
      <c r="I19" s="7">
        <v>0</v>
      </c>
      <c r="J19" s="15">
        <f t="shared" si="1"/>
        <v>19.974999999999998</v>
      </c>
      <c r="K19" s="7">
        <v>0</v>
      </c>
      <c r="L19" s="20">
        <v>16</v>
      </c>
      <c r="M19" s="27">
        <v>1</v>
      </c>
      <c r="N19" s="27">
        <v>1</v>
      </c>
      <c r="O19" s="27">
        <v>1</v>
      </c>
      <c r="P19" s="27">
        <v>1</v>
      </c>
      <c r="R19" s="22">
        <f t="shared" si="2"/>
        <v>12</v>
      </c>
      <c r="S19" s="22">
        <f t="shared" si="3"/>
        <v>12</v>
      </c>
      <c r="T19" s="22">
        <f t="shared" si="4"/>
        <v>12</v>
      </c>
      <c r="U19" s="22">
        <f t="shared" si="5"/>
        <v>12</v>
      </c>
    </row>
    <row r="20" spans="1:21" x14ac:dyDescent="0.25">
      <c r="A20" s="17" t="s">
        <v>17</v>
      </c>
      <c r="B20" s="5">
        <v>1</v>
      </c>
      <c r="C20" s="4">
        <v>7501140700308</v>
      </c>
      <c r="D20" s="3" t="s">
        <v>88</v>
      </c>
      <c r="E20" s="18">
        <v>24</v>
      </c>
      <c r="F20" s="14">
        <v>434.4</v>
      </c>
      <c r="G20" s="15">
        <f t="shared" si="0"/>
        <v>18.099999999999998</v>
      </c>
      <c r="H20" s="7">
        <v>0</v>
      </c>
      <c r="I20" s="7">
        <v>0</v>
      </c>
      <c r="J20" s="15">
        <f t="shared" si="1"/>
        <v>18.099999999999998</v>
      </c>
      <c r="K20" s="7">
        <v>0</v>
      </c>
      <c r="L20" s="20">
        <v>16</v>
      </c>
      <c r="M20" s="27">
        <v>1</v>
      </c>
      <c r="N20" s="27">
        <v>1</v>
      </c>
      <c r="O20" s="27">
        <v>1</v>
      </c>
      <c r="P20" s="27">
        <v>1</v>
      </c>
      <c r="R20" s="22">
        <f t="shared" si="2"/>
        <v>24</v>
      </c>
      <c r="S20" s="22">
        <f t="shared" si="3"/>
        <v>24</v>
      </c>
      <c r="T20" s="22">
        <f t="shared" si="4"/>
        <v>24</v>
      </c>
      <c r="U20" s="22">
        <f t="shared" si="5"/>
        <v>24</v>
      </c>
    </row>
    <row r="21" spans="1:21" x14ac:dyDescent="0.25">
      <c r="A21" s="17" t="s">
        <v>17</v>
      </c>
      <c r="B21" s="5">
        <v>1</v>
      </c>
      <c r="C21" s="4">
        <v>7501140700315</v>
      </c>
      <c r="D21" s="3" t="s">
        <v>86</v>
      </c>
      <c r="E21" s="18">
        <v>24</v>
      </c>
      <c r="F21" s="14">
        <v>434.4</v>
      </c>
      <c r="G21" s="15">
        <f t="shared" si="0"/>
        <v>18.099999999999998</v>
      </c>
      <c r="H21" s="7">
        <v>0</v>
      </c>
      <c r="I21" s="7">
        <v>0</v>
      </c>
      <c r="J21" s="15">
        <f t="shared" si="1"/>
        <v>18.099999999999998</v>
      </c>
      <c r="K21" s="7">
        <v>0</v>
      </c>
      <c r="L21" s="20">
        <v>16</v>
      </c>
      <c r="M21" s="27">
        <v>1</v>
      </c>
      <c r="N21" s="27">
        <v>0</v>
      </c>
      <c r="O21" s="27">
        <v>0</v>
      </c>
      <c r="P21" s="27">
        <v>0</v>
      </c>
      <c r="R21" s="22">
        <f t="shared" si="2"/>
        <v>24</v>
      </c>
      <c r="S21" s="22">
        <f t="shared" si="3"/>
        <v>0</v>
      </c>
      <c r="T21" s="22">
        <f t="shared" si="4"/>
        <v>0</v>
      </c>
      <c r="U21" s="22">
        <f t="shared" si="5"/>
        <v>0</v>
      </c>
    </row>
    <row r="22" spans="1:21" x14ac:dyDescent="0.25">
      <c r="A22" s="17" t="s">
        <v>17</v>
      </c>
      <c r="B22" s="5">
        <v>1</v>
      </c>
      <c r="C22" s="4">
        <v>7501140700469</v>
      </c>
      <c r="D22" s="3" t="s">
        <v>125</v>
      </c>
      <c r="E22" s="18">
        <v>6</v>
      </c>
      <c r="F22" s="14">
        <v>117.6</v>
      </c>
      <c r="G22" s="15">
        <f t="shared" si="0"/>
        <v>19.599999999999998</v>
      </c>
      <c r="H22" s="7">
        <v>0</v>
      </c>
      <c r="I22" s="7">
        <v>0</v>
      </c>
      <c r="J22" s="15">
        <f t="shared" si="1"/>
        <v>19.599999999999998</v>
      </c>
      <c r="K22" s="7">
        <v>0</v>
      </c>
      <c r="L22" s="20">
        <v>16</v>
      </c>
      <c r="M22" s="27">
        <v>5</v>
      </c>
      <c r="N22" s="27">
        <v>2</v>
      </c>
      <c r="O22" s="27">
        <v>4</v>
      </c>
      <c r="P22" s="27">
        <v>5</v>
      </c>
      <c r="R22" s="22">
        <f t="shared" si="2"/>
        <v>30</v>
      </c>
      <c r="S22" s="22">
        <f t="shared" si="3"/>
        <v>12</v>
      </c>
      <c r="T22" s="22">
        <f t="shared" si="4"/>
        <v>24</v>
      </c>
      <c r="U22" s="22">
        <f t="shared" si="5"/>
        <v>30</v>
      </c>
    </row>
    <row r="23" spans="1:21" x14ac:dyDescent="0.25">
      <c r="A23" s="17" t="s">
        <v>17</v>
      </c>
      <c r="B23" s="5">
        <v>1</v>
      </c>
      <c r="C23" s="4">
        <v>7501140700636</v>
      </c>
      <c r="D23" s="3" t="s">
        <v>94</v>
      </c>
      <c r="E23" s="18">
        <v>1</v>
      </c>
      <c r="F23" s="14">
        <v>38.4</v>
      </c>
      <c r="G23" s="15">
        <f t="shared" si="0"/>
        <v>38.4</v>
      </c>
      <c r="H23" s="7">
        <v>0</v>
      </c>
      <c r="I23" s="7">
        <v>0</v>
      </c>
      <c r="J23" s="15">
        <f t="shared" si="1"/>
        <v>38.4</v>
      </c>
      <c r="K23" s="7">
        <v>0</v>
      </c>
      <c r="L23" s="20">
        <v>16</v>
      </c>
      <c r="M23" s="27">
        <v>4</v>
      </c>
      <c r="N23" s="27">
        <v>2</v>
      </c>
      <c r="O23" s="27">
        <v>2</v>
      </c>
      <c r="P23" s="27">
        <v>4</v>
      </c>
      <c r="R23" s="22">
        <f t="shared" si="2"/>
        <v>4</v>
      </c>
      <c r="S23" s="22">
        <f t="shared" si="3"/>
        <v>2</v>
      </c>
      <c r="T23" s="22">
        <f t="shared" si="4"/>
        <v>2</v>
      </c>
      <c r="U23" s="22">
        <f t="shared" si="5"/>
        <v>4</v>
      </c>
    </row>
    <row r="24" spans="1:21" x14ac:dyDescent="0.25">
      <c r="A24" s="17" t="s">
        <v>17</v>
      </c>
      <c r="B24" s="5">
        <v>1</v>
      </c>
      <c r="C24" s="4">
        <v>7501608620261</v>
      </c>
      <c r="D24" s="3" t="s">
        <v>142</v>
      </c>
      <c r="E24" s="18">
        <v>1</v>
      </c>
      <c r="F24" s="14">
        <v>71.5</v>
      </c>
      <c r="G24" s="15">
        <f t="shared" si="0"/>
        <v>71.5</v>
      </c>
      <c r="H24" s="7">
        <v>0</v>
      </c>
      <c r="I24" s="7">
        <v>0</v>
      </c>
      <c r="J24" s="15">
        <f t="shared" si="1"/>
        <v>71.5</v>
      </c>
      <c r="K24" s="7">
        <v>0</v>
      </c>
      <c r="L24" s="20">
        <v>16</v>
      </c>
      <c r="M24" s="27">
        <v>2</v>
      </c>
      <c r="N24" s="27">
        <v>2</v>
      </c>
      <c r="O24" s="27">
        <v>2</v>
      </c>
      <c r="P24" s="27">
        <v>2</v>
      </c>
      <c r="R24" s="22">
        <f t="shared" si="2"/>
        <v>2</v>
      </c>
      <c r="S24" s="22">
        <f t="shared" si="3"/>
        <v>2</v>
      </c>
      <c r="T24" s="22">
        <f t="shared" si="4"/>
        <v>2</v>
      </c>
      <c r="U24" s="22">
        <f t="shared" si="5"/>
        <v>2</v>
      </c>
    </row>
    <row r="25" spans="1:21" x14ac:dyDescent="0.25">
      <c r="A25" s="17" t="s">
        <v>17</v>
      </c>
      <c r="B25" s="5">
        <v>1</v>
      </c>
      <c r="C25" s="4">
        <v>7503002398043</v>
      </c>
      <c r="D25" s="3" t="s">
        <v>139</v>
      </c>
      <c r="E25" s="18">
        <v>12</v>
      </c>
      <c r="F25" s="14">
        <v>247.45</v>
      </c>
      <c r="G25" s="15">
        <f t="shared" si="0"/>
        <v>20.620833333333334</v>
      </c>
      <c r="H25" s="7">
        <v>0</v>
      </c>
      <c r="I25" s="7">
        <v>0</v>
      </c>
      <c r="J25" s="15">
        <f t="shared" si="1"/>
        <v>20.620833333333334</v>
      </c>
      <c r="K25" s="7">
        <v>0</v>
      </c>
      <c r="L25" s="20">
        <v>16</v>
      </c>
      <c r="M25" s="27">
        <v>5</v>
      </c>
      <c r="N25" s="27">
        <v>4</v>
      </c>
      <c r="O25" s="27">
        <v>5</v>
      </c>
      <c r="P25" s="27">
        <v>7</v>
      </c>
      <c r="R25" s="22">
        <f t="shared" si="2"/>
        <v>60</v>
      </c>
      <c r="S25" s="22">
        <f t="shared" si="3"/>
        <v>48</v>
      </c>
      <c r="T25" s="22">
        <f t="shared" si="4"/>
        <v>60</v>
      </c>
      <c r="U25" s="22">
        <f t="shared" si="5"/>
        <v>84</v>
      </c>
    </row>
    <row r="26" spans="1:21" x14ac:dyDescent="0.25">
      <c r="A26" s="17" t="s">
        <v>17</v>
      </c>
      <c r="B26" s="5">
        <v>1</v>
      </c>
      <c r="C26" s="4">
        <v>7503002398050</v>
      </c>
      <c r="D26" s="3" t="s">
        <v>92</v>
      </c>
      <c r="E26" s="18">
        <v>12</v>
      </c>
      <c r="F26" s="14">
        <v>239.5</v>
      </c>
      <c r="G26" s="15">
        <f t="shared" si="0"/>
        <v>19.958333333333332</v>
      </c>
      <c r="H26" s="7">
        <v>0</v>
      </c>
      <c r="I26" s="7">
        <v>0</v>
      </c>
      <c r="J26" s="15">
        <f t="shared" si="1"/>
        <v>19.958333333333332</v>
      </c>
      <c r="K26" s="7">
        <v>0</v>
      </c>
      <c r="L26" s="20">
        <v>16</v>
      </c>
      <c r="M26" s="27">
        <v>5</v>
      </c>
      <c r="N26" s="27">
        <v>4</v>
      </c>
      <c r="O26" s="27">
        <v>4</v>
      </c>
      <c r="P26" s="27">
        <v>5</v>
      </c>
      <c r="R26" s="22">
        <f t="shared" si="2"/>
        <v>60</v>
      </c>
      <c r="S26" s="22">
        <f t="shared" si="3"/>
        <v>48</v>
      </c>
      <c r="T26" s="22">
        <f t="shared" si="4"/>
        <v>48</v>
      </c>
      <c r="U26" s="22">
        <f t="shared" si="5"/>
        <v>60</v>
      </c>
    </row>
    <row r="27" spans="1:21" x14ac:dyDescent="0.25">
      <c r="A27" s="17" t="s">
        <v>17</v>
      </c>
      <c r="B27" s="5">
        <v>1</v>
      </c>
      <c r="C27" s="4">
        <v>7506196298007</v>
      </c>
      <c r="D27" s="3" t="s">
        <v>33</v>
      </c>
      <c r="E27" s="18">
        <v>20</v>
      </c>
      <c r="F27" s="14">
        <v>220.25</v>
      </c>
      <c r="G27" s="15">
        <f t="shared" si="0"/>
        <v>11.012499999999999</v>
      </c>
      <c r="H27" s="7">
        <v>0</v>
      </c>
      <c r="I27" s="7">
        <v>0</v>
      </c>
      <c r="J27" s="15">
        <f t="shared" si="1"/>
        <v>11.012499999999999</v>
      </c>
      <c r="K27" s="7">
        <v>0</v>
      </c>
      <c r="L27" s="20">
        <v>16</v>
      </c>
      <c r="M27" s="27">
        <v>3</v>
      </c>
      <c r="N27" s="27">
        <v>5</v>
      </c>
      <c r="O27" s="27">
        <v>3</v>
      </c>
      <c r="P27" s="27">
        <v>5</v>
      </c>
      <c r="R27" s="22">
        <f t="shared" si="2"/>
        <v>60</v>
      </c>
      <c r="S27" s="22">
        <f t="shared" si="3"/>
        <v>100</v>
      </c>
      <c r="T27" s="22">
        <f t="shared" si="4"/>
        <v>60</v>
      </c>
      <c r="U27" s="22">
        <f t="shared" si="5"/>
        <v>100</v>
      </c>
    </row>
    <row r="28" spans="1:21" x14ac:dyDescent="0.25">
      <c r="A28" s="17" t="s">
        <v>17</v>
      </c>
      <c r="B28" s="5">
        <v>1</v>
      </c>
      <c r="C28" s="4">
        <v>7506196298960</v>
      </c>
      <c r="D28" s="3" t="s">
        <v>66</v>
      </c>
      <c r="E28" s="18">
        <v>20</v>
      </c>
      <c r="F28" s="14">
        <v>191.35</v>
      </c>
      <c r="G28" s="15">
        <f t="shared" si="0"/>
        <v>9.567499999999999</v>
      </c>
      <c r="H28" s="7">
        <v>0</v>
      </c>
      <c r="I28" s="7">
        <v>0</v>
      </c>
      <c r="J28" s="15">
        <f t="shared" si="1"/>
        <v>9.567499999999999</v>
      </c>
      <c r="K28" s="7">
        <v>0</v>
      </c>
      <c r="L28" s="20">
        <v>16</v>
      </c>
      <c r="M28" s="27">
        <v>10</v>
      </c>
      <c r="N28" s="27">
        <v>10</v>
      </c>
      <c r="O28" s="27">
        <v>5</v>
      </c>
      <c r="P28" s="27">
        <v>10</v>
      </c>
      <c r="R28" s="22">
        <f t="shared" si="2"/>
        <v>200</v>
      </c>
      <c r="S28" s="22">
        <f t="shared" si="3"/>
        <v>200</v>
      </c>
      <c r="T28" s="22">
        <f t="shared" si="4"/>
        <v>100</v>
      </c>
      <c r="U28" s="22">
        <f t="shared" si="5"/>
        <v>200</v>
      </c>
    </row>
  </sheetData>
  <mergeCells count="2">
    <mergeCell ref="C2:G3"/>
    <mergeCell ref="M5:P5"/>
  </mergeCells>
  <conditionalFormatting sqref="H7:I7">
    <cfRule type="cellIs" dxfId="5" priority="5" operator="greaterThan">
      <formula>0</formula>
    </cfRule>
  </conditionalFormatting>
  <conditionalFormatting sqref="K7:L7">
    <cfRule type="cellIs" dxfId="4" priority="6" operator="greaterThan">
      <formula>0</formula>
    </cfRule>
  </conditionalFormatting>
  <conditionalFormatting sqref="H8:I28">
    <cfRule type="cellIs" dxfId="3" priority="3" operator="greaterThan">
      <formula>0</formula>
    </cfRule>
  </conditionalFormatting>
  <conditionalFormatting sqref="K8:K28">
    <cfRule type="cellIs" dxfId="2" priority="4" operator="greaterThan">
      <formula>0</formula>
    </cfRule>
  </conditionalFormatting>
  <conditionalFormatting sqref="L8:L28">
    <cfRule type="cellIs" dxfId="1" priority="2" operator="greaterThan">
      <formula>0</formula>
    </cfRule>
  </conditionalFormatting>
  <conditionalFormatting sqref="M7:P2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lista_precios</vt:lpstr>
      <vt:lpstr>COSTEO </vt:lpstr>
      <vt:lpstr>Hoja2</vt:lpstr>
      <vt:lpstr>PED.03.09.2019</vt:lpstr>
      <vt:lpstr>PED.30.10.2019.</vt:lpstr>
      <vt:lpstr>PED.16.12.2019.</vt:lpstr>
      <vt:lpstr>PED. 06.01.2020</vt:lpstr>
      <vt:lpstr>Hoja2!Área_de_impresión</vt:lpstr>
      <vt:lpstr>PED.30.10.2019.!Área_de_impresión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cp:lastPrinted>2019-10-30T18:41:51Z</cp:lastPrinted>
  <dcterms:created xsi:type="dcterms:W3CDTF">2019-04-23T17:08:06Z</dcterms:created>
  <dcterms:modified xsi:type="dcterms:W3CDTF">2020-01-13T15:13:59Z</dcterms:modified>
  <cp:category>Reportes</cp:category>
</cp:coreProperties>
</file>