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il Orosco\Desktop\"/>
    </mc:Choice>
  </mc:AlternateContent>
  <bookViews>
    <workbookView xWindow="0" yWindow="0" windowWidth="20490" windowHeight="7755"/>
  </bookViews>
  <sheets>
    <sheet name="FORMATO PEDIDO" sheetId="4" r:id="rId1"/>
  </sheets>
  <calcPr calcId="152511"/>
</workbook>
</file>

<file path=xl/calcChain.xml><?xml version="1.0" encoding="utf-8"?>
<calcChain xmlns="http://schemas.openxmlformats.org/spreadsheetml/2006/main">
  <c r="AH10" i="4" l="1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98" i="4"/>
  <c r="AH99" i="4"/>
  <c r="AH100" i="4"/>
  <c r="AH101" i="4"/>
  <c r="AH102" i="4"/>
  <c r="AH103" i="4"/>
  <c r="AH104" i="4"/>
  <c r="AH105" i="4"/>
  <c r="AH106" i="4"/>
  <c r="AH107" i="4"/>
  <c r="AH108" i="4"/>
  <c r="AH109" i="4"/>
  <c r="AH110" i="4"/>
  <c r="AH111" i="4"/>
  <c r="AH112" i="4"/>
  <c r="AH113" i="4"/>
  <c r="AH114" i="4"/>
  <c r="AH115" i="4"/>
  <c r="AH116" i="4"/>
  <c r="AH117" i="4"/>
  <c r="AH118" i="4"/>
  <c r="AH119" i="4"/>
  <c r="AH120" i="4"/>
  <c r="AH121" i="4"/>
  <c r="AH122" i="4"/>
  <c r="AH123" i="4"/>
  <c r="AH124" i="4"/>
  <c r="AH125" i="4"/>
  <c r="AH126" i="4"/>
  <c r="AH127" i="4"/>
  <c r="AH128" i="4"/>
  <c r="AH129" i="4"/>
  <c r="AH130" i="4"/>
  <c r="AH131" i="4"/>
  <c r="AH132" i="4"/>
  <c r="AH133" i="4"/>
  <c r="AH134" i="4"/>
  <c r="AH135" i="4"/>
  <c r="AH136" i="4"/>
  <c r="AH137" i="4"/>
  <c r="AH138" i="4"/>
  <c r="AH139" i="4"/>
  <c r="AH140" i="4"/>
  <c r="AH141" i="4"/>
  <c r="AH142" i="4"/>
  <c r="AH143" i="4"/>
  <c r="AH144" i="4"/>
  <c r="AH145" i="4"/>
  <c r="AH146" i="4"/>
  <c r="AH147" i="4"/>
  <c r="AH148" i="4"/>
  <c r="AH149" i="4"/>
  <c r="AH150" i="4"/>
  <c r="AH151" i="4"/>
  <c r="AH152" i="4"/>
  <c r="AH153" i="4"/>
  <c r="AH154" i="4"/>
  <c r="AH155" i="4"/>
  <c r="AH156" i="4"/>
  <c r="AH157" i="4"/>
  <c r="AH158" i="4"/>
  <c r="AH9" i="4"/>
  <c r="AD10" i="4"/>
  <c r="AG10" i="4" s="1"/>
  <c r="AD11" i="4"/>
  <c r="AG11" i="4" s="1"/>
  <c r="AD12" i="4"/>
  <c r="AG12" i="4" s="1"/>
  <c r="AD13" i="4"/>
  <c r="AG13" i="4" s="1"/>
  <c r="AD14" i="4"/>
  <c r="AG14" i="4" s="1"/>
  <c r="AD15" i="4"/>
  <c r="AG15" i="4" s="1"/>
  <c r="AD16" i="4"/>
  <c r="AG16" i="4" s="1"/>
  <c r="AD17" i="4"/>
  <c r="AG17" i="4" s="1"/>
  <c r="AD18" i="4"/>
  <c r="AG18" i="4" s="1"/>
  <c r="AD19" i="4"/>
  <c r="AG19" i="4" s="1"/>
  <c r="AD20" i="4"/>
  <c r="AG20" i="4" s="1"/>
  <c r="AD21" i="4"/>
  <c r="AG21" i="4" s="1"/>
  <c r="AD22" i="4"/>
  <c r="AG22" i="4" s="1"/>
  <c r="AD23" i="4"/>
  <c r="AG23" i="4" s="1"/>
  <c r="AD24" i="4"/>
  <c r="AG24" i="4" s="1"/>
  <c r="AD25" i="4"/>
  <c r="AG25" i="4" s="1"/>
  <c r="AD26" i="4"/>
  <c r="AG26" i="4" s="1"/>
  <c r="AD27" i="4"/>
  <c r="AG27" i="4" s="1"/>
  <c r="AD28" i="4"/>
  <c r="AG28" i="4" s="1"/>
  <c r="AD29" i="4"/>
  <c r="AG29" i="4" s="1"/>
  <c r="AD30" i="4"/>
  <c r="AG30" i="4" s="1"/>
  <c r="AD31" i="4"/>
  <c r="AG31" i="4" s="1"/>
  <c r="AD32" i="4"/>
  <c r="AG32" i="4" s="1"/>
  <c r="AD33" i="4"/>
  <c r="AG33" i="4" s="1"/>
  <c r="AD34" i="4"/>
  <c r="AG34" i="4" s="1"/>
  <c r="AD35" i="4"/>
  <c r="AG35" i="4" s="1"/>
  <c r="AD36" i="4"/>
  <c r="AG36" i="4" s="1"/>
  <c r="AD37" i="4"/>
  <c r="AG37" i="4" s="1"/>
  <c r="AD38" i="4"/>
  <c r="AG38" i="4" s="1"/>
  <c r="AD39" i="4"/>
  <c r="AG39" i="4" s="1"/>
  <c r="AD40" i="4"/>
  <c r="AG40" i="4" s="1"/>
  <c r="AD41" i="4"/>
  <c r="AG41" i="4" s="1"/>
  <c r="AD42" i="4"/>
  <c r="AG42" i="4" s="1"/>
  <c r="AD43" i="4"/>
  <c r="AG43" i="4" s="1"/>
  <c r="AD44" i="4"/>
  <c r="AG44" i="4" s="1"/>
  <c r="AD45" i="4"/>
  <c r="AG45" i="4" s="1"/>
  <c r="AD46" i="4"/>
  <c r="AG46" i="4" s="1"/>
  <c r="AD47" i="4"/>
  <c r="AG47" i="4" s="1"/>
  <c r="AD48" i="4"/>
  <c r="AG48" i="4" s="1"/>
  <c r="AD49" i="4"/>
  <c r="AG49" i="4" s="1"/>
  <c r="AD50" i="4"/>
  <c r="AG50" i="4" s="1"/>
  <c r="AD51" i="4"/>
  <c r="AG51" i="4" s="1"/>
  <c r="AD52" i="4"/>
  <c r="AG52" i="4" s="1"/>
  <c r="AD53" i="4"/>
  <c r="AG53" i="4" s="1"/>
  <c r="AD54" i="4"/>
  <c r="AG54" i="4" s="1"/>
  <c r="AD55" i="4"/>
  <c r="AG55" i="4" s="1"/>
  <c r="AD56" i="4"/>
  <c r="AG56" i="4" s="1"/>
  <c r="AD57" i="4"/>
  <c r="AG57" i="4" s="1"/>
  <c r="AD58" i="4"/>
  <c r="AG58" i="4" s="1"/>
  <c r="AD59" i="4"/>
  <c r="AG59" i="4" s="1"/>
  <c r="AD60" i="4"/>
  <c r="AG60" i="4" s="1"/>
  <c r="AD61" i="4"/>
  <c r="AG61" i="4" s="1"/>
  <c r="AD62" i="4"/>
  <c r="AG62" i="4" s="1"/>
  <c r="AD63" i="4"/>
  <c r="AG63" i="4" s="1"/>
  <c r="AD64" i="4"/>
  <c r="AG64" i="4" s="1"/>
  <c r="AD65" i="4"/>
  <c r="AG65" i="4" s="1"/>
  <c r="AD66" i="4"/>
  <c r="AG66" i="4" s="1"/>
  <c r="AD67" i="4"/>
  <c r="AG67" i="4" s="1"/>
  <c r="AD68" i="4"/>
  <c r="AG68" i="4" s="1"/>
  <c r="AD69" i="4"/>
  <c r="AG69" i="4" s="1"/>
  <c r="AD70" i="4"/>
  <c r="AG70" i="4" s="1"/>
  <c r="AD71" i="4"/>
  <c r="AG71" i="4" s="1"/>
  <c r="AD72" i="4"/>
  <c r="AG72" i="4" s="1"/>
  <c r="AD73" i="4"/>
  <c r="AG73" i="4" s="1"/>
  <c r="AD74" i="4"/>
  <c r="AG74" i="4" s="1"/>
  <c r="AD75" i="4"/>
  <c r="AG75" i="4" s="1"/>
  <c r="AD76" i="4"/>
  <c r="AG76" i="4" s="1"/>
  <c r="AD77" i="4"/>
  <c r="AG77" i="4" s="1"/>
  <c r="AD78" i="4"/>
  <c r="AG78" i="4" s="1"/>
  <c r="AD79" i="4"/>
  <c r="AG79" i="4" s="1"/>
  <c r="AD80" i="4"/>
  <c r="AG80" i="4" s="1"/>
  <c r="AD81" i="4"/>
  <c r="AG81" i="4" s="1"/>
  <c r="AD82" i="4"/>
  <c r="AG82" i="4" s="1"/>
  <c r="AD83" i="4"/>
  <c r="AG83" i="4" s="1"/>
  <c r="AD84" i="4"/>
  <c r="AG84" i="4" s="1"/>
  <c r="AD85" i="4"/>
  <c r="AG85" i="4" s="1"/>
  <c r="AD86" i="4"/>
  <c r="AG86" i="4" s="1"/>
  <c r="AD87" i="4"/>
  <c r="AG87" i="4" s="1"/>
  <c r="AD88" i="4"/>
  <c r="AG88" i="4" s="1"/>
  <c r="AD89" i="4"/>
  <c r="AG89" i="4" s="1"/>
  <c r="AD90" i="4"/>
  <c r="AG90" i="4" s="1"/>
  <c r="AD91" i="4"/>
  <c r="AG91" i="4" s="1"/>
  <c r="AD92" i="4"/>
  <c r="AG92" i="4" s="1"/>
  <c r="AD93" i="4"/>
  <c r="AG93" i="4" s="1"/>
  <c r="AD94" i="4"/>
  <c r="AG94" i="4" s="1"/>
  <c r="AD95" i="4"/>
  <c r="AG95" i="4" s="1"/>
  <c r="AD96" i="4"/>
  <c r="AG96" i="4" s="1"/>
  <c r="AD97" i="4"/>
  <c r="AG97" i="4" s="1"/>
  <c r="AD98" i="4"/>
  <c r="AG98" i="4" s="1"/>
  <c r="AD99" i="4"/>
  <c r="AG99" i="4" s="1"/>
  <c r="AD100" i="4"/>
  <c r="AG100" i="4" s="1"/>
  <c r="AD101" i="4"/>
  <c r="AG101" i="4" s="1"/>
  <c r="AD102" i="4"/>
  <c r="AG102" i="4" s="1"/>
  <c r="AD103" i="4"/>
  <c r="AG103" i="4" s="1"/>
  <c r="AD104" i="4"/>
  <c r="AG104" i="4" s="1"/>
  <c r="AD105" i="4"/>
  <c r="AG105" i="4" s="1"/>
  <c r="AD106" i="4"/>
  <c r="AG106" i="4" s="1"/>
  <c r="AD107" i="4"/>
  <c r="AG107" i="4" s="1"/>
  <c r="AD108" i="4"/>
  <c r="AG108" i="4" s="1"/>
  <c r="AD109" i="4"/>
  <c r="AG109" i="4" s="1"/>
  <c r="AD110" i="4"/>
  <c r="AG110" i="4" s="1"/>
  <c r="AD111" i="4"/>
  <c r="AG111" i="4" s="1"/>
  <c r="AD112" i="4"/>
  <c r="AG112" i="4" s="1"/>
  <c r="AD113" i="4"/>
  <c r="AG113" i="4" s="1"/>
  <c r="AD114" i="4"/>
  <c r="AG114" i="4" s="1"/>
  <c r="AD115" i="4"/>
  <c r="AG115" i="4" s="1"/>
  <c r="AD116" i="4"/>
  <c r="AG116" i="4" s="1"/>
  <c r="AD117" i="4"/>
  <c r="AG117" i="4" s="1"/>
  <c r="AD118" i="4"/>
  <c r="AG118" i="4" s="1"/>
  <c r="AD119" i="4"/>
  <c r="AG119" i="4" s="1"/>
  <c r="AD120" i="4"/>
  <c r="AG120" i="4" s="1"/>
  <c r="AD121" i="4"/>
  <c r="AG121" i="4" s="1"/>
  <c r="AD122" i="4"/>
  <c r="AG122" i="4" s="1"/>
  <c r="AD123" i="4"/>
  <c r="AG123" i="4" s="1"/>
  <c r="AD124" i="4"/>
  <c r="AG124" i="4" s="1"/>
  <c r="AD125" i="4"/>
  <c r="AG125" i="4" s="1"/>
  <c r="AD126" i="4"/>
  <c r="AG126" i="4" s="1"/>
  <c r="AD127" i="4"/>
  <c r="AG127" i="4" s="1"/>
  <c r="AD128" i="4"/>
  <c r="AG128" i="4" s="1"/>
  <c r="AD129" i="4"/>
  <c r="AG129" i="4" s="1"/>
  <c r="AD130" i="4"/>
  <c r="AG130" i="4" s="1"/>
  <c r="AD131" i="4"/>
  <c r="AG131" i="4" s="1"/>
  <c r="AD132" i="4"/>
  <c r="AG132" i="4" s="1"/>
  <c r="AD133" i="4"/>
  <c r="AG133" i="4" s="1"/>
  <c r="AD134" i="4"/>
  <c r="AG134" i="4" s="1"/>
  <c r="AD135" i="4"/>
  <c r="AG135" i="4" s="1"/>
  <c r="AD136" i="4"/>
  <c r="AG136" i="4" s="1"/>
  <c r="AD137" i="4"/>
  <c r="AG137" i="4" s="1"/>
  <c r="AD138" i="4"/>
  <c r="AG138" i="4" s="1"/>
  <c r="AD139" i="4"/>
  <c r="AG139" i="4" s="1"/>
  <c r="AD140" i="4"/>
  <c r="AG140" i="4" s="1"/>
  <c r="AD141" i="4"/>
  <c r="AG141" i="4" s="1"/>
  <c r="AD142" i="4"/>
  <c r="AG142" i="4" s="1"/>
  <c r="AD143" i="4"/>
  <c r="AG143" i="4" s="1"/>
  <c r="AD144" i="4"/>
  <c r="AG144" i="4" s="1"/>
  <c r="AD145" i="4"/>
  <c r="AG145" i="4" s="1"/>
  <c r="AD146" i="4"/>
  <c r="AG146" i="4" s="1"/>
  <c r="AD147" i="4"/>
  <c r="AG147" i="4" s="1"/>
  <c r="AD148" i="4"/>
  <c r="AG148" i="4" s="1"/>
  <c r="AD149" i="4"/>
  <c r="AG149" i="4" s="1"/>
  <c r="AD150" i="4"/>
  <c r="AG150" i="4" s="1"/>
  <c r="AD151" i="4"/>
  <c r="AG151" i="4" s="1"/>
  <c r="AD152" i="4"/>
  <c r="AG152" i="4" s="1"/>
  <c r="AD153" i="4"/>
  <c r="AG153" i="4" s="1"/>
  <c r="AD154" i="4"/>
  <c r="AG154" i="4" s="1"/>
  <c r="AD155" i="4"/>
  <c r="AG155" i="4" s="1"/>
  <c r="AD156" i="4"/>
  <c r="AG156" i="4" s="1"/>
  <c r="AD157" i="4"/>
  <c r="AG157" i="4" s="1"/>
  <c r="AD158" i="4"/>
  <c r="AG158" i="4" s="1"/>
  <c r="AD9" i="4"/>
  <c r="AG9" i="4" s="1"/>
  <c r="X10" i="4" l="1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B135" i="4"/>
  <c r="AB136" i="4"/>
  <c r="AB137" i="4"/>
  <c r="AB138" i="4"/>
  <c r="AB139" i="4"/>
  <c r="AB140" i="4"/>
  <c r="AB141" i="4"/>
  <c r="AB142" i="4"/>
  <c r="AB143" i="4"/>
  <c r="AB144" i="4"/>
  <c r="AB145" i="4"/>
  <c r="AB146" i="4"/>
  <c r="AB147" i="4"/>
  <c r="AB148" i="4"/>
  <c r="AB149" i="4"/>
  <c r="AB150" i="4"/>
  <c r="AB151" i="4"/>
  <c r="AB152" i="4"/>
  <c r="AB153" i="4"/>
  <c r="AB154" i="4"/>
  <c r="AB155" i="4"/>
  <c r="AB156" i="4"/>
  <c r="AB157" i="4"/>
  <c r="AB158" i="4"/>
  <c r="AB9" i="4"/>
  <c r="X159" i="4" l="1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209" i="4"/>
  <c r="X210" i="4"/>
  <c r="X211" i="4"/>
  <c r="X212" i="4" l="1"/>
  <c r="X213" i="4"/>
  <c r="X214" i="4"/>
  <c r="X215" i="4"/>
  <c r="K217" i="4"/>
  <c r="N217" i="4" s="1"/>
  <c r="Q217" i="4" s="1"/>
  <c r="K216" i="4"/>
  <c r="N216" i="4" s="1"/>
  <c r="Q216" i="4" s="1"/>
  <c r="K215" i="4"/>
  <c r="N215" i="4" s="1"/>
  <c r="Q215" i="4" s="1"/>
  <c r="K214" i="4"/>
  <c r="N214" i="4" s="1"/>
  <c r="Q214" i="4" s="1"/>
  <c r="K213" i="4"/>
  <c r="N213" i="4" s="1"/>
  <c r="Q213" i="4" s="1"/>
  <c r="K212" i="4"/>
  <c r="N212" i="4" s="1"/>
  <c r="Q212" i="4" s="1"/>
  <c r="K211" i="4"/>
  <c r="N211" i="4" s="1"/>
  <c r="Q211" i="4" s="1"/>
  <c r="K210" i="4"/>
  <c r="N210" i="4" s="1"/>
  <c r="Q210" i="4" s="1"/>
  <c r="K209" i="4"/>
  <c r="N209" i="4" s="1"/>
  <c r="Q209" i="4" s="1"/>
  <c r="K208" i="4"/>
  <c r="N208" i="4" s="1"/>
  <c r="Q208" i="4" s="1"/>
  <c r="K207" i="4"/>
  <c r="N207" i="4" s="1"/>
  <c r="Q207" i="4" s="1"/>
  <c r="K206" i="4"/>
  <c r="N206" i="4" s="1"/>
  <c r="Q206" i="4" s="1"/>
  <c r="K205" i="4"/>
  <c r="N205" i="4" s="1"/>
  <c r="Q205" i="4" s="1"/>
  <c r="K204" i="4"/>
  <c r="N204" i="4" s="1"/>
  <c r="Q204" i="4" s="1"/>
  <c r="K203" i="4"/>
  <c r="N203" i="4" s="1"/>
  <c r="Q203" i="4" s="1"/>
  <c r="K202" i="4"/>
  <c r="N202" i="4" s="1"/>
  <c r="Q202" i="4" s="1"/>
  <c r="K201" i="4"/>
  <c r="N201" i="4" s="1"/>
  <c r="Q201" i="4" s="1"/>
  <c r="K200" i="4"/>
  <c r="N200" i="4" s="1"/>
  <c r="Q200" i="4" s="1"/>
  <c r="K199" i="4"/>
  <c r="N199" i="4" s="1"/>
  <c r="Q199" i="4" s="1"/>
  <c r="K198" i="4"/>
  <c r="N198" i="4" s="1"/>
  <c r="Q198" i="4" s="1"/>
  <c r="K197" i="4"/>
  <c r="N197" i="4" s="1"/>
  <c r="Q197" i="4" s="1"/>
  <c r="K196" i="4"/>
  <c r="N196" i="4" s="1"/>
  <c r="Q196" i="4" s="1"/>
  <c r="K195" i="4"/>
  <c r="N195" i="4" s="1"/>
  <c r="Q195" i="4" s="1"/>
  <c r="K194" i="4"/>
  <c r="N194" i="4" s="1"/>
  <c r="Q194" i="4" s="1"/>
  <c r="K193" i="4"/>
  <c r="N193" i="4" s="1"/>
  <c r="Q193" i="4" s="1"/>
  <c r="K192" i="4"/>
  <c r="N192" i="4" s="1"/>
  <c r="Q192" i="4" s="1"/>
  <c r="K191" i="4"/>
  <c r="N191" i="4" s="1"/>
  <c r="Q191" i="4" s="1"/>
  <c r="K190" i="4"/>
  <c r="N190" i="4" s="1"/>
  <c r="Q190" i="4" s="1"/>
  <c r="K189" i="4"/>
  <c r="N189" i="4" s="1"/>
  <c r="Q189" i="4" s="1"/>
  <c r="K188" i="4"/>
  <c r="N188" i="4" s="1"/>
  <c r="Q188" i="4" s="1"/>
  <c r="K187" i="4"/>
  <c r="N187" i="4" s="1"/>
  <c r="Q187" i="4" s="1"/>
  <c r="K186" i="4"/>
  <c r="N186" i="4" s="1"/>
  <c r="Q186" i="4" s="1"/>
  <c r="K185" i="4"/>
  <c r="N185" i="4" s="1"/>
  <c r="Q185" i="4" s="1"/>
  <c r="K184" i="4"/>
  <c r="N184" i="4" s="1"/>
  <c r="Q184" i="4" s="1"/>
  <c r="K183" i="4"/>
  <c r="N183" i="4" s="1"/>
  <c r="Q183" i="4" s="1"/>
  <c r="K182" i="4"/>
  <c r="N182" i="4" s="1"/>
  <c r="Q182" i="4" s="1"/>
  <c r="K181" i="4"/>
  <c r="N181" i="4" s="1"/>
  <c r="Q181" i="4" s="1"/>
  <c r="Y181" i="4" s="1"/>
  <c r="K180" i="4"/>
  <c r="N180" i="4" s="1"/>
  <c r="Q180" i="4" s="1"/>
  <c r="Y180" i="4" s="1"/>
  <c r="K179" i="4"/>
  <c r="N179" i="4" s="1"/>
  <c r="Q179" i="4" s="1"/>
  <c r="Y179" i="4" s="1"/>
  <c r="K178" i="4"/>
  <c r="N178" i="4" s="1"/>
  <c r="Q178" i="4" s="1"/>
  <c r="Y178" i="4" s="1"/>
  <c r="K177" i="4"/>
  <c r="N177" i="4" s="1"/>
  <c r="Q177" i="4" s="1"/>
  <c r="Y177" i="4" s="1"/>
  <c r="K176" i="4"/>
  <c r="N176" i="4" s="1"/>
  <c r="Q176" i="4" s="1"/>
  <c r="Y176" i="4" s="1"/>
  <c r="K175" i="4"/>
  <c r="N175" i="4" s="1"/>
  <c r="Q175" i="4" s="1"/>
  <c r="Y175" i="4" s="1"/>
  <c r="K174" i="4"/>
  <c r="N174" i="4" s="1"/>
  <c r="Q174" i="4" s="1"/>
  <c r="Y174" i="4" s="1"/>
  <c r="K173" i="4"/>
  <c r="N173" i="4" s="1"/>
  <c r="Q173" i="4" s="1"/>
  <c r="Y173" i="4" s="1"/>
  <c r="K172" i="4"/>
  <c r="N172" i="4" s="1"/>
  <c r="Q172" i="4" s="1"/>
  <c r="Y172" i="4" s="1"/>
  <c r="K171" i="4"/>
  <c r="N171" i="4" s="1"/>
  <c r="Q171" i="4" s="1"/>
  <c r="Y171" i="4" s="1"/>
  <c r="K170" i="4"/>
  <c r="N170" i="4" s="1"/>
  <c r="Q170" i="4" s="1"/>
  <c r="Y170" i="4" s="1"/>
  <c r="K169" i="4"/>
  <c r="N169" i="4" s="1"/>
  <c r="Q169" i="4" s="1"/>
  <c r="Y169" i="4" s="1"/>
  <c r="K168" i="4"/>
  <c r="N168" i="4" s="1"/>
  <c r="Q168" i="4" s="1"/>
  <c r="Y168" i="4" s="1"/>
  <c r="K167" i="4"/>
  <c r="N167" i="4" s="1"/>
  <c r="Q167" i="4" s="1"/>
  <c r="Y167" i="4" s="1"/>
  <c r="K166" i="4"/>
  <c r="N166" i="4" s="1"/>
  <c r="Q166" i="4" s="1"/>
  <c r="Y166" i="4" s="1"/>
  <c r="K165" i="4"/>
  <c r="N165" i="4" s="1"/>
  <c r="Q165" i="4" s="1"/>
  <c r="Y165" i="4" s="1"/>
  <c r="K164" i="4"/>
  <c r="N164" i="4" s="1"/>
  <c r="Q164" i="4" s="1"/>
  <c r="Y164" i="4" s="1"/>
  <c r="K163" i="4"/>
  <c r="N163" i="4" s="1"/>
  <c r="Q163" i="4" s="1"/>
  <c r="Y163" i="4" s="1"/>
  <c r="K162" i="4"/>
  <c r="N162" i="4" s="1"/>
  <c r="Q162" i="4" s="1"/>
  <c r="Y162" i="4" s="1"/>
  <c r="K161" i="4"/>
  <c r="N161" i="4" s="1"/>
  <c r="Q161" i="4" s="1"/>
  <c r="Y161" i="4" s="1"/>
  <c r="K160" i="4"/>
  <c r="N160" i="4" s="1"/>
  <c r="Q160" i="4" s="1"/>
  <c r="Y160" i="4" s="1"/>
  <c r="K159" i="4"/>
  <c r="N159" i="4" s="1"/>
  <c r="Q159" i="4" s="1"/>
  <c r="Y159" i="4" s="1"/>
  <c r="K158" i="4"/>
  <c r="N158" i="4" s="1"/>
  <c r="Q158" i="4" s="1"/>
  <c r="Y158" i="4" s="1"/>
  <c r="K157" i="4"/>
  <c r="N157" i="4" s="1"/>
  <c r="Q157" i="4" s="1"/>
  <c r="Y157" i="4" s="1"/>
  <c r="K156" i="4"/>
  <c r="N156" i="4" s="1"/>
  <c r="Q156" i="4" s="1"/>
  <c r="Y156" i="4" s="1"/>
  <c r="K155" i="4"/>
  <c r="N155" i="4" s="1"/>
  <c r="Q155" i="4" s="1"/>
  <c r="Y155" i="4" s="1"/>
  <c r="K154" i="4"/>
  <c r="N154" i="4" s="1"/>
  <c r="Q154" i="4" s="1"/>
  <c r="Y154" i="4" s="1"/>
  <c r="K153" i="4"/>
  <c r="N153" i="4" s="1"/>
  <c r="Q153" i="4" s="1"/>
  <c r="Y153" i="4" s="1"/>
  <c r="K152" i="4"/>
  <c r="N152" i="4" s="1"/>
  <c r="Q152" i="4" s="1"/>
  <c r="Y152" i="4" s="1"/>
  <c r="K151" i="4"/>
  <c r="N151" i="4" s="1"/>
  <c r="Q151" i="4" s="1"/>
  <c r="Y151" i="4" s="1"/>
  <c r="K150" i="4"/>
  <c r="N150" i="4" s="1"/>
  <c r="Q150" i="4" s="1"/>
  <c r="Y150" i="4" s="1"/>
  <c r="K149" i="4"/>
  <c r="N149" i="4" s="1"/>
  <c r="Q149" i="4" s="1"/>
  <c r="Y149" i="4" s="1"/>
  <c r="K148" i="4"/>
  <c r="N148" i="4" s="1"/>
  <c r="Q148" i="4" s="1"/>
  <c r="Y148" i="4" s="1"/>
  <c r="K147" i="4"/>
  <c r="N147" i="4" s="1"/>
  <c r="Q147" i="4" s="1"/>
  <c r="Y147" i="4" s="1"/>
  <c r="K146" i="4"/>
  <c r="N146" i="4" s="1"/>
  <c r="Q146" i="4" s="1"/>
  <c r="Y146" i="4" s="1"/>
  <c r="K145" i="4"/>
  <c r="N145" i="4" s="1"/>
  <c r="Q145" i="4" s="1"/>
  <c r="Y145" i="4" s="1"/>
  <c r="K144" i="4"/>
  <c r="N144" i="4" s="1"/>
  <c r="Q144" i="4" s="1"/>
  <c r="Y144" i="4" s="1"/>
  <c r="K143" i="4"/>
  <c r="N143" i="4" s="1"/>
  <c r="Q143" i="4" s="1"/>
  <c r="Y143" i="4" s="1"/>
  <c r="K142" i="4"/>
  <c r="N142" i="4" s="1"/>
  <c r="Q142" i="4" s="1"/>
  <c r="Y142" i="4" s="1"/>
  <c r="K141" i="4"/>
  <c r="N141" i="4" s="1"/>
  <c r="Q141" i="4" s="1"/>
  <c r="Y141" i="4" s="1"/>
  <c r="K140" i="4"/>
  <c r="N140" i="4" s="1"/>
  <c r="Q140" i="4" s="1"/>
  <c r="Y140" i="4" s="1"/>
  <c r="K139" i="4"/>
  <c r="N139" i="4" s="1"/>
  <c r="Q139" i="4" s="1"/>
  <c r="Y139" i="4" s="1"/>
  <c r="K138" i="4"/>
  <c r="N138" i="4" s="1"/>
  <c r="Q138" i="4" s="1"/>
  <c r="Y138" i="4" s="1"/>
  <c r="K137" i="4"/>
  <c r="N137" i="4" s="1"/>
  <c r="Q137" i="4" s="1"/>
  <c r="Y137" i="4" s="1"/>
  <c r="K136" i="4"/>
  <c r="N136" i="4" s="1"/>
  <c r="Q136" i="4" s="1"/>
  <c r="Y136" i="4" s="1"/>
  <c r="K135" i="4"/>
  <c r="N135" i="4" s="1"/>
  <c r="Q135" i="4" s="1"/>
  <c r="Y135" i="4" s="1"/>
  <c r="K134" i="4"/>
  <c r="N134" i="4" s="1"/>
  <c r="Q134" i="4" s="1"/>
  <c r="Y134" i="4" s="1"/>
  <c r="K133" i="4"/>
  <c r="N133" i="4" s="1"/>
  <c r="Q133" i="4" s="1"/>
  <c r="Y133" i="4" s="1"/>
  <c r="K132" i="4"/>
  <c r="N132" i="4" s="1"/>
  <c r="Q132" i="4" s="1"/>
  <c r="Y132" i="4" s="1"/>
  <c r="K131" i="4"/>
  <c r="N131" i="4" s="1"/>
  <c r="Q131" i="4" s="1"/>
  <c r="Y131" i="4" s="1"/>
  <c r="K130" i="4"/>
  <c r="N130" i="4" s="1"/>
  <c r="Q130" i="4" s="1"/>
  <c r="Y130" i="4" s="1"/>
  <c r="K129" i="4"/>
  <c r="N129" i="4" s="1"/>
  <c r="Q129" i="4" s="1"/>
  <c r="Y129" i="4" s="1"/>
  <c r="K128" i="4"/>
  <c r="N128" i="4" s="1"/>
  <c r="Q128" i="4" s="1"/>
  <c r="Y128" i="4" s="1"/>
  <c r="K127" i="4"/>
  <c r="N127" i="4" s="1"/>
  <c r="Q127" i="4" s="1"/>
  <c r="Y127" i="4" s="1"/>
  <c r="K126" i="4"/>
  <c r="N126" i="4" s="1"/>
  <c r="Q126" i="4" s="1"/>
  <c r="Y126" i="4" s="1"/>
  <c r="K125" i="4"/>
  <c r="N125" i="4" s="1"/>
  <c r="Q125" i="4" s="1"/>
  <c r="Y125" i="4" s="1"/>
  <c r="K124" i="4"/>
  <c r="N124" i="4" s="1"/>
  <c r="Q124" i="4" s="1"/>
  <c r="Y124" i="4" s="1"/>
  <c r="K123" i="4"/>
  <c r="N123" i="4" s="1"/>
  <c r="Q123" i="4" s="1"/>
  <c r="Y123" i="4" s="1"/>
  <c r="K122" i="4"/>
  <c r="N122" i="4" s="1"/>
  <c r="Q122" i="4" s="1"/>
  <c r="Y122" i="4" s="1"/>
  <c r="K121" i="4"/>
  <c r="N121" i="4" s="1"/>
  <c r="Q121" i="4" s="1"/>
  <c r="Y121" i="4" s="1"/>
  <c r="K120" i="4"/>
  <c r="N120" i="4" s="1"/>
  <c r="Q120" i="4" s="1"/>
  <c r="Y120" i="4" s="1"/>
  <c r="K119" i="4"/>
  <c r="N119" i="4" s="1"/>
  <c r="Q119" i="4" s="1"/>
  <c r="Y119" i="4" s="1"/>
  <c r="K118" i="4"/>
  <c r="N118" i="4" s="1"/>
  <c r="Q118" i="4" s="1"/>
  <c r="Y118" i="4" s="1"/>
  <c r="K117" i="4"/>
  <c r="N117" i="4" s="1"/>
  <c r="Q117" i="4" s="1"/>
  <c r="Y117" i="4" s="1"/>
  <c r="K116" i="4"/>
  <c r="N116" i="4" s="1"/>
  <c r="Q116" i="4" s="1"/>
  <c r="Y116" i="4" s="1"/>
  <c r="K115" i="4"/>
  <c r="N115" i="4" s="1"/>
  <c r="Q115" i="4" s="1"/>
  <c r="Y115" i="4" s="1"/>
  <c r="K114" i="4"/>
  <c r="N114" i="4" s="1"/>
  <c r="Q114" i="4" s="1"/>
  <c r="Y114" i="4" s="1"/>
  <c r="K113" i="4"/>
  <c r="N113" i="4" s="1"/>
  <c r="Q113" i="4" s="1"/>
  <c r="Y113" i="4" s="1"/>
  <c r="K112" i="4"/>
  <c r="N112" i="4" s="1"/>
  <c r="Q112" i="4" s="1"/>
  <c r="Y112" i="4" s="1"/>
  <c r="K111" i="4"/>
  <c r="N111" i="4" s="1"/>
  <c r="Q111" i="4" s="1"/>
  <c r="Y111" i="4" s="1"/>
  <c r="K110" i="4"/>
  <c r="N110" i="4" s="1"/>
  <c r="Q110" i="4" s="1"/>
  <c r="Y110" i="4" s="1"/>
  <c r="K109" i="4"/>
  <c r="N109" i="4" s="1"/>
  <c r="Q109" i="4" s="1"/>
  <c r="Y109" i="4" s="1"/>
  <c r="K108" i="4"/>
  <c r="N108" i="4" s="1"/>
  <c r="Q108" i="4" s="1"/>
  <c r="Y108" i="4" s="1"/>
  <c r="K107" i="4"/>
  <c r="N107" i="4" s="1"/>
  <c r="Q107" i="4" s="1"/>
  <c r="Y107" i="4" s="1"/>
  <c r="K106" i="4"/>
  <c r="N106" i="4" s="1"/>
  <c r="Q106" i="4" s="1"/>
  <c r="Y106" i="4" s="1"/>
  <c r="K105" i="4"/>
  <c r="N105" i="4" s="1"/>
  <c r="Q105" i="4" s="1"/>
  <c r="Y105" i="4" s="1"/>
  <c r="K104" i="4"/>
  <c r="N104" i="4" s="1"/>
  <c r="Q104" i="4" s="1"/>
  <c r="Y104" i="4" s="1"/>
  <c r="K103" i="4"/>
  <c r="N103" i="4" s="1"/>
  <c r="Q103" i="4" s="1"/>
  <c r="Y103" i="4" s="1"/>
  <c r="K102" i="4"/>
  <c r="N102" i="4" s="1"/>
  <c r="Q102" i="4" s="1"/>
  <c r="Y102" i="4" s="1"/>
  <c r="K101" i="4"/>
  <c r="N101" i="4" s="1"/>
  <c r="Q101" i="4" s="1"/>
  <c r="Y101" i="4" s="1"/>
  <c r="K100" i="4"/>
  <c r="N100" i="4" s="1"/>
  <c r="Q100" i="4" s="1"/>
  <c r="Y100" i="4" s="1"/>
  <c r="K99" i="4"/>
  <c r="N99" i="4" s="1"/>
  <c r="Q99" i="4" s="1"/>
  <c r="Y99" i="4" s="1"/>
  <c r="K98" i="4"/>
  <c r="N98" i="4" s="1"/>
  <c r="Q98" i="4" s="1"/>
  <c r="Y98" i="4" s="1"/>
  <c r="K97" i="4"/>
  <c r="N97" i="4" s="1"/>
  <c r="Q97" i="4" s="1"/>
  <c r="Y97" i="4" s="1"/>
  <c r="K96" i="4"/>
  <c r="N96" i="4" s="1"/>
  <c r="Q96" i="4" s="1"/>
  <c r="Y96" i="4" s="1"/>
  <c r="K95" i="4"/>
  <c r="N95" i="4" s="1"/>
  <c r="Q95" i="4" s="1"/>
  <c r="Y95" i="4" s="1"/>
  <c r="K94" i="4"/>
  <c r="N94" i="4" s="1"/>
  <c r="Q94" i="4" s="1"/>
  <c r="Y94" i="4" s="1"/>
  <c r="K93" i="4"/>
  <c r="N93" i="4" s="1"/>
  <c r="Q93" i="4" s="1"/>
  <c r="Y93" i="4" s="1"/>
  <c r="K92" i="4"/>
  <c r="N92" i="4" s="1"/>
  <c r="Q92" i="4" s="1"/>
  <c r="Y92" i="4" s="1"/>
  <c r="K91" i="4"/>
  <c r="N91" i="4" s="1"/>
  <c r="Q91" i="4" s="1"/>
  <c r="Y91" i="4" s="1"/>
  <c r="K90" i="4"/>
  <c r="N90" i="4" s="1"/>
  <c r="Q90" i="4" s="1"/>
  <c r="Y90" i="4" s="1"/>
  <c r="K89" i="4"/>
  <c r="N89" i="4" s="1"/>
  <c r="Q89" i="4" s="1"/>
  <c r="Y89" i="4" s="1"/>
  <c r="K88" i="4"/>
  <c r="N88" i="4" s="1"/>
  <c r="Q88" i="4" s="1"/>
  <c r="Y88" i="4" s="1"/>
  <c r="K87" i="4"/>
  <c r="N87" i="4" s="1"/>
  <c r="Q87" i="4" s="1"/>
  <c r="Y87" i="4" s="1"/>
  <c r="K86" i="4"/>
  <c r="N86" i="4" s="1"/>
  <c r="Q86" i="4" s="1"/>
  <c r="Y86" i="4" s="1"/>
  <c r="K85" i="4"/>
  <c r="N85" i="4" s="1"/>
  <c r="Q85" i="4" s="1"/>
  <c r="Y85" i="4" s="1"/>
  <c r="K84" i="4"/>
  <c r="N84" i="4" s="1"/>
  <c r="Q84" i="4" s="1"/>
  <c r="Y84" i="4" s="1"/>
  <c r="K83" i="4"/>
  <c r="N83" i="4" s="1"/>
  <c r="Q83" i="4" s="1"/>
  <c r="Y83" i="4" s="1"/>
  <c r="K82" i="4"/>
  <c r="N82" i="4" s="1"/>
  <c r="Q82" i="4" s="1"/>
  <c r="Y82" i="4" s="1"/>
  <c r="K81" i="4"/>
  <c r="N81" i="4" s="1"/>
  <c r="Q81" i="4" s="1"/>
  <c r="Y81" i="4" s="1"/>
  <c r="K80" i="4"/>
  <c r="N80" i="4" s="1"/>
  <c r="Q80" i="4" s="1"/>
  <c r="Y80" i="4" s="1"/>
  <c r="K79" i="4"/>
  <c r="N79" i="4" s="1"/>
  <c r="Q79" i="4" s="1"/>
  <c r="Y79" i="4" s="1"/>
  <c r="K78" i="4"/>
  <c r="N78" i="4" s="1"/>
  <c r="Q78" i="4" s="1"/>
  <c r="Y78" i="4" s="1"/>
  <c r="K77" i="4"/>
  <c r="N77" i="4" s="1"/>
  <c r="Q77" i="4" s="1"/>
  <c r="Y77" i="4" s="1"/>
  <c r="K76" i="4"/>
  <c r="N76" i="4" s="1"/>
  <c r="Q76" i="4" s="1"/>
  <c r="Y76" i="4" s="1"/>
  <c r="K75" i="4"/>
  <c r="N75" i="4" s="1"/>
  <c r="Q75" i="4" s="1"/>
  <c r="Y75" i="4" s="1"/>
  <c r="K74" i="4"/>
  <c r="N74" i="4" s="1"/>
  <c r="Q74" i="4" s="1"/>
  <c r="Y74" i="4" s="1"/>
  <c r="K73" i="4"/>
  <c r="N73" i="4" s="1"/>
  <c r="Q73" i="4" s="1"/>
  <c r="Y73" i="4" s="1"/>
  <c r="K72" i="4"/>
  <c r="N72" i="4" s="1"/>
  <c r="Q72" i="4" s="1"/>
  <c r="Y72" i="4" s="1"/>
  <c r="K71" i="4"/>
  <c r="N71" i="4" s="1"/>
  <c r="Q71" i="4" s="1"/>
  <c r="Y71" i="4" s="1"/>
  <c r="K70" i="4"/>
  <c r="N70" i="4" s="1"/>
  <c r="Q70" i="4" s="1"/>
  <c r="Y70" i="4" s="1"/>
  <c r="K69" i="4"/>
  <c r="N69" i="4" s="1"/>
  <c r="Q69" i="4" s="1"/>
  <c r="Y69" i="4" s="1"/>
  <c r="K68" i="4"/>
  <c r="N68" i="4" s="1"/>
  <c r="Q68" i="4" s="1"/>
  <c r="Y68" i="4" s="1"/>
  <c r="K67" i="4"/>
  <c r="N67" i="4" s="1"/>
  <c r="Q67" i="4" s="1"/>
  <c r="Y67" i="4" s="1"/>
  <c r="K66" i="4"/>
  <c r="N66" i="4" s="1"/>
  <c r="Q66" i="4" s="1"/>
  <c r="Y66" i="4" s="1"/>
  <c r="K65" i="4"/>
  <c r="N65" i="4" s="1"/>
  <c r="Q65" i="4" s="1"/>
  <c r="Y65" i="4" s="1"/>
  <c r="K64" i="4"/>
  <c r="N64" i="4" s="1"/>
  <c r="Q64" i="4" s="1"/>
  <c r="Y64" i="4" s="1"/>
  <c r="K63" i="4"/>
  <c r="N63" i="4" s="1"/>
  <c r="Q63" i="4" s="1"/>
  <c r="Y63" i="4" s="1"/>
  <c r="K62" i="4"/>
  <c r="N62" i="4" s="1"/>
  <c r="Q62" i="4" s="1"/>
  <c r="Y62" i="4" s="1"/>
  <c r="K61" i="4"/>
  <c r="N61" i="4" s="1"/>
  <c r="Q61" i="4" s="1"/>
  <c r="Y61" i="4" s="1"/>
  <c r="K60" i="4"/>
  <c r="N60" i="4" s="1"/>
  <c r="Q60" i="4" s="1"/>
  <c r="Y60" i="4" s="1"/>
  <c r="K59" i="4"/>
  <c r="N59" i="4" s="1"/>
  <c r="Q59" i="4" s="1"/>
  <c r="Y59" i="4" s="1"/>
  <c r="K58" i="4"/>
  <c r="N58" i="4" s="1"/>
  <c r="Q58" i="4" s="1"/>
  <c r="Y58" i="4" s="1"/>
  <c r="K57" i="4"/>
  <c r="N57" i="4" s="1"/>
  <c r="Q57" i="4" s="1"/>
  <c r="Y57" i="4" s="1"/>
  <c r="K56" i="4"/>
  <c r="N56" i="4" s="1"/>
  <c r="Q56" i="4" s="1"/>
  <c r="Y56" i="4" s="1"/>
  <c r="K55" i="4"/>
  <c r="N55" i="4" s="1"/>
  <c r="Q55" i="4" s="1"/>
  <c r="Y55" i="4" s="1"/>
  <c r="K54" i="4"/>
  <c r="N54" i="4" s="1"/>
  <c r="Q54" i="4" s="1"/>
  <c r="Y54" i="4" s="1"/>
  <c r="K53" i="4"/>
  <c r="N53" i="4" s="1"/>
  <c r="Q53" i="4" s="1"/>
  <c r="Y53" i="4" s="1"/>
  <c r="K52" i="4"/>
  <c r="N52" i="4" s="1"/>
  <c r="Q52" i="4" s="1"/>
  <c r="Y52" i="4" s="1"/>
  <c r="K51" i="4"/>
  <c r="N51" i="4" s="1"/>
  <c r="Q51" i="4" s="1"/>
  <c r="Y51" i="4" s="1"/>
  <c r="K50" i="4"/>
  <c r="N50" i="4" s="1"/>
  <c r="Q50" i="4" s="1"/>
  <c r="Y50" i="4" s="1"/>
  <c r="K49" i="4"/>
  <c r="N49" i="4" s="1"/>
  <c r="Q49" i="4" s="1"/>
  <c r="Y49" i="4" s="1"/>
  <c r="K48" i="4"/>
  <c r="N48" i="4" s="1"/>
  <c r="Q48" i="4" s="1"/>
  <c r="Y48" i="4" s="1"/>
  <c r="K47" i="4"/>
  <c r="N47" i="4" s="1"/>
  <c r="Q47" i="4" s="1"/>
  <c r="Y47" i="4" s="1"/>
  <c r="K46" i="4"/>
  <c r="N46" i="4" s="1"/>
  <c r="Q46" i="4" s="1"/>
  <c r="Y46" i="4" s="1"/>
  <c r="K45" i="4"/>
  <c r="N45" i="4" s="1"/>
  <c r="Q45" i="4" s="1"/>
  <c r="Y45" i="4" s="1"/>
  <c r="K44" i="4"/>
  <c r="N44" i="4" s="1"/>
  <c r="Q44" i="4" s="1"/>
  <c r="Y44" i="4" s="1"/>
  <c r="K43" i="4"/>
  <c r="N43" i="4" s="1"/>
  <c r="Q43" i="4" s="1"/>
  <c r="Y43" i="4" s="1"/>
  <c r="K42" i="4"/>
  <c r="N42" i="4" s="1"/>
  <c r="Q42" i="4" s="1"/>
  <c r="Y42" i="4" s="1"/>
  <c r="K41" i="4"/>
  <c r="N41" i="4" s="1"/>
  <c r="Q41" i="4" s="1"/>
  <c r="Y41" i="4" s="1"/>
  <c r="K40" i="4"/>
  <c r="N40" i="4" s="1"/>
  <c r="Q40" i="4" s="1"/>
  <c r="Y40" i="4" s="1"/>
  <c r="K39" i="4"/>
  <c r="N39" i="4" s="1"/>
  <c r="Q39" i="4" s="1"/>
  <c r="Y39" i="4" s="1"/>
  <c r="K38" i="4"/>
  <c r="N38" i="4" s="1"/>
  <c r="Q38" i="4" s="1"/>
  <c r="Y38" i="4" s="1"/>
  <c r="K37" i="4"/>
  <c r="N37" i="4" s="1"/>
  <c r="Q37" i="4" s="1"/>
  <c r="Y37" i="4" s="1"/>
  <c r="K36" i="4"/>
  <c r="N36" i="4" s="1"/>
  <c r="Q36" i="4" s="1"/>
  <c r="Y36" i="4" s="1"/>
  <c r="K35" i="4"/>
  <c r="N35" i="4" s="1"/>
  <c r="Q35" i="4" s="1"/>
  <c r="Y35" i="4" s="1"/>
  <c r="K34" i="4"/>
  <c r="N34" i="4" s="1"/>
  <c r="Q34" i="4" s="1"/>
  <c r="Y34" i="4" s="1"/>
  <c r="K33" i="4"/>
  <c r="N33" i="4" s="1"/>
  <c r="Q33" i="4" s="1"/>
  <c r="Y33" i="4" s="1"/>
  <c r="K32" i="4"/>
  <c r="N32" i="4" s="1"/>
  <c r="Q32" i="4" s="1"/>
  <c r="Y32" i="4" s="1"/>
  <c r="K31" i="4"/>
  <c r="N31" i="4" s="1"/>
  <c r="Q31" i="4" s="1"/>
  <c r="Y31" i="4" s="1"/>
  <c r="K30" i="4"/>
  <c r="N30" i="4" s="1"/>
  <c r="Q30" i="4" s="1"/>
  <c r="Y30" i="4" s="1"/>
  <c r="K29" i="4"/>
  <c r="N29" i="4" s="1"/>
  <c r="Q29" i="4" s="1"/>
  <c r="Y29" i="4" s="1"/>
  <c r="K28" i="4"/>
  <c r="N28" i="4" s="1"/>
  <c r="Q28" i="4" s="1"/>
  <c r="Y28" i="4" s="1"/>
  <c r="K27" i="4"/>
  <c r="N27" i="4" s="1"/>
  <c r="Q27" i="4" s="1"/>
  <c r="Y27" i="4" s="1"/>
  <c r="K26" i="4"/>
  <c r="N26" i="4" s="1"/>
  <c r="Q26" i="4" s="1"/>
  <c r="Y26" i="4" s="1"/>
  <c r="K25" i="4"/>
  <c r="N25" i="4" s="1"/>
  <c r="Q25" i="4" s="1"/>
  <c r="Y25" i="4" s="1"/>
  <c r="K24" i="4"/>
  <c r="N24" i="4" s="1"/>
  <c r="Q24" i="4" s="1"/>
  <c r="Y24" i="4" s="1"/>
  <c r="K23" i="4"/>
  <c r="N23" i="4" s="1"/>
  <c r="Q23" i="4" s="1"/>
  <c r="Y23" i="4" s="1"/>
  <c r="K22" i="4"/>
  <c r="N22" i="4" s="1"/>
  <c r="Q22" i="4" s="1"/>
  <c r="Y22" i="4" s="1"/>
  <c r="K21" i="4"/>
  <c r="N21" i="4" s="1"/>
  <c r="Q21" i="4" s="1"/>
  <c r="Y21" i="4" s="1"/>
  <c r="K20" i="4"/>
  <c r="N20" i="4" s="1"/>
  <c r="Q20" i="4" s="1"/>
  <c r="Y20" i="4" s="1"/>
  <c r="K19" i="4"/>
  <c r="N19" i="4" s="1"/>
  <c r="Q19" i="4" s="1"/>
  <c r="Y19" i="4" s="1"/>
  <c r="K18" i="4"/>
  <c r="N18" i="4" s="1"/>
  <c r="Q18" i="4" s="1"/>
  <c r="Y18" i="4" s="1"/>
  <c r="K17" i="4"/>
  <c r="N17" i="4" s="1"/>
  <c r="Q17" i="4" s="1"/>
  <c r="Y17" i="4" s="1"/>
  <c r="K16" i="4"/>
  <c r="N16" i="4" s="1"/>
  <c r="Q16" i="4" s="1"/>
  <c r="Y16" i="4" s="1"/>
  <c r="K15" i="4"/>
  <c r="N15" i="4" s="1"/>
  <c r="Q15" i="4" s="1"/>
  <c r="Y15" i="4" s="1"/>
  <c r="K14" i="4"/>
  <c r="N14" i="4" s="1"/>
  <c r="Q14" i="4" s="1"/>
  <c r="Y14" i="4" s="1"/>
  <c r="K13" i="4"/>
  <c r="N13" i="4" s="1"/>
  <c r="Q13" i="4" s="1"/>
  <c r="Y13" i="4" s="1"/>
  <c r="K12" i="4"/>
  <c r="N12" i="4" s="1"/>
  <c r="Q12" i="4" s="1"/>
  <c r="Y12" i="4" s="1"/>
  <c r="K11" i="4"/>
  <c r="N11" i="4" s="1"/>
  <c r="Q11" i="4" s="1"/>
  <c r="Y11" i="4" s="1"/>
  <c r="K10" i="4"/>
  <c r="N10" i="4" s="1"/>
  <c r="Q10" i="4" s="1"/>
  <c r="Y10" i="4" s="1"/>
  <c r="K9" i="4"/>
  <c r="N9" i="4" s="1"/>
  <c r="Q9" i="4" s="1"/>
  <c r="Y9" i="4" s="1"/>
</calcChain>
</file>

<file path=xl/comments1.xml><?xml version="1.0" encoding="utf-8"?>
<comments xmlns="http://schemas.openxmlformats.org/spreadsheetml/2006/main">
  <authors>
    <author>Gonzalez,Alfredo,MONTERREY,NOR-Monterrey Wholesale</author>
  </authors>
  <commentList>
    <comment ref="E126" authorId="0" shapeId="0">
      <text>
        <r>
          <rPr>
            <sz val="9"/>
            <color indexed="81"/>
            <rFont val="Tahoma"/>
            <family val="2"/>
          </rPr>
          <t xml:space="preserve">Cambio de conteo a partir del 1 de Marzo
</t>
        </r>
      </text>
    </comment>
    <comment ref="E127" authorId="0" shapeId="0">
      <text>
        <r>
          <rPr>
            <b/>
            <sz val="9"/>
            <color indexed="81"/>
            <rFont val="Tahoma"/>
            <family val="2"/>
          </rPr>
          <t xml:space="preserve">Cambio de conteo a partir del 1 de Marzo
</t>
        </r>
      </text>
    </comment>
  </commentList>
</comments>
</file>

<file path=xl/sharedStrings.xml><?xml version="1.0" encoding="utf-8"?>
<sst xmlns="http://schemas.openxmlformats.org/spreadsheetml/2006/main" count="636" uniqueCount="379">
  <si>
    <t>IVA</t>
  </si>
  <si>
    <t>IEPS</t>
  </si>
  <si>
    <t>NIDO KINDER 1 DESLACTOSADA 360 GRS</t>
  </si>
  <si>
    <t>LECHE NIDAL E/1 800 GRS</t>
  </si>
  <si>
    <t>GERBER 3AET PUREVERDS C/PAV Y PTA24/170 GRS</t>
  </si>
  <si>
    <t>GERBER 2AET POSTRE MANZANA 24/113 GRS</t>
  </si>
  <si>
    <t>NAN 2 OPTIPRO 720 GRS</t>
  </si>
  <si>
    <t>JUNIOR PUCH PLASTANO GERBER DE 12/110 GRS</t>
  </si>
  <si>
    <t>GERBER VERDURAS C/POLLO Y ARROZ 3A ETAPA.</t>
  </si>
  <si>
    <t>GERBER 3A. ETAPA MANGOS  24/170 GRS..</t>
  </si>
  <si>
    <t>GERBER 1A. ETAPA DURAZNOS  24/71 GRS..</t>
  </si>
  <si>
    <t>NESCAFE DE OLLA 12/85 GRS</t>
  </si>
  <si>
    <t>NESCAFE DOLCA 12/46 GRS</t>
  </si>
  <si>
    <t>NESCAFE DOLCA DE 170 GRS.</t>
  </si>
  <si>
    <t>CONS-MATE C/8 CUBOS 24/88 GRS</t>
  </si>
  <si>
    <t>NESQUICK FRESA BOLSA DE 375GRS.</t>
  </si>
  <si>
    <t>SALSA INGLESA MAGGI 24/100 ML.</t>
  </si>
  <si>
    <t>SALSA INGLESA CROSEE &amp; BLACKWELL 24/145G.</t>
  </si>
  <si>
    <t>LECHE LA LECHERA CHIQUITA LATA 48/100 GRS.</t>
  </si>
  <si>
    <t>NESQUIK CHOCOLATE BOLSA 357GR.</t>
  </si>
  <si>
    <t>CEREAL COOKIE CRISP NESTLE 480GR.</t>
  </si>
  <si>
    <t>GERBER 2AET BEBIDA PERA 24/175 ML</t>
  </si>
  <si>
    <t>GERBER 2A. ETAPA DELICIAS DE FRUTAS 24/113GR.</t>
  </si>
  <si>
    <t>GERBER 2A. ETAPA VEGETALES MIXTOS  24/113 GRS.</t>
  </si>
  <si>
    <t>GERBER JUNIOR PUCH PERA 12/110 GRS</t>
  </si>
  <si>
    <t>GERBER VERDURA C/RES Y ARROZ 3A ETAPA.</t>
  </si>
  <si>
    <t>GERBER MANGOS 2A ETAPA 24/113 GRS..</t>
  </si>
  <si>
    <t>GERBER JUNIOR FRUT MIXTAS BLS 120GR.</t>
  </si>
  <si>
    <t>GERBER 2A. ETAPA PERAS  24/113 GRS..</t>
  </si>
  <si>
    <t>GERBER 2A. ETAPA JUGO DE PERA  24/175 ML.</t>
  </si>
  <si>
    <t>GERBER 2A. ETAPA JUGO DE MANZANA  24/175ML.</t>
  </si>
  <si>
    <t>GERBER 2A. ETAPA DURAZNOS 24/113 GRS..</t>
  </si>
  <si>
    <t>GERBER 1A. ETAPA PERA 24/71 GR.</t>
  </si>
  <si>
    <t>NESCAFE DECAF 12/40 GRS</t>
  </si>
  <si>
    <t>NESCAFE DE OLLA 12/170 GRS</t>
  </si>
  <si>
    <t>NESCAFE DULCICREMA LATA  12/305</t>
  </si>
  <si>
    <t>NESCAFE DECAF DE 170 GRS.</t>
  </si>
  <si>
    <t>NESCAFE CLASICO 42 GRS.</t>
  </si>
  <si>
    <t>LECHERA DOY PACK  24/190 GRS</t>
  </si>
  <si>
    <t>MEDIA CREMA NESTLE 24/225 GRS.</t>
  </si>
  <si>
    <t>JUGO MAGGI 24/200 MLS..</t>
  </si>
  <si>
    <t>JUGO MAGGI 24/100 MLS..</t>
  </si>
  <si>
    <t>LECHE NAN 2 360 GRS</t>
  </si>
  <si>
    <t>NESTUM 1AET CEREAL AVENA ECONOPACK12/90 GRS</t>
  </si>
  <si>
    <t>GERBER 2AET PURE EJOTES C/CBAS 24/113 GRS</t>
  </si>
  <si>
    <t>GERBER 2AET PUREE CHAYOTE 24/113 GRS</t>
  </si>
  <si>
    <t>GERBER 1AET PURE CHAYOTES 24/71 GRS</t>
  </si>
  <si>
    <t>NESTLE NUTRI RINDES DESLACTOSADO 24/460 GRS</t>
  </si>
  <si>
    <t>LECHE NAN 1 24/360 GRS.</t>
  </si>
  <si>
    <t>GERBER JUNIOR PUCH MANZNA 12/110 GRS</t>
  </si>
  <si>
    <t>GERBER FRUTAS MIXTAS 2A ETAPA 24/113 GRS..</t>
  </si>
  <si>
    <t>GERBER 3A. ETAPA FRUTAS TROPICALES  24/170 GRS..</t>
  </si>
  <si>
    <t>GERBER 1A. ETAPA ZANAHORIAS  24/71 GRS..</t>
  </si>
  <si>
    <t>NESCAFE DECAF 12/120 GR</t>
  </si>
  <si>
    <t>NESCAFE CLASICO LATA  6/400</t>
  </si>
  <si>
    <t>NESCAFE DE OLLA 12/46 GRS</t>
  </si>
  <si>
    <t>MAGGI PIMENTON PAPYRUS 18/23.2 GRS</t>
  </si>
  <si>
    <t>LA LECHERA SIRVE FACIL DE 335GR.</t>
  </si>
  <si>
    <t>LA LECHERA DESLACTOSADA  24/384 GRS</t>
  </si>
  <si>
    <t>CARNATION LECHE EVAPOR ORIG 12/330 ML</t>
  </si>
  <si>
    <t>COFFEE-MATE LIQ. AVELLANA 12/500 ML</t>
  </si>
  <si>
    <t>COFFE-MATE ORIGINAL DOYPACK 12/210 GRS</t>
  </si>
  <si>
    <t>LECHE NIDO EN POLVO FORTIFICADO 24/360GR.</t>
  </si>
  <si>
    <t>NESQUIK CHOCOLATE LATA 24/400 GRS..</t>
  </si>
  <si>
    <t>CHOCOLATE MORELIA EN POLVO 375GRS.</t>
  </si>
  <si>
    <t>CEREAL NESQUIK NESTLE 20/230GR.</t>
  </si>
  <si>
    <t>BEBIDA GERBER JNR MNZ/GUAYABA 20/200 ML</t>
  </si>
  <si>
    <t>GERBER 1AET PURE CHICHAROS 24/71 GRS</t>
  </si>
  <si>
    <t>LECHE NIDO KINDER 6/1.5 KGS</t>
  </si>
  <si>
    <t>GERBER 1AETBEBIDADEBEBEMANZANA 24/118 ML</t>
  </si>
  <si>
    <t>GERBER CEREAL EMP. ECO. ARROZ 1A ETAPA 24/300 GRS..</t>
  </si>
  <si>
    <t>GERBER 1A. ETAPA PLATANOS  24/71 GRS..</t>
  </si>
  <si>
    <t>NESCAFE DOLCA 15/80 GRS</t>
  </si>
  <si>
    <t>GERBER 3A. ETAPA JUGO DE MANZANA  24/230 ML..</t>
  </si>
  <si>
    <t>CEREAL CORN FLAKES NESTLE 16/530 GRS</t>
  </si>
  <si>
    <t>CEREAL NESTLE FITNES C/FRUTAS 20/350GR.</t>
  </si>
  <si>
    <t>NAN 1 CONFORTIS 12/720 GRS</t>
  </si>
  <si>
    <t>NIDAL 2 LATA 12/800 GRS</t>
  </si>
  <si>
    <t>NIDAL FORMULA INFANTIL 8/120 GRS</t>
  </si>
  <si>
    <t>GERBER JUNIOR MNZ-PERA-DURAZ BLS 120ML.</t>
  </si>
  <si>
    <t>GERBER JUNIOR MNZ -GUAY-PLAT BLS 120GR.</t>
  </si>
  <si>
    <t>GERBER 3A. ETAPA MANZANAS  24/170 GRS..</t>
  </si>
  <si>
    <t>GERBER 2A. ETAPA VERDURAS C/RES Y ARROZ 24/113 GR..</t>
  </si>
  <si>
    <t>GERBER 2A. ETAPA CIRUELA PASA 24/113 GRS..</t>
  </si>
  <si>
    <t>NESCAFE CLASICO 12/120 GRS</t>
  </si>
  <si>
    <t>NESCAFE CLASICO DOY PACK 28 GR.</t>
  </si>
  <si>
    <t>MAGGI HIERBAS PAPYRUS 18/23.4 GRS</t>
  </si>
  <si>
    <t>NESQUIK MALTEADA VAINILLA BOLSA 24/357 GR.</t>
  </si>
  <si>
    <t>SALSA INGLESA CROSSE &amp; BLACKWELL 24/290M.</t>
  </si>
  <si>
    <t>CARNATION LECHE EVAPORADA VAIN. 12/330 ML</t>
  </si>
  <si>
    <t>COFFEE-MATE LIQ. ORIGINAL 12/500 ML</t>
  </si>
  <si>
    <t>JUGO MAGGI JUGUITO 24/45ML</t>
  </si>
  <si>
    <t>COFFE-MATE ORIGINAL 12/400 GRS</t>
  </si>
  <si>
    <t>LECHE NIDO RINDE DIARIO 240GR.</t>
  </si>
  <si>
    <t>LECHE NIDO KINDER 12/800 GR..</t>
  </si>
  <si>
    <t>COFFE-MATE ORIGINAL NESTLE 12/311 GR..</t>
  </si>
  <si>
    <t>CEREAL FITNESS 230 GRS</t>
  </si>
  <si>
    <t>CEREAL FITNESS NESTLE 16/630 GRS</t>
  </si>
  <si>
    <t>CEREAL CHEERIOS MIEL ALMENDRAS NESTLE 14/480 GRS.</t>
  </si>
  <si>
    <t>LECHE NIDAL ETAPA 1 350 GRS</t>
  </si>
  <si>
    <t>GERBER 2A. ETAPA GUAYABA 24/113 GR.</t>
  </si>
  <si>
    <t>NESTUM 2 ET A CEREALES LATA DE 270 GRS.</t>
  </si>
  <si>
    <t>GERBER 2A. ETAPA VERDURAS C/POLLO Y ARROZ 24/113GR.</t>
  </si>
  <si>
    <t>GERBER 1A. ETAPA CIRUELA PASA  24/71 GRS..</t>
  </si>
  <si>
    <t>LECHE NIDO 3 + C/HIERRO 12/800GR.</t>
  </si>
  <si>
    <t>NIDO NUTRI RINDES 12/120 GRS</t>
  </si>
  <si>
    <t>MAGGI AJO PAPYRUS 18/23.4 GRS</t>
  </si>
  <si>
    <t>SALSA DE SOYA MAGUI 24/200 ML..</t>
  </si>
  <si>
    <t>LECHE EVAPORADA CARNATION 12/720 GR</t>
  </si>
  <si>
    <t>NESTLE MEDIA CREMA DESLACTOSADA 27/190G</t>
  </si>
  <si>
    <t>LECHE NIDO KINDER 24/360 GR..</t>
  </si>
  <si>
    <t>LECHE CARNATION CLAVEL 360 GRS.</t>
  </si>
  <si>
    <t>COFFE-MATE ORIGINAL NESTLE 12/160 GR..</t>
  </si>
  <si>
    <t>CEREAL TRIX NESTLE 14/480 GRS..</t>
  </si>
  <si>
    <t>LA LECHERA DULCE DE LECHE 24/370 GRS.</t>
  </si>
  <si>
    <t>CHOCOLATE MORELIA BOLSA 10/155 GRS</t>
  </si>
  <si>
    <t>LECHE NAN 3 OPTIPRO 360 GRS</t>
  </si>
  <si>
    <t>NESTUM 2AET TRIGO MZ LATA 12/270 GRS</t>
  </si>
  <si>
    <t>NESTUM PROBIOTICOS CI TRIGOMIEL 24/270 GRS</t>
  </si>
  <si>
    <t>GERBER 2AET BEBIDA CIRUELA  24/175 ML</t>
  </si>
  <si>
    <t>GERBER 1AET 24/118 ML</t>
  </si>
  <si>
    <t>GERBER CEREAL EMP. ECO. 4 CEREALES 2A ETAPA 24/300 GRS..</t>
  </si>
  <si>
    <t>GERBER 2A. ETAPA FRUTAS TROPICALES.</t>
  </si>
  <si>
    <t>GERBER 1A. ETAPA MANGOS  24/71 GRS..</t>
  </si>
  <si>
    <t>COFFEE-MATE LIQ. VAINILLA 12/500 ML</t>
  </si>
  <si>
    <t>LECHE LA LECHERA 48/387GRS..</t>
  </si>
  <si>
    <t>LECHE CARNATION CLAVEL LIGHT 360M GR.</t>
  </si>
  <si>
    <t>NESQUIK CHOCOLATE BOLSA 200GR</t>
  </si>
  <si>
    <t>CEREAL CHERRIOS APPLE 230 GRS</t>
  </si>
  <si>
    <t>CEREAL NESQUIK 16/690 GRS</t>
  </si>
  <si>
    <t>LECHE NAN 3 CONFORTIS  12/720 GRS</t>
  </si>
  <si>
    <t>GERBER 2DA ETAPA</t>
  </si>
  <si>
    <t>BEBIDA GERBER JNR PIÑA/NARA 20/200 ML</t>
  </si>
  <si>
    <t>GERBER 3AET PURE TERC/VERDSYPTA 24/170 GRS</t>
  </si>
  <si>
    <t>NIDAL 2 24/350G</t>
  </si>
  <si>
    <t>GERBER JUNIOR DURAZNO 12/110 GRS</t>
  </si>
  <si>
    <t>GERBER MANZANAS 2A ETAPA 24/113 GRS..</t>
  </si>
  <si>
    <t>GERBER JUNIOR PERA-MANGO BLS 120ML.</t>
  </si>
  <si>
    <t>GERBER CEREAL EMP. ECO. AVENA 1A ETAPA 24/300 GRS..</t>
  </si>
  <si>
    <t>GERBER 3A. ETAPA PERAS  24/170 GRS..</t>
  </si>
  <si>
    <t>GERBER 2A. ETAPA PLATANOS  24/113 GRS..</t>
  </si>
  <si>
    <t>GERBER 1A.ETAPA MANZANA  24/71 GRS..</t>
  </si>
  <si>
    <t>JUGO MANZA/CIRUELA 2E GERBER 175ML.</t>
  </si>
  <si>
    <t>NESCAFE CLASICO 12/225 GRS</t>
  </si>
  <si>
    <t>MAGGI SAZONADOR COCKTAIL 24/156 ML</t>
  </si>
  <si>
    <t>CONSOMATE 72/132 GR.</t>
  </si>
  <si>
    <t>CARNATION POLVO DESLACTOSADO 24/460 GRS</t>
  </si>
  <si>
    <t>LECHERA CARNATION DESLACTOSADA 360 GR.</t>
  </si>
  <si>
    <t>LECHE NIDO DESLACTOSA DE 800 GRS.</t>
  </si>
  <si>
    <t>LECHE NIDO CLASICA 840G.</t>
  </si>
  <si>
    <t>GERBER 3A. ETAPA JUGO DE PERA  24/230 ML..</t>
  </si>
  <si>
    <t>CEREAL TRIX NESTLE 20/230 GR.</t>
  </si>
  <si>
    <t xml:space="preserve">COSTEO PROVEEDOR : 2312 MARCAS NESTLE, S.A. DE C.V. </t>
  </si>
  <si>
    <t>COSTO</t>
  </si>
  <si>
    <t xml:space="preserve">COSTO </t>
  </si>
  <si>
    <t>IMPUESTOS</t>
  </si>
  <si>
    <t xml:space="preserve">NO.PROV </t>
  </si>
  <si>
    <t xml:space="preserve">LISTA </t>
  </si>
  <si>
    <t>CATEGORIA</t>
  </si>
  <si>
    <t>CLAVE SAP</t>
  </si>
  <si>
    <t xml:space="preserve">CODIGO </t>
  </si>
  <si>
    <t xml:space="preserve">DESCRIPCION </t>
  </si>
  <si>
    <t xml:space="preserve">U/EMP </t>
  </si>
  <si>
    <t>CAJA</t>
  </si>
  <si>
    <t>PIEZA</t>
  </si>
  <si>
    <t>DESC 1</t>
  </si>
  <si>
    <t>DESC 2</t>
  </si>
  <si>
    <t xml:space="preserve">DESCT. </t>
  </si>
  <si>
    <t xml:space="preserve">NETO </t>
  </si>
  <si>
    <t>DIAZ ORDAZ</t>
  </si>
  <si>
    <t>ARBOLEDAS</t>
  </si>
  <si>
    <t xml:space="preserve">VILLEGAS </t>
  </si>
  <si>
    <t>ALLENDE</t>
  </si>
  <si>
    <t>Nidal-Nido</t>
  </si>
  <si>
    <t>Culinarios</t>
  </si>
  <si>
    <t>Cereales</t>
  </si>
  <si>
    <t>Cremadores</t>
  </si>
  <si>
    <t>Nido Fortificada</t>
  </si>
  <si>
    <t xml:space="preserve">CATEGORIAS NESTLE </t>
  </si>
  <si>
    <t xml:space="preserve">MG </t>
  </si>
  <si>
    <t>Baby Food</t>
  </si>
  <si>
    <t>Papillas</t>
  </si>
  <si>
    <t>Cereales Infantiles</t>
  </si>
  <si>
    <t>Graduados</t>
  </si>
  <si>
    <t>Nido Sistema</t>
  </si>
  <si>
    <t>Lácteos Culinarios</t>
  </si>
  <si>
    <t>Leches Evaporadas</t>
  </si>
  <si>
    <t>Cafés</t>
  </si>
  <si>
    <t>Nescafe Clasico</t>
  </si>
  <si>
    <t>Jugos</t>
  </si>
  <si>
    <t>Media Crema</t>
  </si>
  <si>
    <t>Jugo Maggi</t>
  </si>
  <si>
    <t>Crosse &amp; Blackwell</t>
  </si>
  <si>
    <t>Kids</t>
  </si>
  <si>
    <t>Nescafe Decaf</t>
  </si>
  <si>
    <t>Nescafe Dolca</t>
  </si>
  <si>
    <t>Nescafe Dulcicrema</t>
  </si>
  <si>
    <t>Leches Condensadas</t>
  </si>
  <si>
    <t>Bebidas Polvo</t>
  </si>
  <si>
    <t>Nesquik Polvo</t>
  </si>
  <si>
    <t>Nescafe de Olla</t>
  </si>
  <si>
    <t>Coffee Mate Polvo</t>
  </si>
  <si>
    <t>Bebidas Hidratantes</t>
  </si>
  <si>
    <t>Nidal</t>
  </si>
  <si>
    <t>Fórmulas</t>
  </si>
  <si>
    <t>NAN 1</t>
  </si>
  <si>
    <t>NAN 2</t>
  </si>
  <si>
    <t>NAN 3</t>
  </si>
  <si>
    <t>Leche Polvo PPP</t>
  </si>
  <si>
    <t>Nutri Rindes Deslactosada</t>
  </si>
  <si>
    <t>Leche Polvo Adulto</t>
  </si>
  <si>
    <t>Carnation Polvo Deslactosada</t>
  </si>
  <si>
    <t>All Family</t>
  </si>
  <si>
    <t>Adults</t>
  </si>
  <si>
    <t>Salsa Inglesa Maggi</t>
  </si>
  <si>
    <t>Maggi Soya</t>
  </si>
  <si>
    <t>Consomate</t>
  </si>
  <si>
    <t>Maggi Cocktail</t>
  </si>
  <si>
    <t>Leche en Polvo Nido</t>
  </si>
  <si>
    <t>Nutri Rindes</t>
  </si>
  <si>
    <t>Coffee Mate Liquido</t>
  </si>
  <si>
    <t>Morelia Presidencial</t>
  </si>
  <si>
    <t>Jugosos</t>
  </si>
  <si>
    <t xml:space="preserve">COD CAJA </t>
  </si>
  <si>
    <t xml:space="preserve">TOTAL CJS </t>
  </si>
  <si>
    <t xml:space="preserve">TOTAL $ </t>
  </si>
  <si>
    <t>75003258</t>
  </si>
  <si>
    <t>75003289</t>
  </si>
  <si>
    <t>75003296</t>
  </si>
  <si>
    <t>75003371</t>
  </si>
  <si>
    <t>75003388</t>
  </si>
  <si>
    <t>75003401</t>
  </si>
  <si>
    <t>75003418</t>
  </si>
  <si>
    <t>75003425</t>
  </si>
  <si>
    <t>75003456</t>
  </si>
  <si>
    <t>75003463</t>
  </si>
  <si>
    <t>75003487</t>
  </si>
  <si>
    <t>75004705</t>
  </si>
  <si>
    <t>75004729</t>
  </si>
  <si>
    <t>75004743</t>
  </si>
  <si>
    <t>75004767</t>
  </si>
  <si>
    <t>75013332</t>
  </si>
  <si>
    <t>75013349</t>
  </si>
  <si>
    <t>75013356</t>
  </si>
  <si>
    <t>75013363</t>
  </si>
  <si>
    <t>75013394</t>
  </si>
  <si>
    <t>75013400</t>
  </si>
  <si>
    <t>75015374</t>
  </si>
  <si>
    <t>7501000902156</t>
  </si>
  <si>
    <t>7501000904198</t>
  </si>
  <si>
    <t>7501000904228</t>
  </si>
  <si>
    <t>7501000904242</t>
  </si>
  <si>
    <t>7501000904747</t>
  </si>
  <si>
    <t>7501000906246</t>
  </si>
  <si>
    <t>7501000906253</t>
  </si>
  <si>
    <t>7501000906284</t>
  </si>
  <si>
    <t>7501000906680</t>
  </si>
  <si>
    <t>7501000909612</t>
  </si>
  <si>
    <t>7501000909667</t>
  </si>
  <si>
    <t>7501000909728</t>
  </si>
  <si>
    <t>7501000909735</t>
  </si>
  <si>
    <t>7501000909742</t>
  </si>
  <si>
    <t>7501000909759</t>
  </si>
  <si>
    <t>7501000910397</t>
  </si>
  <si>
    <t>7501000911745</t>
  </si>
  <si>
    <t>7501000911967</t>
  </si>
  <si>
    <t>7501000912612</t>
  </si>
  <si>
    <t>7501000912803</t>
  </si>
  <si>
    <t>7501000913367</t>
  </si>
  <si>
    <t>7501000922215</t>
  </si>
  <si>
    <t>7501000922239</t>
  </si>
  <si>
    <t>7501000922246</t>
  </si>
  <si>
    <t>7501000942008</t>
  </si>
  <si>
    <t>7501000942015</t>
  </si>
  <si>
    <t>7501000942039</t>
  </si>
  <si>
    <t>7501000976966</t>
  </si>
  <si>
    <t>7501000976973</t>
  </si>
  <si>
    <t>7501001600426</t>
  </si>
  <si>
    <t>7501001604103</t>
  </si>
  <si>
    <t>7501001604110</t>
  </si>
  <si>
    <t>7501001604318</t>
  </si>
  <si>
    <t>7501001604325</t>
  </si>
  <si>
    <t>7501001625160</t>
  </si>
  <si>
    <t>7501001625214</t>
  </si>
  <si>
    <t>7501001625337</t>
  </si>
  <si>
    <t>7501058611062</t>
  </si>
  <si>
    <t>7501058611369</t>
  </si>
  <si>
    <t>7501058611697</t>
  </si>
  <si>
    <t>7501058611994</t>
  </si>
  <si>
    <t>7501058614131</t>
  </si>
  <si>
    <t>7501058614148</t>
  </si>
  <si>
    <t>7501058614193</t>
  </si>
  <si>
    <t>7501058614315</t>
  </si>
  <si>
    <t>7501058614322</t>
  </si>
  <si>
    <t>7501058615541</t>
  </si>
  <si>
    <t>7501058616470</t>
  </si>
  <si>
    <t>7501058616548</t>
  </si>
  <si>
    <t>7501058616630</t>
  </si>
  <si>
    <t>7501058617705</t>
  </si>
  <si>
    <t>7501058617873</t>
  </si>
  <si>
    <t>7501058618597</t>
  </si>
  <si>
    <t>7501058618696</t>
  </si>
  <si>
    <t>7501058618917</t>
  </si>
  <si>
    <t>7501058618924</t>
  </si>
  <si>
    <t>7501058618931</t>
  </si>
  <si>
    <t>7501058619211</t>
  </si>
  <si>
    <t>7501058619228</t>
  </si>
  <si>
    <t>7501058619235</t>
  </si>
  <si>
    <t>7501058619563</t>
  </si>
  <si>
    <t>7501058619976</t>
  </si>
  <si>
    <t>7501058620002</t>
  </si>
  <si>
    <t>7501058620019</t>
  </si>
  <si>
    <t>7501058620101</t>
  </si>
  <si>
    <t>7501058620200</t>
  </si>
  <si>
    <t>7501058621788</t>
  </si>
  <si>
    <t>7501058621795</t>
  </si>
  <si>
    <t>7501058623034</t>
  </si>
  <si>
    <t>7501058623096</t>
  </si>
  <si>
    <t>7501058623102</t>
  </si>
  <si>
    <t>7501058625014</t>
  </si>
  <si>
    <t>7501058625182</t>
  </si>
  <si>
    <t>7501058625199</t>
  </si>
  <si>
    <t>7501058625205</t>
  </si>
  <si>
    <t>7501058625212</t>
  </si>
  <si>
    <t>7501058625229</t>
  </si>
  <si>
    <t>7501058625236</t>
  </si>
  <si>
    <t>7501058626097</t>
  </si>
  <si>
    <t>7501058626530</t>
  </si>
  <si>
    <t>7501058626677</t>
  </si>
  <si>
    <t>7501058626684</t>
  </si>
  <si>
    <t>7501058627216</t>
  </si>
  <si>
    <t>7501058628251</t>
  </si>
  <si>
    <t>7501058628268</t>
  </si>
  <si>
    <t>7501058628466</t>
  </si>
  <si>
    <t>7501058628473</t>
  </si>
  <si>
    <t>7501058628831</t>
  </si>
  <si>
    <t>7501058629708</t>
  </si>
  <si>
    <t>7501058633354</t>
  </si>
  <si>
    <t>7501058633361</t>
  </si>
  <si>
    <t>7501058633378</t>
  </si>
  <si>
    <t>7501058637727</t>
  </si>
  <si>
    <t>7501058637741</t>
  </si>
  <si>
    <t>7501058639707</t>
  </si>
  <si>
    <t>7501059204102</t>
  </si>
  <si>
    <t>7501059204133</t>
  </si>
  <si>
    <t>7501059211209</t>
  </si>
  <si>
    <t>7501059214385</t>
  </si>
  <si>
    <t>7501059216709</t>
  </si>
  <si>
    <t>7501059216716</t>
  </si>
  <si>
    <t>7501059225350</t>
  </si>
  <si>
    <t>7501059225367</t>
  </si>
  <si>
    <t>7501059225411</t>
  </si>
  <si>
    <t>7501059233973</t>
  </si>
  <si>
    <t>7501059235038</t>
  </si>
  <si>
    <t>7501059237834</t>
  </si>
  <si>
    <t>7501059241060</t>
  </si>
  <si>
    <t>7501059242180</t>
  </si>
  <si>
    <t>7501059243873</t>
  </si>
  <si>
    <t>7501059278721</t>
  </si>
  <si>
    <t>7501059278868</t>
  </si>
  <si>
    <t>7501059281950</t>
  </si>
  <si>
    <t>7501059282117</t>
  </si>
  <si>
    <t>7501059285118</t>
  </si>
  <si>
    <t>7501059285200</t>
  </si>
  <si>
    <t>7501059285217</t>
  </si>
  <si>
    <t>7501059289239</t>
  </si>
  <si>
    <t>7501059289802</t>
  </si>
  <si>
    <t>7501059295193</t>
  </si>
  <si>
    <t>7501059296305</t>
  </si>
  <si>
    <t>7501059296367</t>
  </si>
  <si>
    <t>7501059296374</t>
  </si>
  <si>
    <t>7501059296381</t>
  </si>
  <si>
    <t>7501059297586</t>
  </si>
  <si>
    <t>8585002432292</t>
  </si>
  <si>
    <t>8585002432315</t>
  </si>
  <si>
    <t>8585002432339</t>
  </si>
  <si>
    <t xml:space="preserve">PETACA </t>
  </si>
  <si>
    <t>PEDIDO DE MERCANCIA: 10.03.2020</t>
  </si>
  <si>
    <t>LINARES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</si>
</sst>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#,##0_ ;\-#,##0\ "/>
    <numFmt numFmtId="165" formatCode="_-&quot;$&quot;* #,##0.0000_-;\-&quot;$&quot;* #,##0.0000_-;_-&quot;$&quot;* &quot;-&quot;??_-;_-@_-"/>
  </numFmts>
  <fonts count="8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3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1" xfId="0" applyBorder="1" applyAlignment="1">
      <alignment horizontal="center" vertical="center"/>
    </xf>
    <xf numFmtId="1" fontId="0" fillId="0" borderId="1" xfId="0" applyNumberFormat="1" applyBorder="1"/>
    <xf numFmtId="44" fontId="0" fillId="0" borderId="1" xfId="1" applyFont="1" applyBorder="1"/>
    <xf numFmtId="0" fontId="0" fillId="0" borderId="0" xfId="0" applyFill="1"/>
    <xf numFmtId="0" fontId="3" fillId="0" borderId="0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44" fontId="4" fillId="0" borderId="1" xfId="1" applyFont="1" applyBorder="1" applyAlignment="1">
      <alignment horizontal="center"/>
    </xf>
    <xf numFmtId="164" fontId="0" fillId="0" borderId="1" xfId="1" applyNumberFormat="1" applyFont="1" applyBorder="1" applyAlignment="1">
      <alignment horizontal="center" vertical="center"/>
    </xf>
    <xf numFmtId="165" fontId="0" fillId="0" borderId="1" xfId="1" applyNumberFormat="1" applyFont="1" applyBorder="1"/>
    <xf numFmtId="0" fontId="5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44" fontId="0" fillId="0" borderId="1" xfId="0" applyNumberFormat="1" applyBorder="1"/>
    <xf numFmtId="0" fontId="2" fillId="2" borderId="1" xfId="0" applyFont="1" applyFill="1" applyBorder="1" applyAlignment="1">
      <alignment horizontal="center"/>
    </xf>
    <xf numFmtId="49" fontId="0" fillId="0" borderId="10" xfId="0" applyNumberFormat="1" applyFill="1" applyBorder="1"/>
    <xf numFmtId="49" fontId="0" fillId="0" borderId="10" xfId="0" applyNumberFormat="1" applyBorder="1"/>
    <xf numFmtId="1" fontId="0" fillId="0" borderId="0" xfId="0" applyNumberFormat="1"/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2" fillId="2" borderId="8" xfId="0" applyFont="1" applyFill="1" applyBorder="1" applyAlignment="1"/>
    <xf numFmtId="0" fontId="2" fillId="2" borderId="12" xfId="0" applyFont="1" applyFill="1" applyBorder="1" applyAlignment="1"/>
    <xf numFmtId="0" fontId="2" fillId="2" borderId="9" xfId="0" applyFont="1" applyFill="1" applyBorder="1" applyAlignment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AH217"/>
  <sheetViews>
    <sheetView tabSelected="1" topLeftCell="G1" workbookViewId="0">
      <selection activeCell="H7" sqref="H7"/>
    </sheetView>
  </sheetViews>
  <sheetFormatPr baseColWidth="10" defaultColWidth="9.140625" defaultRowHeight="15" x14ac:dyDescent="0.25"/>
  <cols>
    <col min="1" max="1" width="9.85546875" hidden="1" customWidth="1"/>
    <col min="2" max="2" width="5" hidden="1" customWidth="1"/>
    <col min="3" max="3" width="13" hidden="1" customWidth="1"/>
    <col min="4" max="4" width="11.85546875" hidden="1" customWidth="1"/>
    <col min="5" max="5" width="10.42578125" hidden="1" customWidth="1"/>
    <col min="6" max="6" width="15" hidden="1" customWidth="1"/>
    <col min="7" max="7" width="14" bestFit="1" customWidth="1"/>
    <col min="8" max="8" width="40.42578125" customWidth="1"/>
    <col min="9" max="9" width="7.7109375" bestFit="1" customWidth="1"/>
    <col min="10" max="10" width="10.5703125" bestFit="1" customWidth="1"/>
    <col min="11" max="11" width="10.7109375" customWidth="1"/>
    <col min="12" max="13" width="7" customWidth="1"/>
    <col min="14" max="14" width="12" bestFit="1" customWidth="1"/>
    <col min="15" max="15" width="4.7109375" bestFit="1" customWidth="1"/>
    <col min="16" max="16" width="4.140625" bestFit="1" customWidth="1"/>
    <col min="17" max="17" width="12" customWidth="1"/>
    <col min="18" max="18" width="11.7109375" customWidth="1"/>
    <col min="19" max="19" width="11.42578125" customWidth="1"/>
    <col min="20" max="20" width="9.7109375" customWidth="1"/>
    <col min="21" max="22" width="8.7109375" customWidth="1"/>
    <col min="23" max="23" width="3.5703125" customWidth="1"/>
    <col min="24" max="24" width="10.28515625" customWidth="1"/>
    <col min="25" max="25" width="12.5703125" customWidth="1"/>
    <col min="26" max="26" width="9.140625" customWidth="1"/>
    <col min="27" max="27" width="14" customWidth="1"/>
    <col min="28" max="29" width="9.140625" customWidth="1"/>
    <col min="30" max="31" width="8.7109375" bestFit="1" customWidth="1"/>
    <col min="32" max="32" width="4.7109375" customWidth="1"/>
    <col min="33" max="34" width="8.7109375" bestFit="1" customWidth="1"/>
  </cols>
  <sheetData>
    <row r="4" spans="1:34" x14ac:dyDescent="0.25">
      <c r="G4" s="33" t="s">
        <v>152</v>
      </c>
      <c r="H4" s="34"/>
      <c r="I4" s="34"/>
      <c r="J4" s="34"/>
      <c r="K4" s="35"/>
    </row>
    <row r="5" spans="1:34" x14ac:dyDescent="0.25">
      <c r="G5" s="36"/>
      <c r="H5" s="37"/>
      <c r="I5" s="37"/>
      <c r="J5" s="37"/>
      <c r="K5" s="38"/>
    </row>
    <row r="6" spans="1:34" s="4" customFormat="1" ht="17.25" x14ac:dyDescent="0.25">
      <c r="G6" s="5"/>
      <c r="H6" s="5"/>
      <c r="I6" s="5"/>
      <c r="J6" s="6"/>
      <c r="K6" s="5"/>
    </row>
    <row r="7" spans="1:34" x14ac:dyDescent="0.25">
      <c r="C7" s="39" t="s">
        <v>178</v>
      </c>
      <c r="D7" s="40"/>
      <c r="J7" s="7" t="s">
        <v>153</v>
      </c>
      <c r="K7" s="7" t="s">
        <v>153</v>
      </c>
      <c r="N7" s="7" t="s">
        <v>154</v>
      </c>
      <c r="O7" s="41" t="s">
        <v>155</v>
      </c>
      <c r="P7" s="42"/>
      <c r="Q7" s="7" t="s">
        <v>153</v>
      </c>
      <c r="R7" s="30" t="s">
        <v>377</v>
      </c>
      <c r="S7" s="31"/>
      <c r="T7" s="31"/>
      <c r="U7" s="32"/>
      <c r="V7" s="31"/>
      <c r="W7" s="26"/>
      <c r="AD7" s="32"/>
      <c r="AE7" s="31"/>
      <c r="AG7" s="32"/>
      <c r="AH7" s="31"/>
    </row>
    <row r="8" spans="1:34" x14ac:dyDescent="0.25">
      <c r="A8" s="17" t="s">
        <v>156</v>
      </c>
      <c r="B8" s="17" t="s">
        <v>157</v>
      </c>
      <c r="C8" s="17" t="s">
        <v>158</v>
      </c>
      <c r="D8" s="17" t="s">
        <v>179</v>
      </c>
      <c r="E8" s="17" t="s">
        <v>159</v>
      </c>
      <c r="F8" s="17" t="s">
        <v>223</v>
      </c>
      <c r="G8" s="17" t="s">
        <v>160</v>
      </c>
      <c r="H8" s="17" t="s">
        <v>161</v>
      </c>
      <c r="I8" s="17" t="s">
        <v>162</v>
      </c>
      <c r="J8" s="17" t="s">
        <v>163</v>
      </c>
      <c r="K8" s="17" t="s">
        <v>164</v>
      </c>
      <c r="L8" s="17" t="s">
        <v>165</v>
      </c>
      <c r="M8" s="17" t="s">
        <v>166</v>
      </c>
      <c r="N8" s="17" t="s">
        <v>167</v>
      </c>
      <c r="O8" s="17" t="s">
        <v>1</v>
      </c>
      <c r="P8" s="17" t="s">
        <v>0</v>
      </c>
      <c r="Q8" s="17" t="s">
        <v>168</v>
      </c>
      <c r="R8" s="17" t="s">
        <v>169</v>
      </c>
      <c r="S8" s="17" t="s">
        <v>170</v>
      </c>
      <c r="T8" s="17" t="s">
        <v>171</v>
      </c>
      <c r="U8" s="21" t="s">
        <v>376</v>
      </c>
      <c r="V8" s="17" t="s">
        <v>172</v>
      </c>
      <c r="W8" s="27"/>
      <c r="X8" s="18" t="s">
        <v>224</v>
      </c>
      <c r="Y8" s="18" t="s">
        <v>225</v>
      </c>
      <c r="AD8" s="21" t="s">
        <v>378</v>
      </c>
      <c r="AE8" s="21" t="s">
        <v>172</v>
      </c>
      <c r="AG8" s="21" t="s">
        <v>378</v>
      </c>
      <c r="AH8" s="21" t="s">
        <v>172</v>
      </c>
    </row>
    <row r="9" spans="1:34" x14ac:dyDescent="0.25">
      <c r="A9" s="1">
        <v>2312</v>
      </c>
      <c r="B9" s="1">
        <v>2</v>
      </c>
      <c r="C9" s="1" t="s">
        <v>180</v>
      </c>
      <c r="D9" s="1" t="s">
        <v>181</v>
      </c>
      <c r="E9" s="14">
        <v>12374057</v>
      </c>
      <c r="F9" s="15">
        <v>17501058634358</v>
      </c>
      <c r="G9" s="2">
        <v>75003258</v>
      </c>
      <c r="H9" s="8" t="s">
        <v>23</v>
      </c>
      <c r="I9" s="9">
        <v>12</v>
      </c>
      <c r="J9" s="10">
        <v>119.04301075268818</v>
      </c>
      <c r="K9" s="3">
        <f t="shared" ref="K9:K37" si="0">+J9/I9</f>
        <v>9.9202508960573486</v>
      </c>
      <c r="L9" s="1">
        <v>7.0000000000000009</v>
      </c>
      <c r="M9" s="1">
        <v>0</v>
      </c>
      <c r="N9" s="3">
        <f t="shared" ref="N9:N37" si="1">+K9*((100-L9)/100)*((100-M9)/100)</f>
        <v>9.225833333333334</v>
      </c>
      <c r="O9" s="11">
        <v>0</v>
      </c>
      <c r="P9" s="11">
        <v>0</v>
      </c>
      <c r="Q9" s="12">
        <f t="shared" ref="Q9:Q37" si="2">+N9*(1+(O9/100))*(1+(P9/100))</f>
        <v>9.225833333333334</v>
      </c>
      <c r="R9" s="13">
        <v>1</v>
      </c>
      <c r="S9" s="13">
        <v>1</v>
      </c>
      <c r="T9" s="13">
        <v>1</v>
      </c>
      <c r="U9" s="13">
        <v>3</v>
      </c>
      <c r="V9" s="13">
        <v>2</v>
      </c>
      <c r="W9" s="28"/>
      <c r="X9" s="19">
        <f t="shared" ref="X9:X40" si="3">+R9+S9+T9+V9+U9</f>
        <v>8</v>
      </c>
      <c r="Y9" s="20">
        <f t="shared" ref="Y9:Y40" si="4">+X9*((Q9*I9))</f>
        <v>885.68000000000006</v>
      </c>
      <c r="AA9" s="22" t="s">
        <v>226</v>
      </c>
      <c r="AB9" s="24">
        <f t="shared" ref="AB9:AB40" si="5">+AA9-G9</f>
        <v>0</v>
      </c>
      <c r="AD9" s="13">
        <f>R9+S9+T9+U9</f>
        <v>6</v>
      </c>
      <c r="AE9" s="13">
        <v>2</v>
      </c>
      <c r="AG9" s="13">
        <f>AD9*I9</f>
        <v>72</v>
      </c>
      <c r="AH9" s="13">
        <f>AE9*I9</f>
        <v>24</v>
      </c>
    </row>
    <row r="10" spans="1:34" x14ac:dyDescent="0.25">
      <c r="A10" s="1">
        <v>2312</v>
      </c>
      <c r="B10" s="1">
        <v>2</v>
      </c>
      <c r="C10" s="1" t="s">
        <v>180</v>
      </c>
      <c r="D10" s="1" t="s">
        <v>181</v>
      </c>
      <c r="E10" s="14">
        <v>12374226</v>
      </c>
      <c r="F10" s="15">
        <v>17501058634280</v>
      </c>
      <c r="G10" s="2">
        <v>75003289</v>
      </c>
      <c r="H10" s="8" t="s">
        <v>22</v>
      </c>
      <c r="I10" s="9">
        <v>12</v>
      </c>
      <c r="J10" s="10">
        <v>119.04301075268818</v>
      </c>
      <c r="K10" s="3">
        <f t="shared" si="0"/>
        <v>9.9202508960573486</v>
      </c>
      <c r="L10" s="1">
        <v>7.0000000000000009</v>
      </c>
      <c r="M10" s="1">
        <v>0</v>
      </c>
      <c r="N10" s="3">
        <f t="shared" si="1"/>
        <v>9.225833333333334</v>
      </c>
      <c r="O10" s="11">
        <v>0</v>
      </c>
      <c r="P10" s="11">
        <v>0</v>
      </c>
      <c r="Q10" s="12">
        <f t="shared" si="2"/>
        <v>9.225833333333334</v>
      </c>
      <c r="R10" s="13">
        <v>1</v>
      </c>
      <c r="S10" s="13">
        <v>1</v>
      </c>
      <c r="T10" s="13">
        <v>0</v>
      </c>
      <c r="U10" s="13">
        <v>3</v>
      </c>
      <c r="V10" s="13">
        <v>1</v>
      </c>
      <c r="W10" s="28"/>
      <c r="X10" s="19">
        <f t="shared" si="3"/>
        <v>6</v>
      </c>
      <c r="Y10" s="20">
        <f t="shared" si="4"/>
        <v>664.26</v>
      </c>
      <c r="AA10" s="22" t="s">
        <v>227</v>
      </c>
      <c r="AB10" s="24">
        <f t="shared" si="5"/>
        <v>0</v>
      </c>
      <c r="AD10" s="13">
        <f t="shared" ref="AD10:AD69" si="6">R10+S10+T10+U10</f>
        <v>5</v>
      </c>
      <c r="AE10" s="13">
        <v>1</v>
      </c>
      <c r="AG10" s="13">
        <f t="shared" ref="AG10:AG69" si="7">AD10*I10</f>
        <v>60</v>
      </c>
      <c r="AH10" s="13">
        <f t="shared" ref="AH10:AH69" si="8">AE10*I10</f>
        <v>12</v>
      </c>
    </row>
    <row r="11" spans="1:34" x14ac:dyDescent="0.25">
      <c r="A11" s="1">
        <v>2312</v>
      </c>
      <c r="B11" s="1">
        <v>2</v>
      </c>
      <c r="C11" s="1" t="s">
        <v>180</v>
      </c>
      <c r="D11" s="1" t="s">
        <v>181</v>
      </c>
      <c r="E11" s="14">
        <v>12374227</v>
      </c>
      <c r="F11" s="15">
        <v>17501058634259</v>
      </c>
      <c r="G11" s="2">
        <v>75003296</v>
      </c>
      <c r="H11" s="8" t="s">
        <v>5</v>
      </c>
      <c r="I11" s="9">
        <v>12</v>
      </c>
      <c r="J11" s="10">
        <v>119.04301075268818</v>
      </c>
      <c r="K11" s="3">
        <f t="shared" si="0"/>
        <v>9.9202508960573486</v>
      </c>
      <c r="L11" s="1">
        <v>7.0000000000000009</v>
      </c>
      <c r="M11" s="1">
        <v>0</v>
      </c>
      <c r="N11" s="3">
        <f t="shared" si="1"/>
        <v>9.225833333333334</v>
      </c>
      <c r="O11" s="11">
        <v>0</v>
      </c>
      <c r="P11" s="11">
        <v>0</v>
      </c>
      <c r="Q11" s="12">
        <f t="shared" si="2"/>
        <v>9.225833333333334</v>
      </c>
      <c r="R11" s="13">
        <v>2</v>
      </c>
      <c r="S11" s="13">
        <v>2</v>
      </c>
      <c r="T11" s="13">
        <v>1</v>
      </c>
      <c r="U11" s="13">
        <v>2</v>
      </c>
      <c r="V11" s="13">
        <v>0</v>
      </c>
      <c r="W11" s="28"/>
      <c r="X11" s="19">
        <f t="shared" si="3"/>
        <v>7</v>
      </c>
      <c r="Y11" s="20">
        <f t="shared" si="4"/>
        <v>774.97</v>
      </c>
      <c r="AA11" s="22" t="s">
        <v>228</v>
      </c>
      <c r="AB11" s="24">
        <f t="shared" si="5"/>
        <v>0</v>
      </c>
      <c r="AD11" s="13">
        <f t="shared" si="6"/>
        <v>7</v>
      </c>
      <c r="AE11" s="13">
        <v>0</v>
      </c>
      <c r="AG11" s="13">
        <f t="shared" si="7"/>
        <v>84</v>
      </c>
      <c r="AH11" s="13">
        <f t="shared" si="8"/>
        <v>0</v>
      </c>
    </row>
    <row r="12" spans="1:34" x14ac:dyDescent="0.25">
      <c r="A12" s="1">
        <v>2312</v>
      </c>
      <c r="B12" s="1">
        <v>2</v>
      </c>
      <c r="C12" s="1" t="s">
        <v>180</v>
      </c>
      <c r="D12" s="1" t="s">
        <v>181</v>
      </c>
      <c r="E12" s="14">
        <v>9590208</v>
      </c>
      <c r="F12" s="15">
        <v>20000075003375</v>
      </c>
      <c r="G12" s="2">
        <v>75003371</v>
      </c>
      <c r="H12" s="8" t="s">
        <v>31</v>
      </c>
      <c r="I12" s="9">
        <v>24</v>
      </c>
      <c r="J12" s="10">
        <v>238.07526881720432</v>
      </c>
      <c r="K12" s="3">
        <f t="shared" si="0"/>
        <v>9.9198028673835132</v>
      </c>
      <c r="L12" s="1">
        <v>7.0000000000000009</v>
      </c>
      <c r="M12" s="1">
        <v>0</v>
      </c>
      <c r="N12" s="3">
        <f t="shared" si="1"/>
        <v>9.2254166666666677</v>
      </c>
      <c r="O12" s="11">
        <v>0</v>
      </c>
      <c r="P12" s="11">
        <v>0</v>
      </c>
      <c r="Q12" s="12">
        <f t="shared" si="2"/>
        <v>9.2254166666666677</v>
      </c>
      <c r="R12" s="13">
        <v>0</v>
      </c>
      <c r="S12" s="13">
        <v>1</v>
      </c>
      <c r="T12" s="13">
        <v>0</v>
      </c>
      <c r="U12" s="13">
        <v>2</v>
      </c>
      <c r="V12" s="13">
        <v>0</v>
      </c>
      <c r="W12" s="28"/>
      <c r="X12" s="19">
        <f t="shared" si="3"/>
        <v>3</v>
      </c>
      <c r="Y12" s="20">
        <f t="shared" si="4"/>
        <v>664.23</v>
      </c>
      <c r="AA12" s="22" t="s">
        <v>229</v>
      </c>
      <c r="AB12" s="24">
        <f t="shared" si="5"/>
        <v>0</v>
      </c>
      <c r="AD12" s="13">
        <f t="shared" si="6"/>
        <v>3</v>
      </c>
      <c r="AE12" s="13">
        <v>0</v>
      </c>
      <c r="AG12" s="13">
        <f t="shared" si="7"/>
        <v>72</v>
      </c>
      <c r="AH12" s="13">
        <f t="shared" si="8"/>
        <v>0</v>
      </c>
    </row>
    <row r="13" spans="1:34" x14ac:dyDescent="0.25">
      <c r="A13" s="1">
        <v>2312</v>
      </c>
      <c r="B13" s="1">
        <v>2</v>
      </c>
      <c r="C13" s="1" t="s">
        <v>180</v>
      </c>
      <c r="D13" s="1" t="s">
        <v>181</v>
      </c>
      <c r="E13" s="14">
        <v>9590209</v>
      </c>
      <c r="F13" s="15">
        <v>20000075003382</v>
      </c>
      <c r="G13" s="2">
        <v>75003388</v>
      </c>
      <c r="H13" s="8" t="s">
        <v>136</v>
      </c>
      <c r="I13" s="9">
        <v>24</v>
      </c>
      <c r="J13" s="10">
        <v>238.07526881720432</v>
      </c>
      <c r="K13" s="3">
        <f t="shared" si="0"/>
        <v>9.9198028673835132</v>
      </c>
      <c r="L13" s="1">
        <v>7.0000000000000009</v>
      </c>
      <c r="M13" s="1">
        <v>0</v>
      </c>
      <c r="N13" s="3">
        <f t="shared" si="1"/>
        <v>9.2254166666666677</v>
      </c>
      <c r="O13" s="11">
        <v>0</v>
      </c>
      <c r="P13" s="11">
        <v>0</v>
      </c>
      <c r="Q13" s="12">
        <f t="shared" si="2"/>
        <v>9.2254166666666677</v>
      </c>
      <c r="R13" s="13">
        <v>1</v>
      </c>
      <c r="S13" s="13">
        <v>1</v>
      </c>
      <c r="T13" s="13">
        <v>2</v>
      </c>
      <c r="U13" s="13">
        <v>3</v>
      </c>
      <c r="V13" s="13">
        <v>0</v>
      </c>
      <c r="W13" s="28"/>
      <c r="X13" s="19">
        <f t="shared" si="3"/>
        <v>7</v>
      </c>
      <c r="Y13" s="20">
        <f t="shared" si="4"/>
        <v>1549.8700000000001</v>
      </c>
      <c r="AA13" s="22" t="s">
        <v>230</v>
      </c>
      <c r="AB13" s="24">
        <f t="shared" si="5"/>
        <v>0</v>
      </c>
      <c r="AD13" s="13">
        <f t="shared" si="6"/>
        <v>7</v>
      </c>
      <c r="AE13" s="13">
        <v>0</v>
      </c>
      <c r="AG13" s="13">
        <f t="shared" si="7"/>
        <v>168</v>
      </c>
      <c r="AH13" s="13">
        <f t="shared" si="8"/>
        <v>0</v>
      </c>
    </row>
    <row r="14" spans="1:34" x14ac:dyDescent="0.25">
      <c r="A14" s="1">
        <v>2312</v>
      </c>
      <c r="B14" s="1">
        <v>2</v>
      </c>
      <c r="C14" s="1" t="s">
        <v>180</v>
      </c>
      <c r="D14" s="1" t="s">
        <v>181</v>
      </c>
      <c r="E14" s="14">
        <v>9590211</v>
      </c>
      <c r="F14" s="15">
        <v>20000075003405</v>
      </c>
      <c r="G14" s="2">
        <v>75003401</v>
      </c>
      <c r="H14" s="8" t="s">
        <v>28</v>
      </c>
      <c r="I14" s="9">
        <v>24</v>
      </c>
      <c r="J14" s="10">
        <v>238.07526881720432</v>
      </c>
      <c r="K14" s="3">
        <f t="shared" si="0"/>
        <v>9.9198028673835132</v>
      </c>
      <c r="L14" s="1">
        <v>7.0000000000000009</v>
      </c>
      <c r="M14" s="1">
        <v>0</v>
      </c>
      <c r="N14" s="3">
        <f t="shared" si="1"/>
        <v>9.2254166666666677</v>
      </c>
      <c r="O14" s="11">
        <v>0</v>
      </c>
      <c r="P14" s="11">
        <v>0</v>
      </c>
      <c r="Q14" s="12">
        <f t="shared" si="2"/>
        <v>9.2254166666666677</v>
      </c>
      <c r="R14" s="13">
        <v>0</v>
      </c>
      <c r="S14" s="13">
        <v>0</v>
      </c>
      <c r="T14" s="13">
        <v>0</v>
      </c>
      <c r="U14" s="13">
        <v>3</v>
      </c>
      <c r="V14" s="13">
        <v>2</v>
      </c>
      <c r="W14" s="28"/>
      <c r="X14" s="19">
        <f t="shared" si="3"/>
        <v>5</v>
      </c>
      <c r="Y14" s="20">
        <f t="shared" si="4"/>
        <v>1107.0500000000002</v>
      </c>
      <c r="AA14" s="22" t="s">
        <v>231</v>
      </c>
      <c r="AB14" s="24">
        <f t="shared" si="5"/>
        <v>0</v>
      </c>
      <c r="AD14" s="13">
        <f t="shared" si="6"/>
        <v>3</v>
      </c>
      <c r="AE14" s="13">
        <v>2</v>
      </c>
      <c r="AG14" s="13">
        <f t="shared" si="7"/>
        <v>72</v>
      </c>
      <c r="AH14" s="13">
        <f t="shared" si="8"/>
        <v>48</v>
      </c>
    </row>
    <row r="15" spans="1:34" x14ac:dyDescent="0.25">
      <c r="A15" s="1">
        <v>2312</v>
      </c>
      <c r="B15" s="1">
        <v>2</v>
      </c>
      <c r="C15" s="1" t="s">
        <v>180</v>
      </c>
      <c r="D15" s="1" t="s">
        <v>181</v>
      </c>
      <c r="E15" s="14">
        <v>9590212</v>
      </c>
      <c r="F15" s="15">
        <v>20000075003412</v>
      </c>
      <c r="G15" s="2">
        <v>75003418</v>
      </c>
      <c r="H15" s="8" t="s">
        <v>140</v>
      </c>
      <c r="I15" s="9">
        <v>24</v>
      </c>
      <c r="J15" s="10">
        <v>238.07526881720432</v>
      </c>
      <c r="K15" s="3">
        <f t="shared" si="0"/>
        <v>9.9198028673835132</v>
      </c>
      <c r="L15" s="1">
        <v>7.0000000000000009</v>
      </c>
      <c r="M15" s="1">
        <v>0</v>
      </c>
      <c r="N15" s="3">
        <f t="shared" si="1"/>
        <v>9.2254166666666677</v>
      </c>
      <c r="O15" s="11">
        <v>0</v>
      </c>
      <c r="P15" s="11">
        <v>0</v>
      </c>
      <c r="Q15" s="12">
        <f t="shared" si="2"/>
        <v>9.2254166666666677</v>
      </c>
      <c r="R15" s="13">
        <v>0</v>
      </c>
      <c r="S15" s="13">
        <v>0</v>
      </c>
      <c r="T15" s="13">
        <v>1</v>
      </c>
      <c r="U15" s="13">
        <v>3</v>
      </c>
      <c r="V15" s="13">
        <v>1</v>
      </c>
      <c r="W15" s="28"/>
      <c r="X15" s="19">
        <f t="shared" si="3"/>
        <v>5</v>
      </c>
      <c r="Y15" s="20">
        <f t="shared" si="4"/>
        <v>1107.0500000000002</v>
      </c>
      <c r="AA15" s="22" t="s">
        <v>232</v>
      </c>
      <c r="AB15" s="24">
        <f t="shared" si="5"/>
        <v>0</v>
      </c>
      <c r="AD15" s="13">
        <f t="shared" si="6"/>
        <v>4</v>
      </c>
      <c r="AE15" s="13">
        <v>1</v>
      </c>
      <c r="AG15" s="13">
        <f t="shared" si="7"/>
        <v>96</v>
      </c>
      <c r="AH15" s="13">
        <f t="shared" si="8"/>
        <v>24</v>
      </c>
    </row>
    <row r="16" spans="1:34" x14ac:dyDescent="0.25">
      <c r="A16" s="1">
        <v>2312</v>
      </c>
      <c r="B16" s="1">
        <v>2</v>
      </c>
      <c r="C16" s="1" t="s">
        <v>180</v>
      </c>
      <c r="D16" s="1" t="s">
        <v>181</v>
      </c>
      <c r="E16" s="14">
        <v>9590213</v>
      </c>
      <c r="F16" s="15">
        <v>20000075003429</v>
      </c>
      <c r="G16" s="2">
        <v>75003425</v>
      </c>
      <c r="H16" s="8" t="s">
        <v>83</v>
      </c>
      <c r="I16" s="9">
        <v>24</v>
      </c>
      <c r="J16" s="10">
        <v>238.07526881720432</v>
      </c>
      <c r="K16" s="3">
        <f t="shared" si="0"/>
        <v>9.9198028673835132</v>
      </c>
      <c r="L16" s="1">
        <v>7.0000000000000009</v>
      </c>
      <c r="M16" s="1">
        <v>0</v>
      </c>
      <c r="N16" s="3">
        <f t="shared" si="1"/>
        <v>9.2254166666666677</v>
      </c>
      <c r="O16" s="11">
        <v>0</v>
      </c>
      <c r="P16" s="11">
        <v>0</v>
      </c>
      <c r="Q16" s="12">
        <f t="shared" si="2"/>
        <v>9.2254166666666677</v>
      </c>
      <c r="R16" s="13">
        <v>0</v>
      </c>
      <c r="S16" s="13">
        <v>1</v>
      </c>
      <c r="T16" s="13">
        <v>0</v>
      </c>
      <c r="U16" s="13">
        <v>1</v>
      </c>
      <c r="V16" s="13">
        <v>1</v>
      </c>
      <c r="W16" s="28"/>
      <c r="X16" s="19">
        <f t="shared" si="3"/>
        <v>3</v>
      </c>
      <c r="Y16" s="20">
        <f t="shared" si="4"/>
        <v>664.23</v>
      </c>
      <c r="AA16" s="22" t="s">
        <v>233</v>
      </c>
      <c r="AB16" s="24">
        <f t="shared" si="5"/>
        <v>0</v>
      </c>
      <c r="AD16" s="13">
        <f t="shared" si="6"/>
        <v>2</v>
      </c>
      <c r="AE16" s="13">
        <v>1</v>
      </c>
      <c r="AG16" s="13">
        <f t="shared" si="7"/>
        <v>48</v>
      </c>
      <c r="AH16" s="13">
        <f t="shared" si="8"/>
        <v>24</v>
      </c>
    </row>
    <row r="17" spans="1:34" x14ac:dyDescent="0.25">
      <c r="A17" s="1">
        <v>2312</v>
      </c>
      <c r="B17" s="1">
        <v>2</v>
      </c>
      <c r="C17" s="1" t="s">
        <v>180</v>
      </c>
      <c r="D17" s="1" t="s">
        <v>181</v>
      </c>
      <c r="E17" s="14">
        <v>9590218</v>
      </c>
      <c r="F17" s="15">
        <v>20000075003450</v>
      </c>
      <c r="G17" s="2">
        <v>75003456</v>
      </c>
      <c r="H17" s="8" t="s">
        <v>122</v>
      </c>
      <c r="I17" s="9">
        <v>24</v>
      </c>
      <c r="J17" s="10">
        <v>238.07526881720432</v>
      </c>
      <c r="K17" s="3">
        <f t="shared" si="0"/>
        <v>9.9198028673835132</v>
      </c>
      <c r="L17" s="1">
        <v>7.0000000000000009</v>
      </c>
      <c r="M17" s="1">
        <v>0</v>
      </c>
      <c r="N17" s="3">
        <f t="shared" si="1"/>
        <v>9.2254166666666677</v>
      </c>
      <c r="O17" s="11">
        <v>0</v>
      </c>
      <c r="P17" s="11">
        <v>0</v>
      </c>
      <c r="Q17" s="12">
        <f t="shared" si="2"/>
        <v>9.2254166666666677</v>
      </c>
      <c r="R17" s="13">
        <v>1</v>
      </c>
      <c r="S17" s="13">
        <v>1</v>
      </c>
      <c r="T17" s="13">
        <v>0</v>
      </c>
      <c r="U17" s="13">
        <v>2</v>
      </c>
      <c r="V17" s="13">
        <v>1</v>
      </c>
      <c r="W17" s="28"/>
      <c r="X17" s="19">
        <f t="shared" si="3"/>
        <v>5</v>
      </c>
      <c r="Y17" s="20">
        <f t="shared" si="4"/>
        <v>1107.0500000000002</v>
      </c>
      <c r="AA17" s="22" t="s">
        <v>234</v>
      </c>
      <c r="AB17" s="24">
        <f t="shared" si="5"/>
        <v>0</v>
      </c>
      <c r="AD17" s="13">
        <f t="shared" si="6"/>
        <v>4</v>
      </c>
      <c r="AE17" s="13">
        <v>1</v>
      </c>
      <c r="AG17" s="13">
        <f t="shared" si="7"/>
        <v>96</v>
      </c>
      <c r="AH17" s="13">
        <f t="shared" si="8"/>
        <v>24</v>
      </c>
    </row>
    <row r="18" spans="1:34" x14ac:dyDescent="0.25">
      <c r="A18" s="1">
        <v>2312</v>
      </c>
      <c r="B18" s="1">
        <v>2</v>
      </c>
      <c r="C18" s="1" t="s">
        <v>180</v>
      </c>
      <c r="D18" s="1" t="s">
        <v>181</v>
      </c>
      <c r="E18" s="14">
        <v>9590219</v>
      </c>
      <c r="F18" s="15">
        <v>20000075003467</v>
      </c>
      <c r="G18" s="2">
        <v>75003463</v>
      </c>
      <c r="H18" s="8" t="s">
        <v>50</v>
      </c>
      <c r="I18" s="9">
        <v>24</v>
      </c>
      <c r="J18" s="10">
        <v>238.07526881720432</v>
      </c>
      <c r="K18" s="3">
        <f t="shared" si="0"/>
        <v>9.9198028673835132</v>
      </c>
      <c r="L18" s="1">
        <v>7.0000000000000009</v>
      </c>
      <c r="M18" s="1">
        <v>0</v>
      </c>
      <c r="N18" s="3">
        <f t="shared" si="1"/>
        <v>9.2254166666666677</v>
      </c>
      <c r="O18" s="11">
        <v>0</v>
      </c>
      <c r="P18" s="11">
        <v>0</v>
      </c>
      <c r="Q18" s="12">
        <f t="shared" si="2"/>
        <v>9.2254166666666677</v>
      </c>
      <c r="R18" s="13">
        <v>0</v>
      </c>
      <c r="S18" s="13">
        <v>1</v>
      </c>
      <c r="T18" s="13">
        <v>0</v>
      </c>
      <c r="U18" s="13">
        <v>2</v>
      </c>
      <c r="V18" s="13">
        <v>0</v>
      </c>
      <c r="W18" s="28"/>
      <c r="X18" s="19">
        <f t="shared" si="3"/>
        <v>3</v>
      </c>
      <c r="Y18" s="20">
        <f t="shared" si="4"/>
        <v>664.23</v>
      </c>
      <c r="AA18" s="22" t="s">
        <v>235</v>
      </c>
      <c r="AB18" s="24">
        <f t="shared" si="5"/>
        <v>0</v>
      </c>
      <c r="AD18" s="13">
        <f t="shared" si="6"/>
        <v>3</v>
      </c>
      <c r="AE18" s="13">
        <v>0</v>
      </c>
      <c r="AG18" s="13">
        <f t="shared" si="7"/>
        <v>72</v>
      </c>
      <c r="AH18" s="13">
        <f t="shared" si="8"/>
        <v>0</v>
      </c>
    </row>
    <row r="19" spans="1:34" x14ac:dyDescent="0.25">
      <c r="A19" s="1">
        <v>2312</v>
      </c>
      <c r="B19" s="1">
        <v>2</v>
      </c>
      <c r="C19" s="1" t="s">
        <v>180</v>
      </c>
      <c r="D19" s="1" t="s">
        <v>181</v>
      </c>
      <c r="E19" s="14">
        <v>9590221</v>
      </c>
      <c r="F19" s="15">
        <v>20000075003481</v>
      </c>
      <c r="G19" s="2">
        <v>75003487</v>
      </c>
      <c r="H19" s="8" t="s">
        <v>26</v>
      </c>
      <c r="I19" s="9">
        <v>24</v>
      </c>
      <c r="J19" s="10">
        <v>238.07526881720432</v>
      </c>
      <c r="K19" s="3">
        <f t="shared" si="0"/>
        <v>9.9198028673835132</v>
      </c>
      <c r="L19" s="1">
        <v>7.0000000000000009</v>
      </c>
      <c r="M19" s="1">
        <v>0</v>
      </c>
      <c r="N19" s="3">
        <f t="shared" si="1"/>
        <v>9.2254166666666677</v>
      </c>
      <c r="O19" s="11">
        <v>0</v>
      </c>
      <c r="P19" s="11">
        <v>0</v>
      </c>
      <c r="Q19" s="12">
        <f t="shared" si="2"/>
        <v>9.2254166666666677</v>
      </c>
      <c r="R19" s="13">
        <v>2</v>
      </c>
      <c r="S19" s="13">
        <v>0</v>
      </c>
      <c r="T19" s="13">
        <v>0</v>
      </c>
      <c r="U19" s="13">
        <v>0</v>
      </c>
      <c r="V19" s="13">
        <v>0</v>
      </c>
      <c r="W19" s="28"/>
      <c r="X19" s="19">
        <f t="shared" si="3"/>
        <v>2</v>
      </c>
      <c r="Y19" s="20">
        <f t="shared" si="4"/>
        <v>442.82000000000005</v>
      </c>
      <c r="AA19" s="22" t="s">
        <v>236</v>
      </c>
      <c r="AB19" s="24">
        <f t="shared" si="5"/>
        <v>0</v>
      </c>
      <c r="AD19" s="13">
        <f t="shared" si="6"/>
        <v>2</v>
      </c>
      <c r="AE19" s="13">
        <v>0</v>
      </c>
      <c r="AG19" s="13">
        <f t="shared" si="7"/>
        <v>48</v>
      </c>
      <c r="AH19" s="13">
        <f t="shared" si="8"/>
        <v>0</v>
      </c>
    </row>
    <row r="20" spans="1:34" x14ac:dyDescent="0.25">
      <c r="A20" s="1">
        <v>2312</v>
      </c>
      <c r="B20" s="1">
        <v>2</v>
      </c>
      <c r="C20" s="1" t="s">
        <v>180</v>
      </c>
      <c r="D20" s="1" t="s">
        <v>181</v>
      </c>
      <c r="E20" s="14">
        <v>12375143</v>
      </c>
      <c r="F20" s="15">
        <v>17501058634389</v>
      </c>
      <c r="G20" s="2">
        <v>75004705</v>
      </c>
      <c r="H20" s="8" t="s">
        <v>81</v>
      </c>
      <c r="I20" s="9">
        <v>12</v>
      </c>
      <c r="J20" s="10">
        <v>139.67741935483872</v>
      </c>
      <c r="K20" s="3">
        <f t="shared" si="0"/>
        <v>11.63978494623656</v>
      </c>
      <c r="L20" s="1">
        <v>7.0000000000000009</v>
      </c>
      <c r="M20" s="1">
        <v>0</v>
      </c>
      <c r="N20" s="3">
        <f t="shared" si="1"/>
        <v>10.825000000000001</v>
      </c>
      <c r="O20" s="11">
        <v>0</v>
      </c>
      <c r="P20" s="11">
        <v>0</v>
      </c>
      <c r="Q20" s="12">
        <f t="shared" si="2"/>
        <v>10.825000000000001</v>
      </c>
      <c r="R20" s="13">
        <v>2</v>
      </c>
      <c r="S20" s="13">
        <v>0</v>
      </c>
      <c r="T20" s="13">
        <v>0</v>
      </c>
      <c r="U20" s="13">
        <v>2</v>
      </c>
      <c r="V20" s="13">
        <v>1</v>
      </c>
      <c r="W20" s="28"/>
      <c r="X20" s="19">
        <f t="shared" si="3"/>
        <v>5</v>
      </c>
      <c r="Y20" s="20">
        <f t="shared" si="4"/>
        <v>649.5</v>
      </c>
      <c r="AA20" s="22" t="s">
        <v>237</v>
      </c>
      <c r="AB20" s="24">
        <f t="shared" si="5"/>
        <v>0</v>
      </c>
      <c r="AD20" s="13">
        <f t="shared" si="6"/>
        <v>4</v>
      </c>
      <c r="AE20" s="13">
        <v>1</v>
      </c>
      <c r="AG20" s="13">
        <f t="shared" si="7"/>
        <v>48</v>
      </c>
      <c r="AH20" s="13">
        <f t="shared" si="8"/>
        <v>12</v>
      </c>
    </row>
    <row r="21" spans="1:34" x14ac:dyDescent="0.25">
      <c r="A21" s="1">
        <v>2312</v>
      </c>
      <c r="B21" s="1">
        <v>2</v>
      </c>
      <c r="C21" s="1" t="s">
        <v>180</v>
      </c>
      <c r="D21" s="1" t="s">
        <v>181</v>
      </c>
      <c r="E21" s="14">
        <v>12375140</v>
      </c>
      <c r="F21" s="15">
        <v>17501058634433</v>
      </c>
      <c r="G21" s="2">
        <v>75004729</v>
      </c>
      <c r="H21" s="8" t="s">
        <v>51</v>
      </c>
      <c r="I21" s="9">
        <v>12</v>
      </c>
      <c r="J21" s="10">
        <v>139.67741935483872</v>
      </c>
      <c r="K21" s="3">
        <f t="shared" si="0"/>
        <v>11.63978494623656</v>
      </c>
      <c r="L21" s="1">
        <v>7.0000000000000009</v>
      </c>
      <c r="M21" s="1">
        <v>0</v>
      </c>
      <c r="N21" s="3">
        <f t="shared" si="1"/>
        <v>10.825000000000001</v>
      </c>
      <c r="O21" s="11">
        <v>0</v>
      </c>
      <c r="P21" s="11">
        <v>0</v>
      </c>
      <c r="Q21" s="12">
        <f t="shared" si="2"/>
        <v>10.825000000000001</v>
      </c>
      <c r="R21" s="13">
        <v>1</v>
      </c>
      <c r="S21" s="13">
        <v>0</v>
      </c>
      <c r="T21" s="13">
        <v>0</v>
      </c>
      <c r="U21" s="13">
        <v>0</v>
      </c>
      <c r="V21" s="13">
        <v>0</v>
      </c>
      <c r="W21" s="28"/>
      <c r="X21" s="19">
        <f t="shared" si="3"/>
        <v>1</v>
      </c>
      <c r="Y21" s="20">
        <f t="shared" si="4"/>
        <v>129.9</v>
      </c>
      <c r="AA21" s="22" t="s">
        <v>238</v>
      </c>
      <c r="AB21" s="24">
        <f t="shared" si="5"/>
        <v>0</v>
      </c>
      <c r="AD21" s="13">
        <f t="shared" si="6"/>
        <v>1</v>
      </c>
      <c r="AE21" s="13">
        <v>0</v>
      </c>
      <c r="AG21" s="13">
        <f t="shared" si="7"/>
        <v>12</v>
      </c>
      <c r="AH21" s="13">
        <f t="shared" si="8"/>
        <v>0</v>
      </c>
    </row>
    <row r="22" spans="1:34" x14ac:dyDescent="0.25">
      <c r="A22" s="1">
        <v>2312</v>
      </c>
      <c r="B22" s="1">
        <v>2</v>
      </c>
      <c r="C22" s="1" t="s">
        <v>180</v>
      </c>
      <c r="D22" s="1" t="s">
        <v>181</v>
      </c>
      <c r="E22" s="14">
        <v>12375334</v>
      </c>
      <c r="F22" s="15">
        <v>17501058634402</v>
      </c>
      <c r="G22" s="2">
        <v>75004743</v>
      </c>
      <c r="H22" s="8" t="s">
        <v>9</v>
      </c>
      <c r="I22" s="9">
        <v>12</v>
      </c>
      <c r="J22" s="10">
        <v>139.67741935483872</v>
      </c>
      <c r="K22" s="3">
        <f t="shared" si="0"/>
        <v>11.63978494623656</v>
      </c>
      <c r="L22" s="1">
        <v>7.0000000000000009</v>
      </c>
      <c r="M22" s="1">
        <v>0</v>
      </c>
      <c r="N22" s="3">
        <f t="shared" si="1"/>
        <v>10.825000000000001</v>
      </c>
      <c r="O22" s="11">
        <v>0</v>
      </c>
      <c r="P22" s="11">
        <v>0</v>
      </c>
      <c r="Q22" s="12">
        <f t="shared" si="2"/>
        <v>10.825000000000001</v>
      </c>
      <c r="R22" s="13">
        <v>0</v>
      </c>
      <c r="S22" s="13">
        <v>2</v>
      </c>
      <c r="T22" s="13">
        <v>1</v>
      </c>
      <c r="U22" s="13">
        <v>5</v>
      </c>
      <c r="V22" s="13">
        <v>2</v>
      </c>
      <c r="W22" s="28"/>
      <c r="X22" s="19">
        <f t="shared" si="3"/>
        <v>10</v>
      </c>
      <c r="Y22" s="20">
        <f t="shared" si="4"/>
        <v>1299</v>
      </c>
      <c r="AA22" s="22" t="s">
        <v>239</v>
      </c>
      <c r="AB22" s="24">
        <f t="shared" si="5"/>
        <v>0</v>
      </c>
      <c r="AD22" s="13">
        <f t="shared" si="6"/>
        <v>8</v>
      </c>
      <c r="AE22" s="13">
        <v>2</v>
      </c>
      <c r="AG22" s="13">
        <f t="shared" si="7"/>
        <v>96</v>
      </c>
      <c r="AH22" s="13">
        <f t="shared" si="8"/>
        <v>24</v>
      </c>
    </row>
    <row r="23" spans="1:34" x14ac:dyDescent="0.25">
      <c r="A23" s="1">
        <v>2312</v>
      </c>
      <c r="B23" s="1">
        <v>2</v>
      </c>
      <c r="C23" s="1" t="s">
        <v>180</v>
      </c>
      <c r="D23" s="1" t="s">
        <v>181</v>
      </c>
      <c r="E23" s="14">
        <v>12377564</v>
      </c>
      <c r="F23" s="15">
        <v>17501058634426</v>
      </c>
      <c r="G23" s="2">
        <v>75004767</v>
      </c>
      <c r="H23" s="8" t="s">
        <v>139</v>
      </c>
      <c r="I23" s="9">
        <v>12</v>
      </c>
      <c r="J23" s="10">
        <v>139.67741935483872</v>
      </c>
      <c r="K23" s="3">
        <f t="shared" si="0"/>
        <v>11.63978494623656</v>
      </c>
      <c r="L23" s="1">
        <v>7.0000000000000009</v>
      </c>
      <c r="M23" s="1">
        <v>0</v>
      </c>
      <c r="N23" s="3">
        <f t="shared" si="1"/>
        <v>10.825000000000001</v>
      </c>
      <c r="O23" s="11">
        <v>0</v>
      </c>
      <c r="P23" s="11">
        <v>0</v>
      </c>
      <c r="Q23" s="12">
        <f t="shared" si="2"/>
        <v>10.825000000000001</v>
      </c>
      <c r="R23" s="13">
        <v>3</v>
      </c>
      <c r="S23" s="13">
        <v>0</v>
      </c>
      <c r="T23" s="13">
        <v>0</v>
      </c>
      <c r="U23" s="13">
        <v>0</v>
      </c>
      <c r="V23" s="13">
        <v>0</v>
      </c>
      <c r="W23" s="28"/>
      <c r="X23" s="19">
        <f t="shared" si="3"/>
        <v>3</v>
      </c>
      <c r="Y23" s="20">
        <f t="shared" si="4"/>
        <v>389.70000000000005</v>
      </c>
      <c r="AA23" s="22" t="s">
        <v>240</v>
      </c>
      <c r="AB23" s="24">
        <f t="shared" si="5"/>
        <v>0</v>
      </c>
      <c r="AD23" s="13">
        <f t="shared" si="6"/>
        <v>3</v>
      </c>
      <c r="AE23" s="13">
        <v>0</v>
      </c>
      <c r="AG23" s="13">
        <f t="shared" si="7"/>
        <v>36</v>
      </c>
      <c r="AH23" s="13">
        <f t="shared" si="8"/>
        <v>0</v>
      </c>
    </row>
    <row r="24" spans="1:34" x14ac:dyDescent="0.25">
      <c r="A24" s="1">
        <v>2312</v>
      </c>
      <c r="B24" s="1">
        <v>2</v>
      </c>
      <c r="C24" s="1" t="s">
        <v>180</v>
      </c>
      <c r="D24" s="1" t="s">
        <v>181</v>
      </c>
      <c r="E24" s="14">
        <v>12374019</v>
      </c>
      <c r="F24" s="15">
        <v>17501058634563</v>
      </c>
      <c r="G24" s="2">
        <v>75013332</v>
      </c>
      <c r="H24" s="8" t="s">
        <v>32</v>
      </c>
      <c r="I24" s="9">
        <v>12</v>
      </c>
      <c r="J24" s="10">
        <v>96.354838709677423</v>
      </c>
      <c r="K24" s="3">
        <f t="shared" si="0"/>
        <v>8.029569892473118</v>
      </c>
      <c r="L24" s="1">
        <v>7.0000000000000009</v>
      </c>
      <c r="M24" s="1">
        <v>0</v>
      </c>
      <c r="N24" s="3">
        <f t="shared" si="1"/>
        <v>7.4675000000000002</v>
      </c>
      <c r="O24" s="11">
        <v>0</v>
      </c>
      <c r="P24" s="11">
        <v>0</v>
      </c>
      <c r="Q24" s="12">
        <f t="shared" si="2"/>
        <v>7.4675000000000002</v>
      </c>
      <c r="R24" s="13">
        <v>0</v>
      </c>
      <c r="S24" s="13">
        <v>0</v>
      </c>
      <c r="T24" s="13">
        <v>2</v>
      </c>
      <c r="U24" s="13">
        <v>2</v>
      </c>
      <c r="V24" s="13">
        <v>0</v>
      </c>
      <c r="W24" s="28"/>
      <c r="X24" s="19">
        <f t="shared" si="3"/>
        <v>4</v>
      </c>
      <c r="Y24" s="20">
        <f t="shared" si="4"/>
        <v>358.44</v>
      </c>
      <c r="AA24" s="22" t="s">
        <v>241</v>
      </c>
      <c r="AB24" s="24">
        <f t="shared" si="5"/>
        <v>0</v>
      </c>
      <c r="AD24" s="13">
        <f t="shared" si="6"/>
        <v>4</v>
      </c>
      <c r="AE24" s="13">
        <v>0</v>
      </c>
      <c r="AG24" s="13">
        <f t="shared" si="7"/>
        <v>48</v>
      </c>
      <c r="AH24" s="13">
        <f t="shared" si="8"/>
        <v>0</v>
      </c>
    </row>
    <row r="25" spans="1:34" x14ac:dyDescent="0.25">
      <c r="A25" s="1">
        <v>2312</v>
      </c>
      <c r="B25" s="1">
        <v>2</v>
      </c>
      <c r="C25" s="1" t="s">
        <v>180</v>
      </c>
      <c r="D25" s="1" t="s">
        <v>181</v>
      </c>
      <c r="E25" s="14">
        <v>12373778</v>
      </c>
      <c r="F25" s="15">
        <v>17501058634525</v>
      </c>
      <c r="G25" s="2">
        <v>75013349</v>
      </c>
      <c r="H25" s="8" t="s">
        <v>71</v>
      </c>
      <c r="I25" s="9">
        <v>12</v>
      </c>
      <c r="J25" s="10">
        <v>96.354838709677423</v>
      </c>
      <c r="K25" s="3">
        <f t="shared" si="0"/>
        <v>8.029569892473118</v>
      </c>
      <c r="L25" s="1">
        <v>7.0000000000000009</v>
      </c>
      <c r="M25" s="1">
        <v>0</v>
      </c>
      <c r="N25" s="3">
        <f t="shared" si="1"/>
        <v>7.4675000000000002</v>
      </c>
      <c r="O25" s="11">
        <v>0</v>
      </c>
      <c r="P25" s="11">
        <v>0</v>
      </c>
      <c r="Q25" s="12">
        <f t="shared" si="2"/>
        <v>7.4675000000000002</v>
      </c>
      <c r="R25" s="13">
        <v>1</v>
      </c>
      <c r="S25" s="13">
        <v>0</v>
      </c>
      <c r="T25" s="13">
        <v>3</v>
      </c>
      <c r="U25" s="13">
        <v>2</v>
      </c>
      <c r="V25" s="13">
        <v>0</v>
      </c>
      <c r="W25" s="28"/>
      <c r="X25" s="19">
        <f t="shared" si="3"/>
        <v>6</v>
      </c>
      <c r="Y25" s="20">
        <f t="shared" si="4"/>
        <v>537.66</v>
      </c>
      <c r="AA25" s="22" t="s">
        <v>242</v>
      </c>
      <c r="AB25" s="24">
        <f t="shared" si="5"/>
        <v>0</v>
      </c>
      <c r="AD25" s="13">
        <f t="shared" si="6"/>
        <v>6</v>
      </c>
      <c r="AE25" s="13">
        <v>0</v>
      </c>
      <c r="AG25" s="13">
        <f t="shared" si="7"/>
        <v>72</v>
      </c>
      <c r="AH25" s="13">
        <f t="shared" si="8"/>
        <v>0</v>
      </c>
    </row>
    <row r="26" spans="1:34" x14ac:dyDescent="0.25">
      <c r="A26" s="1">
        <v>2312</v>
      </c>
      <c r="B26" s="1">
        <v>2</v>
      </c>
      <c r="C26" s="1" t="s">
        <v>180</v>
      </c>
      <c r="D26" s="1" t="s">
        <v>181</v>
      </c>
      <c r="E26" s="14">
        <v>12374135</v>
      </c>
      <c r="F26" s="15">
        <v>17501058634518</v>
      </c>
      <c r="G26" s="2">
        <v>75013356</v>
      </c>
      <c r="H26" s="8" t="s">
        <v>103</v>
      </c>
      <c r="I26" s="9">
        <v>12</v>
      </c>
      <c r="J26" s="10">
        <v>96.354838709677423</v>
      </c>
      <c r="K26" s="3">
        <f t="shared" si="0"/>
        <v>8.029569892473118</v>
      </c>
      <c r="L26" s="1">
        <v>7.0000000000000009</v>
      </c>
      <c r="M26" s="1">
        <v>0</v>
      </c>
      <c r="N26" s="3">
        <f t="shared" si="1"/>
        <v>7.4675000000000002</v>
      </c>
      <c r="O26" s="11">
        <v>0</v>
      </c>
      <c r="P26" s="11">
        <v>0</v>
      </c>
      <c r="Q26" s="12">
        <f t="shared" si="2"/>
        <v>7.4675000000000002</v>
      </c>
      <c r="R26" s="13">
        <v>0</v>
      </c>
      <c r="S26" s="13">
        <v>2</v>
      </c>
      <c r="T26" s="13">
        <v>1</v>
      </c>
      <c r="U26" s="13">
        <v>3</v>
      </c>
      <c r="V26" s="13">
        <v>0</v>
      </c>
      <c r="W26" s="28"/>
      <c r="X26" s="19">
        <f t="shared" si="3"/>
        <v>6</v>
      </c>
      <c r="Y26" s="20">
        <f t="shared" si="4"/>
        <v>537.66</v>
      </c>
      <c r="AA26" s="22" t="s">
        <v>243</v>
      </c>
      <c r="AB26" s="24">
        <f t="shared" si="5"/>
        <v>0</v>
      </c>
      <c r="AD26" s="13">
        <f t="shared" si="6"/>
        <v>6</v>
      </c>
      <c r="AE26" s="13">
        <v>0</v>
      </c>
      <c r="AG26" s="13">
        <f t="shared" si="7"/>
        <v>72</v>
      </c>
      <c r="AH26" s="13">
        <f t="shared" si="8"/>
        <v>0</v>
      </c>
    </row>
    <row r="27" spans="1:34" x14ac:dyDescent="0.25">
      <c r="A27" s="1">
        <v>2312</v>
      </c>
      <c r="B27" s="1">
        <v>2</v>
      </c>
      <c r="C27" s="1" t="s">
        <v>180</v>
      </c>
      <c r="D27" s="1" t="s">
        <v>181</v>
      </c>
      <c r="E27" s="14">
        <v>12374239</v>
      </c>
      <c r="F27" s="15">
        <v>17501058634532</v>
      </c>
      <c r="G27" s="2">
        <v>75013363</v>
      </c>
      <c r="H27" s="8" t="s">
        <v>10</v>
      </c>
      <c r="I27" s="9">
        <v>12</v>
      </c>
      <c r="J27" s="10">
        <v>96.354838709677423</v>
      </c>
      <c r="K27" s="3">
        <f t="shared" si="0"/>
        <v>8.029569892473118</v>
      </c>
      <c r="L27" s="1">
        <v>7.0000000000000009</v>
      </c>
      <c r="M27" s="1">
        <v>0</v>
      </c>
      <c r="N27" s="3">
        <f t="shared" si="1"/>
        <v>7.4675000000000002</v>
      </c>
      <c r="O27" s="11">
        <v>0</v>
      </c>
      <c r="P27" s="11">
        <v>0</v>
      </c>
      <c r="Q27" s="12">
        <f t="shared" si="2"/>
        <v>7.4675000000000002</v>
      </c>
      <c r="R27" s="13">
        <v>2</v>
      </c>
      <c r="S27" s="13">
        <v>1</v>
      </c>
      <c r="T27" s="13">
        <v>0</v>
      </c>
      <c r="U27" s="13">
        <v>2</v>
      </c>
      <c r="V27" s="13">
        <v>0</v>
      </c>
      <c r="W27" s="28"/>
      <c r="X27" s="19">
        <f t="shared" si="3"/>
        <v>5</v>
      </c>
      <c r="Y27" s="20">
        <f t="shared" si="4"/>
        <v>448.05</v>
      </c>
      <c r="AA27" s="22" t="s">
        <v>244</v>
      </c>
      <c r="AB27" s="24">
        <f t="shared" si="5"/>
        <v>0</v>
      </c>
      <c r="AD27" s="13">
        <f t="shared" si="6"/>
        <v>5</v>
      </c>
      <c r="AE27" s="13">
        <v>0</v>
      </c>
      <c r="AG27" s="13">
        <f t="shared" si="7"/>
        <v>60</v>
      </c>
      <c r="AH27" s="13">
        <f t="shared" si="8"/>
        <v>0</v>
      </c>
    </row>
    <row r="28" spans="1:34" x14ac:dyDescent="0.25">
      <c r="A28" s="1">
        <v>2312</v>
      </c>
      <c r="B28" s="1">
        <v>2</v>
      </c>
      <c r="C28" s="1" t="s">
        <v>180</v>
      </c>
      <c r="D28" s="1" t="s">
        <v>181</v>
      </c>
      <c r="E28" s="14">
        <v>12374130</v>
      </c>
      <c r="F28" s="15">
        <v>17501058634556</v>
      </c>
      <c r="G28" s="2">
        <v>75013394</v>
      </c>
      <c r="H28" s="8" t="s">
        <v>52</v>
      </c>
      <c r="I28" s="9">
        <v>12</v>
      </c>
      <c r="J28" s="10">
        <v>96.354838709677423</v>
      </c>
      <c r="K28" s="3">
        <f t="shared" si="0"/>
        <v>8.029569892473118</v>
      </c>
      <c r="L28" s="1">
        <v>7.0000000000000009</v>
      </c>
      <c r="M28" s="1">
        <v>0</v>
      </c>
      <c r="N28" s="3">
        <f t="shared" si="1"/>
        <v>7.4675000000000002</v>
      </c>
      <c r="O28" s="11">
        <v>0</v>
      </c>
      <c r="P28" s="11">
        <v>0</v>
      </c>
      <c r="Q28" s="12">
        <f t="shared" si="2"/>
        <v>7.4675000000000002</v>
      </c>
      <c r="R28" s="13">
        <v>0</v>
      </c>
      <c r="S28" s="13">
        <v>0</v>
      </c>
      <c r="T28" s="13">
        <v>3</v>
      </c>
      <c r="U28" s="13">
        <v>0</v>
      </c>
      <c r="V28" s="13">
        <v>0</v>
      </c>
      <c r="W28" s="28"/>
      <c r="X28" s="19">
        <f t="shared" si="3"/>
        <v>3</v>
      </c>
      <c r="Y28" s="20">
        <f t="shared" si="4"/>
        <v>268.83</v>
      </c>
      <c r="AA28" s="22" t="s">
        <v>245</v>
      </c>
      <c r="AB28" s="24">
        <f t="shared" si="5"/>
        <v>0</v>
      </c>
      <c r="AD28" s="13">
        <f t="shared" si="6"/>
        <v>3</v>
      </c>
      <c r="AE28" s="13">
        <v>0</v>
      </c>
      <c r="AG28" s="13">
        <f t="shared" si="7"/>
        <v>36</v>
      </c>
      <c r="AH28" s="13">
        <f t="shared" si="8"/>
        <v>0</v>
      </c>
    </row>
    <row r="29" spans="1:34" x14ac:dyDescent="0.25">
      <c r="A29" s="1">
        <v>2312</v>
      </c>
      <c r="B29" s="1">
        <v>2</v>
      </c>
      <c r="C29" s="1" t="s">
        <v>180</v>
      </c>
      <c r="D29" s="1" t="s">
        <v>181</v>
      </c>
      <c r="E29" s="14">
        <v>12374138</v>
      </c>
      <c r="F29" s="15">
        <v>17501058634570</v>
      </c>
      <c r="G29" s="2">
        <v>75013400</v>
      </c>
      <c r="H29" s="8" t="s">
        <v>141</v>
      </c>
      <c r="I29" s="9">
        <v>12</v>
      </c>
      <c r="J29" s="10">
        <v>96.354838709677423</v>
      </c>
      <c r="K29" s="3">
        <f t="shared" si="0"/>
        <v>8.029569892473118</v>
      </c>
      <c r="L29" s="1">
        <v>7.0000000000000009</v>
      </c>
      <c r="M29" s="1">
        <v>0</v>
      </c>
      <c r="N29" s="3">
        <f t="shared" si="1"/>
        <v>7.4675000000000002</v>
      </c>
      <c r="O29" s="11">
        <v>0</v>
      </c>
      <c r="P29" s="11">
        <v>0</v>
      </c>
      <c r="Q29" s="12">
        <f t="shared" si="2"/>
        <v>7.4675000000000002</v>
      </c>
      <c r="R29" s="13">
        <v>3</v>
      </c>
      <c r="S29" s="13">
        <v>0</v>
      </c>
      <c r="T29" s="13">
        <v>2</v>
      </c>
      <c r="U29" s="13">
        <v>2</v>
      </c>
      <c r="V29" s="13">
        <v>0</v>
      </c>
      <c r="W29" s="28"/>
      <c r="X29" s="19">
        <f t="shared" si="3"/>
        <v>7</v>
      </c>
      <c r="Y29" s="20">
        <f t="shared" si="4"/>
        <v>627.27</v>
      </c>
      <c r="AA29" s="22" t="s">
        <v>246</v>
      </c>
      <c r="AB29" s="24">
        <f t="shared" si="5"/>
        <v>0</v>
      </c>
      <c r="AD29" s="13">
        <f t="shared" si="6"/>
        <v>7</v>
      </c>
      <c r="AE29" s="13">
        <v>0</v>
      </c>
      <c r="AG29" s="13">
        <f t="shared" si="7"/>
        <v>84</v>
      </c>
      <c r="AH29" s="13">
        <f t="shared" si="8"/>
        <v>0</v>
      </c>
    </row>
    <row r="30" spans="1:34" x14ac:dyDescent="0.25">
      <c r="A30" s="1">
        <v>2312</v>
      </c>
      <c r="B30" s="1">
        <v>2</v>
      </c>
      <c r="C30" s="1" t="s">
        <v>180</v>
      </c>
      <c r="D30" s="1" t="s">
        <v>181</v>
      </c>
      <c r="E30" s="14">
        <v>12374137</v>
      </c>
      <c r="F30" s="15">
        <v>17501058634549</v>
      </c>
      <c r="G30" s="2">
        <v>75015374</v>
      </c>
      <c r="H30" s="8" t="s">
        <v>123</v>
      </c>
      <c r="I30" s="9">
        <v>12</v>
      </c>
      <c r="J30" s="10">
        <v>96.354838709677423</v>
      </c>
      <c r="K30" s="3">
        <f t="shared" si="0"/>
        <v>8.029569892473118</v>
      </c>
      <c r="L30" s="1">
        <v>7.0000000000000009</v>
      </c>
      <c r="M30" s="1">
        <v>0</v>
      </c>
      <c r="N30" s="3">
        <f t="shared" si="1"/>
        <v>7.4675000000000002</v>
      </c>
      <c r="O30" s="11">
        <v>0</v>
      </c>
      <c r="P30" s="11">
        <v>0</v>
      </c>
      <c r="Q30" s="12">
        <f t="shared" si="2"/>
        <v>7.4675000000000002</v>
      </c>
      <c r="R30" s="13">
        <v>1</v>
      </c>
      <c r="S30" s="13">
        <v>0</v>
      </c>
      <c r="T30" s="13">
        <v>1</v>
      </c>
      <c r="U30" s="13">
        <v>3</v>
      </c>
      <c r="V30" s="13">
        <v>3</v>
      </c>
      <c r="W30" s="28"/>
      <c r="X30" s="19">
        <f t="shared" si="3"/>
        <v>8</v>
      </c>
      <c r="Y30" s="20">
        <f t="shared" si="4"/>
        <v>716.88</v>
      </c>
      <c r="AA30" s="22" t="s">
        <v>247</v>
      </c>
      <c r="AB30" s="24">
        <f t="shared" si="5"/>
        <v>0</v>
      </c>
      <c r="AD30" s="13">
        <f t="shared" si="6"/>
        <v>5</v>
      </c>
      <c r="AE30" s="13">
        <v>3</v>
      </c>
      <c r="AG30" s="13">
        <f t="shared" si="7"/>
        <v>60</v>
      </c>
      <c r="AH30" s="13">
        <f t="shared" si="8"/>
        <v>36</v>
      </c>
    </row>
    <row r="31" spans="1:34" x14ac:dyDescent="0.25">
      <c r="A31" s="1">
        <v>2312</v>
      </c>
      <c r="B31" s="1">
        <v>2</v>
      </c>
      <c r="C31" s="1" t="s">
        <v>180</v>
      </c>
      <c r="D31" s="1" t="s">
        <v>181</v>
      </c>
      <c r="E31" s="14">
        <v>12374133</v>
      </c>
      <c r="F31" s="15">
        <v>17501058634495</v>
      </c>
      <c r="G31" s="2">
        <v>7501000902156</v>
      </c>
      <c r="H31" s="8" t="s">
        <v>46</v>
      </c>
      <c r="I31" s="9">
        <v>12</v>
      </c>
      <c r="J31" s="10">
        <v>96.354838709677423</v>
      </c>
      <c r="K31" s="3">
        <f t="shared" si="0"/>
        <v>8.029569892473118</v>
      </c>
      <c r="L31" s="1">
        <v>7.0000000000000009</v>
      </c>
      <c r="M31" s="1">
        <v>0</v>
      </c>
      <c r="N31" s="3">
        <f t="shared" si="1"/>
        <v>7.4675000000000002</v>
      </c>
      <c r="O31" s="11">
        <v>0</v>
      </c>
      <c r="P31" s="11">
        <v>0</v>
      </c>
      <c r="Q31" s="12">
        <f t="shared" si="2"/>
        <v>7.4675000000000002</v>
      </c>
      <c r="R31" s="13">
        <v>0</v>
      </c>
      <c r="S31" s="13">
        <v>1</v>
      </c>
      <c r="T31" s="13">
        <v>0</v>
      </c>
      <c r="U31" s="13">
        <v>2</v>
      </c>
      <c r="V31" s="13">
        <v>0</v>
      </c>
      <c r="W31" s="28"/>
      <c r="X31" s="19">
        <f t="shared" si="3"/>
        <v>3</v>
      </c>
      <c r="Y31" s="20">
        <f t="shared" si="4"/>
        <v>268.83</v>
      </c>
      <c r="AA31" s="22" t="s">
        <v>248</v>
      </c>
      <c r="AB31" s="24">
        <f t="shared" si="5"/>
        <v>0</v>
      </c>
      <c r="AD31" s="13">
        <f t="shared" si="6"/>
        <v>3</v>
      </c>
      <c r="AE31" s="13">
        <v>0</v>
      </c>
      <c r="AG31" s="13">
        <f t="shared" si="7"/>
        <v>36</v>
      </c>
      <c r="AH31" s="13">
        <f t="shared" si="8"/>
        <v>0</v>
      </c>
    </row>
    <row r="32" spans="1:34" x14ac:dyDescent="0.25">
      <c r="A32" s="1">
        <v>2312</v>
      </c>
      <c r="B32" s="1">
        <v>2</v>
      </c>
      <c r="C32" s="1" t="s">
        <v>180</v>
      </c>
      <c r="D32" s="1" t="s">
        <v>181</v>
      </c>
      <c r="E32" s="14">
        <v>12374055</v>
      </c>
      <c r="F32" s="15">
        <v>17501058634341</v>
      </c>
      <c r="G32" s="2">
        <v>7501000904198</v>
      </c>
      <c r="H32" s="8" t="s">
        <v>44</v>
      </c>
      <c r="I32" s="9">
        <v>12</v>
      </c>
      <c r="J32" s="10">
        <v>119.04301075268818</v>
      </c>
      <c r="K32" s="3">
        <f t="shared" si="0"/>
        <v>9.9202508960573486</v>
      </c>
      <c r="L32" s="1">
        <v>7.0000000000000009</v>
      </c>
      <c r="M32" s="1">
        <v>0</v>
      </c>
      <c r="N32" s="3">
        <f t="shared" si="1"/>
        <v>9.225833333333334</v>
      </c>
      <c r="O32" s="11">
        <v>0</v>
      </c>
      <c r="P32" s="11">
        <v>0</v>
      </c>
      <c r="Q32" s="12">
        <f t="shared" si="2"/>
        <v>9.225833333333334</v>
      </c>
      <c r="R32" s="13">
        <v>0</v>
      </c>
      <c r="S32" s="13">
        <v>1</v>
      </c>
      <c r="T32" s="13">
        <v>1</v>
      </c>
      <c r="U32" s="13">
        <v>1</v>
      </c>
      <c r="V32" s="13">
        <v>0</v>
      </c>
      <c r="W32" s="28"/>
      <c r="X32" s="19">
        <f t="shared" si="3"/>
        <v>3</v>
      </c>
      <c r="Y32" s="20">
        <f t="shared" si="4"/>
        <v>332.13</v>
      </c>
      <c r="AA32" s="22" t="s">
        <v>249</v>
      </c>
      <c r="AB32" s="24">
        <f t="shared" si="5"/>
        <v>0</v>
      </c>
      <c r="AD32" s="13">
        <f t="shared" si="6"/>
        <v>3</v>
      </c>
      <c r="AE32" s="13">
        <v>0</v>
      </c>
      <c r="AG32" s="13">
        <f t="shared" si="7"/>
        <v>36</v>
      </c>
      <c r="AH32" s="13">
        <f t="shared" si="8"/>
        <v>0</v>
      </c>
    </row>
    <row r="33" spans="1:34" x14ac:dyDescent="0.25">
      <c r="A33" s="1">
        <v>2312</v>
      </c>
      <c r="B33" s="1">
        <v>2</v>
      </c>
      <c r="C33" s="1" t="s">
        <v>180</v>
      </c>
      <c r="D33" s="1" t="s">
        <v>181</v>
      </c>
      <c r="E33" s="14">
        <v>12369100</v>
      </c>
      <c r="F33" s="15">
        <v>17501058634303</v>
      </c>
      <c r="G33" s="2">
        <v>7501000904228</v>
      </c>
      <c r="H33" s="8" t="s">
        <v>102</v>
      </c>
      <c r="I33" s="9">
        <v>12</v>
      </c>
      <c r="J33" s="10">
        <v>123.00000000000001</v>
      </c>
      <c r="K33" s="3">
        <f t="shared" si="0"/>
        <v>10.250000000000002</v>
      </c>
      <c r="L33" s="1">
        <v>7.0000000000000009</v>
      </c>
      <c r="M33" s="1">
        <v>0</v>
      </c>
      <c r="N33" s="3">
        <f t="shared" si="1"/>
        <v>9.5325000000000024</v>
      </c>
      <c r="O33" s="11">
        <v>0</v>
      </c>
      <c r="P33" s="11">
        <v>0</v>
      </c>
      <c r="Q33" s="12">
        <f t="shared" si="2"/>
        <v>9.5325000000000024</v>
      </c>
      <c r="R33" s="13">
        <v>0</v>
      </c>
      <c r="S33" s="13">
        <v>0</v>
      </c>
      <c r="T33" s="13">
        <v>1</v>
      </c>
      <c r="U33" s="13">
        <v>2</v>
      </c>
      <c r="V33" s="13">
        <v>0</v>
      </c>
      <c r="W33" s="28"/>
      <c r="X33" s="19">
        <f t="shared" si="3"/>
        <v>3</v>
      </c>
      <c r="Y33" s="20">
        <f t="shared" si="4"/>
        <v>343.17000000000007</v>
      </c>
      <c r="AA33" s="22" t="s">
        <v>250</v>
      </c>
      <c r="AB33" s="24">
        <f t="shared" si="5"/>
        <v>0</v>
      </c>
      <c r="AD33" s="13">
        <f t="shared" si="6"/>
        <v>3</v>
      </c>
      <c r="AE33" s="13">
        <v>0</v>
      </c>
      <c r="AG33" s="13">
        <f t="shared" si="7"/>
        <v>36</v>
      </c>
      <c r="AH33" s="13">
        <f t="shared" si="8"/>
        <v>0</v>
      </c>
    </row>
    <row r="34" spans="1:34" x14ac:dyDescent="0.25">
      <c r="A34" s="1">
        <v>2312</v>
      </c>
      <c r="B34" s="1">
        <v>2</v>
      </c>
      <c r="C34" s="1" t="s">
        <v>180</v>
      </c>
      <c r="D34" s="1" t="s">
        <v>181</v>
      </c>
      <c r="E34" s="14">
        <v>12369101</v>
      </c>
      <c r="F34" s="15">
        <v>17501058634297</v>
      </c>
      <c r="G34" s="2">
        <v>7501000904242</v>
      </c>
      <c r="H34" s="8" t="s">
        <v>82</v>
      </c>
      <c r="I34" s="9">
        <v>12</v>
      </c>
      <c r="J34" s="10">
        <v>123.00000000000001</v>
      </c>
      <c r="K34" s="3">
        <f t="shared" si="0"/>
        <v>10.250000000000002</v>
      </c>
      <c r="L34" s="1">
        <v>7.0000000000000009</v>
      </c>
      <c r="M34" s="1">
        <v>0</v>
      </c>
      <c r="N34" s="3">
        <f t="shared" si="1"/>
        <v>9.5325000000000024</v>
      </c>
      <c r="O34" s="11">
        <v>0</v>
      </c>
      <c r="P34" s="11">
        <v>0</v>
      </c>
      <c r="Q34" s="12">
        <f t="shared" si="2"/>
        <v>9.5325000000000024</v>
      </c>
      <c r="R34" s="13">
        <v>0</v>
      </c>
      <c r="S34" s="13">
        <v>0</v>
      </c>
      <c r="T34" s="13">
        <v>0</v>
      </c>
      <c r="U34" s="13">
        <v>1</v>
      </c>
      <c r="V34" s="13">
        <v>0</v>
      </c>
      <c r="W34" s="28"/>
      <c r="X34" s="19">
        <f t="shared" si="3"/>
        <v>1</v>
      </c>
      <c r="Y34" s="20">
        <f t="shared" si="4"/>
        <v>114.39000000000003</v>
      </c>
      <c r="AA34" s="22" t="s">
        <v>251</v>
      </c>
      <c r="AB34" s="24">
        <f t="shared" si="5"/>
        <v>0</v>
      </c>
      <c r="AD34" s="13">
        <f t="shared" si="6"/>
        <v>1</v>
      </c>
      <c r="AE34" s="13">
        <v>0</v>
      </c>
      <c r="AG34" s="13">
        <f t="shared" si="7"/>
        <v>12</v>
      </c>
      <c r="AH34" s="13">
        <f t="shared" si="8"/>
        <v>0</v>
      </c>
    </row>
    <row r="35" spans="1:34" x14ac:dyDescent="0.25">
      <c r="A35" s="1">
        <v>2312</v>
      </c>
      <c r="B35" s="1">
        <v>2</v>
      </c>
      <c r="C35" s="1" t="s">
        <v>180</v>
      </c>
      <c r="D35" s="1" t="s">
        <v>181</v>
      </c>
      <c r="E35" s="14">
        <v>12374228</v>
      </c>
      <c r="F35" s="15">
        <v>17501058634327</v>
      </c>
      <c r="G35" s="2">
        <v>7501000904747</v>
      </c>
      <c r="H35" s="8" t="s">
        <v>45</v>
      </c>
      <c r="I35" s="9">
        <v>12</v>
      </c>
      <c r="J35" s="10">
        <v>119.04301075268818</v>
      </c>
      <c r="K35" s="3">
        <f t="shared" si="0"/>
        <v>9.9202508960573486</v>
      </c>
      <c r="L35" s="1">
        <v>7.0000000000000009</v>
      </c>
      <c r="M35" s="1">
        <v>0</v>
      </c>
      <c r="N35" s="3">
        <f t="shared" si="1"/>
        <v>9.225833333333334</v>
      </c>
      <c r="O35" s="11">
        <v>0</v>
      </c>
      <c r="P35" s="11">
        <v>0</v>
      </c>
      <c r="Q35" s="12">
        <f t="shared" si="2"/>
        <v>9.225833333333334</v>
      </c>
      <c r="R35" s="13">
        <v>1</v>
      </c>
      <c r="S35" s="13">
        <v>1</v>
      </c>
      <c r="T35" s="13">
        <v>1</v>
      </c>
      <c r="U35" s="13">
        <v>1</v>
      </c>
      <c r="V35" s="13">
        <v>1</v>
      </c>
      <c r="W35" s="28"/>
      <c r="X35" s="19">
        <f t="shared" si="3"/>
        <v>5</v>
      </c>
      <c r="Y35" s="20">
        <f t="shared" si="4"/>
        <v>553.55000000000007</v>
      </c>
      <c r="AA35" s="22" t="s">
        <v>252</v>
      </c>
      <c r="AB35" s="24">
        <f t="shared" si="5"/>
        <v>0</v>
      </c>
      <c r="AD35" s="13">
        <f t="shared" si="6"/>
        <v>4</v>
      </c>
      <c r="AE35" s="13">
        <v>1</v>
      </c>
      <c r="AG35" s="13">
        <f t="shared" si="7"/>
        <v>48</v>
      </c>
      <c r="AH35" s="13">
        <f t="shared" si="8"/>
        <v>12</v>
      </c>
    </row>
    <row r="36" spans="1:34" x14ac:dyDescent="0.25">
      <c r="A36" s="1">
        <v>2312</v>
      </c>
      <c r="B36" s="1">
        <v>2</v>
      </c>
      <c r="C36" s="1" t="s">
        <v>180</v>
      </c>
      <c r="D36" s="1" t="s">
        <v>181</v>
      </c>
      <c r="E36" s="14">
        <v>12338015</v>
      </c>
      <c r="F36" s="15">
        <v>17501058634396</v>
      </c>
      <c r="G36" s="2">
        <v>7501000906246</v>
      </c>
      <c r="H36" s="8" t="s">
        <v>8</v>
      </c>
      <c r="I36" s="9">
        <v>12</v>
      </c>
      <c r="J36" s="10">
        <v>166.92473118279571</v>
      </c>
      <c r="K36" s="3">
        <f t="shared" si="0"/>
        <v>13.910394265232975</v>
      </c>
      <c r="L36" s="1">
        <v>7.0000000000000009</v>
      </c>
      <c r="M36" s="1">
        <v>0</v>
      </c>
      <c r="N36" s="3">
        <f t="shared" si="1"/>
        <v>12.936666666666667</v>
      </c>
      <c r="O36" s="11">
        <v>0</v>
      </c>
      <c r="P36" s="11">
        <v>0</v>
      </c>
      <c r="Q36" s="12">
        <f t="shared" si="2"/>
        <v>12.936666666666667</v>
      </c>
      <c r="R36" s="13">
        <v>1</v>
      </c>
      <c r="S36" s="13">
        <v>2</v>
      </c>
      <c r="T36" s="13">
        <v>0</v>
      </c>
      <c r="U36" s="13">
        <v>2</v>
      </c>
      <c r="V36" s="13">
        <v>2</v>
      </c>
      <c r="W36" s="28"/>
      <c r="X36" s="19">
        <f t="shared" si="3"/>
        <v>7</v>
      </c>
      <c r="Y36" s="20">
        <f t="shared" si="4"/>
        <v>1086.68</v>
      </c>
      <c r="AA36" s="22" t="s">
        <v>253</v>
      </c>
      <c r="AB36" s="24">
        <f t="shared" si="5"/>
        <v>0</v>
      </c>
      <c r="AD36" s="13">
        <f t="shared" si="6"/>
        <v>5</v>
      </c>
      <c r="AE36" s="13">
        <v>2</v>
      </c>
      <c r="AG36" s="13">
        <f t="shared" si="7"/>
        <v>60</v>
      </c>
      <c r="AH36" s="13">
        <f t="shared" si="8"/>
        <v>24</v>
      </c>
    </row>
    <row r="37" spans="1:34" x14ac:dyDescent="0.25">
      <c r="A37" s="1">
        <v>2312</v>
      </c>
      <c r="B37" s="1">
        <v>2</v>
      </c>
      <c r="C37" s="1" t="s">
        <v>180</v>
      </c>
      <c r="D37" s="1" t="s">
        <v>181</v>
      </c>
      <c r="E37" s="14">
        <v>12338016</v>
      </c>
      <c r="F37" s="15">
        <v>17501058634440</v>
      </c>
      <c r="G37" s="2">
        <v>7501000906253</v>
      </c>
      <c r="H37" s="8" t="s">
        <v>25</v>
      </c>
      <c r="I37" s="9">
        <v>12</v>
      </c>
      <c r="J37" s="10">
        <v>144.48387096774195</v>
      </c>
      <c r="K37" s="3">
        <f t="shared" si="0"/>
        <v>12.040322580645162</v>
      </c>
      <c r="L37" s="1">
        <v>7.0000000000000009</v>
      </c>
      <c r="M37" s="1">
        <v>0</v>
      </c>
      <c r="N37" s="3">
        <f t="shared" si="1"/>
        <v>11.197500000000002</v>
      </c>
      <c r="O37" s="11">
        <v>0</v>
      </c>
      <c r="P37" s="11">
        <v>0</v>
      </c>
      <c r="Q37" s="12">
        <f t="shared" si="2"/>
        <v>11.197500000000002</v>
      </c>
      <c r="R37" s="13">
        <v>2</v>
      </c>
      <c r="S37" s="13">
        <v>2</v>
      </c>
      <c r="T37" s="13">
        <v>1</v>
      </c>
      <c r="U37" s="13">
        <v>2</v>
      </c>
      <c r="V37" s="13">
        <v>0</v>
      </c>
      <c r="W37" s="28"/>
      <c r="X37" s="19">
        <f t="shared" si="3"/>
        <v>7</v>
      </c>
      <c r="Y37" s="20">
        <f t="shared" si="4"/>
        <v>940.59</v>
      </c>
      <c r="AA37" s="22" t="s">
        <v>254</v>
      </c>
      <c r="AB37" s="24">
        <f t="shared" si="5"/>
        <v>0</v>
      </c>
      <c r="AD37" s="13">
        <f t="shared" si="6"/>
        <v>7</v>
      </c>
      <c r="AE37" s="13">
        <v>0</v>
      </c>
      <c r="AG37" s="13">
        <f t="shared" si="7"/>
        <v>84</v>
      </c>
      <c r="AH37" s="13">
        <f t="shared" si="8"/>
        <v>0</v>
      </c>
    </row>
    <row r="38" spans="1:34" x14ac:dyDescent="0.25">
      <c r="A38" s="1">
        <v>2312</v>
      </c>
      <c r="B38" s="1">
        <v>2</v>
      </c>
      <c r="C38" s="1" t="s">
        <v>180</v>
      </c>
      <c r="D38" s="1" t="s">
        <v>181</v>
      </c>
      <c r="E38" s="14">
        <v>12338030</v>
      </c>
      <c r="F38" s="15">
        <v>17501058634457</v>
      </c>
      <c r="G38" s="2">
        <v>7501000906284</v>
      </c>
      <c r="H38" s="8" t="s">
        <v>4</v>
      </c>
      <c r="I38" s="9">
        <v>12</v>
      </c>
      <c r="J38" s="10">
        <v>144.48387096774195</v>
      </c>
      <c r="K38" s="3">
        <f t="shared" ref="K38:K68" si="9">+J38/I38</f>
        <v>12.040322580645162</v>
      </c>
      <c r="L38" s="1">
        <v>7.0000000000000009</v>
      </c>
      <c r="M38" s="1">
        <v>0</v>
      </c>
      <c r="N38" s="3">
        <f t="shared" ref="N38:N68" si="10">+K38*((100-L38)/100)*((100-M38)/100)</f>
        <v>11.197500000000002</v>
      </c>
      <c r="O38" s="11">
        <v>0</v>
      </c>
      <c r="P38" s="11">
        <v>0</v>
      </c>
      <c r="Q38" s="12">
        <f t="shared" ref="Q38:Q68" si="11">+N38*(1+(O38/100))*(1+(P38/100))</f>
        <v>11.197500000000002</v>
      </c>
      <c r="R38" s="13">
        <v>0</v>
      </c>
      <c r="S38" s="13">
        <v>1</v>
      </c>
      <c r="T38" s="13">
        <v>0</v>
      </c>
      <c r="U38" s="13">
        <v>1</v>
      </c>
      <c r="V38" s="13">
        <v>2</v>
      </c>
      <c r="W38" s="28"/>
      <c r="X38" s="19">
        <f t="shared" si="3"/>
        <v>4</v>
      </c>
      <c r="Y38" s="20">
        <f t="shared" si="4"/>
        <v>537.48</v>
      </c>
      <c r="AA38" s="22" t="s">
        <v>255</v>
      </c>
      <c r="AB38" s="24">
        <f t="shared" si="5"/>
        <v>0</v>
      </c>
      <c r="AD38" s="13">
        <f t="shared" si="6"/>
        <v>2</v>
      </c>
      <c r="AE38" s="13">
        <v>2</v>
      </c>
      <c r="AG38" s="13">
        <f t="shared" si="7"/>
        <v>24</v>
      </c>
      <c r="AH38" s="13">
        <f t="shared" si="8"/>
        <v>24</v>
      </c>
    </row>
    <row r="39" spans="1:34" x14ac:dyDescent="0.25">
      <c r="A39" s="1">
        <v>2312</v>
      </c>
      <c r="B39" s="1">
        <v>2</v>
      </c>
      <c r="C39" s="1" t="s">
        <v>180</v>
      </c>
      <c r="D39" s="1" t="s">
        <v>181</v>
      </c>
      <c r="E39" s="14">
        <v>12338031</v>
      </c>
      <c r="F39" s="15">
        <v>17501058634464</v>
      </c>
      <c r="G39" s="2">
        <v>7501000906680</v>
      </c>
      <c r="H39" s="8" t="s">
        <v>133</v>
      </c>
      <c r="I39" s="9">
        <v>12</v>
      </c>
      <c r="J39" s="10">
        <v>144.48387096774195</v>
      </c>
      <c r="K39" s="3">
        <f t="shared" si="9"/>
        <v>12.040322580645162</v>
      </c>
      <c r="L39" s="1">
        <v>7.0000000000000009</v>
      </c>
      <c r="M39" s="1">
        <v>0</v>
      </c>
      <c r="N39" s="3">
        <f t="shared" si="10"/>
        <v>11.197500000000002</v>
      </c>
      <c r="O39" s="11">
        <v>0</v>
      </c>
      <c r="P39" s="11">
        <v>0</v>
      </c>
      <c r="Q39" s="12">
        <f t="shared" si="11"/>
        <v>11.197500000000002</v>
      </c>
      <c r="R39" s="13">
        <v>0</v>
      </c>
      <c r="S39" s="13">
        <v>0</v>
      </c>
      <c r="T39" s="13">
        <v>0</v>
      </c>
      <c r="U39" s="13">
        <v>1</v>
      </c>
      <c r="V39" s="13">
        <v>0</v>
      </c>
      <c r="W39" s="28"/>
      <c r="X39" s="19">
        <f t="shared" si="3"/>
        <v>1</v>
      </c>
      <c r="Y39" s="20">
        <f t="shared" si="4"/>
        <v>134.37</v>
      </c>
      <c r="AA39" s="22" t="s">
        <v>256</v>
      </c>
      <c r="AB39" s="24">
        <f t="shared" si="5"/>
        <v>0</v>
      </c>
      <c r="AD39" s="13">
        <f t="shared" si="6"/>
        <v>1</v>
      </c>
      <c r="AE39" s="13">
        <v>0</v>
      </c>
      <c r="AG39" s="13">
        <f t="shared" si="7"/>
        <v>12</v>
      </c>
      <c r="AH39" s="13">
        <f t="shared" si="8"/>
        <v>0</v>
      </c>
    </row>
    <row r="40" spans="1:34" x14ac:dyDescent="0.25">
      <c r="A40" s="1">
        <v>2312</v>
      </c>
      <c r="B40" s="1">
        <v>2</v>
      </c>
      <c r="C40" s="1" t="s">
        <v>180</v>
      </c>
      <c r="D40" s="1" t="s">
        <v>182</v>
      </c>
      <c r="E40" s="14">
        <v>12350353</v>
      </c>
      <c r="F40" s="15">
        <v>17501058629262</v>
      </c>
      <c r="G40" s="2">
        <v>7501000909612</v>
      </c>
      <c r="H40" s="8" t="s">
        <v>117</v>
      </c>
      <c r="I40" s="9">
        <v>12</v>
      </c>
      <c r="J40" s="10">
        <v>378.9591836734694</v>
      </c>
      <c r="K40" s="3">
        <f t="shared" si="9"/>
        <v>31.579931972789115</v>
      </c>
      <c r="L40" s="1">
        <v>2</v>
      </c>
      <c r="M40" s="1">
        <v>0</v>
      </c>
      <c r="N40" s="3">
        <f t="shared" si="10"/>
        <v>30.948333333333334</v>
      </c>
      <c r="O40" s="11">
        <v>0</v>
      </c>
      <c r="P40" s="11">
        <v>0</v>
      </c>
      <c r="Q40" s="12">
        <f t="shared" si="11"/>
        <v>30.948333333333334</v>
      </c>
      <c r="R40" s="13">
        <v>2</v>
      </c>
      <c r="S40" s="13">
        <v>0</v>
      </c>
      <c r="T40" s="13">
        <v>1</v>
      </c>
      <c r="U40" s="13">
        <v>1</v>
      </c>
      <c r="V40" s="13">
        <v>1</v>
      </c>
      <c r="W40" s="28"/>
      <c r="X40" s="19">
        <f t="shared" si="3"/>
        <v>5</v>
      </c>
      <c r="Y40" s="20">
        <f t="shared" si="4"/>
        <v>1856.9</v>
      </c>
      <c r="AA40" s="22" t="s">
        <v>257</v>
      </c>
      <c r="AB40" s="24">
        <f t="shared" si="5"/>
        <v>0</v>
      </c>
      <c r="AD40" s="13">
        <f t="shared" si="6"/>
        <v>4</v>
      </c>
      <c r="AE40" s="13">
        <v>1</v>
      </c>
      <c r="AG40" s="13">
        <f t="shared" si="7"/>
        <v>48</v>
      </c>
      <c r="AH40" s="13">
        <f t="shared" si="8"/>
        <v>12</v>
      </c>
    </row>
    <row r="41" spans="1:34" x14ac:dyDescent="0.25">
      <c r="A41" s="1">
        <v>2312</v>
      </c>
      <c r="B41" s="1">
        <v>2</v>
      </c>
      <c r="C41" s="1" t="s">
        <v>180</v>
      </c>
      <c r="D41" s="1" t="s">
        <v>181</v>
      </c>
      <c r="E41" s="14">
        <v>12374134</v>
      </c>
      <c r="F41" s="15">
        <v>17501058634501</v>
      </c>
      <c r="G41" s="2">
        <v>7501000909667</v>
      </c>
      <c r="H41" s="8" t="s">
        <v>67</v>
      </c>
      <c r="I41" s="9">
        <v>12</v>
      </c>
      <c r="J41" s="10">
        <v>96.354838709677423</v>
      </c>
      <c r="K41" s="3">
        <f t="shared" si="9"/>
        <v>8.029569892473118</v>
      </c>
      <c r="L41" s="1">
        <v>7.0000000000000009</v>
      </c>
      <c r="M41" s="1">
        <v>0</v>
      </c>
      <c r="N41" s="3">
        <f t="shared" si="10"/>
        <v>7.4675000000000002</v>
      </c>
      <c r="O41" s="11">
        <v>0</v>
      </c>
      <c r="P41" s="11">
        <v>0</v>
      </c>
      <c r="Q41" s="12">
        <f t="shared" si="11"/>
        <v>7.4675000000000002</v>
      </c>
      <c r="R41" s="13">
        <v>0</v>
      </c>
      <c r="S41" s="13">
        <v>0</v>
      </c>
      <c r="T41" s="13">
        <v>0</v>
      </c>
      <c r="U41" s="13">
        <v>1</v>
      </c>
      <c r="V41" s="13">
        <v>1</v>
      </c>
      <c r="W41" s="28"/>
      <c r="X41" s="19">
        <f t="shared" ref="X41:X72" si="12">+R41+S41+T41+V41+U41</f>
        <v>2</v>
      </c>
      <c r="Y41" s="20">
        <f t="shared" ref="Y41:Y72" si="13">+X41*((Q41*I41))</f>
        <v>179.22</v>
      </c>
      <c r="AA41" s="22" t="s">
        <v>258</v>
      </c>
      <c r="AB41" s="24">
        <f t="shared" ref="AB41:AB72" si="14">+AA41-G41</f>
        <v>0</v>
      </c>
      <c r="AD41" s="13">
        <f t="shared" si="6"/>
        <v>1</v>
      </c>
      <c r="AE41" s="13">
        <v>1</v>
      </c>
      <c r="AG41" s="13">
        <f t="shared" si="7"/>
        <v>12</v>
      </c>
      <c r="AH41" s="13">
        <f t="shared" si="8"/>
        <v>12</v>
      </c>
    </row>
    <row r="42" spans="1:34" x14ac:dyDescent="0.25">
      <c r="A42" s="1">
        <v>2312</v>
      </c>
      <c r="B42" s="1">
        <v>2</v>
      </c>
      <c r="C42" s="1" t="s">
        <v>180</v>
      </c>
      <c r="D42" s="1" t="s">
        <v>183</v>
      </c>
      <c r="E42" s="14">
        <v>12371605</v>
      </c>
      <c r="F42" s="15">
        <v>27501000909722</v>
      </c>
      <c r="G42" s="2">
        <v>7501000909728</v>
      </c>
      <c r="H42" s="8" t="s">
        <v>80</v>
      </c>
      <c r="I42" s="9">
        <v>12</v>
      </c>
      <c r="J42" s="10">
        <v>114.72164948453609</v>
      </c>
      <c r="K42" s="3">
        <f t="shared" si="9"/>
        <v>9.5601374570446733</v>
      </c>
      <c r="L42" s="1">
        <v>3</v>
      </c>
      <c r="M42" s="1">
        <v>0</v>
      </c>
      <c r="N42" s="3">
        <f t="shared" si="10"/>
        <v>9.2733333333333334</v>
      </c>
      <c r="O42" s="11">
        <v>0</v>
      </c>
      <c r="P42" s="11">
        <v>0</v>
      </c>
      <c r="Q42" s="12">
        <f t="shared" si="11"/>
        <v>9.2733333333333334</v>
      </c>
      <c r="R42" s="13">
        <v>0</v>
      </c>
      <c r="S42" s="13">
        <v>0</v>
      </c>
      <c r="T42" s="13">
        <v>0</v>
      </c>
      <c r="U42" s="13">
        <v>0</v>
      </c>
      <c r="V42" s="13">
        <v>1</v>
      </c>
      <c r="W42" s="28"/>
      <c r="X42" s="19">
        <f t="shared" si="12"/>
        <v>1</v>
      </c>
      <c r="Y42" s="20">
        <f t="shared" si="13"/>
        <v>111.28</v>
      </c>
      <c r="AA42" s="22" t="s">
        <v>259</v>
      </c>
      <c r="AB42" s="24">
        <f t="shared" si="14"/>
        <v>0</v>
      </c>
      <c r="AD42" s="13">
        <f t="shared" si="6"/>
        <v>0</v>
      </c>
      <c r="AE42" s="13">
        <v>1</v>
      </c>
      <c r="AG42" s="13">
        <f t="shared" si="7"/>
        <v>0</v>
      </c>
      <c r="AH42" s="13">
        <f t="shared" si="8"/>
        <v>12</v>
      </c>
    </row>
    <row r="43" spans="1:34" x14ac:dyDescent="0.25">
      <c r="A43" s="1">
        <v>2312</v>
      </c>
      <c r="B43" s="1">
        <v>2</v>
      </c>
      <c r="C43" s="1" t="s">
        <v>180</v>
      </c>
      <c r="D43" s="1" t="s">
        <v>183</v>
      </c>
      <c r="E43" s="14">
        <v>12371354</v>
      </c>
      <c r="F43" s="15">
        <v>27501000909739</v>
      </c>
      <c r="G43" s="2">
        <v>7501000909735</v>
      </c>
      <c r="H43" s="8" t="s">
        <v>79</v>
      </c>
      <c r="I43" s="9">
        <v>12</v>
      </c>
      <c r="J43" s="10">
        <v>114.72164948453609</v>
      </c>
      <c r="K43" s="3">
        <f t="shared" si="9"/>
        <v>9.5601374570446733</v>
      </c>
      <c r="L43" s="1">
        <v>3</v>
      </c>
      <c r="M43" s="1">
        <v>0</v>
      </c>
      <c r="N43" s="3">
        <f t="shared" si="10"/>
        <v>9.2733333333333334</v>
      </c>
      <c r="O43" s="11">
        <v>0</v>
      </c>
      <c r="P43" s="11">
        <v>0</v>
      </c>
      <c r="Q43" s="12">
        <f t="shared" si="11"/>
        <v>9.2733333333333334</v>
      </c>
      <c r="R43" s="13">
        <v>3</v>
      </c>
      <c r="S43" s="13">
        <v>0</v>
      </c>
      <c r="T43" s="13">
        <v>0</v>
      </c>
      <c r="U43" s="13">
        <v>3</v>
      </c>
      <c r="V43" s="13">
        <v>3</v>
      </c>
      <c r="W43" s="28"/>
      <c r="X43" s="19">
        <f t="shared" si="12"/>
        <v>9</v>
      </c>
      <c r="Y43" s="20">
        <f t="shared" si="13"/>
        <v>1001.52</v>
      </c>
      <c r="AA43" s="22" t="s">
        <v>260</v>
      </c>
      <c r="AB43" s="24">
        <f t="shared" si="14"/>
        <v>0</v>
      </c>
      <c r="AD43" s="13">
        <f t="shared" si="6"/>
        <v>6</v>
      </c>
      <c r="AE43" s="13">
        <v>3</v>
      </c>
      <c r="AG43" s="13">
        <f t="shared" si="7"/>
        <v>72</v>
      </c>
      <c r="AH43" s="13">
        <f t="shared" si="8"/>
        <v>36</v>
      </c>
    </row>
    <row r="44" spans="1:34" x14ac:dyDescent="0.25">
      <c r="A44" s="1">
        <v>2312</v>
      </c>
      <c r="B44" s="1">
        <v>2</v>
      </c>
      <c r="C44" s="1" t="s">
        <v>180</v>
      </c>
      <c r="D44" s="1" t="s">
        <v>183</v>
      </c>
      <c r="E44" s="14">
        <v>12371355</v>
      </c>
      <c r="F44" s="15">
        <v>27501000909746</v>
      </c>
      <c r="G44" s="2">
        <v>7501000909742</v>
      </c>
      <c r="H44" s="8" t="s">
        <v>137</v>
      </c>
      <c r="I44" s="9">
        <v>12</v>
      </c>
      <c r="J44" s="10">
        <v>114.72164948453609</v>
      </c>
      <c r="K44" s="3">
        <f t="shared" si="9"/>
        <v>9.5601374570446733</v>
      </c>
      <c r="L44" s="1">
        <v>3</v>
      </c>
      <c r="M44" s="1">
        <v>0</v>
      </c>
      <c r="N44" s="3">
        <f t="shared" si="10"/>
        <v>9.2733333333333334</v>
      </c>
      <c r="O44" s="11">
        <v>0</v>
      </c>
      <c r="P44" s="11">
        <v>0</v>
      </c>
      <c r="Q44" s="12">
        <f t="shared" si="11"/>
        <v>9.2733333333333334</v>
      </c>
      <c r="R44" s="13">
        <v>1</v>
      </c>
      <c r="S44" s="13">
        <v>0</v>
      </c>
      <c r="T44" s="13">
        <v>2</v>
      </c>
      <c r="U44" s="13">
        <v>3</v>
      </c>
      <c r="V44" s="13">
        <v>3</v>
      </c>
      <c r="W44" s="28"/>
      <c r="X44" s="19">
        <f t="shared" si="12"/>
        <v>9</v>
      </c>
      <c r="Y44" s="20">
        <f t="shared" si="13"/>
        <v>1001.52</v>
      </c>
      <c r="AA44" s="22" t="s">
        <v>261</v>
      </c>
      <c r="AB44" s="24">
        <f t="shared" si="14"/>
        <v>0</v>
      </c>
      <c r="AD44" s="13">
        <f t="shared" si="6"/>
        <v>6</v>
      </c>
      <c r="AE44" s="13">
        <v>3</v>
      </c>
      <c r="AG44" s="13">
        <f t="shared" si="7"/>
        <v>72</v>
      </c>
      <c r="AH44" s="13">
        <f t="shared" si="8"/>
        <v>36</v>
      </c>
    </row>
    <row r="45" spans="1:34" x14ac:dyDescent="0.25">
      <c r="A45" s="1">
        <v>2312</v>
      </c>
      <c r="B45" s="1">
        <v>2</v>
      </c>
      <c r="C45" s="1" t="s">
        <v>180</v>
      </c>
      <c r="D45" s="1" t="s">
        <v>183</v>
      </c>
      <c r="E45" s="14">
        <v>12371353</v>
      </c>
      <c r="F45" s="15">
        <v>27501000909753</v>
      </c>
      <c r="G45" s="2">
        <v>7501000909759</v>
      </c>
      <c r="H45" s="8" t="s">
        <v>27</v>
      </c>
      <c r="I45" s="9">
        <v>12</v>
      </c>
      <c r="J45" s="10">
        <v>114.72164948453609</v>
      </c>
      <c r="K45" s="3">
        <f t="shared" si="9"/>
        <v>9.5601374570446733</v>
      </c>
      <c r="L45" s="1">
        <v>3</v>
      </c>
      <c r="M45" s="1">
        <v>0</v>
      </c>
      <c r="N45" s="3">
        <f t="shared" si="10"/>
        <v>9.2733333333333334</v>
      </c>
      <c r="O45" s="11">
        <v>0</v>
      </c>
      <c r="P45" s="11">
        <v>0</v>
      </c>
      <c r="Q45" s="12">
        <f t="shared" si="11"/>
        <v>9.2733333333333334</v>
      </c>
      <c r="R45" s="13">
        <v>1</v>
      </c>
      <c r="S45" s="13">
        <v>0</v>
      </c>
      <c r="T45" s="13">
        <v>0</v>
      </c>
      <c r="U45" s="13">
        <v>3</v>
      </c>
      <c r="V45" s="13">
        <v>0</v>
      </c>
      <c r="W45" s="28"/>
      <c r="X45" s="19">
        <f t="shared" si="12"/>
        <v>4</v>
      </c>
      <c r="Y45" s="20">
        <f t="shared" si="13"/>
        <v>445.12</v>
      </c>
      <c r="AA45" s="22" t="s">
        <v>262</v>
      </c>
      <c r="AB45" s="24">
        <f t="shared" si="14"/>
        <v>0</v>
      </c>
      <c r="AD45" s="13">
        <f t="shared" si="6"/>
        <v>4</v>
      </c>
      <c r="AE45" s="13">
        <v>0</v>
      </c>
      <c r="AG45" s="13">
        <f t="shared" si="7"/>
        <v>48</v>
      </c>
      <c r="AH45" s="13">
        <f t="shared" si="8"/>
        <v>0</v>
      </c>
    </row>
    <row r="46" spans="1:34" x14ac:dyDescent="0.25">
      <c r="A46" s="1">
        <v>2312</v>
      </c>
      <c r="B46" s="1">
        <v>2</v>
      </c>
      <c r="C46" s="1" t="s">
        <v>180</v>
      </c>
      <c r="D46" s="1" t="s">
        <v>181</v>
      </c>
      <c r="E46" s="14">
        <v>12373779</v>
      </c>
      <c r="F46" s="15">
        <v>17501058634266</v>
      </c>
      <c r="G46" s="2">
        <v>7501000910397</v>
      </c>
      <c r="H46" s="8" t="s">
        <v>100</v>
      </c>
      <c r="I46" s="9">
        <v>12</v>
      </c>
      <c r="J46" s="10">
        <v>119.04301075268818</v>
      </c>
      <c r="K46" s="3">
        <f t="shared" si="9"/>
        <v>9.9202508960573486</v>
      </c>
      <c r="L46" s="1">
        <v>7.0000000000000009</v>
      </c>
      <c r="M46" s="1">
        <v>0</v>
      </c>
      <c r="N46" s="3">
        <f t="shared" si="10"/>
        <v>9.225833333333334</v>
      </c>
      <c r="O46" s="11">
        <v>0</v>
      </c>
      <c r="P46" s="11">
        <v>0</v>
      </c>
      <c r="Q46" s="12">
        <f t="shared" si="11"/>
        <v>9.225833333333334</v>
      </c>
      <c r="R46" s="13">
        <v>0</v>
      </c>
      <c r="S46" s="13">
        <v>0</v>
      </c>
      <c r="T46" s="13">
        <v>0</v>
      </c>
      <c r="U46" s="13">
        <v>1</v>
      </c>
      <c r="V46" s="13">
        <v>0</v>
      </c>
      <c r="W46" s="28"/>
      <c r="X46" s="19">
        <f t="shared" si="12"/>
        <v>1</v>
      </c>
      <c r="Y46" s="20">
        <f t="shared" si="13"/>
        <v>110.71000000000001</v>
      </c>
      <c r="AA46" s="22" t="s">
        <v>263</v>
      </c>
      <c r="AB46" s="24">
        <f t="shared" si="14"/>
        <v>0</v>
      </c>
      <c r="AD46" s="13">
        <f t="shared" si="6"/>
        <v>1</v>
      </c>
      <c r="AE46" s="13">
        <v>0</v>
      </c>
      <c r="AG46" s="13">
        <f t="shared" si="7"/>
        <v>12</v>
      </c>
      <c r="AH46" s="13">
        <f t="shared" si="8"/>
        <v>0</v>
      </c>
    </row>
    <row r="47" spans="1:34" x14ac:dyDescent="0.25">
      <c r="A47" s="1">
        <v>2312</v>
      </c>
      <c r="B47" s="1">
        <v>2</v>
      </c>
      <c r="C47" s="1" t="s">
        <v>173</v>
      </c>
      <c r="D47" s="1" t="s">
        <v>184</v>
      </c>
      <c r="E47" s="14">
        <v>12386359</v>
      </c>
      <c r="F47" s="15">
        <v>17501000911742</v>
      </c>
      <c r="G47" s="2">
        <v>7501000911745</v>
      </c>
      <c r="H47" s="8" t="s">
        <v>2</v>
      </c>
      <c r="I47" s="9">
        <v>24</v>
      </c>
      <c r="J47" s="10">
        <v>1597.4353205849268</v>
      </c>
      <c r="K47" s="3">
        <f t="shared" si="9"/>
        <v>66.559805024371954</v>
      </c>
      <c r="L47" s="1">
        <v>11.1</v>
      </c>
      <c r="M47" s="1">
        <v>0</v>
      </c>
      <c r="N47" s="3">
        <f t="shared" si="10"/>
        <v>59.171666666666667</v>
      </c>
      <c r="O47" s="11">
        <v>0</v>
      </c>
      <c r="P47" s="11">
        <v>0</v>
      </c>
      <c r="Q47" s="12">
        <f t="shared" si="11"/>
        <v>59.171666666666667</v>
      </c>
      <c r="R47" s="13">
        <v>1</v>
      </c>
      <c r="S47" s="13">
        <v>0</v>
      </c>
      <c r="T47" s="13">
        <v>0</v>
      </c>
      <c r="U47" s="13">
        <v>0</v>
      </c>
      <c r="V47" s="13">
        <v>0</v>
      </c>
      <c r="W47" s="28"/>
      <c r="X47" s="19">
        <f t="shared" si="12"/>
        <v>1</v>
      </c>
      <c r="Y47" s="20">
        <f t="shared" si="13"/>
        <v>1420.12</v>
      </c>
      <c r="AA47" s="22" t="s">
        <v>264</v>
      </c>
      <c r="AB47" s="24">
        <f t="shared" si="14"/>
        <v>0</v>
      </c>
      <c r="AD47" s="13">
        <f t="shared" si="6"/>
        <v>1</v>
      </c>
      <c r="AE47" s="13">
        <v>0</v>
      </c>
      <c r="AG47" s="13">
        <f t="shared" si="7"/>
        <v>24</v>
      </c>
      <c r="AH47" s="13">
        <f t="shared" si="8"/>
        <v>0</v>
      </c>
    </row>
    <row r="48" spans="1:34" x14ac:dyDescent="0.25">
      <c r="A48" s="1">
        <v>2312</v>
      </c>
      <c r="B48" s="1">
        <v>2</v>
      </c>
      <c r="C48" s="1" t="s">
        <v>185</v>
      </c>
      <c r="D48" s="1" t="s">
        <v>186</v>
      </c>
      <c r="E48" s="14">
        <v>12391719</v>
      </c>
      <c r="F48" s="15">
        <v>17501000911964</v>
      </c>
      <c r="G48" s="2">
        <v>7501000911967</v>
      </c>
      <c r="H48" s="8" t="s">
        <v>126</v>
      </c>
      <c r="I48" s="9">
        <v>24</v>
      </c>
      <c r="J48" s="10">
        <v>333.6</v>
      </c>
      <c r="K48" s="3">
        <f t="shared" si="9"/>
        <v>13.9</v>
      </c>
      <c r="L48" s="1">
        <v>4.5999999999999996</v>
      </c>
      <c r="M48" s="1">
        <v>0</v>
      </c>
      <c r="N48" s="3">
        <f t="shared" si="10"/>
        <v>13.260600000000002</v>
      </c>
      <c r="O48" s="11">
        <v>0</v>
      </c>
      <c r="P48" s="11">
        <v>0</v>
      </c>
      <c r="Q48" s="12">
        <f t="shared" si="11"/>
        <v>13.260600000000002</v>
      </c>
      <c r="R48" s="13">
        <v>1</v>
      </c>
      <c r="S48" s="13">
        <v>0</v>
      </c>
      <c r="T48" s="13">
        <v>2</v>
      </c>
      <c r="U48" s="13">
        <v>3</v>
      </c>
      <c r="V48" s="13">
        <v>6</v>
      </c>
      <c r="W48" s="28"/>
      <c r="X48" s="19">
        <f t="shared" si="12"/>
        <v>12</v>
      </c>
      <c r="Y48" s="20">
        <f t="shared" si="13"/>
        <v>3819.0528000000004</v>
      </c>
      <c r="AA48" s="22" t="s">
        <v>265</v>
      </c>
      <c r="AB48" s="24">
        <f t="shared" si="14"/>
        <v>0</v>
      </c>
      <c r="AD48" s="13">
        <f t="shared" si="6"/>
        <v>6</v>
      </c>
      <c r="AE48" s="13">
        <v>6</v>
      </c>
      <c r="AG48" s="13">
        <f t="shared" si="7"/>
        <v>144</v>
      </c>
      <c r="AH48" s="13">
        <f t="shared" si="8"/>
        <v>144</v>
      </c>
    </row>
    <row r="49" spans="1:34" x14ac:dyDescent="0.25">
      <c r="A49" s="1">
        <v>2312</v>
      </c>
      <c r="B49" s="1">
        <v>2</v>
      </c>
      <c r="C49" s="1" t="s">
        <v>187</v>
      </c>
      <c r="D49" s="1" t="s">
        <v>188</v>
      </c>
      <c r="E49" s="14">
        <v>12277790</v>
      </c>
      <c r="F49" s="15">
        <v>17501000912619</v>
      </c>
      <c r="G49" s="2">
        <v>7501000912612</v>
      </c>
      <c r="H49" s="8" t="s">
        <v>85</v>
      </c>
      <c r="I49" s="9">
        <v>24</v>
      </c>
      <c r="J49" s="10">
        <v>358.56</v>
      </c>
      <c r="K49" s="3">
        <f t="shared" si="9"/>
        <v>14.94</v>
      </c>
      <c r="L49" s="1">
        <v>11.8</v>
      </c>
      <c r="M49" s="1">
        <v>0</v>
      </c>
      <c r="N49" s="3">
        <f t="shared" si="10"/>
        <v>13.17708</v>
      </c>
      <c r="O49" s="11">
        <v>0</v>
      </c>
      <c r="P49" s="11">
        <v>0</v>
      </c>
      <c r="Q49" s="12">
        <f t="shared" si="11"/>
        <v>13.17708</v>
      </c>
      <c r="R49" s="13">
        <v>1</v>
      </c>
      <c r="S49" s="13">
        <v>0</v>
      </c>
      <c r="T49" s="13">
        <v>0</v>
      </c>
      <c r="U49" s="13">
        <v>7</v>
      </c>
      <c r="V49" s="13">
        <v>1</v>
      </c>
      <c r="W49" s="28"/>
      <c r="X49" s="19">
        <f t="shared" si="12"/>
        <v>9</v>
      </c>
      <c r="Y49" s="20">
        <f t="shared" si="13"/>
        <v>2846.24928</v>
      </c>
      <c r="AA49" s="22" t="s">
        <v>266</v>
      </c>
      <c r="AB49" s="24">
        <f t="shared" si="14"/>
        <v>0</v>
      </c>
      <c r="AD49" s="13">
        <f t="shared" si="6"/>
        <v>8</v>
      </c>
      <c r="AE49" s="13">
        <v>1</v>
      </c>
      <c r="AG49" s="13">
        <f t="shared" si="7"/>
        <v>192</v>
      </c>
      <c r="AH49" s="13">
        <f t="shared" si="8"/>
        <v>24</v>
      </c>
    </row>
    <row r="50" spans="1:34" x14ac:dyDescent="0.25">
      <c r="A50" s="1">
        <v>2312</v>
      </c>
      <c r="B50" s="1">
        <v>2</v>
      </c>
      <c r="C50" s="1" t="s">
        <v>187</v>
      </c>
      <c r="D50" s="1" t="s">
        <v>188</v>
      </c>
      <c r="E50" s="14">
        <v>12349870</v>
      </c>
      <c r="F50" s="15">
        <v>17501058629231</v>
      </c>
      <c r="G50" s="2">
        <v>7501000912803</v>
      </c>
      <c r="H50" s="8" t="s">
        <v>37</v>
      </c>
      <c r="I50" s="9">
        <v>16</v>
      </c>
      <c r="J50" s="10">
        <v>368.96</v>
      </c>
      <c r="K50" s="3">
        <f t="shared" si="9"/>
        <v>23.06</v>
      </c>
      <c r="L50" s="1">
        <v>11.8</v>
      </c>
      <c r="M50" s="1">
        <v>0</v>
      </c>
      <c r="N50" s="3">
        <f t="shared" si="10"/>
        <v>20.338919999999998</v>
      </c>
      <c r="O50" s="11">
        <v>0</v>
      </c>
      <c r="P50" s="11">
        <v>0</v>
      </c>
      <c r="Q50" s="12">
        <f t="shared" si="11"/>
        <v>20.338919999999998</v>
      </c>
      <c r="R50" s="13">
        <v>20</v>
      </c>
      <c r="S50" s="13">
        <v>20</v>
      </c>
      <c r="T50" s="13">
        <v>0</v>
      </c>
      <c r="U50" s="13">
        <v>70</v>
      </c>
      <c r="V50" s="13">
        <v>20</v>
      </c>
      <c r="W50" s="28"/>
      <c r="X50" s="19">
        <f t="shared" si="12"/>
        <v>130</v>
      </c>
      <c r="Y50" s="20">
        <f t="shared" si="13"/>
        <v>42304.953599999993</v>
      </c>
      <c r="AA50" s="22" t="s">
        <v>267</v>
      </c>
      <c r="AB50" s="24">
        <f t="shared" si="14"/>
        <v>0</v>
      </c>
      <c r="AD50" s="13">
        <f t="shared" si="6"/>
        <v>110</v>
      </c>
      <c r="AE50" s="13">
        <v>20</v>
      </c>
      <c r="AG50" s="13">
        <f t="shared" si="7"/>
        <v>1760</v>
      </c>
      <c r="AH50" s="13">
        <f t="shared" si="8"/>
        <v>320</v>
      </c>
    </row>
    <row r="51" spans="1:34" x14ac:dyDescent="0.25">
      <c r="A51" s="1">
        <v>2312</v>
      </c>
      <c r="B51" s="1">
        <v>2</v>
      </c>
      <c r="C51" s="1" t="s">
        <v>185</v>
      </c>
      <c r="D51" s="1" t="s">
        <v>186</v>
      </c>
      <c r="E51" s="14">
        <v>12280420</v>
      </c>
      <c r="F51" s="15">
        <v>17501000913364</v>
      </c>
      <c r="G51" s="2">
        <v>7501000913367</v>
      </c>
      <c r="H51" s="8" t="s">
        <v>147</v>
      </c>
      <c r="I51" s="9">
        <v>48</v>
      </c>
      <c r="J51" s="10">
        <v>759.36</v>
      </c>
      <c r="K51" s="3">
        <f t="shared" si="9"/>
        <v>15.82</v>
      </c>
      <c r="L51" s="1">
        <v>4.5999999999999996</v>
      </c>
      <c r="M51" s="1">
        <v>0</v>
      </c>
      <c r="N51" s="3">
        <f t="shared" si="10"/>
        <v>15.092280000000001</v>
      </c>
      <c r="O51" s="11">
        <v>0</v>
      </c>
      <c r="P51" s="11">
        <v>0</v>
      </c>
      <c r="Q51" s="12">
        <f t="shared" si="11"/>
        <v>15.092280000000001</v>
      </c>
      <c r="R51" s="13">
        <v>0</v>
      </c>
      <c r="S51" s="13">
        <v>1</v>
      </c>
      <c r="T51" s="13">
        <v>0</v>
      </c>
      <c r="U51" s="13">
        <v>0</v>
      </c>
      <c r="V51" s="13">
        <v>2</v>
      </c>
      <c r="W51" s="28"/>
      <c r="X51" s="19">
        <f t="shared" si="12"/>
        <v>3</v>
      </c>
      <c r="Y51" s="20">
        <f t="shared" si="13"/>
        <v>2173.2883200000001</v>
      </c>
      <c r="AA51" s="22" t="s">
        <v>268</v>
      </c>
      <c r="AB51" s="24">
        <f t="shared" si="14"/>
        <v>0</v>
      </c>
      <c r="AD51" s="13">
        <f t="shared" si="6"/>
        <v>1</v>
      </c>
      <c r="AE51" s="13">
        <v>2</v>
      </c>
      <c r="AG51" s="13">
        <f t="shared" si="7"/>
        <v>48</v>
      </c>
      <c r="AH51" s="13">
        <f t="shared" si="8"/>
        <v>96</v>
      </c>
    </row>
    <row r="52" spans="1:34" x14ac:dyDescent="0.25">
      <c r="A52" s="1">
        <v>2312</v>
      </c>
      <c r="B52" s="1">
        <v>2</v>
      </c>
      <c r="C52" s="1" t="s">
        <v>180</v>
      </c>
      <c r="D52" s="1" t="s">
        <v>189</v>
      </c>
      <c r="E52" s="14">
        <v>12085313</v>
      </c>
      <c r="F52" s="15">
        <v>27501000922219</v>
      </c>
      <c r="G52" s="2">
        <v>7501000922215</v>
      </c>
      <c r="H52" s="8" t="s">
        <v>142</v>
      </c>
      <c r="I52" s="9">
        <v>24</v>
      </c>
      <c r="J52" s="10">
        <v>282.00000000000006</v>
      </c>
      <c r="K52" s="3">
        <f t="shared" si="9"/>
        <v>11.750000000000002</v>
      </c>
      <c r="L52" s="1">
        <v>3</v>
      </c>
      <c r="M52" s="1">
        <v>0</v>
      </c>
      <c r="N52" s="3">
        <f t="shared" si="10"/>
        <v>11.397500000000001</v>
      </c>
      <c r="O52" s="11">
        <v>0</v>
      </c>
      <c r="P52" s="11">
        <v>0</v>
      </c>
      <c r="Q52" s="12">
        <f t="shared" si="11"/>
        <v>11.397500000000001</v>
      </c>
      <c r="R52" s="13">
        <v>1</v>
      </c>
      <c r="S52" s="13">
        <v>1</v>
      </c>
      <c r="T52" s="13">
        <v>0</v>
      </c>
      <c r="U52" s="13">
        <v>2</v>
      </c>
      <c r="V52" s="13">
        <v>0</v>
      </c>
      <c r="W52" s="28"/>
      <c r="X52" s="19">
        <f t="shared" si="12"/>
        <v>4</v>
      </c>
      <c r="Y52" s="20">
        <f t="shared" si="13"/>
        <v>1094.1600000000001</v>
      </c>
      <c r="AA52" s="22" t="s">
        <v>269</v>
      </c>
      <c r="AB52" s="24">
        <f t="shared" si="14"/>
        <v>0</v>
      </c>
      <c r="AD52" s="13">
        <f t="shared" si="6"/>
        <v>4</v>
      </c>
      <c r="AE52" s="13">
        <v>0</v>
      </c>
      <c r="AG52" s="13">
        <f t="shared" si="7"/>
        <v>96</v>
      </c>
      <c r="AH52" s="13">
        <f t="shared" si="8"/>
        <v>0</v>
      </c>
    </row>
    <row r="53" spans="1:34" x14ac:dyDescent="0.25">
      <c r="A53" s="1">
        <v>2312</v>
      </c>
      <c r="B53" s="1">
        <v>2</v>
      </c>
      <c r="C53" s="1" t="s">
        <v>180</v>
      </c>
      <c r="D53" s="1" t="s">
        <v>189</v>
      </c>
      <c r="E53" s="14">
        <v>12085359</v>
      </c>
      <c r="F53" s="15">
        <v>27501000922233</v>
      </c>
      <c r="G53" s="2">
        <v>7501000922239</v>
      </c>
      <c r="H53" s="8" t="s">
        <v>30</v>
      </c>
      <c r="I53" s="9">
        <v>24</v>
      </c>
      <c r="J53" s="10">
        <v>282.00000000000006</v>
      </c>
      <c r="K53" s="3">
        <f t="shared" si="9"/>
        <v>11.750000000000002</v>
      </c>
      <c r="L53" s="1">
        <v>3</v>
      </c>
      <c r="M53" s="1">
        <v>0</v>
      </c>
      <c r="N53" s="3">
        <f t="shared" si="10"/>
        <v>11.397500000000001</v>
      </c>
      <c r="O53" s="11">
        <v>0</v>
      </c>
      <c r="P53" s="11">
        <v>0</v>
      </c>
      <c r="Q53" s="12">
        <f t="shared" si="11"/>
        <v>11.397500000000001</v>
      </c>
      <c r="R53" s="13">
        <v>2</v>
      </c>
      <c r="S53" s="13">
        <v>1</v>
      </c>
      <c r="T53" s="13">
        <v>1</v>
      </c>
      <c r="U53" s="13">
        <v>2</v>
      </c>
      <c r="V53" s="13">
        <v>2</v>
      </c>
      <c r="W53" s="28"/>
      <c r="X53" s="19">
        <f t="shared" si="12"/>
        <v>8</v>
      </c>
      <c r="Y53" s="20">
        <f t="shared" si="13"/>
        <v>2188.3200000000002</v>
      </c>
      <c r="AA53" s="22" t="s">
        <v>270</v>
      </c>
      <c r="AB53" s="24">
        <f t="shared" si="14"/>
        <v>0</v>
      </c>
      <c r="AD53" s="13">
        <f t="shared" si="6"/>
        <v>6</v>
      </c>
      <c r="AE53" s="13">
        <v>2</v>
      </c>
      <c r="AG53" s="13">
        <f t="shared" si="7"/>
        <v>144</v>
      </c>
      <c r="AH53" s="13">
        <f t="shared" si="8"/>
        <v>48</v>
      </c>
    </row>
    <row r="54" spans="1:34" x14ac:dyDescent="0.25">
      <c r="A54" s="1">
        <v>2312</v>
      </c>
      <c r="B54" s="1">
        <v>2</v>
      </c>
      <c r="C54" s="1" t="s">
        <v>180</v>
      </c>
      <c r="D54" s="1" t="s">
        <v>189</v>
      </c>
      <c r="E54" s="14">
        <v>12085425</v>
      </c>
      <c r="F54" s="15">
        <v>27501000922240</v>
      </c>
      <c r="G54" s="2">
        <v>7501000922246</v>
      </c>
      <c r="H54" s="8" t="s">
        <v>29</v>
      </c>
      <c r="I54" s="9">
        <v>24</v>
      </c>
      <c r="J54" s="10">
        <v>282.00000000000006</v>
      </c>
      <c r="K54" s="3">
        <f t="shared" si="9"/>
        <v>11.750000000000002</v>
      </c>
      <c r="L54" s="1">
        <v>3</v>
      </c>
      <c r="M54" s="1">
        <v>0</v>
      </c>
      <c r="N54" s="3">
        <f t="shared" si="10"/>
        <v>11.397500000000001</v>
      </c>
      <c r="O54" s="11">
        <v>0</v>
      </c>
      <c r="P54" s="11">
        <v>0</v>
      </c>
      <c r="Q54" s="12">
        <f t="shared" si="11"/>
        <v>11.397500000000001</v>
      </c>
      <c r="R54" s="13">
        <v>0</v>
      </c>
      <c r="S54" s="13">
        <v>0</v>
      </c>
      <c r="T54" s="13">
        <v>0</v>
      </c>
      <c r="U54" s="13">
        <v>2</v>
      </c>
      <c r="V54" s="13">
        <v>1</v>
      </c>
      <c r="W54" s="28"/>
      <c r="X54" s="19">
        <f t="shared" si="12"/>
        <v>3</v>
      </c>
      <c r="Y54" s="20">
        <f t="shared" si="13"/>
        <v>820.62000000000012</v>
      </c>
      <c r="AA54" s="22" t="s">
        <v>271</v>
      </c>
      <c r="AB54" s="24">
        <f t="shared" si="14"/>
        <v>0</v>
      </c>
      <c r="AD54" s="13">
        <f t="shared" si="6"/>
        <v>2</v>
      </c>
      <c r="AE54" s="13">
        <v>1</v>
      </c>
      <c r="AG54" s="13">
        <f t="shared" si="7"/>
        <v>48</v>
      </c>
      <c r="AH54" s="13">
        <f t="shared" si="8"/>
        <v>24</v>
      </c>
    </row>
    <row r="55" spans="1:34" x14ac:dyDescent="0.25">
      <c r="A55" s="1">
        <v>2312</v>
      </c>
      <c r="B55" s="1">
        <v>2</v>
      </c>
      <c r="C55" s="1" t="s">
        <v>180</v>
      </c>
      <c r="D55" s="1" t="s">
        <v>182</v>
      </c>
      <c r="E55" s="14">
        <v>12350359</v>
      </c>
      <c r="F55" s="15">
        <v>17501058633993</v>
      </c>
      <c r="G55" s="2">
        <v>7501000942008</v>
      </c>
      <c r="H55" s="8" t="s">
        <v>70</v>
      </c>
      <c r="I55" s="9">
        <v>6</v>
      </c>
      <c r="J55" s="10">
        <v>178.74489795918367</v>
      </c>
      <c r="K55" s="3">
        <f t="shared" si="9"/>
        <v>29.790816326530614</v>
      </c>
      <c r="L55" s="1">
        <v>2</v>
      </c>
      <c r="M55" s="1">
        <v>0</v>
      </c>
      <c r="N55" s="3">
        <f t="shared" si="10"/>
        <v>29.195</v>
      </c>
      <c r="O55" s="11">
        <v>0</v>
      </c>
      <c r="P55" s="11">
        <v>0</v>
      </c>
      <c r="Q55" s="12">
        <f t="shared" si="11"/>
        <v>29.195</v>
      </c>
      <c r="R55" s="13">
        <v>0</v>
      </c>
      <c r="S55" s="13">
        <v>1</v>
      </c>
      <c r="T55" s="13">
        <v>1</v>
      </c>
      <c r="U55" s="13">
        <v>1</v>
      </c>
      <c r="V55" s="13">
        <v>0</v>
      </c>
      <c r="W55" s="28"/>
      <c r="X55" s="19">
        <f t="shared" si="12"/>
        <v>3</v>
      </c>
      <c r="Y55" s="20">
        <f t="shared" si="13"/>
        <v>525.51</v>
      </c>
      <c r="AA55" s="22" t="s">
        <v>272</v>
      </c>
      <c r="AB55" s="24">
        <f t="shared" si="14"/>
        <v>0</v>
      </c>
      <c r="AD55" s="13">
        <f t="shared" si="6"/>
        <v>3</v>
      </c>
      <c r="AE55" s="13">
        <v>0</v>
      </c>
      <c r="AG55" s="13">
        <f t="shared" si="7"/>
        <v>18</v>
      </c>
      <c r="AH55" s="13">
        <f t="shared" si="8"/>
        <v>0</v>
      </c>
    </row>
    <row r="56" spans="1:34" x14ac:dyDescent="0.25">
      <c r="A56" s="1">
        <v>2312</v>
      </c>
      <c r="B56" s="1">
        <v>2</v>
      </c>
      <c r="C56" s="1" t="s">
        <v>180</v>
      </c>
      <c r="D56" s="1" t="s">
        <v>182</v>
      </c>
      <c r="E56" s="14">
        <v>12350360</v>
      </c>
      <c r="F56" s="15">
        <v>17501058634006</v>
      </c>
      <c r="G56" s="2">
        <v>7501000942015</v>
      </c>
      <c r="H56" s="8" t="s">
        <v>138</v>
      </c>
      <c r="I56" s="9">
        <v>6</v>
      </c>
      <c r="J56" s="10">
        <v>178.74489795918367</v>
      </c>
      <c r="K56" s="3">
        <f t="shared" si="9"/>
        <v>29.790816326530614</v>
      </c>
      <c r="L56" s="1">
        <v>2</v>
      </c>
      <c r="M56" s="1">
        <v>0</v>
      </c>
      <c r="N56" s="3">
        <f t="shared" si="10"/>
        <v>29.195</v>
      </c>
      <c r="O56" s="11">
        <v>0</v>
      </c>
      <c r="P56" s="11">
        <v>0</v>
      </c>
      <c r="Q56" s="12">
        <f t="shared" si="11"/>
        <v>29.195</v>
      </c>
      <c r="R56" s="13">
        <v>2</v>
      </c>
      <c r="S56" s="13">
        <v>0</v>
      </c>
      <c r="T56" s="13">
        <v>1</v>
      </c>
      <c r="U56" s="13">
        <v>1</v>
      </c>
      <c r="V56" s="13">
        <v>0</v>
      </c>
      <c r="W56" s="28"/>
      <c r="X56" s="19">
        <f t="shared" si="12"/>
        <v>4</v>
      </c>
      <c r="Y56" s="20">
        <f t="shared" si="13"/>
        <v>700.68000000000006</v>
      </c>
      <c r="AA56" s="22" t="s">
        <v>273</v>
      </c>
      <c r="AB56" s="24">
        <f t="shared" si="14"/>
        <v>0</v>
      </c>
      <c r="AD56" s="13">
        <f t="shared" si="6"/>
        <v>4</v>
      </c>
      <c r="AE56" s="13">
        <v>0</v>
      </c>
      <c r="AG56" s="13">
        <f t="shared" si="7"/>
        <v>24</v>
      </c>
      <c r="AH56" s="13">
        <f t="shared" si="8"/>
        <v>0</v>
      </c>
    </row>
    <row r="57" spans="1:34" x14ac:dyDescent="0.25">
      <c r="A57" s="1">
        <v>2312</v>
      </c>
      <c r="B57" s="1">
        <v>2</v>
      </c>
      <c r="C57" s="1" t="s">
        <v>180</v>
      </c>
      <c r="D57" s="1" t="s">
        <v>182</v>
      </c>
      <c r="E57" s="14">
        <v>12351039</v>
      </c>
      <c r="F57" s="15">
        <v>17501058634013</v>
      </c>
      <c r="G57" s="2">
        <v>7501000942039</v>
      </c>
      <c r="H57" s="8" t="s">
        <v>121</v>
      </c>
      <c r="I57" s="9">
        <v>6</v>
      </c>
      <c r="J57" s="10">
        <v>178.74489795918367</v>
      </c>
      <c r="K57" s="3">
        <f t="shared" si="9"/>
        <v>29.790816326530614</v>
      </c>
      <c r="L57" s="1">
        <v>2</v>
      </c>
      <c r="M57" s="1">
        <v>0</v>
      </c>
      <c r="N57" s="3">
        <f t="shared" si="10"/>
        <v>29.195</v>
      </c>
      <c r="O57" s="11">
        <v>0</v>
      </c>
      <c r="P57" s="11">
        <v>0</v>
      </c>
      <c r="Q57" s="12">
        <f t="shared" si="11"/>
        <v>29.195</v>
      </c>
      <c r="R57" s="13">
        <v>1</v>
      </c>
      <c r="S57" s="13">
        <v>0</v>
      </c>
      <c r="T57" s="13">
        <v>0</v>
      </c>
      <c r="U57" s="13">
        <v>1</v>
      </c>
      <c r="V57" s="13">
        <v>0</v>
      </c>
      <c r="W57" s="28"/>
      <c r="X57" s="19">
        <f t="shared" si="12"/>
        <v>2</v>
      </c>
      <c r="Y57" s="20">
        <f t="shared" si="13"/>
        <v>350.34000000000003</v>
      </c>
      <c r="AA57" s="22" t="s">
        <v>274</v>
      </c>
      <c r="AB57" s="24">
        <f t="shared" si="14"/>
        <v>0</v>
      </c>
      <c r="AD57" s="13">
        <f t="shared" si="6"/>
        <v>2</v>
      </c>
      <c r="AE57" s="13">
        <v>0</v>
      </c>
      <c r="AG57" s="13">
        <f t="shared" si="7"/>
        <v>12</v>
      </c>
      <c r="AH57" s="13">
        <f t="shared" si="8"/>
        <v>0</v>
      </c>
    </row>
    <row r="58" spans="1:34" x14ac:dyDescent="0.25">
      <c r="A58" s="1">
        <v>2312</v>
      </c>
      <c r="B58" s="1">
        <v>2</v>
      </c>
      <c r="C58" s="1" t="s">
        <v>180</v>
      </c>
      <c r="D58" s="1" t="s">
        <v>189</v>
      </c>
      <c r="E58" s="14">
        <v>9590244</v>
      </c>
      <c r="F58" s="15">
        <v>27501000976960</v>
      </c>
      <c r="G58" s="2">
        <v>7501000976966</v>
      </c>
      <c r="H58" s="8" t="s">
        <v>73</v>
      </c>
      <c r="I58" s="9">
        <v>24</v>
      </c>
      <c r="J58" s="10">
        <v>322.08247422680415</v>
      </c>
      <c r="K58" s="3">
        <f t="shared" si="9"/>
        <v>13.420103092783506</v>
      </c>
      <c r="L58" s="1">
        <v>3</v>
      </c>
      <c r="M58" s="1">
        <v>0</v>
      </c>
      <c r="N58" s="3">
        <f t="shared" si="10"/>
        <v>13.0175</v>
      </c>
      <c r="O58" s="11">
        <v>0</v>
      </c>
      <c r="P58" s="11">
        <v>0</v>
      </c>
      <c r="Q58" s="12">
        <f t="shared" si="11"/>
        <v>13.0175</v>
      </c>
      <c r="R58" s="13">
        <v>1</v>
      </c>
      <c r="S58" s="13">
        <v>0</v>
      </c>
      <c r="T58" s="13">
        <v>0</v>
      </c>
      <c r="U58" s="13">
        <v>2</v>
      </c>
      <c r="V58" s="13">
        <v>0</v>
      </c>
      <c r="W58" s="28"/>
      <c r="X58" s="19">
        <f t="shared" si="12"/>
        <v>3</v>
      </c>
      <c r="Y58" s="20">
        <f t="shared" si="13"/>
        <v>937.26</v>
      </c>
      <c r="AA58" s="22" t="s">
        <v>275</v>
      </c>
      <c r="AB58" s="24">
        <f t="shared" si="14"/>
        <v>0</v>
      </c>
      <c r="AD58" s="13">
        <f t="shared" si="6"/>
        <v>3</v>
      </c>
      <c r="AE58" s="13">
        <v>0</v>
      </c>
      <c r="AG58" s="13">
        <f t="shared" si="7"/>
        <v>72</v>
      </c>
      <c r="AH58" s="13">
        <f t="shared" si="8"/>
        <v>0</v>
      </c>
    </row>
    <row r="59" spans="1:34" x14ac:dyDescent="0.25">
      <c r="A59" s="1">
        <v>2312</v>
      </c>
      <c r="B59" s="1">
        <v>2</v>
      </c>
      <c r="C59" s="1" t="s">
        <v>180</v>
      </c>
      <c r="D59" s="1" t="s">
        <v>189</v>
      </c>
      <c r="E59" s="14">
        <v>9590243</v>
      </c>
      <c r="F59" s="15">
        <v>27501000976977</v>
      </c>
      <c r="G59" s="2">
        <v>7501000976973</v>
      </c>
      <c r="H59" s="8" t="s">
        <v>150</v>
      </c>
      <c r="I59" s="9">
        <v>24</v>
      </c>
      <c r="J59" s="10">
        <v>322.08247422680415</v>
      </c>
      <c r="K59" s="3">
        <f t="shared" si="9"/>
        <v>13.420103092783506</v>
      </c>
      <c r="L59" s="1">
        <v>3</v>
      </c>
      <c r="M59" s="1">
        <v>0</v>
      </c>
      <c r="N59" s="3">
        <f t="shared" si="10"/>
        <v>13.0175</v>
      </c>
      <c r="O59" s="11">
        <v>0</v>
      </c>
      <c r="P59" s="11">
        <v>0</v>
      </c>
      <c r="Q59" s="12">
        <f t="shared" si="11"/>
        <v>13.0175</v>
      </c>
      <c r="R59" s="13">
        <v>1</v>
      </c>
      <c r="S59" s="13">
        <v>0</v>
      </c>
      <c r="T59" s="13">
        <v>1</v>
      </c>
      <c r="U59" s="13">
        <v>2</v>
      </c>
      <c r="V59" s="13">
        <v>0</v>
      </c>
      <c r="W59" s="28"/>
      <c r="X59" s="19">
        <f t="shared" si="12"/>
        <v>4</v>
      </c>
      <c r="Y59" s="20">
        <f t="shared" si="13"/>
        <v>1249.68</v>
      </c>
      <c r="AA59" s="22" t="s">
        <v>276</v>
      </c>
      <c r="AB59" s="24">
        <f t="shared" si="14"/>
        <v>0</v>
      </c>
      <c r="AD59" s="13">
        <f t="shared" si="6"/>
        <v>4</v>
      </c>
      <c r="AE59" s="13">
        <v>0</v>
      </c>
      <c r="AG59" s="13">
        <f t="shared" si="7"/>
        <v>96</v>
      </c>
      <c r="AH59" s="13">
        <f t="shared" si="8"/>
        <v>0</v>
      </c>
    </row>
    <row r="60" spans="1:34" x14ac:dyDescent="0.25">
      <c r="A60" s="1">
        <v>2312</v>
      </c>
      <c r="B60" s="1">
        <v>2</v>
      </c>
      <c r="C60" s="1" t="s">
        <v>185</v>
      </c>
      <c r="D60" s="1" t="s">
        <v>190</v>
      </c>
      <c r="E60" s="14">
        <v>8501042</v>
      </c>
      <c r="F60" s="15">
        <v>17501001610422</v>
      </c>
      <c r="G60" s="2">
        <v>7501001600426</v>
      </c>
      <c r="H60" s="8" t="s">
        <v>39</v>
      </c>
      <c r="I60" s="9">
        <v>24</v>
      </c>
      <c r="J60" s="10">
        <v>283.68</v>
      </c>
      <c r="K60" s="3">
        <f t="shared" si="9"/>
        <v>11.82</v>
      </c>
      <c r="L60" s="1">
        <v>7.1</v>
      </c>
      <c r="M60" s="1">
        <v>0</v>
      </c>
      <c r="N60" s="3">
        <f t="shared" si="10"/>
        <v>10.980780000000001</v>
      </c>
      <c r="O60" s="11">
        <v>0</v>
      </c>
      <c r="P60" s="11">
        <v>0</v>
      </c>
      <c r="Q60" s="12">
        <f t="shared" si="11"/>
        <v>10.980780000000001</v>
      </c>
      <c r="R60" s="13">
        <v>0</v>
      </c>
      <c r="S60" s="13">
        <v>3</v>
      </c>
      <c r="T60" s="13">
        <v>1</v>
      </c>
      <c r="U60" s="13">
        <v>4</v>
      </c>
      <c r="V60" s="13">
        <v>0</v>
      </c>
      <c r="W60" s="28"/>
      <c r="X60" s="19">
        <f t="shared" si="12"/>
        <v>8</v>
      </c>
      <c r="Y60" s="20">
        <f t="shared" si="13"/>
        <v>2108.3097600000001</v>
      </c>
      <c r="AA60" s="22" t="s">
        <v>277</v>
      </c>
      <c r="AB60" s="24">
        <f t="shared" si="14"/>
        <v>0</v>
      </c>
      <c r="AD60" s="13">
        <f t="shared" si="6"/>
        <v>8</v>
      </c>
      <c r="AE60" s="13">
        <v>0</v>
      </c>
      <c r="AG60" s="13">
        <f t="shared" si="7"/>
        <v>192</v>
      </c>
      <c r="AH60" s="13">
        <f t="shared" si="8"/>
        <v>0</v>
      </c>
    </row>
    <row r="61" spans="1:34" x14ac:dyDescent="0.25">
      <c r="A61" s="1">
        <v>2312</v>
      </c>
      <c r="B61" s="1">
        <v>2</v>
      </c>
      <c r="C61" s="1" t="s">
        <v>174</v>
      </c>
      <c r="D61" s="1" t="s">
        <v>191</v>
      </c>
      <c r="E61" s="14">
        <v>12065357</v>
      </c>
      <c r="F61" s="15">
        <v>27501001604107</v>
      </c>
      <c r="G61" s="2">
        <v>7501001604103</v>
      </c>
      <c r="H61" s="8" t="s">
        <v>41</v>
      </c>
      <c r="I61" s="9">
        <v>12</v>
      </c>
      <c r="J61" s="10">
        <v>322.32</v>
      </c>
      <c r="K61" s="3">
        <f t="shared" si="9"/>
        <v>26.86</v>
      </c>
      <c r="L61" s="1">
        <v>3.1</v>
      </c>
      <c r="M61" s="1">
        <v>0</v>
      </c>
      <c r="N61" s="3">
        <f t="shared" si="10"/>
        <v>26.027340000000002</v>
      </c>
      <c r="O61" s="11">
        <v>0</v>
      </c>
      <c r="P61" s="11">
        <v>0</v>
      </c>
      <c r="Q61" s="12">
        <f t="shared" si="11"/>
        <v>26.027340000000002</v>
      </c>
      <c r="R61" s="13">
        <v>1</v>
      </c>
      <c r="S61" s="13">
        <v>1</v>
      </c>
      <c r="T61" s="13">
        <v>1</v>
      </c>
      <c r="U61" s="13">
        <v>1</v>
      </c>
      <c r="V61" s="13">
        <v>1</v>
      </c>
      <c r="W61" s="28"/>
      <c r="X61" s="19">
        <f t="shared" si="12"/>
        <v>5</v>
      </c>
      <c r="Y61" s="20">
        <f t="shared" si="13"/>
        <v>1561.6404</v>
      </c>
      <c r="AA61" s="22" t="s">
        <v>278</v>
      </c>
      <c r="AB61" s="24">
        <f t="shared" si="14"/>
        <v>0</v>
      </c>
      <c r="AD61" s="13">
        <f t="shared" si="6"/>
        <v>4</v>
      </c>
      <c r="AE61" s="13">
        <v>1</v>
      </c>
      <c r="AG61" s="13">
        <f t="shared" si="7"/>
        <v>48</v>
      </c>
      <c r="AH61" s="13">
        <f t="shared" si="8"/>
        <v>12</v>
      </c>
    </row>
    <row r="62" spans="1:34" x14ac:dyDescent="0.25">
      <c r="A62" s="1">
        <v>2312</v>
      </c>
      <c r="B62" s="1">
        <v>2</v>
      </c>
      <c r="C62" s="1" t="s">
        <v>174</v>
      </c>
      <c r="D62" s="1" t="s">
        <v>191</v>
      </c>
      <c r="E62" s="14">
        <v>8500415</v>
      </c>
      <c r="F62" s="15">
        <v>17501001604155</v>
      </c>
      <c r="G62" s="2">
        <v>7501001604110</v>
      </c>
      <c r="H62" s="8" t="s">
        <v>40</v>
      </c>
      <c r="I62" s="9">
        <v>24</v>
      </c>
      <c r="J62" s="10">
        <v>1117.2</v>
      </c>
      <c r="K62" s="3">
        <f t="shared" si="9"/>
        <v>46.550000000000004</v>
      </c>
      <c r="L62" s="1">
        <v>3.1</v>
      </c>
      <c r="M62" s="1">
        <v>0</v>
      </c>
      <c r="N62" s="3">
        <f t="shared" si="10"/>
        <v>45.106950000000005</v>
      </c>
      <c r="O62" s="11">
        <v>0</v>
      </c>
      <c r="P62" s="11">
        <v>0</v>
      </c>
      <c r="Q62" s="12">
        <f t="shared" si="11"/>
        <v>45.106950000000005</v>
      </c>
      <c r="R62" s="13">
        <v>1</v>
      </c>
      <c r="S62" s="13">
        <v>0</v>
      </c>
      <c r="T62" s="13">
        <v>0</v>
      </c>
      <c r="U62" s="13">
        <v>1</v>
      </c>
      <c r="V62" s="13">
        <v>0</v>
      </c>
      <c r="W62" s="28"/>
      <c r="X62" s="19">
        <f t="shared" si="12"/>
        <v>2</v>
      </c>
      <c r="Y62" s="20">
        <f t="shared" si="13"/>
        <v>2165.1336000000001</v>
      </c>
      <c r="AA62" s="22" t="s">
        <v>279</v>
      </c>
      <c r="AB62" s="24">
        <f t="shared" si="14"/>
        <v>0</v>
      </c>
      <c r="AD62" s="13">
        <f t="shared" si="6"/>
        <v>2</v>
      </c>
      <c r="AE62" s="13">
        <v>0</v>
      </c>
      <c r="AG62" s="13">
        <f t="shared" si="7"/>
        <v>48</v>
      </c>
      <c r="AH62" s="13">
        <f t="shared" si="8"/>
        <v>0</v>
      </c>
    </row>
    <row r="63" spans="1:34" x14ac:dyDescent="0.25">
      <c r="A63" s="1">
        <v>2312</v>
      </c>
      <c r="B63" s="1">
        <v>2</v>
      </c>
      <c r="C63" s="1" t="s">
        <v>174</v>
      </c>
      <c r="D63" s="1" t="s">
        <v>192</v>
      </c>
      <c r="E63" s="14">
        <v>12080805</v>
      </c>
      <c r="F63" s="15">
        <v>37501001604319</v>
      </c>
      <c r="G63" s="2">
        <v>7501001604318</v>
      </c>
      <c r="H63" s="8" t="s">
        <v>17</v>
      </c>
      <c r="I63" s="9">
        <v>12</v>
      </c>
      <c r="J63" s="10">
        <v>322.32</v>
      </c>
      <c r="K63" s="3">
        <f t="shared" si="9"/>
        <v>26.86</v>
      </c>
      <c r="L63" s="1">
        <v>3.1</v>
      </c>
      <c r="M63" s="1">
        <v>0</v>
      </c>
      <c r="N63" s="3">
        <f t="shared" si="10"/>
        <v>26.027340000000002</v>
      </c>
      <c r="O63" s="11">
        <v>0</v>
      </c>
      <c r="P63" s="11">
        <v>0</v>
      </c>
      <c r="Q63" s="12">
        <f t="shared" si="11"/>
        <v>26.027340000000002</v>
      </c>
      <c r="R63" s="13">
        <v>0</v>
      </c>
      <c r="S63" s="13">
        <v>0</v>
      </c>
      <c r="T63" s="13">
        <v>2</v>
      </c>
      <c r="U63" s="13">
        <v>1</v>
      </c>
      <c r="V63" s="13">
        <v>4</v>
      </c>
      <c r="W63" s="28"/>
      <c r="X63" s="19">
        <f t="shared" si="12"/>
        <v>7</v>
      </c>
      <c r="Y63" s="20">
        <f t="shared" si="13"/>
        <v>2186.2965599999998</v>
      </c>
      <c r="AA63" s="22" t="s">
        <v>280</v>
      </c>
      <c r="AB63" s="24">
        <f t="shared" si="14"/>
        <v>0</v>
      </c>
      <c r="AD63" s="13">
        <f t="shared" si="6"/>
        <v>3</v>
      </c>
      <c r="AE63" s="13">
        <v>4</v>
      </c>
      <c r="AG63" s="13">
        <f t="shared" si="7"/>
        <v>36</v>
      </c>
      <c r="AH63" s="13">
        <f t="shared" si="8"/>
        <v>48</v>
      </c>
    </row>
    <row r="64" spans="1:34" x14ac:dyDescent="0.25">
      <c r="A64" s="1">
        <v>2312</v>
      </c>
      <c r="B64" s="1">
        <v>2</v>
      </c>
      <c r="C64" s="1" t="s">
        <v>174</v>
      </c>
      <c r="D64" s="1" t="s">
        <v>192</v>
      </c>
      <c r="E64" s="14">
        <v>8500432</v>
      </c>
      <c r="F64" s="15">
        <v>17501001604322</v>
      </c>
      <c r="G64" s="2">
        <v>7501001604325</v>
      </c>
      <c r="H64" s="8" t="s">
        <v>88</v>
      </c>
      <c r="I64" s="9">
        <v>24</v>
      </c>
      <c r="J64" s="10">
        <v>1119.5999999999999</v>
      </c>
      <c r="K64" s="3">
        <f t="shared" si="9"/>
        <v>46.65</v>
      </c>
      <c r="L64" s="1">
        <v>3.1</v>
      </c>
      <c r="M64" s="1">
        <v>0</v>
      </c>
      <c r="N64" s="3">
        <f t="shared" si="10"/>
        <v>45.203850000000003</v>
      </c>
      <c r="O64" s="11">
        <v>0</v>
      </c>
      <c r="P64" s="11">
        <v>0</v>
      </c>
      <c r="Q64" s="12">
        <f t="shared" si="11"/>
        <v>45.203850000000003</v>
      </c>
      <c r="R64" s="13">
        <v>0</v>
      </c>
      <c r="S64" s="13">
        <v>0</v>
      </c>
      <c r="T64" s="13">
        <v>0</v>
      </c>
      <c r="U64" s="13">
        <v>1</v>
      </c>
      <c r="V64" s="13">
        <v>0</v>
      </c>
      <c r="W64" s="28"/>
      <c r="X64" s="19">
        <f t="shared" si="12"/>
        <v>1</v>
      </c>
      <c r="Y64" s="20">
        <f t="shared" si="13"/>
        <v>1084.8924000000002</v>
      </c>
      <c r="AA64" s="22" t="s">
        <v>281</v>
      </c>
      <c r="AB64" s="24">
        <f t="shared" si="14"/>
        <v>0</v>
      </c>
      <c r="AD64" s="13">
        <f t="shared" si="6"/>
        <v>1</v>
      </c>
      <c r="AE64" s="13">
        <v>0</v>
      </c>
      <c r="AG64" s="13">
        <f t="shared" si="7"/>
        <v>24</v>
      </c>
      <c r="AH64" s="13">
        <f t="shared" si="8"/>
        <v>0</v>
      </c>
    </row>
    <row r="65" spans="1:34" x14ac:dyDescent="0.25">
      <c r="A65" s="1">
        <v>2312</v>
      </c>
      <c r="B65" s="1">
        <v>2</v>
      </c>
      <c r="C65" s="1" t="s">
        <v>175</v>
      </c>
      <c r="D65" s="1" t="s">
        <v>193</v>
      </c>
      <c r="E65" s="14">
        <v>8502516</v>
      </c>
      <c r="F65" s="15">
        <v>17501001625167</v>
      </c>
      <c r="G65" s="2">
        <v>7501001625160</v>
      </c>
      <c r="H65" s="8" t="s">
        <v>113</v>
      </c>
      <c r="I65" s="9">
        <v>14</v>
      </c>
      <c r="J65" s="10">
        <v>563.66492146596852</v>
      </c>
      <c r="K65" s="3">
        <f t="shared" si="9"/>
        <v>40.261780104712038</v>
      </c>
      <c r="L65" s="1">
        <v>4.5</v>
      </c>
      <c r="M65" s="1">
        <v>0</v>
      </c>
      <c r="N65" s="3">
        <f t="shared" si="10"/>
        <v>38.449999999999996</v>
      </c>
      <c r="O65" s="11">
        <v>0</v>
      </c>
      <c r="P65" s="11">
        <v>0</v>
      </c>
      <c r="Q65" s="12">
        <f t="shared" si="11"/>
        <v>38.449999999999996</v>
      </c>
      <c r="R65" s="13">
        <v>1</v>
      </c>
      <c r="S65" s="13">
        <v>0</v>
      </c>
      <c r="T65" s="13">
        <v>0</v>
      </c>
      <c r="U65" s="13">
        <v>2</v>
      </c>
      <c r="V65" s="13">
        <v>3</v>
      </c>
      <c r="W65" s="28"/>
      <c r="X65" s="19">
        <f t="shared" si="12"/>
        <v>6</v>
      </c>
      <c r="Y65" s="20">
        <f t="shared" si="13"/>
        <v>3229.7999999999997</v>
      </c>
      <c r="AA65" s="22" t="s">
        <v>282</v>
      </c>
      <c r="AB65" s="24">
        <f t="shared" si="14"/>
        <v>0</v>
      </c>
      <c r="AD65" s="13">
        <f t="shared" si="6"/>
        <v>3</v>
      </c>
      <c r="AE65" s="13">
        <v>3</v>
      </c>
      <c r="AG65" s="13">
        <f t="shared" si="7"/>
        <v>42</v>
      </c>
      <c r="AH65" s="13">
        <f t="shared" si="8"/>
        <v>42</v>
      </c>
    </row>
    <row r="66" spans="1:34" x14ac:dyDescent="0.25">
      <c r="A66" s="1">
        <v>2312</v>
      </c>
      <c r="B66" s="1">
        <v>2</v>
      </c>
      <c r="C66" s="1" t="s">
        <v>175</v>
      </c>
      <c r="D66" s="1" t="s">
        <v>193</v>
      </c>
      <c r="E66" s="14">
        <v>8502521</v>
      </c>
      <c r="F66" s="15">
        <v>17501001625211</v>
      </c>
      <c r="G66" s="2">
        <v>7501001625214</v>
      </c>
      <c r="H66" s="8" t="s">
        <v>151</v>
      </c>
      <c r="I66" s="9">
        <v>20</v>
      </c>
      <c r="J66" s="10">
        <v>393.20218579234967</v>
      </c>
      <c r="K66" s="3">
        <f t="shared" si="9"/>
        <v>19.660109289617484</v>
      </c>
      <c r="L66" s="1">
        <v>8.5</v>
      </c>
      <c r="M66" s="1">
        <v>0</v>
      </c>
      <c r="N66" s="3">
        <f t="shared" si="10"/>
        <v>17.988999999999997</v>
      </c>
      <c r="O66" s="11">
        <v>0</v>
      </c>
      <c r="P66" s="11">
        <v>0</v>
      </c>
      <c r="Q66" s="12">
        <f t="shared" si="11"/>
        <v>17.988999999999997</v>
      </c>
      <c r="R66" s="13">
        <v>3</v>
      </c>
      <c r="S66" s="13">
        <v>0</v>
      </c>
      <c r="T66" s="13">
        <v>1</v>
      </c>
      <c r="U66" s="13">
        <v>2</v>
      </c>
      <c r="V66" s="13">
        <v>2</v>
      </c>
      <c r="W66" s="28"/>
      <c r="X66" s="19">
        <f t="shared" si="12"/>
        <v>8</v>
      </c>
      <c r="Y66" s="20">
        <f t="shared" si="13"/>
        <v>2878.24</v>
      </c>
      <c r="AA66" s="22" t="s">
        <v>283</v>
      </c>
      <c r="AB66" s="24">
        <f t="shared" si="14"/>
        <v>0</v>
      </c>
      <c r="AD66" s="13">
        <f t="shared" si="6"/>
        <v>6</v>
      </c>
      <c r="AE66" s="13">
        <v>2</v>
      </c>
      <c r="AG66" s="13">
        <f t="shared" si="7"/>
        <v>120</v>
      </c>
      <c r="AH66" s="13">
        <f t="shared" si="8"/>
        <v>40</v>
      </c>
    </row>
    <row r="67" spans="1:34" x14ac:dyDescent="0.25">
      <c r="A67" s="1">
        <v>2312</v>
      </c>
      <c r="B67" s="1">
        <v>2</v>
      </c>
      <c r="C67" s="1" t="s">
        <v>175</v>
      </c>
      <c r="D67" s="1" t="s">
        <v>193</v>
      </c>
      <c r="E67" s="14">
        <v>12418202</v>
      </c>
      <c r="F67" s="15">
        <v>17501001625334</v>
      </c>
      <c r="G67" s="2">
        <v>7501001625337</v>
      </c>
      <c r="H67" s="8" t="s">
        <v>65</v>
      </c>
      <c r="I67" s="9">
        <v>20</v>
      </c>
      <c r="J67" s="10">
        <v>362.99453551912563</v>
      </c>
      <c r="K67" s="3">
        <f t="shared" si="9"/>
        <v>18.149726775956282</v>
      </c>
      <c r="L67" s="1">
        <v>8.5</v>
      </c>
      <c r="M67" s="1">
        <v>0</v>
      </c>
      <c r="N67" s="3">
        <f t="shared" si="10"/>
        <v>16.606999999999999</v>
      </c>
      <c r="O67" s="11">
        <v>0</v>
      </c>
      <c r="P67" s="11">
        <v>0</v>
      </c>
      <c r="Q67" s="12">
        <f t="shared" si="11"/>
        <v>16.606999999999999</v>
      </c>
      <c r="R67" s="13">
        <v>1</v>
      </c>
      <c r="S67" s="13">
        <v>5</v>
      </c>
      <c r="T67" s="13">
        <v>1</v>
      </c>
      <c r="U67" s="13">
        <v>5</v>
      </c>
      <c r="V67" s="13">
        <v>4</v>
      </c>
      <c r="W67" s="28"/>
      <c r="X67" s="19">
        <f t="shared" si="12"/>
        <v>16</v>
      </c>
      <c r="Y67" s="20">
        <f t="shared" si="13"/>
        <v>5314.24</v>
      </c>
      <c r="AA67" s="22" t="s">
        <v>284</v>
      </c>
      <c r="AB67" s="24">
        <f t="shared" si="14"/>
        <v>0</v>
      </c>
      <c r="AD67" s="13">
        <f t="shared" si="6"/>
        <v>12</v>
      </c>
      <c r="AE67" s="13">
        <v>4</v>
      </c>
      <c r="AG67" s="13">
        <f t="shared" si="7"/>
        <v>240</v>
      </c>
      <c r="AH67" s="13">
        <f t="shared" si="8"/>
        <v>80</v>
      </c>
    </row>
    <row r="68" spans="1:34" x14ac:dyDescent="0.25">
      <c r="A68" s="1">
        <v>2312</v>
      </c>
      <c r="B68" s="1">
        <v>2</v>
      </c>
      <c r="C68" s="1" t="s">
        <v>185</v>
      </c>
      <c r="D68" s="1" t="s">
        <v>186</v>
      </c>
      <c r="E68" s="14">
        <v>12285123</v>
      </c>
      <c r="F68" s="15">
        <v>17501058611069</v>
      </c>
      <c r="G68" s="2">
        <v>7501058611062</v>
      </c>
      <c r="H68" s="8" t="s">
        <v>111</v>
      </c>
      <c r="I68" s="9">
        <v>48</v>
      </c>
      <c r="J68" s="10">
        <v>670.07799999999997</v>
      </c>
      <c r="K68" s="3">
        <f t="shared" si="9"/>
        <v>13.959958333333333</v>
      </c>
      <c r="L68" s="1">
        <v>6.9</v>
      </c>
      <c r="M68" s="1">
        <v>0</v>
      </c>
      <c r="N68" s="3">
        <f t="shared" si="10"/>
        <v>12.996721208333332</v>
      </c>
      <c r="O68" s="11">
        <v>0</v>
      </c>
      <c r="P68" s="11">
        <v>0</v>
      </c>
      <c r="Q68" s="12">
        <f t="shared" si="11"/>
        <v>12.996721208333332</v>
      </c>
      <c r="R68" s="13">
        <v>1</v>
      </c>
      <c r="S68" s="13">
        <v>0</v>
      </c>
      <c r="T68" s="13">
        <v>3</v>
      </c>
      <c r="U68" s="13">
        <v>10</v>
      </c>
      <c r="V68" s="13">
        <v>0</v>
      </c>
      <c r="W68" s="28"/>
      <c r="X68" s="19">
        <f t="shared" si="12"/>
        <v>14</v>
      </c>
      <c r="Y68" s="20">
        <f t="shared" si="13"/>
        <v>8733.7966519999991</v>
      </c>
      <c r="AA68" s="22" t="s">
        <v>285</v>
      </c>
      <c r="AB68" s="24">
        <f t="shared" si="14"/>
        <v>0</v>
      </c>
      <c r="AD68" s="13">
        <f t="shared" si="6"/>
        <v>14</v>
      </c>
      <c r="AE68" s="13">
        <v>0</v>
      </c>
      <c r="AG68" s="13">
        <f t="shared" si="7"/>
        <v>672</v>
      </c>
      <c r="AH68" s="13">
        <f t="shared" si="8"/>
        <v>0</v>
      </c>
    </row>
    <row r="69" spans="1:34" x14ac:dyDescent="0.25">
      <c r="A69" s="1">
        <v>2312</v>
      </c>
      <c r="B69" s="1">
        <v>2</v>
      </c>
      <c r="C69" s="1" t="s">
        <v>185</v>
      </c>
      <c r="D69" s="1" t="s">
        <v>186</v>
      </c>
      <c r="E69" s="14">
        <v>12285608</v>
      </c>
      <c r="F69" s="15">
        <v>17501058611366</v>
      </c>
      <c r="G69" s="2">
        <v>7501058611369</v>
      </c>
      <c r="H69" s="8" t="s">
        <v>59</v>
      </c>
      <c r="I69" s="9">
        <v>12</v>
      </c>
      <c r="J69" s="10">
        <v>188.64</v>
      </c>
      <c r="K69" s="3">
        <f t="shared" ref="K69:K99" si="15">+J69/I69</f>
        <v>15.719999999999999</v>
      </c>
      <c r="L69" s="1">
        <v>4.5999999999999996</v>
      </c>
      <c r="M69" s="1">
        <v>0</v>
      </c>
      <c r="N69" s="3">
        <f t="shared" ref="N69:N99" si="16">+K69*((100-L69)/100)*((100-M69)/100)</f>
        <v>14.996880000000001</v>
      </c>
      <c r="O69" s="11">
        <v>0</v>
      </c>
      <c r="P69" s="11">
        <v>0</v>
      </c>
      <c r="Q69" s="12">
        <f t="shared" ref="Q69:Q99" si="17">+N69*(1+(O69/100))*(1+(P69/100))</f>
        <v>14.996880000000001</v>
      </c>
      <c r="R69" s="13">
        <v>8</v>
      </c>
      <c r="S69" s="13">
        <v>0</v>
      </c>
      <c r="T69" s="13">
        <v>0</v>
      </c>
      <c r="U69" s="13">
        <v>2</v>
      </c>
      <c r="V69" s="13">
        <v>5</v>
      </c>
      <c r="W69" s="28"/>
      <c r="X69" s="19">
        <f t="shared" si="12"/>
        <v>15</v>
      </c>
      <c r="Y69" s="20">
        <f t="shared" si="13"/>
        <v>2699.4384</v>
      </c>
      <c r="AA69" s="22" t="s">
        <v>286</v>
      </c>
      <c r="AB69" s="24">
        <f t="shared" si="14"/>
        <v>0</v>
      </c>
      <c r="AD69" s="13">
        <f t="shared" si="6"/>
        <v>10</v>
      </c>
      <c r="AE69" s="13">
        <v>5</v>
      </c>
      <c r="AG69" s="13">
        <f t="shared" si="7"/>
        <v>120</v>
      </c>
      <c r="AH69" s="13">
        <f t="shared" si="8"/>
        <v>60</v>
      </c>
    </row>
    <row r="70" spans="1:34" x14ac:dyDescent="0.25">
      <c r="A70" s="1">
        <v>2312</v>
      </c>
      <c r="B70" s="1">
        <v>2</v>
      </c>
      <c r="C70" s="1" t="s">
        <v>185</v>
      </c>
      <c r="D70" s="1" t="s">
        <v>186</v>
      </c>
      <c r="E70" s="14">
        <v>12286767</v>
      </c>
      <c r="F70" s="15">
        <v>17501058611694</v>
      </c>
      <c r="G70" s="2">
        <v>7501058611697</v>
      </c>
      <c r="H70" s="8" t="s">
        <v>89</v>
      </c>
      <c r="I70" s="9">
        <v>12</v>
      </c>
      <c r="J70" s="10">
        <v>188.64</v>
      </c>
      <c r="K70" s="3">
        <f t="shared" si="15"/>
        <v>15.719999999999999</v>
      </c>
      <c r="L70" s="1">
        <v>4.5999999999999996</v>
      </c>
      <c r="M70" s="1">
        <v>0</v>
      </c>
      <c r="N70" s="3">
        <f t="shared" si="16"/>
        <v>14.996880000000001</v>
      </c>
      <c r="O70" s="11">
        <v>0</v>
      </c>
      <c r="P70" s="11">
        <v>0</v>
      </c>
      <c r="Q70" s="12">
        <f t="shared" si="17"/>
        <v>14.996880000000001</v>
      </c>
      <c r="R70" s="13">
        <v>0</v>
      </c>
      <c r="S70" s="13">
        <v>0</v>
      </c>
      <c r="T70" s="13">
        <v>0</v>
      </c>
      <c r="U70" s="13">
        <v>0</v>
      </c>
      <c r="V70" s="13">
        <v>3</v>
      </c>
      <c r="W70" s="28"/>
      <c r="X70" s="19">
        <f t="shared" si="12"/>
        <v>3</v>
      </c>
      <c r="Y70" s="20">
        <f t="shared" si="13"/>
        <v>539.88768000000005</v>
      </c>
      <c r="AA70" s="22" t="s">
        <v>287</v>
      </c>
      <c r="AB70" s="24">
        <f t="shared" si="14"/>
        <v>0</v>
      </c>
      <c r="AD70" s="13">
        <f t="shared" ref="AD70:AD131" si="18">R70+S70+T70+U70</f>
        <v>0</v>
      </c>
      <c r="AE70" s="13">
        <v>3</v>
      </c>
      <c r="AG70" s="13">
        <f t="shared" ref="AG70:AG131" si="19">AD70*I70</f>
        <v>0</v>
      </c>
      <c r="AH70" s="13">
        <f t="shared" ref="AH70:AH131" si="20">AE70*I70</f>
        <v>36</v>
      </c>
    </row>
    <row r="71" spans="1:34" x14ac:dyDescent="0.25">
      <c r="A71" s="1">
        <v>2312</v>
      </c>
      <c r="B71" s="1">
        <v>2</v>
      </c>
      <c r="C71" s="1" t="s">
        <v>180</v>
      </c>
      <c r="D71" s="1" t="s">
        <v>189</v>
      </c>
      <c r="E71" s="14">
        <v>12290888</v>
      </c>
      <c r="F71" s="15">
        <v>17501058611991</v>
      </c>
      <c r="G71" s="2">
        <v>7501058611994</v>
      </c>
      <c r="H71" s="8" t="s">
        <v>21</v>
      </c>
      <c r="I71" s="9">
        <v>24</v>
      </c>
      <c r="J71" s="10">
        <v>233.51546391752578</v>
      </c>
      <c r="K71" s="3">
        <f t="shared" si="15"/>
        <v>9.7298109965635735</v>
      </c>
      <c r="L71" s="1">
        <v>3</v>
      </c>
      <c r="M71" s="1">
        <v>0</v>
      </c>
      <c r="N71" s="3">
        <f t="shared" si="16"/>
        <v>9.4379166666666663</v>
      </c>
      <c r="O71" s="11">
        <v>0</v>
      </c>
      <c r="P71" s="11">
        <v>0</v>
      </c>
      <c r="Q71" s="12">
        <f t="shared" si="17"/>
        <v>9.4379166666666663</v>
      </c>
      <c r="R71" s="13">
        <v>0</v>
      </c>
      <c r="S71" s="13">
        <v>0</v>
      </c>
      <c r="T71" s="13">
        <v>0</v>
      </c>
      <c r="U71" s="13">
        <v>1</v>
      </c>
      <c r="V71" s="13">
        <v>1</v>
      </c>
      <c r="W71" s="28"/>
      <c r="X71" s="19">
        <f t="shared" si="12"/>
        <v>2</v>
      </c>
      <c r="Y71" s="20">
        <f t="shared" si="13"/>
        <v>453.02</v>
      </c>
      <c r="AA71" s="22" t="s">
        <v>288</v>
      </c>
      <c r="AB71" s="24">
        <f t="shared" si="14"/>
        <v>0</v>
      </c>
      <c r="AD71" s="13">
        <f t="shared" si="18"/>
        <v>1</v>
      </c>
      <c r="AE71" s="13">
        <v>1</v>
      </c>
      <c r="AG71" s="13">
        <f t="shared" si="19"/>
        <v>24</v>
      </c>
      <c r="AH71" s="13">
        <f t="shared" si="20"/>
        <v>24</v>
      </c>
    </row>
    <row r="72" spans="1:34" x14ac:dyDescent="0.25">
      <c r="A72" s="1">
        <v>2312</v>
      </c>
      <c r="B72" s="1">
        <v>2</v>
      </c>
      <c r="C72" s="1" t="s">
        <v>180</v>
      </c>
      <c r="D72" s="1" t="s">
        <v>183</v>
      </c>
      <c r="E72" s="14">
        <v>12371604</v>
      </c>
      <c r="F72" s="15">
        <v>17501058614138</v>
      </c>
      <c r="G72" s="2">
        <v>7501058614131</v>
      </c>
      <c r="H72" s="8" t="s">
        <v>135</v>
      </c>
      <c r="I72" s="9">
        <v>12</v>
      </c>
      <c r="J72" s="10">
        <v>114.72164948453609</v>
      </c>
      <c r="K72" s="3">
        <f t="shared" si="15"/>
        <v>9.5601374570446733</v>
      </c>
      <c r="L72" s="1">
        <v>3</v>
      </c>
      <c r="M72" s="1">
        <v>0</v>
      </c>
      <c r="N72" s="3">
        <f t="shared" si="16"/>
        <v>9.2733333333333334</v>
      </c>
      <c r="O72" s="11">
        <v>0</v>
      </c>
      <c r="P72" s="11">
        <v>0</v>
      </c>
      <c r="Q72" s="12">
        <f t="shared" si="17"/>
        <v>9.2733333333333334</v>
      </c>
      <c r="R72" s="13">
        <v>2</v>
      </c>
      <c r="S72" s="13">
        <v>0</v>
      </c>
      <c r="T72" s="13">
        <v>0</v>
      </c>
      <c r="U72" s="13">
        <v>3</v>
      </c>
      <c r="V72" s="13">
        <v>4</v>
      </c>
      <c r="W72" s="28"/>
      <c r="X72" s="19">
        <f t="shared" si="12"/>
        <v>9</v>
      </c>
      <c r="Y72" s="20">
        <f t="shared" si="13"/>
        <v>1001.52</v>
      </c>
      <c r="AA72" s="22" t="s">
        <v>289</v>
      </c>
      <c r="AB72" s="24">
        <f t="shared" si="14"/>
        <v>0</v>
      </c>
      <c r="AD72" s="13">
        <f t="shared" si="18"/>
        <v>5</v>
      </c>
      <c r="AE72" s="13">
        <v>4</v>
      </c>
      <c r="AG72" s="13">
        <f t="shared" si="19"/>
        <v>60</v>
      </c>
      <c r="AH72" s="13">
        <f t="shared" si="20"/>
        <v>48</v>
      </c>
    </row>
    <row r="73" spans="1:34" x14ac:dyDescent="0.25">
      <c r="A73" s="1">
        <v>2312</v>
      </c>
      <c r="B73" s="1">
        <v>2</v>
      </c>
      <c r="C73" s="1" t="s">
        <v>180</v>
      </c>
      <c r="D73" s="1" t="s">
        <v>183</v>
      </c>
      <c r="E73" s="14">
        <v>12371318</v>
      </c>
      <c r="F73" s="15">
        <v>17501058614145</v>
      </c>
      <c r="G73" s="2">
        <v>7501058614148</v>
      </c>
      <c r="H73" s="8" t="s">
        <v>24</v>
      </c>
      <c r="I73" s="9">
        <v>12</v>
      </c>
      <c r="J73" s="10">
        <v>114.72164948453609</v>
      </c>
      <c r="K73" s="3">
        <f t="shared" si="15"/>
        <v>9.5601374570446733</v>
      </c>
      <c r="L73" s="1">
        <v>3</v>
      </c>
      <c r="M73" s="1">
        <v>0</v>
      </c>
      <c r="N73" s="3">
        <f t="shared" si="16"/>
        <v>9.2733333333333334</v>
      </c>
      <c r="O73" s="11">
        <v>0</v>
      </c>
      <c r="P73" s="11">
        <v>0</v>
      </c>
      <c r="Q73" s="12">
        <f t="shared" si="17"/>
        <v>9.2733333333333334</v>
      </c>
      <c r="R73" s="13">
        <v>1</v>
      </c>
      <c r="S73" s="13">
        <v>2</v>
      </c>
      <c r="T73" s="13">
        <v>0</v>
      </c>
      <c r="U73" s="13">
        <v>3</v>
      </c>
      <c r="V73" s="13">
        <v>1</v>
      </c>
      <c r="W73" s="28"/>
      <c r="X73" s="19">
        <f t="shared" ref="X73:X104" si="21">+R73+S73+T73+V73+U73</f>
        <v>7</v>
      </c>
      <c r="Y73" s="20">
        <f t="shared" ref="Y73:Y104" si="22">+X73*((Q73*I73))</f>
        <v>778.96</v>
      </c>
      <c r="AA73" s="22" t="s">
        <v>290</v>
      </c>
      <c r="AB73" s="24">
        <f t="shared" ref="AB73:AB104" si="23">+AA73-G73</f>
        <v>0</v>
      </c>
      <c r="AD73" s="13">
        <f t="shared" si="18"/>
        <v>6</v>
      </c>
      <c r="AE73" s="13">
        <v>1</v>
      </c>
      <c r="AG73" s="13">
        <f t="shared" si="19"/>
        <v>72</v>
      </c>
      <c r="AH73" s="13">
        <f t="shared" si="20"/>
        <v>12</v>
      </c>
    </row>
    <row r="74" spans="1:34" x14ac:dyDescent="0.25">
      <c r="A74" s="1">
        <v>2312</v>
      </c>
      <c r="B74" s="1">
        <v>2</v>
      </c>
      <c r="C74" s="1" t="s">
        <v>180</v>
      </c>
      <c r="D74" s="1" t="s">
        <v>182</v>
      </c>
      <c r="E74" s="14">
        <v>12350363</v>
      </c>
      <c r="F74" s="15">
        <v>17501058629286</v>
      </c>
      <c r="G74" s="2">
        <v>7501058614193</v>
      </c>
      <c r="H74" s="8" t="s">
        <v>118</v>
      </c>
      <c r="I74" s="9">
        <v>12</v>
      </c>
      <c r="J74" s="10">
        <v>378.9591836734694</v>
      </c>
      <c r="K74" s="3">
        <f t="shared" si="15"/>
        <v>31.579931972789115</v>
      </c>
      <c r="L74" s="1">
        <v>2</v>
      </c>
      <c r="M74" s="1">
        <v>0</v>
      </c>
      <c r="N74" s="3">
        <f t="shared" si="16"/>
        <v>30.948333333333334</v>
      </c>
      <c r="O74" s="11">
        <v>0</v>
      </c>
      <c r="P74" s="11">
        <v>0</v>
      </c>
      <c r="Q74" s="12">
        <f t="shared" si="17"/>
        <v>30.948333333333334</v>
      </c>
      <c r="R74" s="13">
        <v>0</v>
      </c>
      <c r="S74" s="13">
        <v>0</v>
      </c>
      <c r="T74" s="13">
        <v>0</v>
      </c>
      <c r="U74" s="13">
        <v>1</v>
      </c>
      <c r="V74" s="13">
        <v>0</v>
      </c>
      <c r="W74" s="28"/>
      <c r="X74" s="19">
        <f t="shared" si="21"/>
        <v>1</v>
      </c>
      <c r="Y74" s="20">
        <f t="shared" si="22"/>
        <v>371.38</v>
      </c>
      <c r="AA74" s="22" t="s">
        <v>291</v>
      </c>
      <c r="AB74" s="24">
        <f t="shared" si="23"/>
        <v>0</v>
      </c>
      <c r="AD74" s="13">
        <f t="shared" si="18"/>
        <v>1</v>
      </c>
      <c r="AE74" s="13">
        <v>0</v>
      </c>
      <c r="AG74" s="13">
        <f t="shared" si="19"/>
        <v>12</v>
      </c>
      <c r="AH74" s="13">
        <f t="shared" si="20"/>
        <v>0</v>
      </c>
    </row>
    <row r="75" spans="1:34" x14ac:dyDescent="0.25">
      <c r="A75" s="1">
        <v>2312</v>
      </c>
      <c r="B75" s="1">
        <v>2</v>
      </c>
      <c r="C75" s="1" t="s">
        <v>180</v>
      </c>
      <c r="D75" s="1" t="s">
        <v>183</v>
      </c>
      <c r="E75" s="14">
        <v>12371606</v>
      </c>
      <c r="F75" s="15">
        <v>17501058614312</v>
      </c>
      <c r="G75" s="2">
        <v>7501058614315</v>
      </c>
      <c r="H75" s="8" t="s">
        <v>7</v>
      </c>
      <c r="I75" s="9">
        <v>12</v>
      </c>
      <c r="J75" s="10">
        <v>114.72164948453609</v>
      </c>
      <c r="K75" s="3">
        <f t="shared" si="15"/>
        <v>9.5601374570446733</v>
      </c>
      <c r="L75" s="1">
        <v>3</v>
      </c>
      <c r="M75" s="1">
        <v>0</v>
      </c>
      <c r="N75" s="3">
        <f t="shared" si="16"/>
        <v>9.2733333333333334</v>
      </c>
      <c r="O75" s="11">
        <v>0</v>
      </c>
      <c r="P75" s="11">
        <v>0</v>
      </c>
      <c r="Q75" s="12">
        <f t="shared" si="17"/>
        <v>9.2733333333333334</v>
      </c>
      <c r="R75" s="13">
        <v>0</v>
      </c>
      <c r="S75" s="13">
        <v>0</v>
      </c>
      <c r="T75" s="13">
        <v>2</v>
      </c>
      <c r="U75" s="13">
        <v>2</v>
      </c>
      <c r="V75" s="13">
        <v>2</v>
      </c>
      <c r="W75" s="28"/>
      <c r="X75" s="19">
        <f t="shared" si="21"/>
        <v>6</v>
      </c>
      <c r="Y75" s="20">
        <f t="shared" si="22"/>
        <v>667.68000000000006</v>
      </c>
      <c r="AA75" s="22" t="s">
        <v>292</v>
      </c>
      <c r="AB75" s="24">
        <f t="shared" si="23"/>
        <v>0</v>
      </c>
      <c r="AD75" s="13">
        <f t="shared" si="18"/>
        <v>4</v>
      </c>
      <c r="AE75" s="13">
        <v>2</v>
      </c>
      <c r="AG75" s="13">
        <f t="shared" si="19"/>
        <v>48</v>
      </c>
      <c r="AH75" s="13">
        <f t="shared" si="20"/>
        <v>24</v>
      </c>
    </row>
    <row r="76" spans="1:34" x14ac:dyDescent="0.25">
      <c r="A76" s="1">
        <v>2312</v>
      </c>
      <c r="B76" s="1">
        <v>2</v>
      </c>
      <c r="C76" s="1" t="s">
        <v>180</v>
      </c>
      <c r="D76" s="1" t="s">
        <v>183</v>
      </c>
      <c r="E76" s="14">
        <v>12371319</v>
      </c>
      <c r="F76" s="15">
        <v>17501058614329</v>
      </c>
      <c r="G76" s="2">
        <v>7501058614322</v>
      </c>
      <c r="H76" s="8" t="s">
        <v>49</v>
      </c>
      <c r="I76" s="9">
        <v>12</v>
      </c>
      <c r="J76" s="10">
        <v>114.72164948453609</v>
      </c>
      <c r="K76" s="3">
        <f t="shared" si="15"/>
        <v>9.5601374570446733</v>
      </c>
      <c r="L76" s="1">
        <v>3</v>
      </c>
      <c r="M76" s="1">
        <v>0</v>
      </c>
      <c r="N76" s="3">
        <f t="shared" si="16"/>
        <v>9.2733333333333334</v>
      </c>
      <c r="O76" s="11">
        <v>0</v>
      </c>
      <c r="P76" s="11">
        <v>0</v>
      </c>
      <c r="Q76" s="12">
        <f t="shared" si="17"/>
        <v>9.2733333333333334</v>
      </c>
      <c r="R76" s="13">
        <v>1</v>
      </c>
      <c r="S76" s="13">
        <v>1</v>
      </c>
      <c r="T76" s="13">
        <v>0</v>
      </c>
      <c r="U76" s="13">
        <v>2</v>
      </c>
      <c r="V76" s="13">
        <v>5</v>
      </c>
      <c r="W76" s="28"/>
      <c r="X76" s="19">
        <f t="shared" si="21"/>
        <v>9</v>
      </c>
      <c r="Y76" s="20">
        <f t="shared" si="22"/>
        <v>1001.52</v>
      </c>
      <c r="AA76" s="22" t="s">
        <v>293</v>
      </c>
      <c r="AB76" s="24">
        <f t="shared" si="23"/>
        <v>0</v>
      </c>
      <c r="AD76" s="13">
        <f t="shared" si="18"/>
        <v>4</v>
      </c>
      <c r="AE76" s="13">
        <v>5</v>
      </c>
      <c r="AG76" s="13">
        <f t="shared" si="19"/>
        <v>48</v>
      </c>
      <c r="AH76" s="13">
        <f t="shared" si="20"/>
        <v>60</v>
      </c>
    </row>
    <row r="77" spans="1:34" x14ac:dyDescent="0.25">
      <c r="A77" s="1">
        <v>2312</v>
      </c>
      <c r="B77" s="1">
        <v>2</v>
      </c>
      <c r="C77" s="1" t="s">
        <v>185</v>
      </c>
      <c r="D77" s="1" t="s">
        <v>190</v>
      </c>
      <c r="E77" s="14">
        <v>12377556</v>
      </c>
      <c r="F77" s="15">
        <v>17501058615548</v>
      </c>
      <c r="G77" s="2">
        <v>7501058615541</v>
      </c>
      <c r="H77" s="8" t="s">
        <v>109</v>
      </c>
      <c r="I77" s="9">
        <v>27</v>
      </c>
      <c r="J77" s="10">
        <v>289.70999999999998</v>
      </c>
      <c r="K77" s="3">
        <f t="shared" si="15"/>
        <v>10.729999999999999</v>
      </c>
      <c r="L77" s="1">
        <v>7.1</v>
      </c>
      <c r="M77" s="1">
        <v>0</v>
      </c>
      <c r="N77" s="3">
        <f t="shared" si="16"/>
        <v>9.9681699999999989</v>
      </c>
      <c r="O77" s="11">
        <v>0</v>
      </c>
      <c r="P77" s="11">
        <v>0</v>
      </c>
      <c r="Q77" s="12">
        <f t="shared" si="17"/>
        <v>9.9681699999999989</v>
      </c>
      <c r="R77" s="13">
        <v>0</v>
      </c>
      <c r="S77" s="13">
        <v>0</v>
      </c>
      <c r="T77" s="13">
        <v>0</v>
      </c>
      <c r="U77" s="13">
        <v>0</v>
      </c>
      <c r="V77" s="13">
        <v>4</v>
      </c>
      <c r="W77" s="28"/>
      <c r="X77" s="19">
        <f t="shared" si="21"/>
        <v>4</v>
      </c>
      <c r="Y77" s="20">
        <f t="shared" si="22"/>
        <v>1076.5623599999999</v>
      </c>
      <c r="AA77" s="22" t="s">
        <v>294</v>
      </c>
      <c r="AB77" s="24">
        <f t="shared" si="23"/>
        <v>0</v>
      </c>
      <c r="AD77" s="13">
        <f t="shared" si="18"/>
        <v>0</v>
      </c>
      <c r="AE77" s="13">
        <v>4</v>
      </c>
      <c r="AG77" s="13">
        <f t="shared" si="19"/>
        <v>0</v>
      </c>
      <c r="AH77" s="13">
        <f t="shared" si="20"/>
        <v>108</v>
      </c>
    </row>
    <row r="78" spans="1:34" x14ac:dyDescent="0.25">
      <c r="A78" s="1">
        <v>2312</v>
      </c>
      <c r="B78" s="1">
        <v>2</v>
      </c>
      <c r="C78" s="1" t="s">
        <v>187</v>
      </c>
      <c r="D78" s="1" t="s">
        <v>194</v>
      </c>
      <c r="E78" s="14">
        <v>12305633</v>
      </c>
      <c r="F78" s="15">
        <v>17501058616477</v>
      </c>
      <c r="G78" s="2">
        <v>7501058616470</v>
      </c>
      <c r="H78" s="8" t="s">
        <v>36</v>
      </c>
      <c r="I78" s="9">
        <v>12</v>
      </c>
      <c r="J78" s="10">
        <v>812.04</v>
      </c>
      <c r="K78" s="3">
        <f t="shared" si="15"/>
        <v>67.67</v>
      </c>
      <c r="L78" s="1">
        <v>0</v>
      </c>
      <c r="M78" s="1">
        <v>0</v>
      </c>
      <c r="N78" s="3">
        <f t="shared" si="16"/>
        <v>67.67</v>
      </c>
      <c r="O78" s="11">
        <v>0</v>
      </c>
      <c r="P78" s="11">
        <v>0</v>
      </c>
      <c r="Q78" s="12">
        <f t="shared" si="17"/>
        <v>67.67</v>
      </c>
      <c r="R78" s="13">
        <v>15</v>
      </c>
      <c r="S78" s="13">
        <v>6</v>
      </c>
      <c r="T78" s="13">
        <v>7</v>
      </c>
      <c r="U78" s="13">
        <v>0</v>
      </c>
      <c r="V78" s="13">
        <v>0</v>
      </c>
      <c r="W78" s="28"/>
      <c r="X78" s="19">
        <f t="shared" si="21"/>
        <v>28</v>
      </c>
      <c r="Y78" s="20">
        <f t="shared" si="22"/>
        <v>22737.119999999999</v>
      </c>
      <c r="AA78" s="22" t="s">
        <v>295</v>
      </c>
      <c r="AB78" s="24">
        <f t="shared" si="23"/>
        <v>0</v>
      </c>
      <c r="AD78" s="13">
        <f t="shared" si="18"/>
        <v>28</v>
      </c>
      <c r="AE78" s="13">
        <v>0</v>
      </c>
      <c r="AG78" s="13">
        <f t="shared" si="19"/>
        <v>336</v>
      </c>
      <c r="AH78" s="13">
        <f t="shared" si="20"/>
        <v>0</v>
      </c>
    </row>
    <row r="79" spans="1:34" x14ac:dyDescent="0.25">
      <c r="A79" s="1">
        <v>2312</v>
      </c>
      <c r="B79" s="1">
        <v>2</v>
      </c>
      <c r="C79" s="1" t="s">
        <v>187</v>
      </c>
      <c r="D79" s="1" t="s">
        <v>195</v>
      </c>
      <c r="E79" s="14">
        <v>12305632</v>
      </c>
      <c r="F79" s="15">
        <v>17501058616545</v>
      </c>
      <c r="G79" s="2">
        <v>7501058616548</v>
      </c>
      <c r="H79" s="8" t="s">
        <v>13</v>
      </c>
      <c r="I79" s="9">
        <v>15</v>
      </c>
      <c r="J79" s="10">
        <v>856.8</v>
      </c>
      <c r="K79" s="3">
        <f t="shared" si="15"/>
        <v>57.12</v>
      </c>
      <c r="L79" s="1">
        <v>4.8</v>
      </c>
      <c r="M79" s="1">
        <v>0</v>
      </c>
      <c r="N79" s="3">
        <f t="shared" si="16"/>
        <v>54.378239999999998</v>
      </c>
      <c r="O79" s="11">
        <v>0</v>
      </c>
      <c r="P79" s="11">
        <v>0</v>
      </c>
      <c r="Q79" s="12">
        <f t="shared" si="17"/>
        <v>54.378239999999998</v>
      </c>
      <c r="R79" s="13">
        <v>0</v>
      </c>
      <c r="S79" s="13">
        <v>0</v>
      </c>
      <c r="T79" s="13">
        <v>6</v>
      </c>
      <c r="U79" s="13">
        <v>0</v>
      </c>
      <c r="V79" s="13">
        <v>1</v>
      </c>
      <c r="W79" s="28"/>
      <c r="X79" s="19">
        <f t="shared" si="21"/>
        <v>7</v>
      </c>
      <c r="Y79" s="20">
        <f t="shared" si="22"/>
        <v>5709.7151999999996</v>
      </c>
      <c r="AA79" s="22" t="s">
        <v>296</v>
      </c>
      <c r="AB79" s="24">
        <f t="shared" si="23"/>
        <v>0</v>
      </c>
      <c r="AD79" s="13">
        <f t="shared" si="18"/>
        <v>6</v>
      </c>
      <c r="AE79" s="13">
        <v>1</v>
      </c>
      <c r="AG79" s="13">
        <f t="shared" si="19"/>
        <v>90</v>
      </c>
      <c r="AH79" s="13">
        <f t="shared" si="20"/>
        <v>15</v>
      </c>
    </row>
    <row r="80" spans="1:34" x14ac:dyDescent="0.25">
      <c r="A80" s="1">
        <v>2312</v>
      </c>
      <c r="B80" s="1">
        <v>2</v>
      </c>
      <c r="C80" s="1" t="s">
        <v>187</v>
      </c>
      <c r="D80" s="1" t="s">
        <v>196</v>
      </c>
      <c r="E80" s="14">
        <v>12372829</v>
      </c>
      <c r="F80" s="15">
        <v>17501058616637</v>
      </c>
      <c r="G80" s="2">
        <v>7501058616630</v>
      </c>
      <c r="H80" s="8" t="s">
        <v>35</v>
      </c>
      <c r="I80" s="9">
        <v>12</v>
      </c>
      <c r="J80" s="10">
        <v>437.39644970414207</v>
      </c>
      <c r="K80" s="3">
        <f t="shared" si="15"/>
        <v>36.449704142011839</v>
      </c>
      <c r="L80" s="1">
        <v>15.5</v>
      </c>
      <c r="M80" s="1">
        <v>0</v>
      </c>
      <c r="N80" s="3">
        <f t="shared" si="16"/>
        <v>30.800000000000004</v>
      </c>
      <c r="O80" s="11">
        <v>0</v>
      </c>
      <c r="P80" s="11">
        <v>0</v>
      </c>
      <c r="Q80" s="12">
        <f t="shared" si="17"/>
        <v>30.800000000000004</v>
      </c>
      <c r="R80" s="13">
        <v>1</v>
      </c>
      <c r="S80" s="13">
        <v>2</v>
      </c>
      <c r="T80" s="13">
        <v>2</v>
      </c>
      <c r="U80" s="13">
        <v>2</v>
      </c>
      <c r="V80" s="13">
        <v>3</v>
      </c>
      <c r="W80" s="28"/>
      <c r="X80" s="19">
        <f t="shared" si="21"/>
        <v>10</v>
      </c>
      <c r="Y80" s="20">
        <f t="shared" si="22"/>
        <v>3696</v>
      </c>
      <c r="AA80" s="22" t="s">
        <v>297</v>
      </c>
      <c r="AB80" s="24">
        <f t="shared" si="23"/>
        <v>0</v>
      </c>
      <c r="AD80" s="13">
        <f t="shared" si="18"/>
        <v>7</v>
      </c>
      <c r="AE80" s="13">
        <v>3</v>
      </c>
      <c r="AG80" s="13">
        <f t="shared" si="19"/>
        <v>84</v>
      </c>
      <c r="AH80" s="13">
        <f t="shared" si="20"/>
        <v>36</v>
      </c>
    </row>
    <row r="81" spans="1:34" x14ac:dyDescent="0.25">
      <c r="A81" s="1">
        <v>2312</v>
      </c>
      <c r="B81" s="1">
        <v>2</v>
      </c>
      <c r="C81" s="1" t="s">
        <v>187</v>
      </c>
      <c r="D81" s="1" t="s">
        <v>188</v>
      </c>
      <c r="E81" s="14">
        <v>12310500</v>
      </c>
      <c r="F81" s="15">
        <v>17501058617702</v>
      </c>
      <c r="G81" s="2">
        <v>7501058617705</v>
      </c>
      <c r="H81" s="8" t="s">
        <v>143</v>
      </c>
      <c r="I81" s="9">
        <v>12</v>
      </c>
      <c r="J81" s="10">
        <v>1020.6</v>
      </c>
      <c r="K81" s="3">
        <f t="shared" si="15"/>
        <v>85.05</v>
      </c>
      <c r="L81" s="1">
        <v>4.8</v>
      </c>
      <c r="M81" s="1">
        <v>0</v>
      </c>
      <c r="N81" s="3">
        <f t="shared" si="16"/>
        <v>80.967600000000004</v>
      </c>
      <c r="O81" s="11">
        <v>0</v>
      </c>
      <c r="P81" s="11">
        <v>0</v>
      </c>
      <c r="Q81" s="12">
        <f t="shared" si="17"/>
        <v>80.967600000000004</v>
      </c>
      <c r="R81" s="13">
        <v>50</v>
      </c>
      <c r="S81" s="13">
        <v>0</v>
      </c>
      <c r="T81" s="13">
        <v>0</v>
      </c>
      <c r="U81" s="13">
        <v>60</v>
      </c>
      <c r="V81" s="13">
        <v>30</v>
      </c>
      <c r="W81" s="28"/>
      <c r="X81" s="19">
        <f t="shared" si="21"/>
        <v>140</v>
      </c>
      <c r="Y81" s="20">
        <f t="shared" si="22"/>
        <v>136025.568</v>
      </c>
      <c r="AA81" s="22" t="s">
        <v>298</v>
      </c>
      <c r="AB81" s="24">
        <f t="shared" si="23"/>
        <v>0</v>
      </c>
      <c r="AD81" s="13">
        <f t="shared" si="18"/>
        <v>110</v>
      </c>
      <c r="AE81" s="13">
        <v>30</v>
      </c>
      <c r="AG81" s="13">
        <f t="shared" si="19"/>
        <v>1320</v>
      </c>
      <c r="AH81" s="13">
        <f t="shared" si="20"/>
        <v>360</v>
      </c>
    </row>
    <row r="82" spans="1:34" x14ac:dyDescent="0.25">
      <c r="A82" s="1">
        <v>2312</v>
      </c>
      <c r="B82" s="1">
        <v>2</v>
      </c>
      <c r="C82" s="1" t="s">
        <v>185</v>
      </c>
      <c r="D82" s="1" t="s">
        <v>197</v>
      </c>
      <c r="E82" s="14">
        <v>12311090</v>
      </c>
      <c r="F82" s="15">
        <v>17501058617870</v>
      </c>
      <c r="G82" s="2">
        <v>7501058617873</v>
      </c>
      <c r="H82" s="8" t="s">
        <v>125</v>
      </c>
      <c r="I82" s="9">
        <v>48</v>
      </c>
      <c r="J82" s="10">
        <v>963.84284176533902</v>
      </c>
      <c r="K82" s="3">
        <f t="shared" si="15"/>
        <v>20.080059203444563</v>
      </c>
      <c r="L82" s="1">
        <v>7.1</v>
      </c>
      <c r="M82" s="1">
        <v>0</v>
      </c>
      <c r="N82" s="3">
        <f t="shared" si="16"/>
        <v>18.654374999999998</v>
      </c>
      <c r="O82" s="11">
        <v>0</v>
      </c>
      <c r="P82" s="11">
        <v>0</v>
      </c>
      <c r="Q82" s="12">
        <f t="shared" si="17"/>
        <v>18.654374999999998</v>
      </c>
      <c r="R82" s="13">
        <v>5</v>
      </c>
      <c r="S82" s="13">
        <v>0</v>
      </c>
      <c r="T82" s="13">
        <v>0</v>
      </c>
      <c r="U82" s="13">
        <v>7</v>
      </c>
      <c r="V82" s="13">
        <v>3</v>
      </c>
      <c r="W82" s="28"/>
      <c r="X82" s="19">
        <f t="shared" si="21"/>
        <v>15</v>
      </c>
      <c r="Y82" s="20">
        <f t="shared" si="22"/>
        <v>13431.149999999998</v>
      </c>
      <c r="AA82" s="22" t="s">
        <v>299</v>
      </c>
      <c r="AB82" s="24">
        <f t="shared" si="23"/>
        <v>0</v>
      </c>
      <c r="AD82" s="13">
        <f t="shared" si="18"/>
        <v>12</v>
      </c>
      <c r="AE82" s="13">
        <v>3</v>
      </c>
      <c r="AG82" s="13">
        <f t="shared" si="19"/>
        <v>576</v>
      </c>
      <c r="AH82" s="13">
        <f t="shared" si="20"/>
        <v>144</v>
      </c>
    </row>
    <row r="83" spans="1:34" x14ac:dyDescent="0.25">
      <c r="A83" s="1">
        <v>2312</v>
      </c>
      <c r="B83" s="1">
        <v>2</v>
      </c>
      <c r="C83" s="1" t="s">
        <v>198</v>
      </c>
      <c r="D83" s="1" t="s">
        <v>199</v>
      </c>
      <c r="E83" s="14">
        <v>12312646</v>
      </c>
      <c r="F83" s="15">
        <v>17501058618594</v>
      </c>
      <c r="G83" s="2">
        <v>7501058618597</v>
      </c>
      <c r="H83" s="8" t="s">
        <v>127</v>
      </c>
      <c r="I83" s="9">
        <v>10</v>
      </c>
      <c r="J83" s="10">
        <v>153.60379346680719</v>
      </c>
      <c r="K83" s="3">
        <f t="shared" si="15"/>
        <v>15.36037934668072</v>
      </c>
      <c r="L83" s="1">
        <v>5.0999999999999996</v>
      </c>
      <c r="M83" s="1">
        <v>0</v>
      </c>
      <c r="N83" s="3">
        <f t="shared" si="16"/>
        <v>14.577000000000004</v>
      </c>
      <c r="O83" s="11">
        <v>0</v>
      </c>
      <c r="P83" s="11">
        <v>0</v>
      </c>
      <c r="Q83" s="12">
        <f t="shared" si="17"/>
        <v>14.577000000000004</v>
      </c>
      <c r="R83" s="13">
        <v>10</v>
      </c>
      <c r="S83" s="13">
        <v>20</v>
      </c>
      <c r="T83" s="13">
        <v>10</v>
      </c>
      <c r="U83" s="13">
        <v>15</v>
      </c>
      <c r="V83" s="13">
        <v>5</v>
      </c>
      <c r="W83" s="28"/>
      <c r="X83" s="19">
        <f t="shared" si="21"/>
        <v>60</v>
      </c>
      <c r="Y83" s="20">
        <f t="shared" si="22"/>
        <v>8746.2000000000025</v>
      </c>
      <c r="AA83" s="22" t="s">
        <v>300</v>
      </c>
      <c r="AB83" s="24">
        <f t="shared" si="23"/>
        <v>0</v>
      </c>
      <c r="AD83" s="13">
        <f t="shared" si="18"/>
        <v>55</v>
      </c>
      <c r="AE83" s="13">
        <v>5</v>
      </c>
      <c r="AG83" s="13">
        <f t="shared" si="19"/>
        <v>550</v>
      </c>
      <c r="AH83" s="13">
        <f t="shared" si="20"/>
        <v>50</v>
      </c>
    </row>
    <row r="84" spans="1:34" x14ac:dyDescent="0.25">
      <c r="A84" s="1">
        <v>2312</v>
      </c>
      <c r="B84" s="1">
        <v>2</v>
      </c>
      <c r="C84" s="1" t="s">
        <v>185</v>
      </c>
      <c r="D84" s="1" t="s">
        <v>197</v>
      </c>
      <c r="E84" s="14">
        <v>12313036</v>
      </c>
      <c r="F84" s="15">
        <v>17501058618693</v>
      </c>
      <c r="G84" s="2">
        <v>7501058618696</v>
      </c>
      <c r="H84" s="8" t="s">
        <v>38</v>
      </c>
      <c r="I84" s="9">
        <v>24</v>
      </c>
      <c r="J84" s="10">
        <v>254.15500538213132</v>
      </c>
      <c r="K84" s="3">
        <f t="shared" si="15"/>
        <v>10.589791890922138</v>
      </c>
      <c r="L84" s="1">
        <v>7.1</v>
      </c>
      <c r="M84" s="1">
        <v>0</v>
      </c>
      <c r="N84" s="3">
        <f t="shared" si="16"/>
        <v>9.8379166666666666</v>
      </c>
      <c r="O84" s="11">
        <v>0</v>
      </c>
      <c r="P84" s="11">
        <v>0</v>
      </c>
      <c r="Q84" s="12">
        <f t="shared" si="17"/>
        <v>9.8379166666666666</v>
      </c>
      <c r="R84" s="13">
        <v>0</v>
      </c>
      <c r="S84" s="13">
        <v>0</v>
      </c>
      <c r="T84" s="13">
        <v>0</v>
      </c>
      <c r="U84" s="13">
        <v>1</v>
      </c>
      <c r="V84" s="13">
        <v>2</v>
      </c>
      <c r="W84" s="28"/>
      <c r="X84" s="19">
        <f t="shared" si="21"/>
        <v>3</v>
      </c>
      <c r="Y84" s="20">
        <f t="shared" si="22"/>
        <v>708.33</v>
      </c>
      <c r="AA84" s="22" t="s">
        <v>301</v>
      </c>
      <c r="AB84" s="24">
        <f t="shared" si="23"/>
        <v>0</v>
      </c>
      <c r="AD84" s="13">
        <f t="shared" si="18"/>
        <v>1</v>
      </c>
      <c r="AE84" s="13">
        <v>2</v>
      </c>
      <c r="AG84" s="13">
        <f t="shared" si="19"/>
        <v>24</v>
      </c>
      <c r="AH84" s="13">
        <f t="shared" si="20"/>
        <v>48</v>
      </c>
    </row>
    <row r="85" spans="1:34" x14ac:dyDescent="0.25">
      <c r="A85" s="1">
        <v>2312</v>
      </c>
      <c r="B85" s="1">
        <v>2</v>
      </c>
      <c r="C85" s="1" t="s">
        <v>187</v>
      </c>
      <c r="D85" s="1" t="s">
        <v>200</v>
      </c>
      <c r="E85" s="14">
        <v>12315509</v>
      </c>
      <c r="F85" s="15">
        <v>17501058618914</v>
      </c>
      <c r="G85" s="2">
        <v>7501058618917</v>
      </c>
      <c r="H85" s="8" t="s">
        <v>34</v>
      </c>
      <c r="I85" s="9">
        <v>15</v>
      </c>
      <c r="J85" s="10">
        <v>668.24579831932772</v>
      </c>
      <c r="K85" s="3">
        <f t="shared" si="15"/>
        <v>44.549719887955185</v>
      </c>
      <c r="L85" s="1">
        <v>4.8</v>
      </c>
      <c r="M85" s="1">
        <v>0</v>
      </c>
      <c r="N85" s="3">
        <f t="shared" si="16"/>
        <v>42.411333333333339</v>
      </c>
      <c r="O85" s="11">
        <v>0</v>
      </c>
      <c r="P85" s="11">
        <v>0</v>
      </c>
      <c r="Q85" s="12">
        <f t="shared" si="17"/>
        <v>42.411333333333339</v>
      </c>
      <c r="R85" s="13">
        <v>1</v>
      </c>
      <c r="S85" s="13">
        <v>2</v>
      </c>
      <c r="T85" s="13">
        <v>1</v>
      </c>
      <c r="U85" s="13">
        <v>4</v>
      </c>
      <c r="V85" s="13">
        <v>3</v>
      </c>
      <c r="W85" s="28"/>
      <c r="X85" s="19">
        <f t="shared" si="21"/>
        <v>11</v>
      </c>
      <c r="Y85" s="20">
        <f t="shared" si="22"/>
        <v>6997.8700000000008</v>
      </c>
      <c r="AA85" s="22" t="s">
        <v>302</v>
      </c>
      <c r="AB85" s="24">
        <f t="shared" si="23"/>
        <v>0</v>
      </c>
      <c r="AD85" s="13">
        <f t="shared" si="18"/>
        <v>8</v>
      </c>
      <c r="AE85" s="13">
        <v>3</v>
      </c>
      <c r="AG85" s="13">
        <f t="shared" si="19"/>
        <v>120</v>
      </c>
      <c r="AH85" s="13">
        <f t="shared" si="20"/>
        <v>45</v>
      </c>
    </row>
    <row r="86" spans="1:34" x14ac:dyDescent="0.25">
      <c r="A86" s="1">
        <v>2312</v>
      </c>
      <c r="B86" s="1">
        <v>2</v>
      </c>
      <c r="C86" s="1" t="s">
        <v>187</v>
      </c>
      <c r="D86" s="1" t="s">
        <v>200</v>
      </c>
      <c r="E86" s="14">
        <v>12320540</v>
      </c>
      <c r="F86" s="15">
        <v>17501058618921</v>
      </c>
      <c r="G86" s="2">
        <v>7501058618924</v>
      </c>
      <c r="H86" s="8" t="s">
        <v>55</v>
      </c>
      <c r="I86" s="9">
        <v>12</v>
      </c>
      <c r="J86" s="10">
        <v>185.1575630252101</v>
      </c>
      <c r="K86" s="3">
        <f t="shared" si="15"/>
        <v>15.429796918767508</v>
      </c>
      <c r="L86" s="1">
        <v>4.8</v>
      </c>
      <c r="M86" s="1">
        <v>0</v>
      </c>
      <c r="N86" s="3">
        <f t="shared" si="16"/>
        <v>14.689166666666669</v>
      </c>
      <c r="O86" s="11">
        <v>0</v>
      </c>
      <c r="P86" s="11">
        <v>0</v>
      </c>
      <c r="Q86" s="12">
        <f t="shared" si="17"/>
        <v>14.689166666666669</v>
      </c>
      <c r="R86" s="13">
        <v>6</v>
      </c>
      <c r="S86" s="13">
        <v>0</v>
      </c>
      <c r="T86" s="13">
        <v>0</v>
      </c>
      <c r="U86" s="13">
        <v>10</v>
      </c>
      <c r="V86" s="13">
        <v>11</v>
      </c>
      <c r="W86" s="28"/>
      <c r="X86" s="19">
        <f t="shared" si="21"/>
        <v>27</v>
      </c>
      <c r="Y86" s="20">
        <f t="shared" si="22"/>
        <v>4759.2900000000009</v>
      </c>
      <c r="AA86" s="22" t="s">
        <v>303</v>
      </c>
      <c r="AB86" s="24">
        <f t="shared" si="23"/>
        <v>0</v>
      </c>
      <c r="AD86" s="13">
        <f t="shared" si="18"/>
        <v>16</v>
      </c>
      <c r="AE86" s="13">
        <v>11</v>
      </c>
      <c r="AG86" s="13">
        <f t="shared" si="19"/>
        <v>192</v>
      </c>
      <c r="AH86" s="13">
        <f t="shared" si="20"/>
        <v>132</v>
      </c>
    </row>
    <row r="87" spans="1:34" x14ac:dyDescent="0.25">
      <c r="A87" s="1">
        <v>2312</v>
      </c>
      <c r="B87" s="1">
        <v>2</v>
      </c>
      <c r="C87" s="1" t="s">
        <v>187</v>
      </c>
      <c r="D87" s="1" t="s">
        <v>200</v>
      </c>
      <c r="E87" s="14">
        <v>12320508</v>
      </c>
      <c r="F87" s="15">
        <v>17501058618938</v>
      </c>
      <c r="G87" s="2">
        <v>7501058618931</v>
      </c>
      <c r="H87" s="8" t="s">
        <v>11</v>
      </c>
      <c r="I87" s="9">
        <v>15</v>
      </c>
      <c r="J87" s="10">
        <v>386.25</v>
      </c>
      <c r="K87" s="3">
        <f t="shared" si="15"/>
        <v>25.75</v>
      </c>
      <c r="L87" s="1">
        <v>4.8</v>
      </c>
      <c r="M87" s="1">
        <v>0</v>
      </c>
      <c r="N87" s="3">
        <f t="shared" si="16"/>
        <v>24.514000000000003</v>
      </c>
      <c r="O87" s="11">
        <v>0</v>
      </c>
      <c r="P87" s="11">
        <v>0</v>
      </c>
      <c r="Q87" s="12">
        <f t="shared" si="17"/>
        <v>24.514000000000003</v>
      </c>
      <c r="R87" s="13">
        <v>0</v>
      </c>
      <c r="S87" s="13">
        <v>0</v>
      </c>
      <c r="T87" s="13">
        <v>3</v>
      </c>
      <c r="U87" s="13">
        <v>6</v>
      </c>
      <c r="V87" s="13">
        <v>3</v>
      </c>
      <c r="W87" s="28"/>
      <c r="X87" s="19">
        <f t="shared" si="21"/>
        <v>12</v>
      </c>
      <c r="Y87" s="20">
        <f t="shared" si="22"/>
        <v>4412.5200000000004</v>
      </c>
      <c r="AA87" s="22" t="s">
        <v>304</v>
      </c>
      <c r="AB87" s="24">
        <f t="shared" si="23"/>
        <v>0</v>
      </c>
      <c r="AD87" s="13">
        <f t="shared" si="18"/>
        <v>9</v>
      </c>
      <c r="AE87" s="13">
        <v>3</v>
      </c>
      <c r="AG87" s="13">
        <f t="shared" si="19"/>
        <v>135</v>
      </c>
      <c r="AH87" s="13">
        <f t="shared" si="20"/>
        <v>45</v>
      </c>
    </row>
    <row r="88" spans="1:34" x14ac:dyDescent="0.25">
      <c r="A88" s="1">
        <v>2312</v>
      </c>
      <c r="B88" s="1">
        <v>2</v>
      </c>
      <c r="C88" s="1" t="s">
        <v>176</v>
      </c>
      <c r="D88" s="1" t="s">
        <v>201</v>
      </c>
      <c r="E88" s="14">
        <v>12315503</v>
      </c>
      <c r="F88" s="15">
        <v>17501058619218</v>
      </c>
      <c r="G88" s="2">
        <v>7501058619211</v>
      </c>
      <c r="H88" s="8" t="s">
        <v>92</v>
      </c>
      <c r="I88" s="9">
        <v>12</v>
      </c>
      <c r="J88" s="10">
        <v>465.35967578520768</v>
      </c>
      <c r="K88" s="3">
        <f t="shared" si="15"/>
        <v>38.779972982100638</v>
      </c>
      <c r="L88" s="1">
        <v>1.3</v>
      </c>
      <c r="M88" s="1">
        <v>0</v>
      </c>
      <c r="N88" s="3">
        <f t="shared" si="16"/>
        <v>38.275833333333331</v>
      </c>
      <c r="O88" s="11">
        <v>0</v>
      </c>
      <c r="P88" s="11">
        <v>0</v>
      </c>
      <c r="Q88" s="12">
        <f t="shared" si="17"/>
        <v>38.275833333333331</v>
      </c>
      <c r="R88" s="13">
        <v>0</v>
      </c>
      <c r="S88" s="13">
        <v>0</v>
      </c>
      <c r="T88" s="13">
        <v>0</v>
      </c>
      <c r="U88" s="13">
        <v>2</v>
      </c>
      <c r="V88" s="13">
        <v>3</v>
      </c>
      <c r="W88" s="28"/>
      <c r="X88" s="19">
        <f t="shared" si="21"/>
        <v>5</v>
      </c>
      <c r="Y88" s="20">
        <f t="shared" si="22"/>
        <v>2296.5499999999997</v>
      </c>
      <c r="AA88" s="22" t="s">
        <v>305</v>
      </c>
      <c r="AB88" s="24">
        <f t="shared" si="23"/>
        <v>0</v>
      </c>
      <c r="AD88" s="13">
        <f t="shared" si="18"/>
        <v>2</v>
      </c>
      <c r="AE88" s="13">
        <v>3</v>
      </c>
      <c r="AG88" s="13">
        <f t="shared" si="19"/>
        <v>24</v>
      </c>
      <c r="AH88" s="13">
        <f t="shared" si="20"/>
        <v>36</v>
      </c>
    </row>
    <row r="89" spans="1:34" x14ac:dyDescent="0.25">
      <c r="A89" s="1">
        <v>2312</v>
      </c>
      <c r="B89" s="1">
        <v>2</v>
      </c>
      <c r="C89" s="1" t="s">
        <v>176</v>
      </c>
      <c r="D89" s="1" t="s">
        <v>201</v>
      </c>
      <c r="E89" s="14">
        <v>12315505</v>
      </c>
      <c r="F89" s="15">
        <v>17501058619225</v>
      </c>
      <c r="G89" s="2">
        <v>7501058619228</v>
      </c>
      <c r="H89" s="8" t="s">
        <v>112</v>
      </c>
      <c r="I89" s="9">
        <v>12</v>
      </c>
      <c r="J89" s="10">
        <v>253.67781155015197</v>
      </c>
      <c r="K89" s="3">
        <f t="shared" si="15"/>
        <v>21.13981762917933</v>
      </c>
      <c r="L89" s="1">
        <v>1.3</v>
      </c>
      <c r="M89" s="1">
        <v>0</v>
      </c>
      <c r="N89" s="3">
        <f t="shared" si="16"/>
        <v>20.864999999999998</v>
      </c>
      <c r="O89" s="11">
        <v>0</v>
      </c>
      <c r="P89" s="11">
        <v>0</v>
      </c>
      <c r="Q89" s="12">
        <f t="shared" si="17"/>
        <v>20.864999999999998</v>
      </c>
      <c r="R89" s="13">
        <v>0</v>
      </c>
      <c r="S89" s="13">
        <v>0</v>
      </c>
      <c r="T89" s="13">
        <v>2</v>
      </c>
      <c r="U89" s="13">
        <v>4</v>
      </c>
      <c r="V89" s="13">
        <v>3</v>
      </c>
      <c r="W89" s="28"/>
      <c r="X89" s="19">
        <f t="shared" si="21"/>
        <v>9</v>
      </c>
      <c r="Y89" s="20">
        <f t="shared" si="22"/>
        <v>2253.42</v>
      </c>
      <c r="AA89" s="22" t="s">
        <v>306</v>
      </c>
      <c r="AB89" s="24">
        <f t="shared" si="23"/>
        <v>0</v>
      </c>
      <c r="AD89" s="13">
        <f t="shared" si="18"/>
        <v>6</v>
      </c>
      <c r="AE89" s="13">
        <v>3</v>
      </c>
      <c r="AG89" s="13">
        <f t="shared" si="19"/>
        <v>72</v>
      </c>
      <c r="AH89" s="13">
        <f t="shared" si="20"/>
        <v>36</v>
      </c>
    </row>
    <row r="90" spans="1:34" x14ac:dyDescent="0.25">
      <c r="A90" s="1">
        <v>2312</v>
      </c>
      <c r="B90" s="1">
        <v>2</v>
      </c>
      <c r="C90" s="1" t="s">
        <v>176</v>
      </c>
      <c r="D90" s="1" t="s">
        <v>201</v>
      </c>
      <c r="E90" s="14">
        <v>12315508</v>
      </c>
      <c r="F90" s="15">
        <v>17501058619232</v>
      </c>
      <c r="G90" s="2">
        <v>7501058619235</v>
      </c>
      <c r="H90" s="8" t="s">
        <v>61</v>
      </c>
      <c r="I90" s="9">
        <v>12</v>
      </c>
      <c r="J90" s="10">
        <v>306.59574468085106</v>
      </c>
      <c r="K90" s="3">
        <f t="shared" si="15"/>
        <v>25.549645390070921</v>
      </c>
      <c r="L90" s="1">
        <v>1.3</v>
      </c>
      <c r="M90" s="1">
        <v>0</v>
      </c>
      <c r="N90" s="3">
        <f t="shared" si="16"/>
        <v>25.217499999999998</v>
      </c>
      <c r="O90" s="11">
        <v>0</v>
      </c>
      <c r="P90" s="11">
        <v>0</v>
      </c>
      <c r="Q90" s="12">
        <f t="shared" si="17"/>
        <v>25.217499999999998</v>
      </c>
      <c r="R90" s="13">
        <v>1</v>
      </c>
      <c r="S90" s="13">
        <v>1</v>
      </c>
      <c r="T90" s="13">
        <v>2</v>
      </c>
      <c r="U90" s="13">
        <v>2</v>
      </c>
      <c r="V90" s="13">
        <v>4</v>
      </c>
      <c r="W90" s="28"/>
      <c r="X90" s="19">
        <f t="shared" si="21"/>
        <v>10</v>
      </c>
      <c r="Y90" s="20">
        <f t="shared" si="22"/>
        <v>3026.0999999999995</v>
      </c>
      <c r="AA90" s="22" t="s">
        <v>307</v>
      </c>
      <c r="AB90" s="24">
        <f t="shared" si="23"/>
        <v>0</v>
      </c>
      <c r="AD90" s="13">
        <f t="shared" si="18"/>
        <v>6</v>
      </c>
      <c r="AE90" s="13">
        <v>4</v>
      </c>
      <c r="AG90" s="13">
        <f t="shared" si="19"/>
        <v>72</v>
      </c>
      <c r="AH90" s="13">
        <f t="shared" si="20"/>
        <v>48</v>
      </c>
    </row>
    <row r="91" spans="1:34" x14ac:dyDescent="0.25">
      <c r="A91" s="1">
        <v>2312</v>
      </c>
      <c r="B91" s="1">
        <v>2</v>
      </c>
      <c r="C91" s="1" t="s">
        <v>185</v>
      </c>
      <c r="D91" s="1" t="s">
        <v>197</v>
      </c>
      <c r="E91" s="14">
        <v>12315504</v>
      </c>
      <c r="F91" s="15">
        <v>17501058619560</v>
      </c>
      <c r="G91" s="2">
        <v>7501058619563</v>
      </c>
      <c r="H91" s="8" t="s">
        <v>114</v>
      </c>
      <c r="I91" s="9">
        <v>24</v>
      </c>
      <c r="J91" s="10">
        <v>652.56189451022601</v>
      </c>
      <c r="K91" s="3">
        <f t="shared" si="15"/>
        <v>27.190078937926085</v>
      </c>
      <c r="L91" s="1">
        <v>7.1</v>
      </c>
      <c r="M91" s="1">
        <v>0</v>
      </c>
      <c r="N91" s="3">
        <f t="shared" si="16"/>
        <v>25.259583333333335</v>
      </c>
      <c r="O91" s="11">
        <v>0</v>
      </c>
      <c r="P91" s="11">
        <v>0</v>
      </c>
      <c r="Q91" s="12">
        <f t="shared" si="17"/>
        <v>25.259583333333335</v>
      </c>
      <c r="R91" s="13">
        <v>4</v>
      </c>
      <c r="S91" s="13">
        <v>0</v>
      </c>
      <c r="T91" s="13">
        <v>1</v>
      </c>
      <c r="U91" s="13">
        <v>1</v>
      </c>
      <c r="V91" s="13">
        <v>0</v>
      </c>
      <c r="W91" s="28"/>
      <c r="X91" s="19">
        <f t="shared" si="21"/>
        <v>6</v>
      </c>
      <c r="Y91" s="20">
        <f t="shared" si="22"/>
        <v>3637.38</v>
      </c>
      <c r="AA91" s="22" t="s">
        <v>308</v>
      </c>
      <c r="AB91" s="24">
        <f t="shared" si="23"/>
        <v>0</v>
      </c>
      <c r="AD91" s="13">
        <f t="shared" si="18"/>
        <v>6</v>
      </c>
      <c r="AE91" s="13">
        <v>0</v>
      </c>
      <c r="AG91" s="13">
        <f t="shared" si="19"/>
        <v>144</v>
      </c>
      <c r="AH91" s="13">
        <f t="shared" si="20"/>
        <v>0</v>
      </c>
    </row>
    <row r="92" spans="1:34" x14ac:dyDescent="0.25">
      <c r="A92" s="1">
        <v>2312</v>
      </c>
      <c r="B92" s="1">
        <v>2</v>
      </c>
      <c r="C92" s="1" t="s">
        <v>185</v>
      </c>
      <c r="D92" s="1" t="s">
        <v>197</v>
      </c>
      <c r="E92" s="14">
        <v>12316701</v>
      </c>
      <c r="F92" s="15">
        <v>17501058619973</v>
      </c>
      <c r="G92" s="2">
        <v>7501058619976</v>
      </c>
      <c r="H92" s="8" t="s">
        <v>58</v>
      </c>
      <c r="I92" s="9">
        <v>24</v>
      </c>
      <c r="J92" s="10">
        <v>539.76318622174381</v>
      </c>
      <c r="K92" s="3">
        <f t="shared" si="15"/>
        <v>22.490132759239327</v>
      </c>
      <c r="L92" s="1">
        <v>7.1</v>
      </c>
      <c r="M92" s="1">
        <v>0</v>
      </c>
      <c r="N92" s="3">
        <f t="shared" si="16"/>
        <v>20.893333333333334</v>
      </c>
      <c r="O92" s="11">
        <v>0</v>
      </c>
      <c r="P92" s="11">
        <v>0</v>
      </c>
      <c r="Q92" s="12">
        <f t="shared" si="17"/>
        <v>20.893333333333334</v>
      </c>
      <c r="R92" s="13">
        <v>3</v>
      </c>
      <c r="S92" s="13">
        <v>0</v>
      </c>
      <c r="T92" s="13">
        <v>1</v>
      </c>
      <c r="U92" s="13">
        <v>1</v>
      </c>
      <c r="V92" s="13">
        <v>1</v>
      </c>
      <c r="W92" s="28"/>
      <c r="X92" s="19">
        <f t="shared" si="21"/>
        <v>6</v>
      </c>
      <c r="Y92" s="20">
        <f t="shared" si="22"/>
        <v>3008.6400000000003</v>
      </c>
      <c r="AA92" s="22" t="s">
        <v>309</v>
      </c>
      <c r="AB92" s="24">
        <f t="shared" si="23"/>
        <v>0</v>
      </c>
      <c r="AD92" s="13">
        <f t="shared" si="18"/>
        <v>5</v>
      </c>
      <c r="AE92" s="13">
        <v>1</v>
      </c>
      <c r="AG92" s="13">
        <f t="shared" si="19"/>
        <v>120</v>
      </c>
      <c r="AH92" s="13">
        <f t="shared" si="20"/>
        <v>24</v>
      </c>
    </row>
    <row r="93" spans="1:34" x14ac:dyDescent="0.25">
      <c r="A93" s="1">
        <v>2312</v>
      </c>
      <c r="B93" s="1">
        <v>2</v>
      </c>
      <c r="C93" s="1" t="s">
        <v>187</v>
      </c>
      <c r="D93" s="1" t="s">
        <v>195</v>
      </c>
      <c r="E93" s="14">
        <v>12362931</v>
      </c>
      <c r="F93" s="15">
        <v>17501058630800</v>
      </c>
      <c r="G93" s="2">
        <v>7501058620002</v>
      </c>
      <c r="H93" s="8" t="s">
        <v>12</v>
      </c>
      <c r="I93" s="9">
        <v>15</v>
      </c>
      <c r="J93" s="10">
        <v>366.75</v>
      </c>
      <c r="K93" s="3">
        <f t="shared" si="15"/>
        <v>24.45</v>
      </c>
      <c r="L93" s="1">
        <v>20.8</v>
      </c>
      <c r="M93" s="1">
        <v>0</v>
      </c>
      <c r="N93" s="3">
        <f t="shared" si="16"/>
        <v>19.3644</v>
      </c>
      <c r="O93" s="11">
        <v>0</v>
      </c>
      <c r="P93" s="11">
        <v>0</v>
      </c>
      <c r="Q93" s="12">
        <f t="shared" si="17"/>
        <v>19.3644</v>
      </c>
      <c r="R93" s="13">
        <v>20</v>
      </c>
      <c r="S93" s="13">
        <v>20</v>
      </c>
      <c r="T93" s="13">
        <v>20</v>
      </c>
      <c r="U93" s="13">
        <v>45</v>
      </c>
      <c r="V93" s="13">
        <v>5</v>
      </c>
      <c r="W93" s="28"/>
      <c r="X93" s="19">
        <f t="shared" si="21"/>
        <v>110</v>
      </c>
      <c r="Y93" s="20">
        <f t="shared" si="22"/>
        <v>31951.260000000002</v>
      </c>
      <c r="AA93" s="22" t="s">
        <v>310</v>
      </c>
      <c r="AB93" s="24">
        <f t="shared" si="23"/>
        <v>0</v>
      </c>
      <c r="AD93" s="13">
        <f t="shared" si="18"/>
        <v>105</v>
      </c>
      <c r="AE93" s="13">
        <v>5</v>
      </c>
      <c r="AG93" s="13">
        <f t="shared" si="19"/>
        <v>1575</v>
      </c>
      <c r="AH93" s="13">
        <f t="shared" si="20"/>
        <v>75</v>
      </c>
    </row>
    <row r="94" spans="1:34" x14ac:dyDescent="0.25">
      <c r="A94" s="1">
        <v>2312</v>
      </c>
      <c r="B94" s="1">
        <v>2</v>
      </c>
      <c r="C94" s="1" t="s">
        <v>187</v>
      </c>
      <c r="D94" s="1" t="s">
        <v>195</v>
      </c>
      <c r="E94" s="14">
        <v>12317953</v>
      </c>
      <c r="F94" s="15">
        <v>17501058620016</v>
      </c>
      <c r="G94" s="2">
        <v>7501058620019</v>
      </c>
      <c r="H94" s="8" t="s">
        <v>72</v>
      </c>
      <c r="I94" s="9">
        <v>15</v>
      </c>
      <c r="J94" s="10">
        <v>534.29999999999995</v>
      </c>
      <c r="K94" s="3">
        <f t="shared" si="15"/>
        <v>35.619999999999997</v>
      </c>
      <c r="L94" s="1">
        <v>4.8</v>
      </c>
      <c r="M94" s="1">
        <v>0</v>
      </c>
      <c r="N94" s="3">
        <f t="shared" si="16"/>
        <v>33.910240000000002</v>
      </c>
      <c r="O94" s="11">
        <v>0</v>
      </c>
      <c r="P94" s="11">
        <v>0</v>
      </c>
      <c r="Q94" s="12">
        <f t="shared" si="17"/>
        <v>33.910240000000002</v>
      </c>
      <c r="R94" s="13">
        <v>10</v>
      </c>
      <c r="S94" s="13">
        <v>0</v>
      </c>
      <c r="T94" s="13">
        <v>10</v>
      </c>
      <c r="U94" s="13">
        <v>45</v>
      </c>
      <c r="V94" s="13">
        <v>0</v>
      </c>
      <c r="W94" s="28"/>
      <c r="X94" s="19">
        <f t="shared" si="21"/>
        <v>65</v>
      </c>
      <c r="Y94" s="20">
        <f t="shared" si="22"/>
        <v>33062.484000000004</v>
      </c>
      <c r="AA94" s="22" t="s">
        <v>311</v>
      </c>
      <c r="AB94" s="24">
        <f t="shared" si="23"/>
        <v>0</v>
      </c>
      <c r="AD94" s="13">
        <f t="shared" si="18"/>
        <v>65</v>
      </c>
      <c r="AE94" s="13">
        <v>0</v>
      </c>
      <c r="AG94" s="13">
        <f t="shared" si="19"/>
        <v>975</v>
      </c>
      <c r="AH94" s="13">
        <f t="shared" si="20"/>
        <v>0</v>
      </c>
    </row>
    <row r="95" spans="1:34" x14ac:dyDescent="0.25">
      <c r="A95" s="1">
        <v>2312</v>
      </c>
      <c r="B95" s="1">
        <v>2</v>
      </c>
      <c r="C95" s="1" t="s">
        <v>187</v>
      </c>
      <c r="D95" s="1" t="s">
        <v>188</v>
      </c>
      <c r="E95" s="14">
        <v>12317973</v>
      </c>
      <c r="F95" s="15">
        <v>17501058620108</v>
      </c>
      <c r="G95" s="2">
        <v>7501058620101</v>
      </c>
      <c r="H95" s="8" t="s">
        <v>84</v>
      </c>
      <c r="I95" s="9">
        <v>12</v>
      </c>
      <c r="J95" s="10">
        <v>707.28</v>
      </c>
      <c r="K95" s="3">
        <f t="shared" si="15"/>
        <v>58.94</v>
      </c>
      <c r="L95" s="1">
        <v>4.8</v>
      </c>
      <c r="M95" s="1">
        <v>0</v>
      </c>
      <c r="N95" s="3">
        <f t="shared" si="16"/>
        <v>56.110880000000002</v>
      </c>
      <c r="O95" s="11">
        <v>0</v>
      </c>
      <c r="P95" s="11">
        <v>0</v>
      </c>
      <c r="Q95" s="12">
        <f t="shared" si="17"/>
        <v>56.110880000000002</v>
      </c>
      <c r="R95" s="13">
        <v>0</v>
      </c>
      <c r="S95" s="13">
        <v>0</v>
      </c>
      <c r="T95" s="13">
        <v>0</v>
      </c>
      <c r="U95" s="13">
        <v>40</v>
      </c>
      <c r="V95" s="13">
        <v>20</v>
      </c>
      <c r="W95" s="28"/>
      <c r="X95" s="19">
        <f t="shared" si="21"/>
        <v>60</v>
      </c>
      <c r="Y95" s="20">
        <f t="shared" si="22"/>
        <v>40399.833599999998</v>
      </c>
      <c r="AA95" s="22" t="s">
        <v>312</v>
      </c>
      <c r="AB95" s="24">
        <f t="shared" si="23"/>
        <v>0</v>
      </c>
      <c r="AD95" s="13">
        <f t="shared" si="18"/>
        <v>40</v>
      </c>
      <c r="AE95" s="13">
        <v>20</v>
      </c>
      <c r="AG95" s="13">
        <f t="shared" si="19"/>
        <v>480</v>
      </c>
      <c r="AH95" s="13">
        <f t="shared" si="20"/>
        <v>240</v>
      </c>
    </row>
    <row r="96" spans="1:34" x14ac:dyDescent="0.25">
      <c r="A96" s="1">
        <v>2312</v>
      </c>
      <c r="B96" s="1">
        <v>2</v>
      </c>
      <c r="C96" s="1" t="s">
        <v>187</v>
      </c>
      <c r="D96" s="1" t="s">
        <v>188</v>
      </c>
      <c r="E96" s="14">
        <v>12317955</v>
      </c>
      <c r="F96" s="15">
        <v>17501058620207</v>
      </c>
      <c r="G96" s="2">
        <v>7501058620200</v>
      </c>
      <c r="H96" s="8" t="s">
        <v>54</v>
      </c>
      <c r="I96" s="9">
        <v>6</v>
      </c>
      <c r="J96" s="10">
        <v>812.76</v>
      </c>
      <c r="K96" s="3">
        <f t="shared" si="15"/>
        <v>135.46</v>
      </c>
      <c r="L96" s="1">
        <v>4.8</v>
      </c>
      <c r="M96" s="1">
        <v>0</v>
      </c>
      <c r="N96" s="3">
        <f t="shared" si="16"/>
        <v>128.95792000000003</v>
      </c>
      <c r="O96" s="11">
        <v>0</v>
      </c>
      <c r="P96" s="11">
        <v>0</v>
      </c>
      <c r="Q96" s="12">
        <f t="shared" si="17"/>
        <v>128.95792000000003</v>
      </c>
      <c r="R96" s="13">
        <v>2</v>
      </c>
      <c r="S96" s="13">
        <v>3</v>
      </c>
      <c r="T96" s="13">
        <v>2</v>
      </c>
      <c r="U96" s="13">
        <v>3</v>
      </c>
      <c r="V96" s="13">
        <v>10</v>
      </c>
      <c r="W96" s="28"/>
      <c r="X96" s="19">
        <f t="shared" si="21"/>
        <v>20</v>
      </c>
      <c r="Y96" s="20">
        <f t="shared" si="22"/>
        <v>15474.950400000002</v>
      </c>
      <c r="AA96" s="22" t="s">
        <v>313</v>
      </c>
      <c r="AB96" s="24">
        <f t="shared" si="23"/>
        <v>0</v>
      </c>
      <c r="AD96" s="13">
        <f t="shared" si="18"/>
        <v>10</v>
      </c>
      <c r="AE96" s="13">
        <v>10</v>
      </c>
      <c r="AG96" s="13">
        <f t="shared" si="19"/>
        <v>60</v>
      </c>
      <c r="AH96" s="13">
        <f t="shared" si="20"/>
        <v>60</v>
      </c>
    </row>
    <row r="97" spans="1:34" x14ac:dyDescent="0.25">
      <c r="A97" s="1">
        <v>2312</v>
      </c>
      <c r="B97" s="1">
        <v>2</v>
      </c>
      <c r="C97" s="1" t="s">
        <v>180</v>
      </c>
      <c r="D97" s="1" t="s">
        <v>183</v>
      </c>
      <c r="E97" s="14">
        <v>12323619</v>
      </c>
      <c r="F97" s="15">
        <v>17501058621785</v>
      </c>
      <c r="G97" s="2">
        <v>7501058621788</v>
      </c>
      <c r="H97" s="8" t="s">
        <v>132</v>
      </c>
      <c r="I97" s="9">
        <v>20</v>
      </c>
      <c r="J97" s="10">
        <v>173.4020618556701</v>
      </c>
      <c r="K97" s="3">
        <f t="shared" si="15"/>
        <v>8.6701030927835046</v>
      </c>
      <c r="L97" s="1">
        <v>3</v>
      </c>
      <c r="M97" s="1">
        <v>0</v>
      </c>
      <c r="N97" s="3">
        <f t="shared" si="16"/>
        <v>8.4099999999999984</v>
      </c>
      <c r="O97" s="11">
        <v>0</v>
      </c>
      <c r="P97" s="11">
        <v>0</v>
      </c>
      <c r="Q97" s="12">
        <f t="shared" si="17"/>
        <v>8.4099999999999984</v>
      </c>
      <c r="R97" s="13">
        <v>0</v>
      </c>
      <c r="S97" s="13">
        <v>0</v>
      </c>
      <c r="T97" s="13">
        <v>0</v>
      </c>
      <c r="U97" s="13">
        <v>2</v>
      </c>
      <c r="V97" s="13">
        <v>1</v>
      </c>
      <c r="W97" s="28"/>
      <c r="X97" s="19">
        <f t="shared" si="21"/>
        <v>3</v>
      </c>
      <c r="Y97" s="20">
        <f t="shared" si="22"/>
        <v>504.59999999999991</v>
      </c>
      <c r="AA97" s="22" t="s">
        <v>314</v>
      </c>
      <c r="AB97" s="24">
        <f t="shared" si="23"/>
        <v>0</v>
      </c>
      <c r="AD97" s="13">
        <f t="shared" si="18"/>
        <v>2</v>
      </c>
      <c r="AE97" s="13">
        <v>1</v>
      </c>
      <c r="AG97" s="13">
        <f t="shared" si="19"/>
        <v>40</v>
      </c>
      <c r="AH97" s="13">
        <f t="shared" si="20"/>
        <v>20</v>
      </c>
    </row>
    <row r="98" spans="1:34" x14ac:dyDescent="0.25">
      <c r="A98" s="1">
        <v>2312</v>
      </c>
      <c r="B98" s="1">
        <v>2</v>
      </c>
      <c r="C98" s="1" t="s">
        <v>180</v>
      </c>
      <c r="D98" s="1" t="s">
        <v>189</v>
      </c>
      <c r="E98" s="14">
        <v>12323613</v>
      </c>
      <c r="F98" s="15">
        <v>17501058621792</v>
      </c>
      <c r="G98" s="2">
        <v>7501058621795</v>
      </c>
      <c r="H98" s="8" t="s">
        <v>66</v>
      </c>
      <c r="I98" s="9">
        <v>20</v>
      </c>
      <c r="J98" s="10">
        <v>173.4020618556701</v>
      </c>
      <c r="K98" s="3">
        <f t="shared" si="15"/>
        <v>8.6701030927835046</v>
      </c>
      <c r="L98" s="1">
        <v>3</v>
      </c>
      <c r="M98" s="1">
        <v>0</v>
      </c>
      <c r="N98" s="3">
        <f t="shared" si="16"/>
        <v>8.4099999999999984</v>
      </c>
      <c r="O98" s="11">
        <v>0</v>
      </c>
      <c r="P98" s="11">
        <v>0</v>
      </c>
      <c r="Q98" s="12">
        <f t="shared" si="17"/>
        <v>8.4099999999999984</v>
      </c>
      <c r="R98" s="13">
        <v>0</v>
      </c>
      <c r="S98" s="13">
        <v>0</v>
      </c>
      <c r="T98" s="13">
        <v>1</v>
      </c>
      <c r="U98" s="13">
        <v>1</v>
      </c>
      <c r="V98" s="13">
        <v>2</v>
      </c>
      <c r="W98" s="28"/>
      <c r="X98" s="19">
        <f t="shared" si="21"/>
        <v>4</v>
      </c>
      <c r="Y98" s="20">
        <f t="shared" si="22"/>
        <v>672.79999999999984</v>
      </c>
      <c r="AA98" s="22" t="s">
        <v>315</v>
      </c>
      <c r="AB98" s="24">
        <f t="shared" si="23"/>
        <v>0</v>
      </c>
      <c r="AD98" s="13">
        <f t="shared" si="18"/>
        <v>2</v>
      </c>
      <c r="AE98" s="13">
        <v>2</v>
      </c>
      <c r="AG98" s="13">
        <f t="shared" si="19"/>
        <v>40</v>
      </c>
      <c r="AH98" s="13">
        <f t="shared" si="20"/>
        <v>40</v>
      </c>
    </row>
    <row r="99" spans="1:34" x14ac:dyDescent="0.25">
      <c r="A99" s="1">
        <v>2312</v>
      </c>
      <c r="B99" s="1">
        <v>2</v>
      </c>
      <c r="C99" s="1" t="s">
        <v>180</v>
      </c>
      <c r="D99" s="1" t="s">
        <v>202</v>
      </c>
      <c r="E99" s="14">
        <v>12329928</v>
      </c>
      <c r="F99" s="15">
        <v>17501058623031</v>
      </c>
      <c r="G99" s="2">
        <v>7501058623034</v>
      </c>
      <c r="H99" s="8" t="s">
        <v>119</v>
      </c>
      <c r="I99" s="9">
        <v>24</v>
      </c>
      <c r="J99" s="10">
        <v>233.51546391752578</v>
      </c>
      <c r="K99" s="3">
        <f t="shared" si="15"/>
        <v>9.7298109965635735</v>
      </c>
      <c r="L99" s="1">
        <v>3</v>
      </c>
      <c r="M99" s="1">
        <v>0</v>
      </c>
      <c r="N99" s="3">
        <f t="shared" si="16"/>
        <v>9.4379166666666663</v>
      </c>
      <c r="O99" s="11">
        <v>0</v>
      </c>
      <c r="P99" s="11">
        <v>0</v>
      </c>
      <c r="Q99" s="12">
        <f t="shared" si="17"/>
        <v>9.4379166666666663</v>
      </c>
      <c r="R99" s="13">
        <v>0</v>
      </c>
      <c r="S99" s="13">
        <v>0</v>
      </c>
      <c r="T99" s="13">
        <v>0</v>
      </c>
      <c r="U99" s="13">
        <v>2</v>
      </c>
      <c r="V99" s="13">
        <v>1</v>
      </c>
      <c r="W99" s="28"/>
      <c r="X99" s="19">
        <f t="shared" si="21"/>
        <v>3</v>
      </c>
      <c r="Y99" s="20">
        <f t="shared" si="22"/>
        <v>679.53</v>
      </c>
      <c r="AA99" s="22" t="s">
        <v>316</v>
      </c>
      <c r="AB99" s="24">
        <f t="shared" si="23"/>
        <v>0</v>
      </c>
      <c r="AD99" s="13">
        <f t="shared" si="18"/>
        <v>2</v>
      </c>
      <c r="AE99" s="13">
        <v>1</v>
      </c>
      <c r="AG99" s="13">
        <f t="shared" si="19"/>
        <v>48</v>
      </c>
      <c r="AH99" s="13">
        <f t="shared" si="20"/>
        <v>24</v>
      </c>
    </row>
    <row r="100" spans="1:34" x14ac:dyDescent="0.25">
      <c r="A100" s="1">
        <v>2312</v>
      </c>
      <c r="B100" s="1">
        <v>2</v>
      </c>
      <c r="C100" s="1" t="s">
        <v>180</v>
      </c>
      <c r="D100" s="1" t="s">
        <v>202</v>
      </c>
      <c r="E100" s="14">
        <v>12329885</v>
      </c>
      <c r="F100" s="15">
        <v>17501058623093</v>
      </c>
      <c r="G100" s="2">
        <v>7501058623096</v>
      </c>
      <c r="H100" s="8" t="s">
        <v>69</v>
      </c>
      <c r="I100" s="9">
        <v>24</v>
      </c>
      <c r="J100" s="10">
        <v>167.76288659793815</v>
      </c>
      <c r="K100" s="3">
        <f t="shared" ref="K100:K130" si="24">+J100/I100</f>
        <v>6.9901202749140898</v>
      </c>
      <c r="L100" s="1">
        <v>3</v>
      </c>
      <c r="M100" s="1">
        <v>0</v>
      </c>
      <c r="N100" s="3">
        <f t="shared" ref="N100:N130" si="25">+K100*((100-L100)/100)*((100-M100)/100)</f>
        <v>6.7804166666666665</v>
      </c>
      <c r="O100" s="11">
        <v>0</v>
      </c>
      <c r="P100" s="11">
        <v>0</v>
      </c>
      <c r="Q100" s="12">
        <f t="shared" ref="Q100:Q130" si="26">+N100*(1+(O100/100))*(1+(P100/100))</f>
        <v>6.7804166666666665</v>
      </c>
      <c r="R100" s="13">
        <v>0</v>
      </c>
      <c r="S100" s="13">
        <v>0</v>
      </c>
      <c r="T100" s="13">
        <v>2</v>
      </c>
      <c r="U100" s="13">
        <v>0</v>
      </c>
      <c r="V100" s="13">
        <v>0</v>
      </c>
      <c r="W100" s="28"/>
      <c r="X100" s="19">
        <f t="shared" si="21"/>
        <v>2</v>
      </c>
      <c r="Y100" s="20">
        <f t="shared" si="22"/>
        <v>325.45999999999998</v>
      </c>
      <c r="AA100" s="22" t="s">
        <v>317</v>
      </c>
      <c r="AB100" s="24">
        <f t="shared" si="23"/>
        <v>0</v>
      </c>
      <c r="AD100" s="13">
        <f t="shared" si="18"/>
        <v>2</v>
      </c>
      <c r="AE100" s="13">
        <v>0</v>
      </c>
      <c r="AG100" s="13">
        <f t="shared" si="19"/>
        <v>48</v>
      </c>
      <c r="AH100" s="13">
        <f t="shared" si="20"/>
        <v>0</v>
      </c>
    </row>
    <row r="101" spans="1:34" x14ac:dyDescent="0.25">
      <c r="A101" s="1">
        <v>2312</v>
      </c>
      <c r="B101" s="1">
        <v>2</v>
      </c>
      <c r="C101" s="1" t="s">
        <v>180</v>
      </c>
      <c r="D101" s="1" t="s">
        <v>202</v>
      </c>
      <c r="E101" s="14">
        <v>12329884</v>
      </c>
      <c r="F101" s="15">
        <v>17501058623109</v>
      </c>
      <c r="G101" s="2">
        <v>7501058623102</v>
      </c>
      <c r="H101" s="8" t="s">
        <v>120</v>
      </c>
      <c r="I101" s="9">
        <v>24</v>
      </c>
      <c r="J101" s="10">
        <v>167.76288659793815</v>
      </c>
      <c r="K101" s="3">
        <f t="shared" si="24"/>
        <v>6.9901202749140898</v>
      </c>
      <c r="L101" s="1">
        <v>3</v>
      </c>
      <c r="M101" s="1">
        <v>0</v>
      </c>
      <c r="N101" s="3">
        <f t="shared" si="25"/>
        <v>6.7804166666666665</v>
      </c>
      <c r="O101" s="11">
        <v>0</v>
      </c>
      <c r="P101" s="11">
        <v>0</v>
      </c>
      <c r="Q101" s="12">
        <f t="shared" si="26"/>
        <v>6.7804166666666665</v>
      </c>
      <c r="R101" s="13">
        <v>0</v>
      </c>
      <c r="S101" s="13">
        <v>0</v>
      </c>
      <c r="T101" s="13">
        <v>0</v>
      </c>
      <c r="U101" s="13">
        <v>2</v>
      </c>
      <c r="V101" s="13">
        <v>0</v>
      </c>
      <c r="W101" s="28"/>
      <c r="X101" s="19">
        <f t="shared" si="21"/>
        <v>2</v>
      </c>
      <c r="Y101" s="20">
        <f t="shared" si="22"/>
        <v>325.45999999999998</v>
      </c>
      <c r="AA101" s="22" t="s">
        <v>318</v>
      </c>
      <c r="AB101" s="24">
        <f t="shared" si="23"/>
        <v>0</v>
      </c>
      <c r="AD101" s="13">
        <f t="shared" si="18"/>
        <v>2</v>
      </c>
      <c r="AE101" s="13">
        <v>0</v>
      </c>
      <c r="AG101" s="13">
        <f t="shared" si="19"/>
        <v>48</v>
      </c>
      <c r="AH101" s="13">
        <f t="shared" si="20"/>
        <v>0</v>
      </c>
    </row>
    <row r="102" spans="1:34" x14ac:dyDescent="0.25">
      <c r="A102" s="1">
        <v>2312</v>
      </c>
      <c r="B102" s="1">
        <v>2</v>
      </c>
      <c r="C102" s="1" t="s">
        <v>173</v>
      </c>
      <c r="D102" s="1" t="s">
        <v>203</v>
      </c>
      <c r="E102" s="14">
        <v>12339293</v>
      </c>
      <c r="F102" s="15">
        <v>17501058625011</v>
      </c>
      <c r="G102" s="2">
        <v>7501058625014</v>
      </c>
      <c r="H102" s="8" t="s">
        <v>77</v>
      </c>
      <c r="I102" s="9">
        <v>12</v>
      </c>
      <c r="J102" s="10">
        <v>1765.44</v>
      </c>
      <c r="K102" s="3">
        <f t="shared" si="24"/>
        <v>147.12</v>
      </c>
      <c r="L102" s="1">
        <v>6</v>
      </c>
      <c r="M102" s="1">
        <v>0</v>
      </c>
      <c r="N102" s="3">
        <f t="shared" si="25"/>
        <v>138.2928</v>
      </c>
      <c r="O102" s="11">
        <v>0</v>
      </c>
      <c r="P102" s="11">
        <v>0</v>
      </c>
      <c r="Q102" s="12">
        <f t="shared" si="26"/>
        <v>138.2928</v>
      </c>
      <c r="R102" s="13">
        <v>1</v>
      </c>
      <c r="S102" s="13">
        <v>0</v>
      </c>
      <c r="T102" s="13">
        <v>0</v>
      </c>
      <c r="U102" s="13">
        <v>0</v>
      </c>
      <c r="V102" s="13">
        <v>0</v>
      </c>
      <c r="W102" s="28"/>
      <c r="X102" s="19">
        <f t="shared" si="21"/>
        <v>1</v>
      </c>
      <c r="Y102" s="20">
        <f t="shared" si="22"/>
        <v>1659.5136</v>
      </c>
      <c r="AA102" s="22" t="s">
        <v>319</v>
      </c>
      <c r="AB102" s="24">
        <f t="shared" si="23"/>
        <v>0</v>
      </c>
      <c r="AD102" s="13">
        <f t="shared" si="18"/>
        <v>1</v>
      </c>
      <c r="AE102" s="13">
        <v>0</v>
      </c>
      <c r="AG102" s="13">
        <f t="shared" si="19"/>
        <v>12</v>
      </c>
      <c r="AH102" s="13">
        <f t="shared" si="20"/>
        <v>0</v>
      </c>
    </row>
    <row r="103" spans="1:34" x14ac:dyDescent="0.25">
      <c r="A103" s="1">
        <v>2312</v>
      </c>
      <c r="B103" s="1">
        <v>2</v>
      </c>
      <c r="C103" s="1" t="s">
        <v>204</v>
      </c>
      <c r="D103" s="1" t="s">
        <v>205</v>
      </c>
      <c r="E103" s="14">
        <v>12357414</v>
      </c>
      <c r="F103" s="15">
        <v>17501058625189</v>
      </c>
      <c r="G103" s="2">
        <v>7501058625182</v>
      </c>
      <c r="H103" s="8" t="s">
        <v>48</v>
      </c>
      <c r="I103" s="9">
        <v>12</v>
      </c>
      <c r="J103" s="10">
        <v>1380.56</v>
      </c>
      <c r="K103" s="3">
        <f t="shared" si="24"/>
        <v>115.04666666666667</v>
      </c>
      <c r="L103" s="1">
        <v>6</v>
      </c>
      <c r="M103" s="1">
        <v>0</v>
      </c>
      <c r="N103" s="3">
        <f t="shared" si="25"/>
        <v>108.14386666666667</v>
      </c>
      <c r="O103" s="11">
        <v>0</v>
      </c>
      <c r="P103" s="11">
        <v>0</v>
      </c>
      <c r="Q103" s="12">
        <f t="shared" si="26"/>
        <v>108.14386666666667</v>
      </c>
      <c r="R103" s="13">
        <v>4</v>
      </c>
      <c r="S103" s="13">
        <v>0</v>
      </c>
      <c r="T103" s="13">
        <v>2</v>
      </c>
      <c r="U103" s="13">
        <v>1</v>
      </c>
      <c r="V103" s="13">
        <v>2</v>
      </c>
      <c r="W103" s="28"/>
      <c r="X103" s="19">
        <f t="shared" si="21"/>
        <v>9</v>
      </c>
      <c r="Y103" s="20">
        <f t="shared" si="22"/>
        <v>11679.5376</v>
      </c>
      <c r="AA103" s="22" t="s">
        <v>320</v>
      </c>
      <c r="AB103" s="24">
        <f t="shared" si="23"/>
        <v>0</v>
      </c>
      <c r="AD103" s="13">
        <f t="shared" si="18"/>
        <v>7</v>
      </c>
      <c r="AE103" s="13">
        <v>2</v>
      </c>
      <c r="AG103" s="13">
        <f t="shared" si="19"/>
        <v>84</v>
      </c>
      <c r="AH103" s="13">
        <f t="shared" si="20"/>
        <v>24</v>
      </c>
    </row>
    <row r="104" spans="1:34" x14ac:dyDescent="0.25">
      <c r="A104" s="1">
        <v>2312</v>
      </c>
      <c r="B104" s="1">
        <v>2</v>
      </c>
      <c r="C104" s="1" t="s">
        <v>204</v>
      </c>
      <c r="D104" s="1" t="s">
        <v>206</v>
      </c>
      <c r="E104" s="14">
        <v>12357756</v>
      </c>
      <c r="F104" s="15">
        <v>17501058625196</v>
      </c>
      <c r="G104" s="2">
        <v>7501058625199</v>
      </c>
      <c r="H104" s="8" t="s">
        <v>42</v>
      </c>
      <c r="I104" s="9">
        <v>12</v>
      </c>
      <c r="J104" s="10">
        <v>1273.23</v>
      </c>
      <c r="K104" s="3">
        <f t="shared" si="24"/>
        <v>106.10250000000001</v>
      </c>
      <c r="L104" s="1">
        <v>6</v>
      </c>
      <c r="M104" s="1">
        <v>0</v>
      </c>
      <c r="N104" s="3">
        <f t="shared" si="25"/>
        <v>99.736350000000002</v>
      </c>
      <c r="O104" s="11">
        <v>0</v>
      </c>
      <c r="P104" s="11">
        <v>0</v>
      </c>
      <c r="Q104" s="12">
        <f t="shared" si="26"/>
        <v>99.736350000000002</v>
      </c>
      <c r="R104" s="13">
        <v>1</v>
      </c>
      <c r="S104" s="13">
        <v>1</v>
      </c>
      <c r="T104" s="13">
        <v>0</v>
      </c>
      <c r="U104" s="13">
        <v>2</v>
      </c>
      <c r="V104" s="13">
        <v>1</v>
      </c>
      <c r="W104" s="28"/>
      <c r="X104" s="19">
        <f t="shared" si="21"/>
        <v>5</v>
      </c>
      <c r="Y104" s="20">
        <f t="shared" si="22"/>
        <v>5984.1809999999996</v>
      </c>
      <c r="AA104" s="22" t="s">
        <v>321</v>
      </c>
      <c r="AB104" s="24">
        <f t="shared" si="23"/>
        <v>0</v>
      </c>
      <c r="AD104" s="13">
        <f t="shared" si="18"/>
        <v>4</v>
      </c>
      <c r="AE104" s="13">
        <v>1</v>
      </c>
      <c r="AG104" s="13">
        <f t="shared" si="19"/>
        <v>48</v>
      </c>
      <c r="AH104" s="13">
        <f t="shared" si="20"/>
        <v>12</v>
      </c>
    </row>
    <row r="105" spans="1:34" x14ac:dyDescent="0.25">
      <c r="A105" s="1">
        <v>2312</v>
      </c>
      <c r="B105" s="1">
        <v>2</v>
      </c>
      <c r="C105" s="1" t="s">
        <v>204</v>
      </c>
      <c r="D105" s="1" t="s">
        <v>207</v>
      </c>
      <c r="E105" s="14">
        <v>12357870</v>
      </c>
      <c r="F105" s="15">
        <v>17501058625202</v>
      </c>
      <c r="G105" s="2">
        <v>7501058625205</v>
      </c>
      <c r="H105" s="8" t="s">
        <v>116</v>
      </c>
      <c r="I105" s="9">
        <v>12</v>
      </c>
      <c r="J105" s="10">
        <v>1006.01</v>
      </c>
      <c r="K105" s="3">
        <f t="shared" si="24"/>
        <v>83.834166666666661</v>
      </c>
      <c r="L105" s="1">
        <v>6</v>
      </c>
      <c r="M105" s="1">
        <v>0</v>
      </c>
      <c r="N105" s="3">
        <f t="shared" si="25"/>
        <v>78.804116666666658</v>
      </c>
      <c r="O105" s="11">
        <v>0</v>
      </c>
      <c r="P105" s="11">
        <v>0</v>
      </c>
      <c r="Q105" s="12">
        <f t="shared" si="26"/>
        <v>78.804116666666658</v>
      </c>
      <c r="R105" s="13">
        <v>1</v>
      </c>
      <c r="S105" s="13">
        <v>0</v>
      </c>
      <c r="T105" s="13">
        <v>0</v>
      </c>
      <c r="U105" s="13">
        <v>1</v>
      </c>
      <c r="V105" s="13">
        <v>0</v>
      </c>
      <c r="W105" s="28"/>
      <c r="X105" s="19">
        <f t="shared" ref="X105:X136" si="27">+R105+S105+T105+V105+U105</f>
        <v>2</v>
      </c>
      <c r="Y105" s="20">
        <f t="shared" ref="Y105:Y136" si="28">+X105*((Q105*I105))</f>
        <v>1891.2987999999998</v>
      </c>
      <c r="AA105" s="22" t="s">
        <v>322</v>
      </c>
      <c r="AB105" s="24">
        <f t="shared" ref="AB105:AB136" si="29">+AA105-G105</f>
        <v>0</v>
      </c>
      <c r="AD105" s="13">
        <f t="shared" si="18"/>
        <v>2</v>
      </c>
      <c r="AE105" s="13">
        <v>0</v>
      </c>
      <c r="AG105" s="13">
        <f t="shared" si="19"/>
        <v>24</v>
      </c>
      <c r="AH105" s="13">
        <f t="shared" si="20"/>
        <v>0</v>
      </c>
    </row>
    <row r="106" spans="1:34" x14ac:dyDescent="0.25">
      <c r="A106" s="1">
        <v>2312</v>
      </c>
      <c r="B106" s="1">
        <v>2</v>
      </c>
      <c r="C106" s="1" t="s">
        <v>204</v>
      </c>
      <c r="D106" s="1" t="s">
        <v>205</v>
      </c>
      <c r="E106" s="14">
        <v>12357751</v>
      </c>
      <c r="F106" s="15">
        <v>17501058625219</v>
      </c>
      <c r="G106" s="2">
        <v>7501058625212</v>
      </c>
      <c r="H106" s="8" t="s">
        <v>76</v>
      </c>
      <c r="I106" s="9">
        <v>12</v>
      </c>
      <c r="J106" s="10">
        <v>2597.1799999999998</v>
      </c>
      <c r="K106" s="3">
        <f t="shared" si="24"/>
        <v>216.43166666666664</v>
      </c>
      <c r="L106" s="1">
        <v>6</v>
      </c>
      <c r="M106" s="1">
        <v>0</v>
      </c>
      <c r="N106" s="3">
        <f t="shared" si="25"/>
        <v>203.44576666666663</v>
      </c>
      <c r="O106" s="11">
        <v>0</v>
      </c>
      <c r="P106" s="11">
        <v>0</v>
      </c>
      <c r="Q106" s="12">
        <f t="shared" si="26"/>
        <v>203.44576666666663</v>
      </c>
      <c r="R106" s="13">
        <v>0</v>
      </c>
      <c r="S106" s="13">
        <v>1</v>
      </c>
      <c r="T106" s="13">
        <v>0</v>
      </c>
      <c r="U106" s="13">
        <v>2</v>
      </c>
      <c r="V106" s="13">
        <v>1</v>
      </c>
      <c r="W106" s="28"/>
      <c r="X106" s="19">
        <f t="shared" si="27"/>
        <v>4</v>
      </c>
      <c r="Y106" s="20">
        <f t="shared" si="28"/>
        <v>9765.3967999999986</v>
      </c>
      <c r="AA106" s="22" t="s">
        <v>323</v>
      </c>
      <c r="AB106" s="24">
        <f t="shared" si="29"/>
        <v>0</v>
      </c>
      <c r="AD106" s="13">
        <f t="shared" si="18"/>
        <v>3</v>
      </c>
      <c r="AE106" s="13">
        <v>1</v>
      </c>
      <c r="AG106" s="13">
        <f t="shared" si="19"/>
        <v>36</v>
      </c>
      <c r="AH106" s="13">
        <f t="shared" si="20"/>
        <v>12</v>
      </c>
    </row>
    <row r="107" spans="1:34" x14ac:dyDescent="0.25">
      <c r="A107" s="1">
        <v>2312</v>
      </c>
      <c r="B107" s="1">
        <v>2</v>
      </c>
      <c r="C107" s="1" t="s">
        <v>204</v>
      </c>
      <c r="D107" s="1" t="s">
        <v>206</v>
      </c>
      <c r="E107" s="14">
        <v>12357991</v>
      </c>
      <c r="F107" s="15">
        <v>17501058625226</v>
      </c>
      <c r="G107" s="2">
        <v>7501058625229</v>
      </c>
      <c r="H107" s="8" t="s">
        <v>6</v>
      </c>
      <c r="I107" s="9">
        <v>12</v>
      </c>
      <c r="J107" s="10">
        <v>2394.65</v>
      </c>
      <c r="K107" s="3">
        <f t="shared" si="24"/>
        <v>199.55416666666667</v>
      </c>
      <c r="L107" s="1">
        <v>6</v>
      </c>
      <c r="M107" s="1">
        <v>0</v>
      </c>
      <c r="N107" s="3">
        <f t="shared" si="25"/>
        <v>187.58091666666667</v>
      </c>
      <c r="O107" s="11">
        <v>0</v>
      </c>
      <c r="P107" s="11">
        <v>0</v>
      </c>
      <c r="Q107" s="12">
        <f t="shared" si="26"/>
        <v>187.58091666666667</v>
      </c>
      <c r="R107" s="13">
        <v>1</v>
      </c>
      <c r="S107" s="13">
        <v>0</v>
      </c>
      <c r="T107" s="13">
        <v>1</v>
      </c>
      <c r="U107" s="13">
        <v>2</v>
      </c>
      <c r="V107" s="13">
        <v>1</v>
      </c>
      <c r="W107" s="28"/>
      <c r="X107" s="19">
        <f t="shared" si="27"/>
        <v>5</v>
      </c>
      <c r="Y107" s="20">
        <f t="shared" si="28"/>
        <v>11254.855</v>
      </c>
      <c r="AA107" s="22" t="s">
        <v>324</v>
      </c>
      <c r="AB107" s="24">
        <f t="shared" si="29"/>
        <v>0</v>
      </c>
      <c r="AD107" s="13">
        <f t="shared" si="18"/>
        <v>4</v>
      </c>
      <c r="AE107" s="13">
        <v>1</v>
      </c>
      <c r="AG107" s="13">
        <f t="shared" si="19"/>
        <v>48</v>
      </c>
      <c r="AH107" s="13">
        <f t="shared" si="20"/>
        <v>12</v>
      </c>
    </row>
    <row r="108" spans="1:34" x14ac:dyDescent="0.25">
      <c r="A108" s="1">
        <v>2312</v>
      </c>
      <c r="B108" s="1">
        <v>2</v>
      </c>
      <c r="C108" s="1" t="s">
        <v>204</v>
      </c>
      <c r="D108" s="1" t="s">
        <v>207</v>
      </c>
      <c r="E108" s="14">
        <v>12357881</v>
      </c>
      <c r="F108" s="15">
        <v>17501058625233</v>
      </c>
      <c r="G108" s="2">
        <v>7501058625236</v>
      </c>
      <c r="H108" s="8" t="s">
        <v>130</v>
      </c>
      <c r="I108" s="9">
        <v>12</v>
      </c>
      <c r="J108" s="10">
        <v>1907.64</v>
      </c>
      <c r="K108" s="3">
        <f t="shared" si="24"/>
        <v>158.97</v>
      </c>
      <c r="L108" s="1">
        <v>6</v>
      </c>
      <c r="M108" s="1">
        <v>0</v>
      </c>
      <c r="N108" s="3">
        <f t="shared" si="25"/>
        <v>149.43179999999998</v>
      </c>
      <c r="O108" s="11">
        <v>0</v>
      </c>
      <c r="P108" s="11">
        <v>0</v>
      </c>
      <c r="Q108" s="12">
        <f t="shared" si="26"/>
        <v>149.43179999999998</v>
      </c>
      <c r="R108" s="13">
        <v>0</v>
      </c>
      <c r="S108" s="13">
        <v>0</v>
      </c>
      <c r="T108" s="13">
        <v>0</v>
      </c>
      <c r="U108" s="13">
        <v>1</v>
      </c>
      <c r="V108" s="13">
        <v>1</v>
      </c>
      <c r="W108" s="28"/>
      <c r="X108" s="19">
        <f t="shared" si="27"/>
        <v>2</v>
      </c>
      <c r="Y108" s="20">
        <f t="shared" si="28"/>
        <v>3586.3631999999998</v>
      </c>
      <c r="AA108" s="22" t="s">
        <v>325</v>
      </c>
      <c r="AB108" s="24">
        <f t="shared" si="29"/>
        <v>0</v>
      </c>
      <c r="AD108" s="13">
        <f t="shared" si="18"/>
        <v>1</v>
      </c>
      <c r="AE108" s="13">
        <v>1</v>
      </c>
      <c r="AG108" s="13">
        <f t="shared" si="19"/>
        <v>12</v>
      </c>
      <c r="AH108" s="13">
        <f t="shared" si="20"/>
        <v>12</v>
      </c>
    </row>
    <row r="109" spans="1:34" x14ac:dyDescent="0.25">
      <c r="A109" s="1">
        <v>2312</v>
      </c>
      <c r="B109" s="1">
        <v>2</v>
      </c>
      <c r="C109" s="1" t="s">
        <v>173</v>
      </c>
      <c r="D109" s="1" t="s">
        <v>184</v>
      </c>
      <c r="E109" s="14">
        <v>12405534</v>
      </c>
      <c r="F109" s="15">
        <v>17501058626094</v>
      </c>
      <c r="G109" s="2">
        <v>7501058626097</v>
      </c>
      <c r="H109" s="8" t="s">
        <v>68</v>
      </c>
      <c r="I109" s="9">
        <v>6</v>
      </c>
      <c r="J109" s="10">
        <v>1311.4848143982003</v>
      </c>
      <c r="K109" s="3">
        <f t="shared" si="24"/>
        <v>218.58080239970005</v>
      </c>
      <c r="L109" s="1">
        <v>11.1</v>
      </c>
      <c r="M109" s="1">
        <v>0</v>
      </c>
      <c r="N109" s="3">
        <f t="shared" si="25"/>
        <v>194.31833333333336</v>
      </c>
      <c r="O109" s="11">
        <v>0</v>
      </c>
      <c r="P109" s="11">
        <v>0</v>
      </c>
      <c r="Q109" s="12">
        <f t="shared" si="26"/>
        <v>194.31833333333336</v>
      </c>
      <c r="R109" s="13">
        <v>0</v>
      </c>
      <c r="S109" s="13">
        <v>0</v>
      </c>
      <c r="T109" s="13">
        <v>1</v>
      </c>
      <c r="U109" s="13">
        <v>2</v>
      </c>
      <c r="V109" s="13">
        <v>0</v>
      </c>
      <c r="W109" s="28"/>
      <c r="X109" s="19">
        <f t="shared" si="27"/>
        <v>3</v>
      </c>
      <c r="Y109" s="20">
        <f t="shared" si="28"/>
        <v>3497.7300000000005</v>
      </c>
      <c r="AA109" s="22" t="s">
        <v>326</v>
      </c>
      <c r="AB109" s="24">
        <f t="shared" si="29"/>
        <v>0</v>
      </c>
      <c r="AD109" s="13">
        <f t="shared" si="18"/>
        <v>3</v>
      </c>
      <c r="AE109" s="13">
        <v>0</v>
      </c>
      <c r="AG109" s="13">
        <f t="shared" si="19"/>
        <v>18</v>
      </c>
      <c r="AH109" s="13">
        <f t="shared" si="20"/>
        <v>0</v>
      </c>
    </row>
    <row r="110" spans="1:34" x14ac:dyDescent="0.25">
      <c r="A110" s="1">
        <v>2312</v>
      </c>
      <c r="B110" s="1">
        <v>2</v>
      </c>
      <c r="C110" s="1" t="s">
        <v>180</v>
      </c>
      <c r="D110" s="1" t="s">
        <v>182</v>
      </c>
      <c r="E110" s="14">
        <v>12339445</v>
      </c>
      <c r="F110" s="15">
        <v>17501058626537</v>
      </c>
      <c r="G110" s="2">
        <v>7501058626530</v>
      </c>
      <c r="H110" s="8" t="s">
        <v>43</v>
      </c>
      <c r="I110" s="9">
        <v>12</v>
      </c>
      <c r="J110" s="10">
        <v>118.91836734693878</v>
      </c>
      <c r="K110" s="3">
        <f t="shared" si="24"/>
        <v>9.9098639455782322</v>
      </c>
      <c r="L110" s="1">
        <v>2</v>
      </c>
      <c r="M110" s="1">
        <v>0</v>
      </c>
      <c r="N110" s="3">
        <f t="shared" si="25"/>
        <v>9.7116666666666678</v>
      </c>
      <c r="O110" s="11">
        <v>0</v>
      </c>
      <c r="P110" s="11">
        <v>0</v>
      </c>
      <c r="Q110" s="12">
        <f t="shared" si="26"/>
        <v>9.7116666666666678</v>
      </c>
      <c r="R110" s="13">
        <v>1</v>
      </c>
      <c r="S110" s="13">
        <v>0</v>
      </c>
      <c r="T110" s="13">
        <v>1</v>
      </c>
      <c r="U110" s="13">
        <v>1</v>
      </c>
      <c r="V110" s="13">
        <v>3</v>
      </c>
      <c r="W110" s="28"/>
      <c r="X110" s="19">
        <f t="shared" si="27"/>
        <v>6</v>
      </c>
      <c r="Y110" s="20">
        <f t="shared" si="28"/>
        <v>699.24000000000012</v>
      </c>
      <c r="AA110" s="22" t="s">
        <v>327</v>
      </c>
      <c r="AB110" s="24">
        <f t="shared" si="29"/>
        <v>0</v>
      </c>
      <c r="AD110" s="13">
        <f t="shared" si="18"/>
        <v>3</v>
      </c>
      <c r="AE110" s="13">
        <v>3</v>
      </c>
      <c r="AG110" s="13">
        <f t="shared" si="19"/>
        <v>36</v>
      </c>
      <c r="AH110" s="13">
        <f t="shared" si="20"/>
        <v>36</v>
      </c>
    </row>
    <row r="111" spans="1:34" x14ac:dyDescent="0.25">
      <c r="A111" s="1">
        <v>2312</v>
      </c>
      <c r="B111" s="1">
        <v>2</v>
      </c>
      <c r="C111" s="1" t="s">
        <v>208</v>
      </c>
      <c r="D111" s="1" t="s">
        <v>209</v>
      </c>
      <c r="E111" s="14">
        <v>12340234</v>
      </c>
      <c r="F111" s="15">
        <v>17501058626674</v>
      </c>
      <c r="G111" s="2">
        <v>7501058626677</v>
      </c>
      <c r="H111" s="8" t="s">
        <v>47</v>
      </c>
      <c r="I111" s="9">
        <v>24</v>
      </c>
      <c r="J111" s="10">
        <v>1050.7164790174002</v>
      </c>
      <c r="K111" s="3">
        <f t="shared" si="24"/>
        <v>43.779853292391671</v>
      </c>
      <c r="L111" s="1">
        <v>2.2999999999999998</v>
      </c>
      <c r="M111" s="1">
        <v>0</v>
      </c>
      <c r="N111" s="3">
        <f t="shared" si="25"/>
        <v>42.77291666666666</v>
      </c>
      <c r="O111" s="11">
        <v>0</v>
      </c>
      <c r="P111" s="11">
        <v>0</v>
      </c>
      <c r="Q111" s="12">
        <f t="shared" si="26"/>
        <v>42.77291666666666</v>
      </c>
      <c r="R111" s="13">
        <v>1</v>
      </c>
      <c r="S111" s="13">
        <v>1</v>
      </c>
      <c r="T111" s="13">
        <v>1</v>
      </c>
      <c r="U111" s="13">
        <v>1</v>
      </c>
      <c r="V111" s="13">
        <v>1</v>
      </c>
      <c r="W111" s="28"/>
      <c r="X111" s="19">
        <f t="shared" si="27"/>
        <v>5</v>
      </c>
      <c r="Y111" s="20">
        <f t="shared" si="28"/>
        <v>5132.7499999999982</v>
      </c>
      <c r="AA111" s="22" t="s">
        <v>328</v>
      </c>
      <c r="AB111" s="24">
        <f t="shared" si="29"/>
        <v>0</v>
      </c>
      <c r="AD111" s="13">
        <f t="shared" si="18"/>
        <v>4</v>
      </c>
      <c r="AE111" s="13">
        <v>1</v>
      </c>
      <c r="AG111" s="13">
        <f t="shared" si="19"/>
        <v>96</v>
      </c>
      <c r="AH111" s="13">
        <f t="shared" si="20"/>
        <v>24</v>
      </c>
    </row>
    <row r="112" spans="1:34" x14ac:dyDescent="0.25">
      <c r="A112" s="1">
        <v>2312</v>
      </c>
      <c r="B112" s="1">
        <v>2</v>
      </c>
      <c r="C112" s="1" t="s">
        <v>210</v>
      </c>
      <c r="D112" s="1" t="s">
        <v>211</v>
      </c>
      <c r="E112" s="14">
        <v>12340384</v>
      </c>
      <c r="F112" s="16">
        <v>17501058626681</v>
      </c>
      <c r="G112" s="2">
        <v>7501058626684</v>
      </c>
      <c r="H112" s="8" t="s">
        <v>146</v>
      </c>
      <c r="I112" s="9">
        <v>24</v>
      </c>
      <c r="J112" s="10">
        <v>996.48</v>
      </c>
      <c r="K112" s="3">
        <f t="shared" si="24"/>
        <v>41.52</v>
      </c>
      <c r="L112" s="1">
        <v>0</v>
      </c>
      <c r="M112" s="1">
        <v>0</v>
      </c>
      <c r="N112" s="3">
        <f t="shared" si="25"/>
        <v>41.52</v>
      </c>
      <c r="O112" s="11">
        <v>0</v>
      </c>
      <c r="P112" s="11">
        <v>0</v>
      </c>
      <c r="Q112" s="12">
        <f t="shared" si="26"/>
        <v>41.52</v>
      </c>
      <c r="R112" s="13">
        <v>0</v>
      </c>
      <c r="S112" s="13">
        <v>0</v>
      </c>
      <c r="T112" s="13">
        <v>1</v>
      </c>
      <c r="U112" s="13">
        <v>1</v>
      </c>
      <c r="V112" s="13">
        <v>0</v>
      </c>
      <c r="W112" s="28"/>
      <c r="X112" s="19">
        <f t="shared" si="27"/>
        <v>2</v>
      </c>
      <c r="Y112" s="20">
        <f t="shared" si="28"/>
        <v>1992.96</v>
      </c>
      <c r="AA112" s="23" t="s">
        <v>329</v>
      </c>
      <c r="AB112" s="24">
        <f t="shared" si="29"/>
        <v>0</v>
      </c>
      <c r="AD112" s="13">
        <f t="shared" si="18"/>
        <v>2</v>
      </c>
      <c r="AE112" s="13">
        <v>0</v>
      </c>
      <c r="AG112" s="13">
        <f t="shared" si="19"/>
        <v>48</v>
      </c>
      <c r="AH112" s="13">
        <f t="shared" si="20"/>
        <v>0</v>
      </c>
    </row>
    <row r="113" spans="1:34" x14ac:dyDescent="0.25">
      <c r="A113" s="1">
        <v>2312</v>
      </c>
      <c r="B113" s="1">
        <v>2</v>
      </c>
      <c r="C113" s="1" t="s">
        <v>173</v>
      </c>
      <c r="D113" s="1" t="s">
        <v>203</v>
      </c>
      <c r="E113" s="14">
        <v>12341663</v>
      </c>
      <c r="F113" s="15">
        <v>17501058627213</v>
      </c>
      <c r="G113" s="2">
        <v>7501058627216</v>
      </c>
      <c r="H113" s="8" t="s">
        <v>3</v>
      </c>
      <c r="I113" s="9">
        <v>12</v>
      </c>
      <c r="J113" s="10">
        <v>1877.28</v>
      </c>
      <c r="K113" s="3">
        <f t="shared" si="24"/>
        <v>156.44</v>
      </c>
      <c r="L113" s="1">
        <v>6</v>
      </c>
      <c r="M113" s="1">
        <v>0</v>
      </c>
      <c r="N113" s="3">
        <f t="shared" si="25"/>
        <v>147.05359999999999</v>
      </c>
      <c r="O113" s="11">
        <v>0</v>
      </c>
      <c r="P113" s="11">
        <v>0</v>
      </c>
      <c r="Q113" s="12">
        <f t="shared" si="26"/>
        <v>147.05359999999999</v>
      </c>
      <c r="R113" s="13">
        <v>0</v>
      </c>
      <c r="S113" s="13">
        <v>1</v>
      </c>
      <c r="T113" s="13">
        <v>1</v>
      </c>
      <c r="U113" s="13">
        <v>2</v>
      </c>
      <c r="V113" s="13">
        <v>1</v>
      </c>
      <c r="W113" s="28"/>
      <c r="X113" s="19">
        <f t="shared" si="27"/>
        <v>5</v>
      </c>
      <c r="Y113" s="20">
        <f t="shared" si="28"/>
        <v>8823.2160000000003</v>
      </c>
      <c r="AA113" s="23" t="s">
        <v>330</v>
      </c>
      <c r="AB113" s="24">
        <f t="shared" si="29"/>
        <v>0</v>
      </c>
      <c r="AD113" s="13">
        <f t="shared" si="18"/>
        <v>4</v>
      </c>
      <c r="AE113" s="13">
        <v>1</v>
      </c>
      <c r="AG113" s="13">
        <f t="shared" si="19"/>
        <v>48</v>
      </c>
      <c r="AH113" s="13">
        <f t="shared" si="20"/>
        <v>12</v>
      </c>
    </row>
    <row r="114" spans="1:34" x14ac:dyDescent="0.25">
      <c r="A114" s="1">
        <v>2312</v>
      </c>
      <c r="B114" s="1">
        <v>2</v>
      </c>
      <c r="C114" s="1" t="s">
        <v>173</v>
      </c>
      <c r="D114" s="1" t="s">
        <v>203</v>
      </c>
      <c r="E114" s="14">
        <v>12343745</v>
      </c>
      <c r="F114" s="15">
        <v>17501058628258</v>
      </c>
      <c r="G114" s="2">
        <v>7501058628251</v>
      </c>
      <c r="H114" s="8" t="s">
        <v>99</v>
      </c>
      <c r="I114" s="9">
        <v>6</v>
      </c>
      <c r="J114" s="10">
        <v>435.78</v>
      </c>
      <c r="K114" s="3">
        <f t="shared" si="24"/>
        <v>72.63</v>
      </c>
      <c r="L114" s="1">
        <v>6</v>
      </c>
      <c r="M114" s="1">
        <v>0</v>
      </c>
      <c r="N114" s="3">
        <f t="shared" si="25"/>
        <v>68.272199999999998</v>
      </c>
      <c r="O114" s="11">
        <v>0</v>
      </c>
      <c r="P114" s="11">
        <v>0</v>
      </c>
      <c r="Q114" s="12">
        <f t="shared" si="26"/>
        <v>68.272199999999998</v>
      </c>
      <c r="R114" s="13">
        <v>2</v>
      </c>
      <c r="S114" s="13">
        <v>3</v>
      </c>
      <c r="T114" s="13">
        <v>2</v>
      </c>
      <c r="U114" s="13">
        <v>3</v>
      </c>
      <c r="V114" s="13">
        <v>1</v>
      </c>
      <c r="W114" s="28"/>
      <c r="X114" s="19">
        <f t="shared" si="27"/>
        <v>11</v>
      </c>
      <c r="Y114" s="20">
        <f t="shared" si="28"/>
        <v>4505.9651999999996</v>
      </c>
      <c r="AA114" s="23" t="s">
        <v>331</v>
      </c>
      <c r="AB114" s="24">
        <f t="shared" si="29"/>
        <v>0</v>
      </c>
      <c r="AD114" s="13">
        <f t="shared" si="18"/>
        <v>10</v>
      </c>
      <c r="AE114" s="13">
        <v>1</v>
      </c>
      <c r="AG114" s="13">
        <f t="shared" si="19"/>
        <v>60</v>
      </c>
      <c r="AH114" s="13">
        <f t="shared" si="20"/>
        <v>6</v>
      </c>
    </row>
    <row r="115" spans="1:34" x14ac:dyDescent="0.25">
      <c r="A115" s="1">
        <v>2312</v>
      </c>
      <c r="B115" s="1">
        <v>2</v>
      </c>
      <c r="C115" s="1" t="s">
        <v>173</v>
      </c>
      <c r="D115" s="1" t="s">
        <v>203</v>
      </c>
      <c r="E115" s="14">
        <v>12405407</v>
      </c>
      <c r="F115" s="15">
        <v>17501058628265</v>
      </c>
      <c r="G115" s="2">
        <v>7501058628268</v>
      </c>
      <c r="H115" s="8" t="s">
        <v>134</v>
      </c>
      <c r="I115" s="9">
        <v>12</v>
      </c>
      <c r="J115" s="10">
        <v>839.247792</v>
      </c>
      <c r="K115" s="3">
        <f t="shared" si="24"/>
        <v>69.937315999999996</v>
      </c>
      <c r="L115" s="1">
        <v>6</v>
      </c>
      <c r="M115" s="1">
        <v>0</v>
      </c>
      <c r="N115" s="3">
        <f t="shared" si="25"/>
        <v>65.741077039999993</v>
      </c>
      <c r="O115" s="11">
        <v>0</v>
      </c>
      <c r="P115" s="11">
        <v>0</v>
      </c>
      <c r="Q115" s="12">
        <f t="shared" si="26"/>
        <v>65.741077039999993</v>
      </c>
      <c r="R115" s="13">
        <v>1</v>
      </c>
      <c r="S115" s="13">
        <v>1</v>
      </c>
      <c r="T115" s="13">
        <v>1</v>
      </c>
      <c r="U115" s="13">
        <v>2</v>
      </c>
      <c r="V115" s="13">
        <v>0</v>
      </c>
      <c r="W115" s="28"/>
      <c r="X115" s="19">
        <f t="shared" si="27"/>
        <v>5</v>
      </c>
      <c r="Y115" s="20">
        <f t="shared" si="28"/>
        <v>3944.4646223999998</v>
      </c>
      <c r="AA115" s="23" t="s">
        <v>332</v>
      </c>
      <c r="AB115" s="24">
        <f t="shared" si="29"/>
        <v>0</v>
      </c>
      <c r="AD115" s="13">
        <f t="shared" si="18"/>
        <v>5</v>
      </c>
      <c r="AE115" s="13">
        <v>0</v>
      </c>
      <c r="AG115" s="13">
        <f t="shared" si="19"/>
        <v>60</v>
      </c>
      <c r="AH115" s="13">
        <f t="shared" si="20"/>
        <v>0</v>
      </c>
    </row>
    <row r="116" spans="1:34" x14ac:dyDescent="0.25">
      <c r="A116" s="1">
        <v>2312</v>
      </c>
      <c r="B116" s="1">
        <v>2</v>
      </c>
      <c r="C116" s="1" t="s">
        <v>187</v>
      </c>
      <c r="D116" s="1" t="s">
        <v>194</v>
      </c>
      <c r="E116" s="14">
        <v>12345853</v>
      </c>
      <c r="F116" s="15">
        <v>17501058628463</v>
      </c>
      <c r="G116" s="2">
        <v>7501058628466</v>
      </c>
      <c r="H116" s="8" t="s">
        <v>33</v>
      </c>
      <c r="I116" s="9">
        <v>12</v>
      </c>
      <c r="J116" s="10">
        <v>295.56326682364607</v>
      </c>
      <c r="K116" s="3">
        <f t="shared" si="24"/>
        <v>24.630272235303838</v>
      </c>
      <c r="L116" s="1">
        <v>19.309999999999999</v>
      </c>
      <c r="M116" s="1">
        <v>0</v>
      </c>
      <c r="N116" s="3">
        <f t="shared" si="25"/>
        <v>19.874166666666667</v>
      </c>
      <c r="O116" s="11">
        <v>0</v>
      </c>
      <c r="P116" s="11">
        <v>0</v>
      </c>
      <c r="Q116" s="12">
        <f t="shared" si="26"/>
        <v>19.874166666666667</v>
      </c>
      <c r="R116" s="13">
        <v>25</v>
      </c>
      <c r="S116" s="13">
        <v>22</v>
      </c>
      <c r="T116" s="13">
        <v>10</v>
      </c>
      <c r="U116" s="13">
        <v>30</v>
      </c>
      <c r="V116" s="13">
        <v>20</v>
      </c>
      <c r="W116" s="28"/>
      <c r="X116" s="19">
        <f t="shared" si="27"/>
        <v>107</v>
      </c>
      <c r="Y116" s="20">
        <f t="shared" si="28"/>
        <v>25518.43</v>
      </c>
      <c r="AA116" s="23" t="s">
        <v>333</v>
      </c>
      <c r="AB116" s="24">
        <f t="shared" si="29"/>
        <v>0</v>
      </c>
      <c r="AD116" s="13">
        <f t="shared" si="18"/>
        <v>87</v>
      </c>
      <c r="AE116" s="13">
        <v>20</v>
      </c>
      <c r="AG116" s="13">
        <f t="shared" si="19"/>
        <v>1044</v>
      </c>
      <c r="AH116" s="13">
        <f t="shared" si="20"/>
        <v>240</v>
      </c>
    </row>
    <row r="117" spans="1:34" x14ac:dyDescent="0.25">
      <c r="A117" s="1">
        <v>2312</v>
      </c>
      <c r="B117" s="1">
        <v>2</v>
      </c>
      <c r="C117" s="1" t="s">
        <v>187</v>
      </c>
      <c r="D117" s="1" t="s">
        <v>194</v>
      </c>
      <c r="E117" s="14">
        <v>12345852</v>
      </c>
      <c r="F117" s="15">
        <v>17501058628470</v>
      </c>
      <c r="G117" s="2">
        <v>7501058628473</v>
      </c>
      <c r="H117" s="8" t="s">
        <v>53</v>
      </c>
      <c r="I117" s="9">
        <v>12</v>
      </c>
      <c r="J117" s="10">
        <v>725.99513489606375</v>
      </c>
      <c r="K117" s="3">
        <f t="shared" si="24"/>
        <v>60.499594574671981</v>
      </c>
      <c r="L117" s="1">
        <v>9.56</v>
      </c>
      <c r="M117" s="1">
        <v>0</v>
      </c>
      <c r="N117" s="3">
        <f t="shared" si="25"/>
        <v>54.715833333333336</v>
      </c>
      <c r="O117" s="11">
        <v>0</v>
      </c>
      <c r="P117" s="11">
        <v>0</v>
      </c>
      <c r="Q117" s="12">
        <f t="shared" si="26"/>
        <v>54.715833333333336</v>
      </c>
      <c r="R117" s="13">
        <v>0</v>
      </c>
      <c r="S117" s="13">
        <v>2</v>
      </c>
      <c r="T117" s="13">
        <v>15</v>
      </c>
      <c r="U117" s="13">
        <v>0</v>
      </c>
      <c r="V117" s="13">
        <v>15</v>
      </c>
      <c r="W117" s="28"/>
      <c r="X117" s="19">
        <f t="shared" si="27"/>
        <v>32</v>
      </c>
      <c r="Y117" s="20">
        <f t="shared" si="28"/>
        <v>21010.880000000001</v>
      </c>
      <c r="AA117" s="23" t="s">
        <v>334</v>
      </c>
      <c r="AB117" s="24">
        <f t="shared" si="29"/>
        <v>0</v>
      </c>
      <c r="AD117" s="13">
        <f t="shared" si="18"/>
        <v>17</v>
      </c>
      <c r="AE117" s="13">
        <v>15</v>
      </c>
      <c r="AG117" s="13">
        <f t="shared" si="19"/>
        <v>204</v>
      </c>
      <c r="AH117" s="13">
        <f t="shared" si="20"/>
        <v>180</v>
      </c>
    </row>
    <row r="118" spans="1:34" x14ac:dyDescent="0.25">
      <c r="A118" s="1">
        <v>2312</v>
      </c>
      <c r="B118" s="1">
        <v>2</v>
      </c>
      <c r="C118" s="1" t="s">
        <v>185</v>
      </c>
      <c r="D118" s="1" t="s">
        <v>186</v>
      </c>
      <c r="E118" s="14">
        <v>12347610</v>
      </c>
      <c r="F118" s="15">
        <v>17501058628838</v>
      </c>
      <c r="G118" s="2">
        <v>7501058628831</v>
      </c>
      <c r="H118" s="8" t="s">
        <v>108</v>
      </c>
      <c r="I118" s="9">
        <v>12</v>
      </c>
      <c r="J118" s="10">
        <v>299.52</v>
      </c>
      <c r="K118" s="3">
        <f t="shared" si="24"/>
        <v>24.959999999999997</v>
      </c>
      <c r="L118" s="1">
        <v>4.5999999999999996</v>
      </c>
      <c r="M118" s="1">
        <v>0</v>
      </c>
      <c r="N118" s="3">
        <f t="shared" si="25"/>
        <v>23.81184</v>
      </c>
      <c r="O118" s="11">
        <v>0</v>
      </c>
      <c r="P118" s="11">
        <v>0</v>
      </c>
      <c r="Q118" s="12">
        <f t="shared" si="26"/>
        <v>23.81184</v>
      </c>
      <c r="R118" s="13">
        <v>5</v>
      </c>
      <c r="S118" s="13">
        <v>0</v>
      </c>
      <c r="T118" s="13">
        <v>1</v>
      </c>
      <c r="U118" s="13">
        <v>0</v>
      </c>
      <c r="V118" s="13">
        <v>12</v>
      </c>
      <c r="W118" s="28"/>
      <c r="X118" s="19">
        <f t="shared" si="27"/>
        <v>18</v>
      </c>
      <c r="Y118" s="20">
        <f t="shared" si="28"/>
        <v>5143.3574399999998</v>
      </c>
      <c r="AA118" s="23" t="s">
        <v>335</v>
      </c>
      <c r="AB118" s="24">
        <f t="shared" si="29"/>
        <v>0</v>
      </c>
      <c r="AD118" s="13">
        <f t="shared" si="18"/>
        <v>6</v>
      </c>
      <c r="AE118" s="13">
        <v>12</v>
      </c>
      <c r="AG118" s="13">
        <f t="shared" si="19"/>
        <v>72</v>
      </c>
      <c r="AH118" s="13">
        <f t="shared" si="20"/>
        <v>144</v>
      </c>
    </row>
    <row r="119" spans="1:34" x14ac:dyDescent="0.25">
      <c r="A119" s="1">
        <v>2312</v>
      </c>
      <c r="B119" s="1">
        <v>2</v>
      </c>
      <c r="C119" s="1" t="s">
        <v>173</v>
      </c>
      <c r="D119" s="1" t="s">
        <v>203</v>
      </c>
      <c r="E119" s="14">
        <v>12351070</v>
      </c>
      <c r="F119" s="15">
        <v>17501058629705</v>
      </c>
      <c r="G119" s="2">
        <v>7501058629708</v>
      </c>
      <c r="H119" s="8" t="s">
        <v>78</v>
      </c>
      <c r="I119" s="9">
        <v>8</v>
      </c>
      <c r="J119" s="10">
        <v>144.56</v>
      </c>
      <c r="K119" s="3">
        <f t="shared" si="24"/>
        <v>18.07</v>
      </c>
      <c r="L119" s="1">
        <v>6</v>
      </c>
      <c r="M119" s="1">
        <v>0</v>
      </c>
      <c r="N119" s="3">
        <f t="shared" si="25"/>
        <v>16.985799999999998</v>
      </c>
      <c r="O119" s="11">
        <v>0</v>
      </c>
      <c r="P119" s="11">
        <v>0</v>
      </c>
      <c r="Q119" s="12">
        <f t="shared" si="26"/>
        <v>16.985799999999998</v>
      </c>
      <c r="R119" s="13">
        <v>3</v>
      </c>
      <c r="S119" s="13">
        <v>0</v>
      </c>
      <c r="T119" s="13">
        <v>0</v>
      </c>
      <c r="U119" s="13">
        <v>2</v>
      </c>
      <c r="V119" s="13">
        <v>3</v>
      </c>
      <c r="W119" s="28"/>
      <c r="X119" s="19">
        <f t="shared" si="27"/>
        <v>8</v>
      </c>
      <c r="Y119" s="20">
        <f t="shared" si="28"/>
        <v>1087.0911999999998</v>
      </c>
      <c r="AA119" s="23" t="s">
        <v>336</v>
      </c>
      <c r="AB119" s="24">
        <f t="shared" si="29"/>
        <v>0</v>
      </c>
      <c r="AD119" s="13">
        <f t="shared" si="18"/>
        <v>5</v>
      </c>
      <c r="AE119" s="13">
        <v>3</v>
      </c>
      <c r="AG119" s="13">
        <f t="shared" si="19"/>
        <v>40</v>
      </c>
      <c r="AH119" s="13">
        <f t="shared" si="20"/>
        <v>24</v>
      </c>
    </row>
    <row r="120" spans="1:34" x14ac:dyDescent="0.25">
      <c r="A120" s="1">
        <v>2312</v>
      </c>
      <c r="B120" s="1">
        <v>2</v>
      </c>
      <c r="C120" s="1" t="s">
        <v>175</v>
      </c>
      <c r="D120" s="1" t="s">
        <v>212</v>
      </c>
      <c r="E120" s="14">
        <v>12414140</v>
      </c>
      <c r="F120" s="15">
        <v>17501058633351</v>
      </c>
      <c r="G120" s="2">
        <v>7501058633354</v>
      </c>
      <c r="H120" s="8" t="s">
        <v>74</v>
      </c>
      <c r="I120" s="9">
        <v>16</v>
      </c>
      <c r="J120" s="10">
        <v>527.04</v>
      </c>
      <c r="K120" s="3">
        <f t="shared" si="24"/>
        <v>32.94</v>
      </c>
      <c r="L120" s="1">
        <v>0</v>
      </c>
      <c r="M120" s="1">
        <v>0</v>
      </c>
      <c r="N120" s="3">
        <f t="shared" si="25"/>
        <v>32.94</v>
      </c>
      <c r="O120" s="11">
        <v>0</v>
      </c>
      <c r="P120" s="11">
        <v>0</v>
      </c>
      <c r="Q120" s="12">
        <f t="shared" si="26"/>
        <v>32.94</v>
      </c>
      <c r="R120" s="13">
        <v>4</v>
      </c>
      <c r="S120" s="13">
        <v>0</v>
      </c>
      <c r="T120" s="13">
        <v>0</v>
      </c>
      <c r="U120" s="13">
        <v>2</v>
      </c>
      <c r="V120" s="13">
        <v>4</v>
      </c>
      <c r="W120" s="28"/>
      <c r="X120" s="19">
        <f t="shared" si="27"/>
        <v>10</v>
      </c>
      <c r="Y120" s="20">
        <f t="shared" si="28"/>
        <v>5270.4</v>
      </c>
      <c r="AA120" s="23" t="s">
        <v>337</v>
      </c>
      <c r="AB120" s="24">
        <f t="shared" si="29"/>
        <v>0</v>
      </c>
      <c r="AD120" s="13">
        <f t="shared" si="18"/>
        <v>6</v>
      </c>
      <c r="AE120" s="13">
        <v>4</v>
      </c>
      <c r="AG120" s="13">
        <f t="shared" si="19"/>
        <v>96</v>
      </c>
      <c r="AH120" s="13">
        <f t="shared" si="20"/>
        <v>64</v>
      </c>
    </row>
    <row r="121" spans="1:34" x14ac:dyDescent="0.25">
      <c r="A121" s="1">
        <v>2312</v>
      </c>
      <c r="B121" s="1">
        <v>2</v>
      </c>
      <c r="C121" s="1" t="s">
        <v>175</v>
      </c>
      <c r="D121" s="1" t="s">
        <v>213</v>
      </c>
      <c r="E121" s="14">
        <v>12414117</v>
      </c>
      <c r="F121" s="15">
        <v>17501058633368</v>
      </c>
      <c r="G121" s="2">
        <v>7501058633361</v>
      </c>
      <c r="H121" s="8" t="s">
        <v>97</v>
      </c>
      <c r="I121" s="9">
        <v>16</v>
      </c>
      <c r="J121" s="10">
        <v>584.96</v>
      </c>
      <c r="K121" s="3">
        <f t="shared" si="24"/>
        <v>36.56</v>
      </c>
      <c r="L121" s="1">
        <v>0</v>
      </c>
      <c r="M121" s="1">
        <v>0</v>
      </c>
      <c r="N121" s="3">
        <f t="shared" si="25"/>
        <v>36.56</v>
      </c>
      <c r="O121" s="11">
        <v>0</v>
      </c>
      <c r="P121" s="11">
        <v>0</v>
      </c>
      <c r="Q121" s="12">
        <f t="shared" si="26"/>
        <v>36.56</v>
      </c>
      <c r="R121" s="13">
        <v>1</v>
      </c>
      <c r="S121" s="13">
        <v>0</v>
      </c>
      <c r="T121" s="13">
        <v>0</v>
      </c>
      <c r="U121" s="13">
        <v>0</v>
      </c>
      <c r="V121" s="13">
        <v>1</v>
      </c>
      <c r="W121" s="28"/>
      <c r="X121" s="19">
        <f t="shared" si="27"/>
        <v>2</v>
      </c>
      <c r="Y121" s="20">
        <f t="shared" si="28"/>
        <v>1169.92</v>
      </c>
      <c r="AA121" s="23" t="s">
        <v>338</v>
      </c>
      <c r="AB121" s="24">
        <f t="shared" si="29"/>
        <v>0</v>
      </c>
      <c r="AD121" s="13">
        <f t="shared" si="18"/>
        <v>1</v>
      </c>
      <c r="AE121" s="13">
        <v>1</v>
      </c>
      <c r="AG121" s="13">
        <f t="shared" si="19"/>
        <v>16</v>
      </c>
      <c r="AH121" s="13">
        <f t="shared" si="20"/>
        <v>16</v>
      </c>
    </row>
    <row r="122" spans="1:34" x14ac:dyDescent="0.25">
      <c r="A122" s="1">
        <v>2312</v>
      </c>
      <c r="B122" s="1">
        <v>2</v>
      </c>
      <c r="C122" s="1" t="s">
        <v>175</v>
      </c>
      <c r="D122" s="1" t="s">
        <v>193</v>
      </c>
      <c r="E122" s="14">
        <v>12414108</v>
      </c>
      <c r="F122" s="15">
        <v>17501058633375</v>
      </c>
      <c r="G122" s="2">
        <v>7501058633378</v>
      </c>
      <c r="H122" s="8" t="s">
        <v>129</v>
      </c>
      <c r="I122" s="9">
        <v>16</v>
      </c>
      <c r="J122" s="10">
        <v>730.4</v>
      </c>
      <c r="K122" s="3">
        <f t="shared" si="24"/>
        <v>45.65</v>
      </c>
      <c r="L122" s="1">
        <v>0</v>
      </c>
      <c r="M122" s="1">
        <v>0</v>
      </c>
      <c r="N122" s="3">
        <f t="shared" si="25"/>
        <v>45.65</v>
      </c>
      <c r="O122" s="11">
        <v>0</v>
      </c>
      <c r="P122" s="11">
        <v>0</v>
      </c>
      <c r="Q122" s="12">
        <f t="shared" si="26"/>
        <v>45.65</v>
      </c>
      <c r="R122" s="13">
        <v>2</v>
      </c>
      <c r="S122" s="13">
        <v>0</v>
      </c>
      <c r="T122" s="13">
        <v>0</v>
      </c>
      <c r="U122" s="13">
        <v>2</v>
      </c>
      <c r="V122" s="13">
        <v>1</v>
      </c>
      <c r="W122" s="28"/>
      <c r="X122" s="19">
        <f t="shared" si="27"/>
        <v>5</v>
      </c>
      <c r="Y122" s="20">
        <f t="shared" si="28"/>
        <v>3652</v>
      </c>
      <c r="AA122" s="23" t="s">
        <v>339</v>
      </c>
      <c r="AB122" s="24">
        <f t="shared" si="29"/>
        <v>0</v>
      </c>
      <c r="AD122" s="13">
        <f t="shared" si="18"/>
        <v>4</v>
      </c>
      <c r="AE122" s="13">
        <v>1</v>
      </c>
      <c r="AG122" s="13">
        <f t="shared" si="19"/>
        <v>64</v>
      </c>
      <c r="AH122" s="13">
        <f t="shared" si="20"/>
        <v>16</v>
      </c>
    </row>
    <row r="123" spans="1:34" x14ac:dyDescent="0.25">
      <c r="A123" s="1">
        <v>2312</v>
      </c>
      <c r="B123" s="1">
        <v>2</v>
      </c>
      <c r="C123" s="1" t="s">
        <v>175</v>
      </c>
      <c r="D123" s="1" t="s">
        <v>212</v>
      </c>
      <c r="E123" s="14">
        <v>12382087</v>
      </c>
      <c r="F123" s="15">
        <v>17501058637724</v>
      </c>
      <c r="G123" s="2">
        <v>7501058637727</v>
      </c>
      <c r="H123" s="8" t="s">
        <v>128</v>
      </c>
      <c r="I123" s="9">
        <v>20</v>
      </c>
      <c r="J123" s="10">
        <v>393.20218579234967</v>
      </c>
      <c r="K123" s="3">
        <f t="shared" si="24"/>
        <v>19.660109289617484</v>
      </c>
      <c r="L123" s="1">
        <v>8.5</v>
      </c>
      <c r="M123" s="1">
        <v>0</v>
      </c>
      <c r="N123" s="3">
        <f t="shared" si="25"/>
        <v>17.988999999999997</v>
      </c>
      <c r="O123" s="11">
        <v>0</v>
      </c>
      <c r="P123" s="11">
        <v>0</v>
      </c>
      <c r="Q123" s="12">
        <f t="shared" si="26"/>
        <v>17.988999999999997</v>
      </c>
      <c r="R123" s="13">
        <v>1</v>
      </c>
      <c r="S123" s="13">
        <v>0</v>
      </c>
      <c r="T123" s="13">
        <v>0</v>
      </c>
      <c r="U123" s="13">
        <v>0</v>
      </c>
      <c r="V123" s="13">
        <v>2</v>
      </c>
      <c r="W123" s="28"/>
      <c r="X123" s="19">
        <f t="shared" si="27"/>
        <v>3</v>
      </c>
      <c r="Y123" s="20">
        <f t="shared" si="28"/>
        <v>1079.3399999999999</v>
      </c>
      <c r="AA123" s="23" t="s">
        <v>340</v>
      </c>
      <c r="AB123" s="24">
        <f t="shared" si="29"/>
        <v>0</v>
      </c>
      <c r="AD123" s="13">
        <f t="shared" si="18"/>
        <v>1</v>
      </c>
      <c r="AE123" s="13">
        <v>2</v>
      </c>
      <c r="AG123" s="13">
        <f t="shared" si="19"/>
        <v>20</v>
      </c>
      <c r="AH123" s="13">
        <f t="shared" si="20"/>
        <v>40</v>
      </c>
    </row>
    <row r="124" spans="1:34" x14ac:dyDescent="0.25">
      <c r="A124" s="1">
        <v>2312</v>
      </c>
      <c r="B124" s="1">
        <v>2</v>
      </c>
      <c r="C124" s="1" t="s">
        <v>175</v>
      </c>
      <c r="D124" s="1" t="s">
        <v>213</v>
      </c>
      <c r="E124" s="14">
        <v>12381166</v>
      </c>
      <c r="F124" s="15">
        <v>17501058637748</v>
      </c>
      <c r="G124" s="2">
        <v>7501058637741</v>
      </c>
      <c r="H124" s="8" t="s">
        <v>96</v>
      </c>
      <c r="I124" s="9">
        <v>20</v>
      </c>
      <c r="J124" s="10">
        <v>362.99453551912563</v>
      </c>
      <c r="K124" s="3">
        <f t="shared" si="24"/>
        <v>18.149726775956282</v>
      </c>
      <c r="L124" s="1">
        <v>8.5</v>
      </c>
      <c r="M124" s="1">
        <v>0</v>
      </c>
      <c r="N124" s="3">
        <f t="shared" si="25"/>
        <v>16.606999999999999</v>
      </c>
      <c r="O124" s="11">
        <v>0</v>
      </c>
      <c r="P124" s="11">
        <v>0</v>
      </c>
      <c r="Q124" s="12">
        <f t="shared" si="26"/>
        <v>16.606999999999999</v>
      </c>
      <c r="R124" s="13">
        <v>0</v>
      </c>
      <c r="S124" s="13">
        <v>0</v>
      </c>
      <c r="T124" s="13">
        <v>1</v>
      </c>
      <c r="U124" s="13">
        <v>2</v>
      </c>
      <c r="V124" s="13">
        <v>1</v>
      </c>
      <c r="W124" s="28"/>
      <c r="X124" s="19">
        <f t="shared" si="27"/>
        <v>4</v>
      </c>
      <c r="Y124" s="20">
        <f t="shared" si="28"/>
        <v>1328.56</v>
      </c>
      <c r="AA124" s="23" t="s">
        <v>341</v>
      </c>
      <c r="AB124" s="24">
        <f t="shared" si="29"/>
        <v>0</v>
      </c>
      <c r="AD124" s="13">
        <f t="shared" si="18"/>
        <v>3</v>
      </c>
      <c r="AE124" s="13">
        <v>1</v>
      </c>
      <c r="AG124" s="13">
        <f t="shared" si="19"/>
        <v>60</v>
      </c>
      <c r="AH124" s="13">
        <f t="shared" si="20"/>
        <v>20</v>
      </c>
    </row>
    <row r="125" spans="1:34" x14ac:dyDescent="0.25">
      <c r="A125" s="1">
        <v>2312</v>
      </c>
      <c r="B125" s="1">
        <v>2</v>
      </c>
      <c r="C125" s="1" t="s">
        <v>180</v>
      </c>
      <c r="D125" s="1" t="s">
        <v>182</v>
      </c>
      <c r="E125" s="14">
        <v>12393327</v>
      </c>
      <c r="F125" s="15">
        <v>17501058639704</v>
      </c>
      <c r="G125" s="2">
        <v>7501058639707</v>
      </c>
      <c r="H125" s="8" t="s">
        <v>131</v>
      </c>
      <c r="I125" s="9">
        <v>12</v>
      </c>
      <c r="J125" s="10">
        <v>118.91836734693878</v>
      </c>
      <c r="K125" s="3">
        <f t="shared" si="24"/>
        <v>9.9098639455782322</v>
      </c>
      <c r="L125" s="1">
        <v>2</v>
      </c>
      <c r="M125" s="1">
        <v>0</v>
      </c>
      <c r="N125" s="3">
        <f t="shared" si="25"/>
        <v>9.7116666666666678</v>
      </c>
      <c r="O125" s="11">
        <v>0</v>
      </c>
      <c r="P125" s="11">
        <v>0</v>
      </c>
      <c r="Q125" s="12">
        <f t="shared" si="26"/>
        <v>9.7116666666666678</v>
      </c>
      <c r="R125" s="13">
        <v>1</v>
      </c>
      <c r="S125" s="13">
        <v>2</v>
      </c>
      <c r="T125" s="13">
        <v>1</v>
      </c>
      <c r="U125" s="13">
        <v>2</v>
      </c>
      <c r="V125" s="13">
        <v>0</v>
      </c>
      <c r="W125" s="28"/>
      <c r="X125" s="19">
        <f t="shared" si="27"/>
        <v>6</v>
      </c>
      <c r="Y125" s="20">
        <f t="shared" si="28"/>
        <v>699.24000000000012</v>
      </c>
      <c r="AA125" s="23" t="s">
        <v>342</v>
      </c>
      <c r="AB125" s="24">
        <f t="shared" si="29"/>
        <v>0</v>
      </c>
      <c r="AD125" s="13">
        <f t="shared" si="18"/>
        <v>6</v>
      </c>
      <c r="AE125" s="13">
        <v>0</v>
      </c>
      <c r="AG125" s="13">
        <f t="shared" si="19"/>
        <v>72</v>
      </c>
      <c r="AH125" s="13">
        <f t="shared" si="20"/>
        <v>0</v>
      </c>
    </row>
    <row r="126" spans="1:34" x14ac:dyDescent="0.25">
      <c r="A126" s="1">
        <v>2312</v>
      </c>
      <c r="B126" s="1">
        <v>2</v>
      </c>
      <c r="C126" s="1" t="s">
        <v>174</v>
      </c>
      <c r="D126" s="1" t="s">
        <v>214</v>
      </c>
      <c r="E126" s="14">
        <v>12040849</v>
      </c>
      <c r="F126" s="15">
        <v>7501059246171</v>
      </c>
      <c r="G126" s="2">
        <v>7501059204102</v>
      </c>
      <c r="H126" s="8" t="s">
        <v>16</v>
      </c>
      <c r="I126" s="9">
        <v>24</v>
      </c>
      <c r="J126" s="10">
        <v>501.6</v>
      </c>
      <c r="K126" s="3">
        <f t="shared" si="24"/>
        <v>20.900000000000002</v>
      </c>
      <c r="L126" s="1">
        <v>3.1</v>
      </c>
      <c r="M126" s="1">
        <v>0</v>
      </c>
      <c r="N126" s="3">
        <f t="shared" si="25"/>
        <v>20.252100000000002</v>
      </c>
      <c r="O126" s="11">
        <v>0</v>
      </c>
      <c r="P126" s="11">
        <v>0</v>
      </c>
      <c r="Q126" s="12">
        <f t="shared" si="26"/>
        <v>20.252100000000002</v>
      </c>
      <c r="R126" s="13">
        <v>0</v>
      </c>
      <c r="S126" s="13">
        <v>2</v>
      </c>
      <c r="T126" s="13">
        <v>0</v>
      </c>
      <c r="U126" s="13">
        <v>2</v>
      </c>
      <c r="V126" s="13">
        <v>1</v>
      </c>
      <c r="W126" s="28"/>
      <c r="X126" s="19">
        <f t="shared" si="27"/>
        <v>5</v>
      </c>
      <c r="Y126" s="20">
        <f t="shared" si="28"/>
        <v>2430.2520000000004</v>
      </c>
      <c r="AA126" s="23" t="s">
        <v>343</v>
      </c>
      <c r="AB126" s="24">
        <f t="shared" si="29"/>
        <v>0</v>
      </c>
      <c r="AD126" s="13">
        <f t="shared" si="18"/>
        <v>4</v>
      </c>
      <c r="AE126" s="13">
        <v>1</v>
      </c>
      <c r="AG126" s="13">
        <f t="shared" si="19"/>
        <v>96</v>
      </c>
      <c r="AH126" s="13">
        <f t="shared" si="20"/>
        <v>24</v>
      </c>
    </row>
    <row r="127" spans="1:34" x14ac:dyDescent="0.25">
      <c r="A127" s="1">
        <v>2312</v>
      </c>
      <c r="B127" s="1">
        <v>2</v>
      </c>
      <c r="C127" s="1" t="s">
        <v>174</v>
      </c>
      <c r="D127" s="1" t="s">
        <v>215</v>
      </c>
      <c r="E127" s="14">
        <v>12043177</v>
      </c>
      <c r="F127" s="15">
        <v>7501059246201</v>
      </c>
      <c r="G127" s="2">
        <v>7501059204133</v>
      </c>
      <c r="H127" s="8" t="s">
        <v>107</v>
      </c>
      <c r="I127" s="9">
        <v>24</v>
      </c>
      <c r="J127" s="10">
        <v>537.59545923632606</v>
      </c>
      <c r="K127" s="3">
        <f t="shared" si="24"/>
        <v>22.399810801513585</v>
      </c>
      <c r="L127" s="1">
        <v>3.1</v>
      </c>
      <c r="M127" s="1">
        <v>0</v>
      </c>
      <c r="N127" s="3">
        <f t="shared" si="25"/>
        <v>21.705416666666665</v>
      </c>
      <c r="O127" s="11">
        <v>0</v>
      </c>
      <c r="P127" s="11">
        <v>0</v>
      </c>
      <c r="Q127" s="12">
        <f t="shared" si="26"/>
        <v>21.705416666666665</v>
      </c>
      <c r="R127" s="13">
        <v>0</v>
      </c>
      <c r="S127" s="13">
        <v>1</v>
      </c>
      <c r="T127" s="13">
        <v>0</v>
      </c>
      <c r="U127" s="13">
        <v>0</v>
      </c>
      <c r="V127" s="13">
        <v>0</v>
      </c>
      <c r="W127" s="28"/>
      <c r="X127" s="19">
        <f t="shared" si="27"/>
        <v>1</v>
      </c>
      <c r="Y127" s="20">
        <f t="shared" si="28"/>
        <v>520.92999999999995</v>
      </c>
      <c r="AA127" s="23" t="s">
        <v>344</v>
      </c>
      <c r="AB127" s="24">
        <f t="shared" si="29"/>
        <v>0</v>
      </c>
      <c r="AD127" s="13">
        <f t="shared" si="18"/>
        <v>1</v>
      </c>
      <c r="AE127" s="13">
        <v>0</v>
      </c>
      <c r="AG127" s="13">
        <f t="shared" si="19"/>
        <v>24</v>
      </c>
      <c r="AH127" s="13">
        <f t="shared" si="20"/>
        <v>0</v>
      </c>
    </row>
    <row r="128" spans="1:34" x14ac:dyDescent="0.25">
      <c r="A128" s="1">
        <v>2312</v>
      </c>
      <c r="B128" s="1">
        <v>2</v>
      </c>
      <c r="C128" s="1" t="s">
        <v>185</v>
      </c>
      <c r="D128" s="1" t="s">
        <v>197</v>
      </c>
      <c r="E128" s="14">
        <v>8599974</v>
      </c>
      <c r="F128" s="15">
        <v>7501059255616</v>
      </c>
      <c r="G128" s="2">
        <v>7501059211209</v>
      </c>
      <c r="H128" s="8" t="s">
        <v>18</v>
      </c>
      <c r="I128" s="9">
        <v>48</v>
      </c>
      <c r="J128" s="10">
        <v>402.71903323262836</v>
      </c>
      <c r="K128" s="3">
        <f t="shared" si="24"/>
        <v>8.3899798590130903</v>
      </c>
      <c r="L128" s="1">
        <v>0.7</v>
      </c>
      <c r="M128" s="1">
        <v>0</v>
      </c>
      <c r="N128" s="3">
        <f t="shared" si="25"/>
        <v>8.3312499999999989</v>
      </c>
      <c r="O128" s="11">
        <v>0</v>
      </c>
      <c r="P128" s="11">
        <v>0</v>
      </c>
      <c r="Q128" s="12">
        <f t="shared" si="26"/>
        <v>8.3312499999999989</v>
      </c>
      <c r="R128" s="13">
        <v>0</v>
      </c>
      <c r="S128" s="13">
        <v>1</v>
      </c>
      <c r="T128" s="13">
        <v>2</v>
      </c>
      <c r="U128" s="13">
        <v>1</v>
      </c>
      <c r="V128" s="13">
        <v>1</v>
      </c>
      <c r="W128" s="28"/>
      <c r="X128" s="19">
        <f t="shared" si="27"/>
        <v>5</v>
      </c>
      <c r="Y128" s="20">
        <f t="shared" si="28"/>
        <v>1999.5</v>
      </c>
      <c r="AA128" s="23" t="s">
        <v>345</v>
      </c>
      <c r="AB128" s="24">
        <f t="shared" si="29"/>
        <v>0</v>
      </c>
      <c r="AD128" s="13">
        <f t="shared" si="18"/>
        <v>4</v>
      </c>
      <c r="AE128" s="13">
        <v>1</v>
      </c>
      <c r="AG128" s="13">
        <f t="shared" si="19"/>
        <v>192</v>
      </c>
      <c r="AH128" s="13">
        <f t="shared" si="20"/>
        <v>48</v>
      </c>
    </row>
    <row r="129" spans="1:34" x14ac:dyDescent="0.25">
      <c r="A129" s="1">
        <v>2312</v>
      </c>
      <c r="B129" s="1">
        <v>2</v>
      </c>
      <c r="C129" s="1" t="s">
        <v>198</v>
      </c>
      <c r="D129" s="1" t="s">
        <v>199</v>
      </c>
      <c r="E129" s="14">
        <v>8507401</v>
      </c>
      <c r="F129" s="15">
        <v>7501059259263</v>
      </c>
      <c r="G129" s="2">
        <v>7501059214385</v>
      </c>
      <c r="H129" s="8" t="s">
        <v>63</v>
      </c>
      <c r="I129" s="9">
        <v>24</v>
      </c>
      <c r="J129" s="10">
        <v>673.91991570073765</v>
      </c>
      <c r="K129" s="3">
        <f t="shared" si="24"/>
        <v>28.079996487530735</v>
      </c>
      <c r="L129" s="1">
        <v>5.0999999999999996</v>
      </c>
      <c r="M129" s="1">
        <v>0</v>
      </c>
      <c r="N129" s="3">
        <f t="shared" si="25"/>
        <v>26.647916666666671</v>
      </c>
      <c r="O129" s="11">
        <v>0</v>
      </c>
      <c r="P129" s="11">
        <v>0</v>
      </c>
      <c r="Q129" s="12">
        <f t="shared" si="26"/>
        <v>26.647916666666671</v>
      </c>
      <c r="R129" s="13">
        <v>2</v>
      </c>
      <c r="S129" s="13">
        <v>1</v>
      </c>
      <c r="T129" s="13">
        <v>2</v>
      </c>
      <c r="U129" s="13">
        <v>3</v>
      </c>
      <c r="V129" s="13">
        <v>1</v>
      </c>
      <c r="W129" s="28"/>
      <c r="X129" s="19">
        <f t="shared" si="27"/>
        <v>9</v>
      </c>
      <c r="Y129" s="20">
        <f t="shared" si="28"/>
        <v>5755.9500000000007</v>
      </c>
      <c r="AA129" s="23" t="s">
        <v>346</v>
      </c>
      <c r="AB129" s="24">
        <f t="shared" si="29"/>
        <v>0</v>
      </c>
      <c r="AD129" s="13">
        <f t="shared" si="18"/>
        <v>8</v>
      </c>
      <c r="AE129" s="13">
        <v>1</v>
      </c>
      <c r="AG129" s="13">
        <f t="shared" si="19"/>
        <v>192</v>
      </c>
      <c r="AH129" s="13">
        <f t="shared" si="20"/>
        <v>24</v>
      </c>
    </row>
    <row r="130" spans="1:34" x14ac:dyDescent="0.25">
      <c r="A130" s="1">
        <v>2312</v>
      </c>
      <c r="B130" s="1">
        <v>2</v>
      </c>
      <c r="C130" s="1" t="s">
        <v>174</v>
      </c>
      <c r="D130" s="1" t="s">
        <v>216</v>
      </c>
      <c r="E130" s="14">
        <v>12354060</v>
      </c>
      <c r="F130" s="15">
        <v>88169018463</v>
      </c>
      <c r="G130" s="2">
        <v>7501059216709</v>
      </c>
      <c r="H130" s="8" t="s">
        <v>14</v>
      </c>
      <c r="I130" s="9">
        <v>24</v>
      </c>
      <c r="J130" s="10">
        <v>278.39999999999998</v>
      </c>
      <c r="K130" s="3">
        <f t="shared" si="24"/>
        <v>11.6</v>
      </c>
      <c r="L130" s="1">
        <v>0</v>
      </c>
      <c r="M130" s="1">
        <v>0</v>
      </c>
      <c r="N130" s="3">
        <f t="shared" si="25"/>
        <v>11.6</v>
      </c>
      <c r="O130" s="11">
        <v>0</v>
      </c>
      <c r="P130" s="11">
        <v>0</v>
      </c>
      <c r="Q130" s="12">
        <f t="shared" si="26"/>
        <v>11.6</v>
      </c>
      <c r="R130" s="13">
        <v>0</v>
      </c>
      <c r="S130" s="13">
        <v>0</v>
      </c>
      <c r="T130" s="13">
        <v>10</v>
      </c>
      <c r="U130" s="13">
        <v>0</v>
      </c>
      <c r="V130" s="13">
        <v>0</v>
      </c>
      <c r="W130" s="28"/>
      <c r="X130" s="19">
        <f t="shared" si="27"/>
        <v>10</v>
      </c>
      <c r="Y130" s="20">
        <f t="shared" si="28"/>
        <v>2784</v>
      </c>
      <c r="AA130" s="23" t="s">
        <v>347</v>
      </c>
      <c r="AB130" s="24">
        <f t="shared" si="29"/>
        <v>0</v>
      </c>
      <c r="AD130" s="13">
        <f t="shared" si="18"/>
        <v>10</v>
      </c>
      <c r="AE130" s="13">
        <v>0</v>
      </c>
      <c r="AG130" s="13">
        <f t="shared" si="19"/>
        <v>240</v>
      </c>
      <c r="AH130" s="13">
        <f t="shared" si="20"/>
        <v>0</v>
      </c>
    </row>
    <row r="131" spans="1:34" x14ac:dyDescent="0.25">
      <c r="A131" s="1">
        <v>2312</v>
      </c>
      <c r="B131" s="1">
        <v>2</v>
      </c>
      <c r="C131" s="1" t="s">
        <v>174</v>
      </c>
      <c r="D131" s="1" t="s">
        <v>216</v>
      </c>
      <c r="E131" s="14">
        <v>12353978</v>
      </c>
      <c r="F131" s="15">
        <v>88169029759</v>
      </c>
      <c r="G131" s="2">
        <v>7501059216716</v>
      </c>
      <c r="H131" s="8" t="s">
        <v>145</v>
      </c>
      <c r="I131" s="9">
        <v>24</v>
      </c>
      <c r="J131" s="10">
        <v>394.56</v>
      </c>
      <c r="K131" s="3">
        <f t="shared" ref="K131:K158" si="30">+J131/I131</f>
        <v>16.440000000000001</v>
      </c>
      <c r="L131" s="1">
        <v>0</v>
      </c>
      <c r="M131" s="1">
        <v>0</v>
      </c>
      <c r="N131" s="3">
        <f t="shared" ref="N131:N158" si="31">+K131*((100-L131)/100)*((100-M131)/100)</f>
        <v>16.440000000000001</v>
      </c>
      <c r="O131" s="11">
        <v>0</v>
      </c>
      <c r="P131" s="11">
        <v>0</v>
      </c>
      <c r="Q131" s="12">
        <f t="shared" ref="Q131:Q158" si="32">+N131*(1+(O131/100))*(1+(P131/100))</f>
        <v>16.440000000000001</v>
      </c>
      <c r="R131" s="13">
        <v>20</v>
      </c>
      <c r="S131" s="13">
        <v>4</v>
      </c>
      <c r="T131" s="13">
        <v>0</v>
      </c>
      <c r="U131" s="13">
        <v>0</v>
      </c>
      <c r="V131" s="13">
        <v>0</v>
      </c>
      <c r="W131" s="28"/>
      <c r="X131" s="19">
        <f t="shared" si="27"/>
        <v>24</v>
      </c>
      <c r="Y131" s="20">
        <f t="shared" si="28"/>
        <v>9469.4400000000023</v>
      </c>
      <c r="AA131" s="23" t="s">
        <v>348</v>
      </c>
      <c r="AB131" s="24">
        <f t="shared" si="29"/>
        <v>0</v>
      </c>
      <c r="AD131" s="13">
        <f t="shared" si="18"/>
        <v>24</v>
      </c>
      <c r="AE131" s="13">
        <v>0</v>
      </c>
      <c r="AG131" s="13">
        <f t="shared" si="19"/>
        <v>576</v>
      </c>
      <c r="AH131" s="13">
        <f t="shared" si="20"/>
        <v>0</v>
      </c>
    </row>
    <row r="132" spans="1:34" x14ac:dyDescent="0.25">
      <c r="A132" s="1">
        <v>2312</v>
      </c>
      <c r="B132" s="1">
        <v>2</v>
      </c>
      <c r="C132" s="1" t="s">
        <v>173</v>
      </c>
      <c r="D132" s="1" t="s">
        <v>184</v>
      </c>
      <c r="E132" s="14">
        <v>12405549</v>
      </c>
      <c r="F132" s="15">
        <v>17501059225357</v>
      </c>
      <c r="G132" s="2">
        <v>7501059225350</v>
      </c>
      <c r="H132" s="8" t="s">
        <v>94</v>
      </c>
      <c r="I132" s="9">
        <v>12</v>
      </c>
      <c r="J132" s="10">
        <v>1472.7559055118111</v>
      </c>
      <c r="K132" s="3">
        <f t="shared" si="30"/>
        <v>122.72965879265092</v>
      </c>
      <c r="L132" s="1">
        <v>11.1</v>
      </c>
      <c r="M132" s="1">
        <v>0</v>
      </c>
      <c r="N132" s="3">
        <f t="shared" si="31"/>
        <v>109.10666666666667</v>
      </c>
      <c r="O132" s="11">
        <v>0</v>
      </c>
      <c r="P132" s="11">
        <v>0</v>
      </c>
      <c r="Q132" s="12">
        <f t="shared" si="32"/>
        <v>109.10666666666667</v>
      </c>
      <c r="R132" s="13">
        <v>0</v>
      </c>
      <c r="S132" s="13">
        <v>1</v>
      </c>
      <c r="T132" s="13">
        <v>1</v>
      </c>
      <c r="U132" s="13">
        <v>1</v>
      </c>
      <c r="V132" s="13">
        <v>0</v>
      </c>
      <c r="W132" s="28"/>
      <c r="X132" s="19">
        <f t="shared" si="27"/>
        <v>3</v>
      </c>
      <c r="Y132" s="20">
        <f t="shared" si="28"/>
        <v>3927.84</v>
      </c>
      <c r="AA132" s="23" t="s">
        <v>349</v>
      </c>
      <c r="AB132" s="24">
        <f t="shared" si="29"/>
        <v>0</v>
      </c>
      <c r="AD132" s="13">
        <f t="shared" ref="AD132:AD158" si="33">R132+S132+T132+U132</f>
        <v>3</v>
      </c>
      <c r="AE132" s="13">
        <v>0</v>
      </c>
      <c r="AG132" s="13">
        <f t="shared" ref="AG132:AG158" si="34">AD132*I132</f>
        <v>36</v>
      </c>
      <c r="AH132" s="13">
        <f t="shared" ref="AH132:AH158" si="35">AE132*I132</f>
        <v>0</v>
      </c>
    </row>
    <row r="133" spans="1:34" x14ac:dyDescent="0.25">
      <c r="A133" s="1">
        <v>2312</v>
      </c>
      <c r="B133" s="1">
        <v>2</v>
      </c>
      <c r="C133" s="1" t="s">
        <v>173</v>
      </c>
      <c r="D133" s="1" t="s">
        <v>184</v>
      </c>
      <c r="E133" s="14">
        <v>12130845</v>
      </c>
      <c r="F133" s="15">
        <v>17501059225364</v>
      </c>
      <c r="G133" s="2">
        <v>7501059225367</v>
      </c>
      <c r="H133" s="8" t="s">
        <v>104</v>
      </c>
      <c r="I133" s="9">
        <v>12</v>
      </c>
      <c r="J133" s="10">
        <v>1286.1642294713163</v>
      </c>
      <c r="K133" s="3">
        <f t="shared" si="30"/>
        <v>107.18035245594302</v>
      </c>
      <c r="L133" s="1">
        <v>11.1</v>
      </c>
      <c r="M133" s="1">
        <v>0</v>
      </c>
      <c r="N133" s="3">
        <f t="shared" si="31"/>
        <v>95.283333333333346</v>
      </c>
      <c r="O133" s="11">
        <v>0</v>
      </c>
      <c r="P133" s="11">
        <v>0</v>
      </c>
      <c r="Q133" s="12">
        <f t="shared" si="32"/>
        <v>95.283333333333346</v>
      </c>
      <c r="R133" s="13">
        <v>0</v>
      </c>
      <c r="S133" s="13">
        <v>1</v>
      </c>
      <c r="T133" s="13">
        <v>1</v>
      </c>
      <c r="U133" s="13">
        <v>1</v>
      </c>
      <c r="V133" s="13">
        <v>0</v>
      </c>
      <c r="W133" s="28"/>
      <c r="X133" s="19">
        <f t="shared" si="27"/>
        <v>3</v>
      </c>
      <c r="Y133" s="20">
        <f t="shared" si="28"/>
        <v>3430.2000000000003</v>
      </c>
      <c r="AA133" s="23" t="s">
        <v>350</v>
      </c>
      <c r="AB133" s="24">
        <f t="shared" si="29"/>
        <v>0</v>
      </c>
      <c r="AD133" s="13">
        <f t="shared" si="33"/>
        <v>3</v>
      </c>
      <c r="AE133" s="13">
        <v>0</v>
      </c>
      <c r="AG133" s="13">
        <f t="shared" si="34"/>
        <v>36</v>
      </c>
      <c r="AH133" s="13">
        <f t="shared" si="35"/>
        <v>0</v>
      </c>
    </row>
    <row r="134" spans="1:34" x14ac:dyDescent="0.25">
      <c r="A134" s="1">
        <v>2312</v>
      </c>
      <c r="B134" s="1">
        <v>2</v>
      </c>
      <c r="C134" s="1" t="s">
        <v>173</v>
      </c>
      <c r="D134" s="1" t="s">
        <v>184</v>
      </c>
      <c r="E134" s="14">
        <v>12405315</v>
      </c>
      <c r="F134" s="15">
        <v>17501059225418</v>
      </c>
      <c r="G134" s="2">
        <v>7501059225411</v>
      </c>
      <c r="H134" s="8" t="s">
        <v>110</v>
      </c>
      <c r="I134" s="9">
        <v>24</v>
      </c>
      <c r="J134" s="10">
        <v>1421.5185601799776</v>
      </c>
      <c r="K134" s="3">
        <f t="shared" si="30"/>
        <v>59.229940007499067</v>
      </c>
      <c r="L134" s="1">
        <v>11.1</v>
      </c>
      <c r="M134" s="1">
        <v>0</v>
      </c>
      <c r="N134" s="3">
        <f t="shared" si="31"/>
        <v>52.655416666666675</v>
      </c>
      <c r="O134" s="11">
        <v>0</v>
      </c>
      <c r="P134" s="11">
        <v>0</v>
      </c>
      <c r="Q134" s="12">
        <f t="shared" si="32"/>
        <v>52.655416666666675</v>
      </c>
      <c r="R134" s="13">
        <v>0</v>
      </c>
      <c r="S134" s="13">
        <v>2</v>
      </c>
      <c r="T134" s="13">
        <v>1</v>
      </c>
      <c r="U134" s="13">
        <v>3</v>
      </c>
      <c r="V134" s="13">
        <v>2</v>
      </c>
      <c r="W134" s="28"/>
      <c r="X134" s="19">
        <f t="shared" si="27"/>
        <v>8</v>
      </c>
      <c r="Y134" s="20">
        <f t="shared" si="28"/>
        <v>10109.840000000002</v>
      </c>
      <c r="AA134" s="23" t="s">
        <v>351</v>
      </c>
      <c r="AB134" s="24">
        <f t="shared" si="29"/>
        <v>0</v>
      </c>
      <c r="AD134" s="13">
        <f t="shared" si="33"/>
        <v>6</v>
      </c>
      <c r="AE134" s="13">
        <v>2</v>
      </c>
      <c r="AG134" s="13">
        <f t="shared" si="34"/>
        <v>144</v>
      </c>
      <c r="AH134" s="13">
        <f t="shared" si="35"/>
        <v>48</v>
      </c>
    </row>
    <row r="135" spans="1:34" x14ac:dyDescent="0.25">
      <c r="A135" s="1">
        <v>2312</v>
      </c>
      <c r="B135" s="1">
        <v>2</v>
      </c>
      <c r="C135" s="1" t="s">
        <v>174</v>
      </c>
      <c r="D135" s="1" t="s">
        <v>217</v>
      </c>
      <c r="E135" s="14">
        <v>12098879</v>
      </c>
      <c r="F135" s="15">
        <v>17501059233970</v>
      </c>
      <c r="G135" s="2">
        <v>7501059233973</v>
      </c>
      <c r="H135" s="8" t="s">
        <v>144</v>
      </c>
      <c r="I135" s="9">
        <v>24</v>
      </c>
      <c r="J135" s="10">
        <v>432.48</v>
      </c>
      <c r="K135" s="3">
        <f t="shared" si="30"/>
        <v>18.02</v>
      </c>
      <c r="L135" s="1">
        <v>3.1</v>
      </c>
      <c r="M135" s="1">
        <v>0</v>
      </c>
      <c r="N135" s="3">
        <f t="shared" si="31"/>
        <v>17.461380000000002</v>
      </c>
      <c r="O135" s="11">
        <v>0</v>
      </c>
      <c r="P135" s="11">
        <v>0</v>
      </c>
      <c r="Q135" s="12">
        <f t="shared" si="32"/>
        <v>17.461380000000002</v>
      </c>
      <c r="R135" s="13">
        <v>0</v>
      </c>
      <c r="S135" s="13">
        <v>0</v>
      </c>
      <c r="T135" s="13">
        <v>0</v>
      </c>
      <c r="U135" s="13">
        <v>1</v>
      </c>
      <c r="V135" s="13">
        <v>1</v>
      </c>
      <c r="W135" s="28"/>
      <c r="X135" s="19">
        <f t="shared" si="27"/>
        <v>2</v>
      </c>
      <c r="Y135" s="20">
        <f t="shared" si="28"/>
        <v>838.14624000000003</v>
      </c>
      <c r="AA135" s="23" t="s">
        <v>352</v>
      </c>
      <c r="AB135" s="24">
        <f t="shared" si="29"/>
        <v>0</v>
      </c>
      <c r="AD135" s="13">
        <f t="shared" si="33"/>
        <v>1</v>
      </c>
      <c r="AE135" s="13">
        <v>1</v>
      </c>
      <c r="AG135" s="13">
        <f t="shared" si="34"/>
        <v>24</v>
      </c>
      <c r="AH135" s="13">
        <f t="shared" si="35"/>
        <v>24</v>
      </c>
    </row>
    <row r="136" spans="1:34" x14ac:dyDescent="0.25">
      <c r="A136" s="1">
        <v>2312</v>
      </c>
      <c r="B136" s="1">
        <v>2</v>
      </c>
      <c r="C136" s="1" t="s">
        <v>176</v>
      </c>
      <c r="D136" s="1" t="s">
        <v>201</v>
      </c>
      <c r="E136" s="14">
        <v>12109152</v>
      </c>
      <c r="F136" s="15">
        <v>17501059235035</v>
      </c>
      <c r="G136" s="2">
        <v>7501059235038</v>
      </c>
      <c r="H136" s="8" t="s">
        <v>95</v>
      </c>
      <c r="I136" s="9">
        <v>12</v>
      </c>
      <c r="J136" s="10">
        <v>400.80040526849035</v>
      </c>
      <c r="K136" s="3">
        <f t="shared" si="30"/>
        <v>33.400033772374194</v>
      </c>
      <c r="L136" s="1">
        <v>1.3</v>
      </c>
      <c r="M136" s="1">
        <v>0</v>
      </c>
      <c r="N136" s="3">
        <f t="shared" si="31"/>
        <v>32.965833333333329</v>
      </c>
      <c r="O136" s="11">
        <v>0</v>
      </c>
      <c r="P136" s="11">
        <v>0</v>
      </c>
      <c r="Q136" s="12">
        <f t="shared" si="32"/>
        <v>32.965833333333329</v>
      </c>
      <c r="R136" s="13">
        <v>3</v>
      </c>
      <c r="S136" s="13">
        <v>3</v>
      </c>
      <c r="T136" s="13">
        <v>0</v>
      </c>
      <c r="U136" s="13">
        <v>0</v>
      </c>
      <c r="V136" s="13">
        <v>0</v>
      </c>
      <c r="W136" s="28"/>
      <c r="X136" s="19">
        <f t="shared" si="27"/>
        <v>6</v>
      </c>
      <c r="Y136" s="20">
        <f t="shared" si="28"/>
        <v>2373.5399999999995</v>
      </c>
      <c r="AA136" s="23" t="s">
        <v>353</v>
      </c>
      <c r="AB136" s="24">
        <f t="shared" si="29"/>
        <v>0</v>
      </c>
      <c r="AD136" s="13">
        <f t="shared" si="33"/>
        <v>6</v>
      </c>
      <c r="AE136" s="13">
        <v>0</v>
      </c>
      <c r="AG136" s="13">
        <f t="shared" si="34"/>
        <v>72</v>
      </c>
      <c r="AH136" s="13">
        <f t="shared" si="35"/>
        <v>0</v>
      </c>
    </row>
    <row r="137" spans="1:34" x14ac:dyDescent="0.25">
      <c r="A137" s="1">
        <v>2312</v>
      </c>
      <c r="B137" s="1">
        <v>2</v>
      </c>
      <c r="C137" s="1" t="s">
        <v>218</v>
      </c>
      <c r="D137" s="1" t="s">
        <v>177</v>
      </c>
      <c r="E137" s="14">
        <v>12126627</v>
      </c>
      <c r="F137" s="15">
        <v>17501059237831</v>
      </c>
      <c r="G137" s="2">
        <v>7501059237834</v>
      </c>
      <c r="H137" s="8" t="s">
        <v>148</v>
      </c>
      <c r="I137" s="9">
        <v>12</v>
      </c>
      <c r="J137" s="10">
        <v>1406.6366704161981</v>
      </c>
      <c r="K137" s="3">
        <f t="shared" si="30"/>
        <v>117.21972253468317</v>
      </c>
      <c r="L137" s="1">
        <v>11.1</v>
      </c>
      <c r="M137" s="1">
        <v>0</v>
      </c>
      <c r="N137" s="3">
        <f t="shared" si="31"/>
        <v>104.20833333333334</v>
      </c>
      <c r="O137" s="11">
        <v>0</v>
      </c>
      <c r="P137" s="11">
        <v>0</v>
      </c>
      <c r="Q137" s="12">
        <f t="shared" si="32"/>
        <v>104.20833333333334</v>
      </c>
      <c r="R137" s="13">
        <v>0</v>
      </c>
      <c r="S137" s="13">
        <v>0</v>
      </c>
      <c r="T137" s="13">
        <v>0</v>
      </c>
      <c r="U137" s="13">
        <v>0</v>
      </c>
      <c r="V137" s="13">
        <v>1</v>
      </c>
      <c r="W137" s="28"/>
      <c r="X137" s="19">
        <f t="shared" ref="X137:X158" si="36">+R137+S137+T137+V137+U137</f>
        <v>1</v>
      </c>
      <c r="Y137" s="20">
        <f t="shared" ref="Y137:Y168" si="37">+X137*((Q137*I137))</f>
        <v>1250.5</v>
      </c>
      <c r="AA137" s="23" t="s">
        <v>354</v>
      </c>
      <c r="AB137" s="24">
        <f t="shared" ref="AB137:AB168" si="38">+AA137-G137</f>
        <v>0</v>
      </c>
      <c r="AD137" s="13">
        <f t="shared" si="33"/>
        <v>0</v>
      </c>
      <c r="AE137" s="13">
        <v>1</v>
      </c>
      <c r="AG137" s="13">
        <f t="shared" si="34"/>
        <v>0</v>
      </c>
      <c r="AH137" s="13">
        <f t="shared" si="35"/>
        <v>12</v>
      </c>
    </row>
    <row r="138" spans="1:34" x14ac:dyDescent="0.25">
      <c r="A138" s="1">
        <v>2312</v>
      </c>
      <c r="B138" s="1">
        <v>2</v>
      </c>
      <c r="C138" s="1" t="s">
        <v>175</v>
      </c>
      <c r="D138" s="1" t="s">
        <v>193</v>
      </c>
      <c r="E138" s="14">
        <v>12140034</v>
      </c>
      <c r="F138" s="15">
        <v>17501059241067</v>
      </c>
      <c r="G138" s="2">
        <v>7501059241060</v>
      </c>
      <c r="H138" s="8" t="s">
        <v>20</v>
      </c>
      <c r="I138" s="9">
        <v>14</v>
      </c>
      <c r="J138" s="10">
        <v>539.07070707070704</v>
      </c>
      <c r="K138" s="3">
        <f t="shared" si="30"/>
        <v>38.505050505050505</v>
      </c>
      <c r="L138" s="1">
        <v>1</v>
      </c>
      <c r="M138" s="1">
        <v>0</v>
      </c>
      <c r="N138" s="3">
        <f t="shared" si="31"/>
        <v>38.119999999999997</v>
      </c>
      <c r="O138" s="11">
        <v>0</v>
      </c>
      <c r="P138" s="11">
        <v>0</v>
      </c>
      <c r="Q138" s="12">
        <f t="shared" si="32"/>
        <v>38.119999999999997</v>
      </c>
      <c r="R138" s="13">
        <v>3</v>
      </c>
      <c r="S138" s="13">
        <v>1</v>
      </c>
      <c r="T138" s="13">
        <v>1</v>
      </c>
      <c r="U138" s="13">
        <v>2</v>
      </c>
      <c r="V138" s="13">
        <v>2</v>
      </c>
      <c r="W138" s="28"/>
      <c r="X138" s="19">
        <f t="shared" si="36"/>
        <v>9</v>
      </c>
      <c r="Y138" s="20">
        <f t="shared" si="37"/>
        <v>4803.12</v>
      </c>
      <c r="AA138" s="23" t="s">
        <v>355</v>
      </c>
      <c r="AB138" s="24">
        <f t="shared" si="38"/>
        <v>0</v>
      </c>
      <c r="AD138" s="13">
        <f t="shared" si="33"/>
        <v>7</v>
      </c>
      <c r="AE138" s="13">
        <v>2</v>
      </c>
      <c r="AG138" s="13">
        <f t="shared" si="34"/>
        <v>98</v>
      </c>
      <c r="AH138" s="13">
        <f t="shared" si="35"/>
        <v>28</v>
      </c>
    </row>
    <row r="139" spans="1:34" x14ac:dyDescent="0.25">
      <c r="A139" s="1">
        <v>2312</v>
      </c>
      <c r="B139" s="1">
        <v>2</v>
      </c>
      <c r="C139" s="1" t="s">
        <v>218</v>
      </c>
      <c r="D139" s="1" t="s">
        <v>177</v>
      </c>
      <c r="E139" s="14">
        <v>12142903</v>
      </c>
      <c r="F139" s="15">
        <v>17501059242187</v>
      </c>
      <c r="G139" s="2">
        <v>7501059242180</v>
      </c>
      <c r="H139" s="8" t="s">
        <v>149</v>
      </c>
      <c r="I139" s="9">
        <v>12</v>
      </c>
      <c r="J139" s="10">
        <v>1367.5253093363331</v>
      </c>
      <c r="K139" s="3">
        <f t="shared" si="30"/>
        <v>113.96044244469442</v>
      </c>
      <c r="L139" s="1">
        <v>11.1</v>
      </c>
      <c r="M139" s="1">
        <v>0</v>
      </c>
      <c r="N139" s="3">
        <f t="shared" si="31"/>
        <v>101.31083333333335</v>
      </c>
      <c r="O139" s="11">
        <v>0</v>
      </c>
      <c r="P139" s="11">
        <v>0</v>
      </c>
      <c r="Q139" s="12">
        <f t="shared" si="32"/>
        <v>101.31083333333335</v>
      </c>
      <c r="R139" s="13">
        <v>1</v>
      </c>
      <c r="S139" s="13">
        <v>0</v>
      </c>
      <c r="T139" s="13">
        <v>0</v>
      </c>
      <c r="U139" s="13">
        <v>1</v>
      </c>
      <c r="V139" s="13">
        <v>0</v>
      </c>
      <c r="W139" s="28"/>
      <c r="X139" s="19">
        <f t="shared" si="36"/>
        <v>2</v>
      </c>
      <c r="Y139" s="20">
        <f t="shared" si="37"/>
        <v>2431.4600000000005</v>
      </c>
      <c r="AA139" s="23" t="s">
        <v>356</v>
      </c>
      <c r="AB139" s="24">
        <f t="shared" si="38"/>
        <v>0</v>
      </c>
      <c r="AD139" s="13">
        <f t="shared" si="33"/>
        <v>2</v>
      </c>
      <c r="AE139" s="13">
        <v>0</v>
      </c>
      <c r="AG139" s="13">
        <f t="shared" si="34"/>
        <v>24</v>
      </c>
      <c r="AH139" s="13">
        <f t="shared" si="35"/>
        <v>0</v>
      </c>
    </row>
    <row r="140" spans="1:34" x14ac:dyDescent="0.25">
      <c r="A140" s="1">
        <v>2312</v>
      </c>
      <c r="B140" s="1">
        <v>2</v>
      </c>
      <c r="C140" s="1" t="s">
        <v>175</v>
      </c>
      <c r="D140" s="1" t="s">
        <v>212</v>
      </c>
      <c r="E140" s="14">
        <v>12413417</v>
      </c>
      <c r="F140" s="15">
        <v>17501059243870</v>
      </c>
      <c r="G140" s="2">
        <v>7501059243873</v>
      </c>
      <c r="H140" s="8" t="s">
        <v>98</v>
      </c>
      <c r="I140" s="9">
        <v>14</v>
      </c>
      <c r="J140" s="10">
        <v>509.18</v>
      </c>
      <c r="K140" s="3">
        <f t="shared" si="30"/>
        <v>36.369999999999997</v>
      </c>
      <c r="L140" s="1">
        <v>0</v>
      </c>
      <c r="M140" s="1">
        <v>0</v>
      </c>
      <c r="N140" s="3">
        <f t="shared" si="31"/>
        <v>36.369999999999997</v>
      </c>
      <c r="O140" s="11">
        <v>0</v>
      </c>
      <c r="P140" s="11">
        <v>0</v>
      </c>
      <c r="Q140" s="12">
        <f t="shared" si="32"/>
        <v>36.369999999999997</v>
      </c>
      <c r="R140" s="13">
        <v>2</v>
      </c>
      <c r="S140" s="13">
        <v>0</v>
      </c>
      <c r="T140" s="13">
        <v>0</v>
      </c>
      <c r="U140" s="13">
        <v>1</v>
      </c>
      <c r="V140" s="13">
        <v>0</v>
      </c>
      <c r="W140" s="28"/>
      <c r="X140" s="19">
        <f t="shared" si="36"/>
        <v>3</v>
      </c>
      <c r="Y140" s="20">
        <f t="shared" si="37"/>
        <v>1527.54</v>
      </c>
      <c r="AA140" s="23" t="s">
        <v>357</v>
      </c>
      <c r="AB140" s="24">
        <f t="shared" si="38"/>
        <v>0</v>
      </c>
      <c r="AD140" s="13">
        <f t="shared" si="33"/>
        <v>3</v>
      </c>
      <c r="AE140" s="13">
        <v>0</v>
      </c>
      <c r="AG140" s="13">
        <f t="shared" si="34"/>
        <v>42</v>
      </c>
      <c r="AH140" s="13">
        <f t="shared" si="35"/>
        <v>0</v>
      </c>
    </row>
    <row r="141" spans="1:34" x14ac:dyDescent="0.25">
      <c r="A141" s="1">
        <v>2312</v>
      </c>
      <c r="B141" s="1">
        <v>2</v>
      </c>
      <c r="C141" s="1" t="s">
        <v>180</v>
      </c>
      <c r="D141" s="1" t="s">
        <v>182</v>
      </c>
      <c r="E141" s="14">
        <v>12351171</v>
      </c>
      <c r="F141" s="15">
        <v>17501058629279</v>
      </c>
      <c r="G141" s="2">
        <v>7501059278721</v>
      </c>
      <c r="H141" s="8" t="s">
        <v>101</v>
      </c>
      <c r="I141" s="9">
        <v>12</v>
      </c>
      <c r="J141" s="10">
        <v>378.9591836734694</v>
      </c>
      <c r="K141" s="3">
        <f t="shared" si="30"/>
        <v>31.579931972789115</v>
      </c>
      <c r="L141" s="1">
        <v>2</v>
      </c>
      <c r="M141" s="1">
        <v>0</v>
      </c>
      <c r="N141" s="3">
        <f t="shared" si="31"/>
        <v>30.948333333333334</v>
      </c>
      <c r="O141" s="11">
        <v>0</v>
      </c>
      <c r="P141" s="11">
        <v>0</v>
      </c>
      <c r="Q141" s="12">
        <f t="shared" si="32"/>
        <v>30.948333333333334</v>
      </c>
      <c r="R141" s="13">
        <v>1</v>
      </c>
      <c r="S141" s="13">
        <v>0</v>
      </c>
      <c r="T141" s="13">
        <v>1</v>
      </c>
      <c r="U141" s="13">
        <v>1</v>
      </c>
      <c r="V141" s="13">
        <v>1</v>
      </c>
      <c r="W141" s="28"/>
      <c r="X141" s="19">
        <f t="shared" si="36"/>
        <v>4</v>
      </c>
      <c r="Y141" s="20">
        <f t="shared" si="37"/>
        <v>1485.52</v>
      </c>
      <c r="AA141" s="23" t="s">
        <v>358</v>
      </c>
      <c r="AB141" s="24">
        <f t="shared" si="38"/>
        <v>0</v>
      </c>
      <c r="AD141" s="13">
        <f t="shared" si="33"/>
        <v>3</v>
      </c>
      <c r="AE141" s="13">
        <v>1</v>
      </c>
      <c r="AG141" s="13">
        <f t="shared" si="34"/>
        <v>36</v>
      </c>
      <c r="AH141" s="13">
        <f t="shared" si="35"/>
        <v>12</v>
      </c>
    </row>
    <row r="142" spans="1:34" x14ac:dyDescent="0.25">
      <c r="A142" s="1">
        <v>2312</v>
      </c>
      <c r="B142" s="1">
        <v>2</v>
      </c>
      <c r="C142" s="1" t="s">
        <v>185</v>
      </c>
      <c r="D142" s="1" t="s">
        <v>197</v>
      </c>
      <c r="E142" s="14">
        <v>12182894</v>
      </c>
      <c r="F142" s="15">
        <v>17501059278865</v>
      </c>
      <c r="G142" s="2">
        <v>7501059278868</v>
      </c>
      <c r="H142" s="8" t="s">
        <v>57</v>
      </c>
      <c r="I142" s="9">
        <v>18</v>
      </c>
      <c r="J142" s="10">
        <v>465.66</v>
      </c>
      <c r="K142" s="3">
        <f t="shared" si="30"/>
        <v>25.87</v>
      </c>
      <c r="L142" s="1">
        <v>7.1</v>
      </c>
      <c r="M142" s="1">
        <v>0</v>
      </c>
      <c r="N142" s="3">
        <f t="shared" si="31"/>
        <v>24.033230000000003</v>
      </c>
      <c r="O142" s="11">
        <v>0</v>
      </c>
      <c r="P142" s="11">
        <v>0</v>
      </c>
      <c r="Q142" s="12">
        <f t="shared" si="32"/>
        <v>24.033230000000003</v>
      </c>
      <c r="R142" s="13">
        <v>1</v>
      </c>
      <c r="S142" s="13">
        <v>0</v>
      </c>
      <c r="T142" s="13">
        <v>1</v>
      </c>
      <c r="U142" s="13">
        <v>1</v>
      </c>
      <c r="V142" s="13">
        <v>0</v>
      </c>
      <c r="W142" s="28"/>
      <c r="X142" s="19">
        <f t="shared" si="36"/>
        <v>3</v>
      </c>
      <c r="Y142" s="20">
        <f t="shared" si="37"/>
        <v>1297.7944200000002</v>
      </c>
      <c r="AA142" s="23" t="s">
        <v>359</v>
      </c>
      <c r="AB142" s="24">
        <f t="shared" si="38"/>
        <v>0</v>
      </c>
      <c r="AD142" s="13">
        <f t="shared" si="33"/>
        <v>3</v>
      </c>
      <c r="AE142" s="13">
        <v>0</v>
      </c>
      <c r="AG142" s="13">
        <f t="shared" si="34"/>
        <v>54</v>
      </c>
      <c r="AH142" s="13">
        <f t="shared" si="35"/>
        <v>0</v>
      </c>
    </row>
    <row r="143" spans="1:34" x14ac:dyDescent="0.25">
      <c r="A143" s="1">
        <v>2312</v>
      </c>
      <c r="B143" s="1">
        <v>2</v>
      </c>
      <c r="C143" s="1" t="s">
        <v>218</v>
      </c>
      <c r="D143" s="1" t="s">
        <v>177</v>
      </c>
      <c r="E143" s="14">
        <v>12202358</v>
      </c>
      <c r="F143" s="15">
        <v>17501059281957</v>
      </c>
      <c r="G143" s="2">
        <v>7501059281950</v>
      </c>
      <c r="H143" s="8" t="s">
        <v>62</v>
      </c>
      <c r="I143" s="9">
        <v>24</v>
      </c>
      <c r="J143" s="10">
        <v>1217.5253093363331</v>
      </c>
      <c r="K143" s="3">
        <f t="shared" si="30"/>
        <v>50.730221222347211</v>
      </c>
      <c r="L143" s="1">
        <v>11.1</v>
      </c>
      <c r="M143" s="1">
        <v>0</v>
      </c>
      <c r="N143" s="3">
        <f t="shared" si="31"/>
        <v>45.099166666666669</v>
      </c>
      <c r="O143" s="11">
        <v>0</v>
      </c>
      <c r="P143" s="11">
        <v>0</v>
      </c>
      <c r="Q143" s="12">
        <f t="shared" si="32"/>
        <v>45.099166666666669</v>
      </c>
      <c r="R143" s="13">
        <v>0</v>
      </c>
      <c r="S143" s="13">
        <v>1</v>
      </c>
      <c r="T143" s="13">
        <v>0</v>
      </c>
      <c r="U143" s="13">
        <v>1</v>
      </c>
      <c r="V143" s="13">
        <v>0</v>
      </c>
      <c r="W143" s="28"/>
      <c r="X143" s="19">
        <f t="shared" si="36"/>
        <v>2</v>
      </c>
      <c r="Y143" s="20">
        <f t="shared" si="37"/>
        <v>2164.7600000000002</v>
      </c>
      <c r="AA143" s="23" t="s">
        <v>360</v>
      </c>
      <c r="AB143" s="24">
        <f t="shared" si="38"/>
        <v>0</v>
      </c>
      <c r="AD143" s="13">
        <f t="shared" si="33"/>
        <v>2</v>
      </c>
      <c r="AE143" s="13">
        <v>0</v>
      </c>
      <c r="AG143" s="13">
        <f t="shared" si="34"/>
        <v>48</v>
      </c>
      <c r="AH143" s="13">
        <f t="shared" si="35"/>
        <v>0</v>
      </c>
    </row>
    <row r="144" spans="1:34" x14ac:dyDescent="0.25">
      <c r="A144" s="1">
        <v>2312</v>
      </c>
      <c r="B144" s="1">
        <v>2</v>
      </c>
      <c r="C144" s="1" t="s">
        <v>208</v>
      </c>
      <c r="D144" s="1" t="s">
        <v>219</v>
      </c>
      <c r="E144" s="14">
        <v>12204421</v>
      </c>
      <c r="F144" s="15">
        <v>17501059282114</v>
      </c>
      <c r="G144" s="2">
        <v>7501059282117</v>
      </c>
      <c r="H144" s="8" t="s">
        <v>93</v>
      </c>
      <c r="I144" s="9">
        <v>36</v>
      </c>
      <c r="J144" s="10">
        <v>764.63664278403269</v>
      </c>
      <c r="K144" s="3">
        <f t="shared" si="30"/>
        <v>21.239906744000908</v>
      </c>
      <c r="L144" s="1">
        <v>2.2999999999999998</v>
      </c>
      <c r="M144" s="1">
        <v>0</v>
      </c>
      <c r="N144" s="3">
        <f t="shared" si="31"/>
        <v>20.751388888888886</v>
      </c>
      <c r="O144" s="11">
        <v>0</v>
      </c>
      <c r="P144" s="11">
        <v>0</v>
      </c>
      <c r="Q144" s="12">
        <f t="shared" si="32"/>
        <v>20.751388888888886</v>
      </c>
      <c r="R144" s="13">
        <v>0</v>
      </c>
      <c r="S144" s="13">
        <v>0</v>
      </c>
      <c r="T144" s="13">
        <v>0</v>
      </c>
      <c r="U144" s="13">
        <v>0</v>
      </c>
      <c r="V144" s="13">
        <v>1</v>
      </c>
      <c r="W144" s="28"/>
      <c r="X144" s="19">
        <f t="shared" si="36"/>
        <v>1</v>
      </c>
      <c r="Y144" s="20">
        <f t="shared" si="37"/>
        <v>747.05</v>
      </c>
      <c r="AA144" s="23" t="s">
        <v>361</v>
      </c>
      <c r="AB144" s="24">
        <f t="shared" si="38"/>
        <v>0</v>
      </c>
      <c r="AD144" s="13">
        <f t="shared" si="33"/>
        <v>0</v>
      </c>
      <c r="AE144" s="13">
        <v>1</v>
      </c>
      <c r="AG144" s="13">
        <f t="shared" si="34"/>
        <v>0</v>
      </c>
      <c r="AH144" s="13">
        <f t="shared" si="35"/>
        <v>36</v>
      </c>
    </row>
    <row r="145" spans="1:34" x14ac:dyDescent="0.25">
      <c r="A145" s="1">
        <v>2312</v>
      </c>
      <c r="B145" s="1">
        <v>2</v>
      </c>
      <c r="C145" s="1" t="s">
        <v>176</v>
      </c>
      <c r="D145" s="1" t="s">
        <v>220</v>
      </c>
      <c r="E145" s="14">
        <v>12224880</v>
      </c>
      <c r="F145" s="15">
        <v>17501059285115</v>
      </c>
      <c r="G145" s="2">
        <v>7501059285118</v>
      </c>
      <c r="H145" s="8" t="s">
        <v>60</v>
      </c>
      <c r="I145" s="9">
        <v>12</v>
      </c>
      <c r="J145" s="10">
        <v>261.95652173913044</v>
      </c>
      <c r="K145" s="3">
        <f t="shared" si="30"/>
        <v>21.829710144927535</v>
      </c>
      <c r="L145" s="1">
        <v>12.6</v>
      </c>
      <c r="M145" s="1">
        <v>0</v>
      </c>
      <c r="N145" s="3">
        <f t="shared" si="31"/>
        <v>19.079166666666669</v>
      </c>
      <c r="O145" s="11">
        <v>0</v>
      </c>
      <c r="P145" s="11">
        <v>0</v>
      </c>
      <c r="Q145" s="12">
        <f t="shared" si="32"/>
        <v>19.079166666666669</v>
      </c>
      <c r="R145" s="13">
        <v>0</v>
      </c>
      <c r="S145" s="13">
        <v>0</v>
      </c>
      <c r="T145" s="13">
        <v>0</v>
      </c>
      <c r="U145" s="13">
        <v>2</v>
      </c>
      <c r="V145" s="13">
        <v>0</v>
      </c>
      <c r="W145" s="28"/>
      <c r="X145" s="19">
        <f t="shared" si="36"/>
        <v>2</v>
      </c>
      <c r="Y145" s="20">
        <f t="shared" si="37"/>
        <v>457.90000000000009</v>
      </c>
      <c r="AA145" s="23" t="s">
        <v>362</v>
      </c>
      <c r="AB145" s="24">
        <f t="shared" si="38"/>
        <v>0</v>
      </c>
      <c r="AD145" s="13">
        <f t="shared" si="33"/>
        <v>2</v>
      </c>
      <c r="AE145" s="13">
        <v>0</v>
      </c>
      <c r="AG145" s="13">
        <f t="shared" si="34"/>
        <v>24</v>
      </c>
      <c r="AH145" s="13">
        <f t="shared" si="35"/>
        <v>0</v>
      </c>
    </row>
    <row r="146" spans="1:34" x14ac:dyDescent="0.25">
      <c r="A146" s="1">
        <v>2312</v>
      </c>
      <c r="B146" s="1">
        <v>2</v>
      </c>
      <c r="C146" s="1" t="s">
        <v>176</v>
      </c>
      <c r="D146" s="1" t="s">
        <v>220</v>
      </c>
      <c r="E146" s="14">
        <v>12224882</v>
      </c>
      <c r="F146" s="15">
        <v>17501059285207</v>
      </c>
      <c r="G146" s="2">
        <v>7501059285200</v>
      </c>
      <c r="H146" s="8" t="s">
        <v>124</v>
      </c>
      <c r="I146" s="9">
        <v>12</v>
      </c>
      <c r="J146" s="10">
        <v>261.95652173913044</v>
      </c>
      <c r="K146" s="3">
        <f t="shared" si="30"/>
        <v>21.829710144927535</v>
      </c>
      <c r="L146" s="1">
        <v>12.6</v>
      </c>
      <c r="M146" s="1">
        <v>0</v>
      </c>
      <c r="N146" s="3">
        <f t="shared" si="31"/>
        <v>19.079166666666669</v>
      </c>
      <c r="O146" s="11">
        <v>0</v>
      </c>
      <c r="P146" s="11">
        <v>0</v>
      </c>
      <c r="Q146" s="12">
        <f t="shared" si="32"/>
        <v>19.079166666666669</v>
      </c>
      <c r="R146" s="13">
        <v>0</v>
      </c>
      <c r="S146" s="13">
        <v>0</v>
      </c>
      <c r="T146" s="13">
        <v>0</v>
      </c>
      <c r="U146" s="13">
        <v>2</v>
      </c>
      <c r="V146" s="13">
        <v>0</v>
      </c>
      <c r="W146" s="28"/>
      <c r="X146" s="19">
        <f t="shared" si="36"/>
        <v>2</v>
      </c>
      <c r="Y146" s="20">
        <f t="shared" si="37"/>
        <v>457.90000000000009</v>
      </c>
      <c r="AA146" s="23" t="s">
        <v>363</v>
      </c>
      <c r="AB146" s="24">
        <f t="shared" si="38"/>
        <v>0</v>
      </c>
      <c r="AD146" s="13">
        <f t="shared" si="33"/>
        <v>2</v>
      </c>
      <c r="AE146" s="13">
        <v>0</v>
      </c>
      <c r="AG146" s="13">
        <f t="shared" si="34"/>
        <v>24</v>
      </c>
      <c r="AH146" s="13">
        <f t="shared" si="35"/>
        <v>0</v>
      </c>
    </row>
    <row r="147" spans="1:34" x14ac:dyDescent="0.25">
      <c r="A147" s="1">
        <v>2312</v>
      </c>
      <c r="B147" s="1">
        <v>2</v>
      </c>
      <c r="C147" s="1" t="s">
        <v>176</v>
      </c>
      <c r="D147" s="1" t="s">
        <v>220</v>
      </c>
      <c r="E147" s="14">
        <v>12224881</v>
      </c>
      <c r="F147" s="15">
        <v>17501059285214</v>
      </c>
      <c r="G147" s="2">
        <v>7501059285217</v>
      </c>
      <c r="H147" s="8" t="s">
        <v>90</v>
      </c>
      <c r="I147" s="9">
        <v>12</v>
      </c>
      <c r="J147" s="10">
        <v>261.95652173913044</v>
      </c>
      <c r="K147" s="3">
        <f t="shared" si="30"/>
        <v>21.829710144927535</v>
      </c>
      <c r="L147" s="1">
        <v>12.6</v>
      </c>
      <c r="M147" s="1">
        <v>0</v>
      </c>
      <c r="N147" s="3">
        <f t="shared" si="31"/>
        <v>19.079166666666669</v>
      </c>
      <c r="O147" s="11">
        <v>0</v>
      </c>
      <c r="P147" s="11">
        <v>0</v>
      </c>
      <c r="Q147" s="12">
        <f t="shared" si="32"/>
        <v>19.079166666666669</v>
      </c>
      <c r="R147" s="13">
        <v>0</v>
      </c>
      <c r="S147" s="13">
        <v>0</v>
      </c>
      <c r="T147" s="13">
        <v>0</v>
      </c>
      <c r="U147" s="13">
        <v>2</v>
      </c>
      <c r="V147" s="13">
        <v>0</v>
      </c>
      <c r="W147" s="28"/>
      <c r="X147" s="19">
        <f t="shared" si="36"/>
        <v>2</v>
      </c>
      <c r="Y147" s="20">
        <f t="shared" si="37"/>
        <v>457.90000000000009</v>
      </c>
      <c r="AA147" s="23" t="s">
        <v>364</v>
      </c>
      <c r="AB147" s="24">
        <f t="shared" si="38"/>
        <v>0</v>
      </c>
      <c r="AD147" s="13">
        <f t="shared" si="33"/>
        <v>2</v>
      </c>
      <c r="AE147" s="13">
        <v>0</v>
      </c>
      <c r="AG147" s="13">
        <f t="shared" si="34"/>
        <v>24</v>
      </c>
      <c r="AH147" s="13">
        <f t="shared" si="35"/>
        <v>0</v>
      </c>
    </row>
    <row r="148" spans="1:34" x14ac:dyDescent="0.25">
      <c r="A148" s="1">
        <v>2312</v>
      </c>
      <c r="B148" s="1">
        <v>2</v>
      </c>
      <c r="C148" s="1" t="s">
        <v>198</v>
      </c>
      <c r="D148" s="1" t="s">
        <v>221</v>
      </c>
      <c r="E148" s="14">
        <v>12246038</v>
      </c>
      <c r="F148" s="15">
        <v>17501059289236</v>
      </c>
      <c r="G148" s="2">
        <v>7501059289239</v>
      </c>
      <c r="H148" s="8" t="s">
        <v>115</v>
      </c>
      <c r="I148" s="9">
        <v>10</v>
      </c>
      <c r="J148" s="10">
        <v>98.298969072164951</v>
      </c>
      <c r="K148" s="3">
        <f t="shared" si="30"/>
        <v>9.8298969072164954</v>
      </c>
      <c r="L148" s="1">
        <v>3</v>
      </c>
      <c r="M148" s="1">
        <v>0</v>
      </c>
      <c r="N148" s="3">
        <f t="shared" si="31"/>
        <v>9.5350000000000001</v>
      </c>
      <c r="O148" s="11">
        <v>0</v>
      </c>
      <c r="P148" s="11">
        <v>0</v>
      </c>
      <c r="Q148" s="12">
        <f t="shared" si="32"/>
        <v>9.5350000000000001</v>
      </c>
      <c r="R148" s="13">
        <v>0</v>
      </c>
      <c r="S148" s="13">
        <v>0</v>
      </c>
      <c r="T148" s="13">
        <v>2</v>
      </c>
      <c r="U148" s="13">
        <v>0</v>
      </c>
      <c r="V148" s="13">
        <v>0</v>
      </c>
      <c r="W148" s="28"/>
      <c r="X148" s="19">
        <f t="shared" si="36"/>
        <v>2</v>
      </c>
      <c r="Y148" s="20">
        <f t="shared" si="37"/>
        <v>190.7</v>
      </c>
      <c r="AA148" s="23" t="s">
        <v>365</v>
      </c>
      <c r="AB148" s="24">
        <f t="shared" si="38"/>
        <v>0</v>
      </c>
      <c r="AD148" s="13">
        <f t="shared" si="33"/>
        <v>2</v>
      </c>
      <c r="AE148" s="13">
        <v>0</v>
      </c>
      <c r="AG148" s="13">
        <f t="shared" si="34"/>
        <v>20</v>
      </c>
      <c r="AH148" s="13">
        <f t="shared" si="35"/>
        <v>0</v>
      </c>
    </row>
    <row r="149" spans="1:34" x14ac:dyDescent="0.25">
      <c r="A149" s="1">
        <v>2312</v>
      </c>
      <c r="B149" s="1">
        <v>2</v>
      </c>
      <c r="C149" s="1" t="s">
        <v>175</v>
      </c>
      <c r="D149" s="1" t="s">
        <v>213</v>
      </c>
      <c r="E149" s="14">
        <v>12282816</v>
      </c>
      <c r="F149" s="15">
        <v>17501058614060</v>
      </c>
      <c r="G149" s="2">
        <v>7501059289802</v>
      </c>
      <c r="H149" s="8" t="s">
        <v>75</v>
      </c>
      <c r="I149" s="9">
        <v>18</v>
      </c>
      <c r="J149" s="10">
        <v>585.54</v>
      </c>
      <c r="K149" s="3">
        <f t="shared" si="30"/>
        <v>32.53</v>
      </c>
      <c r="L149" s="1">
        <v>0</v>
      </c>
      <c r="M149" s="1">
        <v>0</v>
      </c>
      <c r="N149" s="3">
        <f t="shared" si="31"/>
        <v>32.53</v>
      </c>
      <c r="O149" s="11">
        <v>0</v>
      </c>
      <c r="P149" s="11">
        <v>0</v>
      </c>
      <c r="Q149" s="12">
        <f t="shared" si="32"/>
        <v>32.53</v>
      </c>
      <c r="R149" s="13">
        <v>1</v>
      </c>
      <c r="S149" s="13">
        <v>1</v>
      </c>
      <c r="T149" s="13">
        <v>0</v>
      </c>
      <c r="U149" s="13">
        <v>0</v>
      </c>
      <c r="V149" s="13">
        <v>0</v>
      </c>
      <c r="W149" s="28"/>
      <c r="X149" s="19">
        <f t="shared" si="36"/>
        <v>2</v>
      </c>
      <c r="Y149" s="20">
        <f t="shared" si="37"/>
        <v>1171.08</v>
      </c>
      <c r="AA149" s="23" t="s">
        <v>366</v>
      </c>
      <c r="AB149" s="24">
        <f t="shared" si="38"/>
        <v>0</v>
      </c>
      <c r="AD149" s="13">
        <f t="shared" si="33"/>
        <v>2</v>
      </c>
      <c r="AE149" s="13">
        <v>0</v>
      </c>
      <c r="AG149" s="13">
        <f t="shared" si="34"/>
        <v>36</v>
      </c>
      <c r="AH149" s="13">
        <f t="shared" si="35"/>
        <v>0</v>
      </c>
    </row>
    <row r="150" spans="1:34" x14ac:dyDescent="0.25">
      <c r="A150" s="1">
        <v>2312</v>
      </c>
      <c r="B150" s="1">
        <v>2</v>
      </c>
      <c r="C150" s="1" t="s">
        <v>208</v>
      </c>
      <c r="D150" s="1" t="s">
        <v>219</v>
      </c>
      <c r="E150" s="14">
        <v>12412876</v>
      </c>
      <c r="F150" s="15">
        <v>17501059295190</v>
      </c>
      <c r="G150" s="2">
        <v>7501059295193</v>
      </c>
      <c r="H150" s="8" t="s">
        <v>105</v>
      </c>
      <c r="I150" s="9">
        <v>12</v>
      </c>
      <c r="J150" s="10">
        <v>127.79938587512794</v>
      </c>
      <c r="K150" s="3">
        <f t="shared" si="30"/>
        <v>10.649948822927328</v>
      </c>
      <c r="L150" s="1">
        <v>2.2999999999999998</v>
      </c>
      <c r="M150" s="1">
        <v>0</v>
      </c>
      <c r="N150" s="3">
        <f t="shared" si="31"/>
        <v>10.404999999999999</v>
      </c>
      <c r="O150" s="11">
        <v>0</v>
      </c>
      <c r="P150" s="11">
        <v>0</v>
      </c>
      <c r="Q150" s="12">
        <f t="shared" si="32"/>
        <v>10.404999999999999</v>
      </c>
      <c r="R150" s="13">
        <v>0</v>
      </c>
      <c r="S150" s="13">
        <v>1</v>
      </c>
      <c r="T150" s="13">
        <v>0</v>
      </c>
      <c r="U150" s="13">
        <v>1</v>
      </c>
      <c r="V150" s="13">
        <v>3</v>
      </c>
      <c r="W150" s="28"/>
      <c r="X150" s="19">
        <f t="shared" si="36"/>
        <v>5</v>
      </c>
      <c r="Y150" s="20">
        <f t="shared" si="37"/>
        <v>624.29999999999995</v>
      </c>
      <c r="AA150" s="23" t="s">
        <v>367</v>
      </c>
      <c r="AB150" s="24">
        <f t="shared" si="38"/>
        <v>0</v>
      </c>
      <c r="AD150" s="13">
        <f t="shared" si="33"/>
        <v>2</v>
      </c>
      <c r="AE150" s="13">
        <v>3</v>
      </c>
      <c r="AG150" s="13">
        <f t="shared" si="34"/>
        <v>24</v>
      </c>
      <c r="AH150" s="13">
        <f t="shared" si="35"/>
        <v>36</v>
      </c>
    </row>
    <row r="151" spans="1:34" x14ac:dyDescent="0.25">
      <c r="A151" s="1">
        <v>2312</v>
      </c>
      <c r="B151" s="1">
        <v>2</v>
      </c>
      <c r="C151" s="1" t="s">
        <v>198</v>
      </c>
      <c r="D151" s="1" t="s">
        <v>221</v>
      </c>
      <c r="E151" s="14">
        <v>12253537</v>
      </c>
      <c r="F151" s="15">
        <v>17501059296302</v>
      </c>
      <c r="G151" s="2">
        <v>7501059296305</v>
      </c>
      <c r="H151" s="8" t="s">
        <v>64</v>
      </c>
      <c r="I151" s="9">
        <v>24</v>
      </c>
      <c r="J151" s="10">
        <v>496.31958762886597</v>
      </c>
      <c r="K151" s="3">
        <f t="shared" si="30"/>
        <v>20.679982817869416</v>
      </c>
      <c r="L151" s="1">
        <v>3</v>
      </c>
      <c r="M151" s="1">
        <v>0</v>
      </c>
      <c r="N151" s="3">
        <f t="shared" si="31"/>
        <v>20.059583333333332</v>
      </c>
      <c r="O151" s="11">
        <v>0</v>
      </c>
      <c r="P151" s="11">
        <v>0</v>
      </c>
      <c r="Q151" s="12">
        <f t="shared" si="32"/>
        <v>20.059583333333332</v>
      </c>
      <c r="R151" s="13">
        <v>1</v>
      </c>
      <c r="S151" s="13">
        <v>0</v>
      </c>
      <c r="T151" s="13">
        <v>0</v>
      </c>
      <c r="U151" s="13">
        <v>0</v>
      </c>
      <c r="V151" s="13">
        <v>2</v>
      </c>
      <c r="W151" s="28"/>
      <c r="X151" s="19">
        <f t="shared" si="36"/>
        <v>3</v>
      </c>
      <c r="Y151" s="20">
        <f t="shared" si="37"/>
        <v>1444.29</v>
      </c>
      <c r="AA151" s="23" t="s">
        <v>368</v>
      </c>
      <c r="AB151" s="24">
        <f t="shared" si="38"/>
        <v>0</v>
      </c>
      <c r="AD151" s="13">
        <f t="shared" si="33"/>
        <v>1</v>
      </c>
      <c r="AE151" s="13">
        <v>2</v>
      </c>
      <c r="AG151" s="13">
        <f t="shared" si="34"/>
        <v>24</v>
      </c>
      <c r="AH151" s="13">
        <f t="shared" si="35"/>
        <v>48</v>
      </c>
    </row>
    <row r="152" spans="1:34" x14ac:dyDescent="0.25">
      <c r="A152" s="1">
        <v>2312</v>
      </c>
      <c r="B152" s="1">
        <v>2</v>
      </c>
      <c r="C152" s="1" t="s">
        <v>198</v>
      </c>
      <c r="D152" s="1" t="s">
        <v>199</v>
      </c>
      <c r="E152" s="14">
        <v>12311623</v>
      </c>
      <c r="F152" s="15">
        <v>17501058618259</v>
      </c>
      <c r="G152" s="2">
        <v>7501059296367</v>
      </c>
      <c r="H152" s="8" t="s">
        <v>19</v>
      </c>
      <c r="I152" s="9">
        <v>24</v>
      </c>
      <c r="J152" s="10">
        <v>613.43519494204429</v>
      </c>
      <c r="K152" s="3">
        <f t="shared" si="30"/>
        <v>25.559799789251844</v>
      </c>
      <c r="L152" s="1">
        <v>5.0999999999999996</v>
      </c>
      <c r="M152" s="1">
        <v>0</v>
      </c>
      <c r="N152" s="3">
        <f t="shared" si="31"/>
        <v>24.256250000000001</v>
      </c>
      <c r="O152" s="11">
        <v>0</v>
      </c>
      <c r="P152" s="11">
        <v>0</v>
      </c>
      <c r="Q152" s="12">
        <f t="shared" si="32"/>
        <v>24.256250000000001</v>
      </c>
      <c r="R152" s="13">
        <v>0</v>
      </c>
      <c r="S152" s="13">
        <v>2</v>
      </c>
      <c r="T152" s="13">
        <v>1</v>
      </c>
      <c r="U152" s="13">
        <v>3</v>
      </c>
      <c r="V152" s="13">
        <v>0</v>
      </c>
      <c r="W152" s="28"/>
      <c r="X152" s="19">
        <f t="shared" si="36"/>
        <v>6</v>
      </c>
      <c r="Y152" s="20">
        <f t="shared" si="37"/>
        <v>3492.9000000000005</v>
      </c>
      <c r="AA152" s="23" t="s">
        <v>369</v>
      </c>
      <c r="AB152" s="24">
        <f t="shared" si="38"/>
        <v>0</v>
      </c>
      <c r="AD152" s="13">
        <f t="shared" si="33"/>
        <v>6</v>
      </c>
      <c r="AE152" s="13">
        <v>0</v>
      </c>
      <c r="AG152" s="13">
        <f t="shared" si="34"/>
        <v>144</v>
      </c>
      <c r="AH152" s="13">
        <f t="shared" si="35"/>
        <v>0</v>
      </c>
    </row>
    <row r="153" spans="1:34" x14ac:dyDescent="0.25">
      <c r="A153" s="1">
        <v>2312</v>
      </c>
      <c r="B153" s="1">
        <v>2</v>
      </c>
      <c r="C153" s="1" t="s">
        <v>198</v>
      </c>
      <c r="D153" s="1" t="s">
        <v>199</v>
      </c>
      <c r="E153" s="14">
        <v>12313022</v>
      </c>
      <c r="F153" s="15">
        <v>17501058618723</v>
      </c>
      <c r="G153" s="2">
        <v>7501059296374</v>
      </c>
      <c r="H153" s="8" t="s">
        <v>15</v>
      </c>
      <c r="I153" s="9">
        <v>12</v>
      </c>
      <c r="J153" s="10">
        <v>338.39831401475237</v>
      </c>
      <c r="K153" s="3">
        <f t="shared" si="30"/>
        <v>28.199859501229366</v>
      </c>
      <c r="L153" s="1">
        <v>5.0999999999999996</v>
      </c>
      <c r="M153" s="1">
        <v>0</v>
      </c>
      <c r="N153" s="3">
        <f t="shared" si="31"/>
        <v>26.76166666666667</v>
      </c>
      <c r="O153" s="11">
        <v>0</v>
      </c>
      <c r="P153" s="11">
        <v>0</v>
      </c>
      <c r="Q153" s="12">
        <f t="shared" si="32"/>
        <v>26.76166666666667</v>
      </c>
      <c r="R153" s="13">
        <v>1</v>
      </c>
      <c r="S153" s="13">
        <v>0</v>
      </c>
      <c r="T153" s="13">
        <v>2</v>
      </c>
      <c r="U153" s="13">
        <v>2</v>
      </c>
      <c r="V153" s="13">
        <v>2</v>
      </c>
      <c r="W153" s="28"/>
      <c r="X153" s="19">
        <f t="shared" si="36"/>
        <v>7</v>
      </c>
      <c r="Y153" s="20">
        <f t="shared" si="37"/>
        <v>2247.9800000000005</v>
      </c>
      <c r="AA153" s="23" t="s">
        <v>370</v>
      </c>
      <c r="AB153" s="24">
        <f t="shared" si="38"/>
        <v>0</v>
      </c>
      <c r="AD153" s="13">
        <f t="shared" si="33"/>
        <v>5</v>
      </c>
      <c r="AE153" s="13">
        <v>2</v>
      </c>
      <c r="AG153" s="13">
        <f t="shared" si="34"/>
        <v>60</v>
      </c>
      <c r="AH153" s="13">
        <f t="shared" si="35"/>
        <v>24</v>
      </c>
    </row>
    <row r="154" spans="1:34" x14ac:dyDescent="0.25">
      <c r="A154" s="1">
        <v>2312</v>
      </c>
      <c r="B154" s="1">
        <v>2</v>
      </c>
      <c r="C154" s="1" t="s">
        <v>198</v>
      </c>
      <c r="D154" s="1" t="s">
        <v>199</v>
      </c>
      <c r="E154" s="14">
        <v>12312986</v>
      </c>
      <c r="F154" s="15">
        <v>17501058618716</v>
      </c>
      <c r="G154" s="2">
        <v>7501059296381</v>
      </c>
      <c r="H154" s="8" t="s">
        <v>87</v>
      </c>
      <c r="I154" s="9">
        <v>12</v>
      </c>
      <c r="J154" s="10">
        <v>338.39831401475237</v>
      </c>
      <c r="K154" s="3">
        <f t="shared" si="30"/>
        <v>28.199859501229366</v>
      </c>
      <c r="L154" s="1">
        <v>5.0999999999999996</v>
      </c>
      <c r="M154" s="1">
        <v>0</v>
      </c>
      <c r="N154" s="3">
        <f t="shared" si="31"/>
        <v>26.76166666666667</v>
      </c>
      <c r="O154" s="11">
        <v>0</v>
      </c>
      <c r="P154" s="11">
        <v>0</v>
      </c>
      <c r="Q154" s="12">
        <f t="shared" si="32"/>
        <v>26.76166666666667</v>
      </c>
      <c r="R154" s="13">
        <v>1</v>
      </c>
      <c r="S154" s="13">
        <v>0</v>
      </c>
      <c r="T154" s="13">
        <v>1</v>
      </c>
      <c r="U154" s="13">
        <v>1</v>
      </c>
      <c r="V154" s="13">
        <v>1</v>
      </c>
      <c r="W154" s="28"/>
      <c r="X154" s="19">
        <f t="shared" si="36"/>
        <v>4</v>
      </c>
      <c r="Y154" s="20">
        <f t="shared" si="37"/>
        <v>1284.5600000000002</v>
      </c>
      <c r="AA154" s="23" t="s">
        <v>371</v>
      </c>
      <c r="AB154" s="24">
        <f t="shared" si="38"/>
        <v>0</v>
      </c>
      <c r="AD154" s="13">
        <f t="shared" si="33"/>
        <v>3</v>
      </c>
      <c r="AE154" s="13">
        <v>1</v>
      </c>
      <c r="AG154" s="13">
        <f t="shared" si="34"/>
        <v>36</v>
      </c>
      <c r="AH154" s="13">
        <f t="shared" si="35"/>
        <v>12</v>
      </c>
    </row>
    <row r="155" spans="1:34" x14ac:dyDescent="0.25">
      <c r="A155" s="1">
        <v>2312</v>
      </c>
      <c r="B155" s="1">
        <v>2</v>
      </c>
      <c r="C155" s="1" t="s">
        <v>174</v>
      </c>
      <c r="D155" s="1" t="s">
        <v>191</v>
      </c>
      <c r="E155" s="14">
        <v>12261734</v>
      </c>
      <c r="F155" s="15">
        <v>17501059297583</v>
      </c>
      <c r="G155" s="2">
        <v>7501059297586</v>
      </c>
      <c r="H155" s="8" t="s">
        <v>91</v>
      </c>
      <c r="I155" s="9">
        <v>24</v>
      </c>
      <c r="J155" s="10">
        <v>295.92363261093914</v>
      </c>
      <c r="K155" s="3">
        <f t="shared" si="30"/>
        <v>12.330151358789131</v>
      </c>
      <c r="L155" s="1">
        <v>3.1</v>
      </c>
      <c r="M155" s="1">
        <v>0</v>
      </c>
      <c r="N155" s="3">
        <f t="shared" si="31"/>
        <v>11.947916666666668</v>
      </c>
      <c r="O155" s="11">
        <v>0</v>
      </c>
      <c r="P155" s="11">
        <v>0</v>
      </c>
      <c r="Q155" s="12">
        <f t="shared" si="32"/>
        <v>11.947916666666668</v>
      </c>
      <c r="R155" s="13">
        <v>0</v>
      </c>
      <c r="S155" s="13">
        <v>1</v>
      </c>
      <c r="T155" s="13">
        <v>0</v>
      </c>
      <c r="U155" s="13">
        <v>2</v>
      </c>
      <c r="V155" s="13">
        <v>3</v>
      </c>
      <c r="W155" s="28"/>
      <c r="X155" s="19">
        <f t="shared" si="36"/>
        <v>6</v>
      </c>
      <c r="Y155" s="20">
        <f t="shared" si="37"/>
        <v>1720.5</v>
      </c>
      <c r="AA155" s="23" t="s">
        <v>372</v>
      </c>
      <c r="AB155" s="24">
        <f t="shared" si="38"/>
        <v>0</v>
      </c>
      <c r="AD155" s="13">
        <f t="shared" si="33"/>
        <v>3</v>
      </c>
      <c r="AE155" s="13">
        <v>3</v>
      </c>
      <c r="AG155" s="13">
        <f t="shared" si="34"/>
        <v>72</v>
      </c>
      <c r="AH155" s="13">
        <f t="shared" si="35"/>
        <v>72</v>
      </c>
    </row>
    <row r="156" spans="1:34" x14ac:dyDescent="0.25">
      <c r="A156" s="1">
        <v>2312</v>
      </c>
      <c r="B156" s="1">
        <v>2</v>
      </c>
      <c r="C156" s="1" t="s">
        <v>174</v>
      </c>
      <c r="D156" s="1" t="s">
        <v>222</v>
      </c>
      <c r="E156" s="14">
        <v>12353976</v>
      </c>
      <c r="F156" s="15">
        <v>8585002432308</v>
      </c>
      <c r="G156" s="2">
        <v>8585002432292</v>
      </c>
      <c r="H156" s="8" t="s">
        <v>56</v>
      </c>
      <c r="I156" s="9">
        <v>18</v>
      </c>
      <c r="J156" s="10">
        <v>266.58109684947493</v>
      </c>
      <c r="K156" s="3">
        <f t="shared" si="30"/>
        <v>14.810060936081941</v>
      </c>
      <c r="L156" s="1">
        <v>14.3</v>
      </c>
      <c r="M156" s="1">
        <v>0</v>
      </c>
      <c r="N156" s="3">
        <f t="shared" si="31"/>
        <v>12.692222222222224</v>
      </c>
      <c r="O156" s="11">
        <v>0</v>
      </c>
      <c r="P156" s="11">
        <v>0</v>
      </c>
      <c r="Q156" s="12">
        <f t="shared" si="32"/>
        <v>12.692222222222224</v>
      </c>
      <c r="R156" s="13">
        <v>2</v>
      </c>
      <c r="S156" s="13">
        <v>1</v>
      </c>
      <c r="T156" s="13">
        <v>2</v>
      </c>
      <c r="U156" s="13">
        <v>1</v>
      </c>
      <c r="V156" s="13">
        <v>2</v>
      </c>
      <c r="W156" s="28"/>
      <c r="X156" s="19">
        <f t="shared" si="36"/>
        <v>8</v>
      </c>
      <c r="Y156" s="20">
        <f t="shared" si="37"/>
        <v>1827.6800000000003</v>
      </c>
      <c r="AA156" s="23" t="s">
        <v>373</v>
      </c>
      <c r="AB156" s="24">
        <f t="shared" si="38"/>
        <v>0</v>
      </c>
      <c r="AD156" s="13">
        <f t="shared" si="33"/>
        <v>6</v>
      </c>
      <c r="AE156" s="13">
        <v>2</v>
      </c>
      <c r="AG156" s="13">
        <f t="shared" si="34"/>
        <v>108</v>
      </c>
      <c r="AH156" s="13">
        <f t="shared" si="35"/>
        <v>36</v>
      </c>
    </row>
    <row r="157" spans="1:34" x14ac:dyDescent="0.25">
      <c r="A157" s="1">
        <v>2312</v>
      </c>
      <c r="B157" s="1">
        <v>2</v>
      </c>
      <c r="C157" s="1" t="s">
        <v>174</v>
      </c>
      <c r="D157" s="1" t="s">
        <v>222</v>
      </c>
      <c r="E157" s="14">
        <v>12353975</v>
      </c>
      <c r="F157" s="15">
        <v>8585002432322</v>
      </c>
      <c r="G157" s="2">
        <v>8585002432315</v>
      </c>
      <c r="H157" s="8" t="s">
        <v>106</v>
      </c>
      <c r="I157" s="9">
        <v>18</v>
      </c>
      <c r="J157" s="10">
        <v>266.58109684947493</v>
      </c>
      <c r="K157" s="3">
        <f t="shared" si="30"/>
        <v>14.810060936081941</v>
      </c>
      <c r="L157" s="1">
        <v>14.3</v>
      </c>
      <c r="M157" s="1">
        <v>0</v>
      </c>
      <c r="N157" s="3">
        <f t="shared" si="31"/>
        <v>12.692222222222224</v>
      </c>
      <c r="O157" s="11">
        <v>0</v>
      </c>
      <c r="P157" s="11">
        <v>0</v>
      </c>
      <c r="Q157" s="12">
        <f t="shared" si="32"/>
        <v>12.692222222222224</v>
      </c>
      <c r="R157" s="13">
        <v>2</v>
      </c>
      <c r="S157" s="13">
        <v>1</v>
      </c>
      <c r="T157" s="13">
        <v>2</v>
      </c>
      <c r="U157" s="13">
        <v>1</v>
      </c>
      <c r="V157" s="13">
        <v>2</v>
      </c>
      <c r="W157" s="28"/>
      <c r="X157" s="19">
        <f t="shared" si="36"/>
        <v>8</v>
      </c>
      <c r="Y157" s="20">
        <f t="shared" si="37"/>
        <v>1827.6800000000003</v>
      </c>
      <c r="AA157" s="23" t="s">
        <v>374</v>
      </c>
      <c r="AB157" s="24">
        <f t="shared" si="38"/>
        <v>0</v>
      </c>
      <c r="AD157" s="13">
        <f t="shared" si="33"/>
        <v>6</v>
      </c>
      <c r="AE157" s="13">
        <v>2</v>
      </c>
      <c r="AG157" s="13">
        <f t="shared" si="34"/>
        <v>108</v>
      </c>
      <c r="AH157" s="13">
        <f t="shared" si="35"/>
        <v>36</v>
      </c>
    </row>
    <row r="158" spans="1:34" x14ac:dyDescent="0.25">
      <c r="A158" s="1">
        <v>2312</v>
      </c>
      <c r="B158" s="1">
        <v>2</v>
      </c>
      <c r="C158" s="1" t="s">
        <v>174</v>
      </c>
      <c r="D158" s="1" t="s">
        <v>222</v>
      </c>
      <c r="E158" s="14">
        <v>12353977</v>
      </c>
      <c r="F158" s="15">
        <v>8585002432346</v>
      </c>
      <c r="G158" s="2">
        <v>8585002432339</v>
      </c>
      <c r="H158" s="8" t="s">
        <v>86</v>
      </c>
      <c r="I158" s="9">
        <v>18</v>
      </c>
      <c r="J158" s="10">
        <v>266.58109684947493</v>
      </c>
      <c r="K158" s="3">
        <f t="shared" si="30"/>
        <v>14.810060936081941</v>
      </c>
      <c r="L158" s="1">
        <v>14.3</v>
      </c>
      <c r="M158" s="1">
        <v>0</v>
      </c>
      <c r="N158" s="3">
        <f t="shared" si="31"/>
        <v>12.692222222222224</v>
      </c>
      <c r="O158" s="11">
        <v>0</v>
      </c>
      <c r="P158" s="11">
        <v>0</v>
      </c>
      <c r="Q158" s="12">
        <f t="shared" si="32"/>
        <v>12.692222222222224</v>
      </c>
      <c r="R158" s="13">
        <v>2</v>
      </c>
      <c r="S158" s="13">
        <v>1</v>
      </c>
      <c r="T158" s="13">
        <v>0</v>
      </c>
      <c r="U158" s="13">
        <v>1</v>
      </c>
      <c r="V158" s="13">
        <v>2</v>
      </c>
      <c r="W158" s="28"/>
      <c r="X158" s="19">
        <f t="shared" si="36"/>
        <v>6</v>
      </c>
      <c r="Y158" s="20">
        <f t="shared" si="37"/>
        <v>1370.7600000000002</v>
      </c>
      <c r="AA158" s="23" t="s">
        <v>375</v>
      </c>
      <c r="AB158" s="24">
        <f t="shared" si="38"/>
        <v>0</v>
      </c>
      <c r="AD158" s="13">
        <f t="shared" si="33"/>
        <v>4</v>
      </c>
      <c r="AE158" s="13">
        <v>2</v>
      </c>
      <c r="AG158" s="13">
        <f t="shared" si="34"/>
        <v>72</v>
      </c>
      <c r="AH158" s="13">
        <f t="shared" si="35"/>
        <v>36</v>
      </c>
    </row>
    <row r="159" spans="1:34" x14ac:dyDescent="0.25">
      <c r="A159" s="1">
        <v>2312</v>
      </c>
      <c r="B159" s="1">
        <v>2</v>
      </c>
      <c r="C159" s="1"/>
      <c r="D159" s="1"/>
      <c r="E159" s="14"/>
      <c r="F159" s="14"/>
      <c r="G159" s="2"/>
      <c r="H159" s="8"/>
      <c r="I159" s="9"/>
      <c r="J159" s="10"/>
      <c r="K159" s="3" t="e">
        <f t="shared" ref="K159:K192" si="39">+J159/I159</f>
        <v>#DIV/0!</v>
      </c>
      <c r="L159" s="1">
        <v>0</v>
      </c>
      <c r="M159" s="1">
        <v>0</v>
      </c>
      <c r="N159" s="3" t="e">
        <f t="shared" ref="N159:N192" si="40">+K159*((100-L159)/100)*((100-M159)/100)</f>
        <v>#DIV/0!</v>
      </c>
      <c r="O159" s="11">
        <v>0</v>
      </c>
      <c r="P159" s="11">
        <v>0</v>
      </c>
      <c r="Q159" s="12" t="e">
        <f t="shared" ref="Q159:Q193" si="41">+N159*(1+(O159/100))*(1+(P159/100))</f>
        <v>#DIV/0!</v>
      </c>
      <c r="R159" s="13"/>
      <c r="S159" s="13"/>
      <c r="T159" s="13"/>
      <c r="U159" s="13"/>
      <c r="V159" s="13"/>
      <c r="W159" s="28"/>
      <c r="X159" s="19">
        <f t="shared" ref="X159:X190" si="42">+R159+S159+T159+V159</f>
        <v>0</v>
      </c>
      <c r="Y159" s="20" t="e">
        <f t="shared" si="37"/>
        <v>#DIV/0!</v>
      </c>
      <c r="AD159" s="13"/>
      <c r="AE159" s="13"/>
      <c r="AG159" s="13"/>
      <c r="AH159" s="13"/>
    </row>
    <row r="160" spans="1:34" x14ac:dyDescent="0.25">
      <c r="A160" s="1">
        <v>2312</v>
      </c>
      <c r="B160" s="1">
        <v>2</v>
      </c>
      <c r="C160" s="1"/>
      <c r="D160" s="1"/>
      <c r="E160" s="14"/>
      <c r="F160" s="14"/>
      <c r="G160" s="2"/>
      <c r="H160" s="8"/>
      <c r="I160" s="9"/>
      <c r="J160" s="10"/>
      <c r="K160" s="3" t="e">
        <f t="shared" si="39"/>
        <v>#DIV/0!</v>
      </c>
      <c r="L160" s="1">
        <v>0</v>
      </c>
      <c r="M160" s="1">
        <v>0</v>
      </c>
      <c r="N160" s="3" t="e">
        <f t="shared" si="40"/>
        <v>#DIV/0!</v>
      </c>
      <c r="O160" s="11">
        <v>0</v>
      </c>
      <c r="P160" s="11">
        <v>0</v>
      </c>
      <c r="Q160" s="12" t="e">
        <f t="shared" si="41"/>
        <v>#DIV/0!</v>
      </c>
      <c r="R160" s="13"/>
      <c r="S160" s="13"/>
      <c r="T160" s="13"/>
      <c r="U160" s="13"/>
      <c r="V160" s="13"/>
      <c r="W160" s="28"/>
      <c r="X160" s="19">
        <f t="shared" si="42"/>
        <v>0</v>
      </c>
      <c r="Y160" s="20" t="e">
        <f t="shared" si="37"/>
        <v>#DIV/0!</v>
      </c>
      <c r="AD160" s="13"/>
      <c r="AE160" s="13"/>
      <c r="AG160" s="13"/>
      <c r="AH160" s="13"/>
    </row>
    <row r="161" spans="1:34" x14ac:dyDescent="0.25">
      <c r="A161" s="1">
        <v>2312</v>
      </c>
      <c r="B161" s="1">
        <v>2</v>
      </c>
      <c r="C161" s="1"/>
      <c r="D161" s="1"/>
      <c r="E161" s="14"/>
      <c r="F161" s="14"/>
      <c r="G161" s="2"/>
      <c r="H161" s="8"/>
      <c r="I161" s="9"/>
      <c r="J161" s="10"/>
      <c r="K161" s="3" t="e">
        <f t="shared" si="39"/>
        <v>#DIV/0!</v>
      </c>
      <c r="L161" s="1">
        <v>0</v>
      </c>
      <c r="M161" s="1">
        <v>0</v>
      </c>
      <c r="N161" s="3" t="e">
        <f t="shared" si="40"/>
        <v>#DIV/0!</v>
      </c>
      <c r="O161" s="11">
        <v>0</v>
      </c>
      <c r="P161" s="11">
        <v>0</v>
      </c>
      <c r="Q161" s="12" t="e">
        <f t="shared" si="41"/>
        <v>#DIV/0!</v>
      </c>
      <c r="R161" s="13"/>
      <c r="S161" s="13"/>
      <c r="T161" s="13"/>
      <c r="U161" s="13"/>
      <c r="V161" s="13"/>
      <c r="W161" s="28"/>
      <c r="X161" s="19">
        <f t="shared" si="42"/>
        <v>0</v>
      </c>
      <c r="Y161" s="20" t="e">
        <f t="shared" si="37"/>
        <v>#DIV/0!</v>
      </c>
      <c r="AD161" s="13"/>
      <c r="AE161" s="13"/>
      <c r="AG161" s="13"/>
      <c r="AH161" s="13"/>
    </row>
    <row r="162" spans="1:34" x14ac:dyDescent="0.25">
      <c r="A162" s="1">
        <v>2312</v>
      </c>
      <c r="B162" s="1">
        <v>2</v>
      </c>
      <c r="C162" s="1"/>
      <c r="D162" s="1"/>
      <c r="E162" s="14"/>
      <c r="F162" s="14"/>
      <c r="G162" s="2"/>
      <c r="H162" s="8"/>
      <c r="I162" s="9"/>
      <c r="J162" s="10"/>
      <c r="K162" s="3" t="e">
        <f t="shared" si="39"/>
        <v>#DIV/0!</v>
      </c>
      <c r="L162" s="1">
        <v>0</v>
      </c>
      <c r="M162" s="1">
        <v>0</v>
      </c>
      <c r="N162" s="3" t="e">
        <f t="shared" si="40"/>
        <v>#DIV/0!</v>
      </c>
      <c r="O162" s="11">
        <v>0</v>
      </c>
      <c r="P162" s="11">
        <v>0</v>
      </c>
      <c r="Q162" s="12" t="e">
        <f t="shared" si="41"/>
        <v>#DIV/0!</v>
      </c>
      <c r="R162" s="13"/>
      <c r="S162" s="13"/>
      <c r="T162" s="13"/>
      <c r="U162" s="13"/>
      <c r="V162" s="13"/>
      <c r="W162" s="28"/>
      <c r="X162" s="19">
        <f t="shared" si="42"/>
        <v>0</v>
      </c>
      <c r="Y162" s="20" t="e">
        <f t="shared" si="37"/>
        <v>#DIV/0!</v>
      </c>
      <c r="AD162" s="13"/>
      <c r="AE162" s="13"/>
      <c r="AG162" s="13"/>
      <c r="AH162" s="13"/>
    </row>
    <row r="163" spans="1:34" x14ac:dyDescent="0.25">
      <c r="A163" s="1">
        <v>2312</v>
      </c>
      <c r="B163" s="1">
        <v>2</v>
      </c>
      <c r="C163" s="1"/>
      <c r="D163" s="1"/>
      <c r="E163" s="14"/>
      <c r="F163" s="14"/>
      <c r="G163" s="2"/>
      <c r="H163" s="8"/>
      <c r="I163" s="9"/>
      <c r="J163" s="10"/>
      <c r="K163" s="3" t="e">
        <f t="shared" si="39"/>
        <v>#DIV/0!</v>
      </c>
      <c r="L163" s="1">
        <v>0</v>
      </c>
      <c r="M163" s="1">
        <v>0</v>
      </c>
      <c r="N163" s="3" t="e">
        <f t="shared" si="40"/>
        <v>#DIV/0!</v>
      </c>
      <c r="O163" s="11">
        <v>0</v>
      </c>
      <c r="P163" s="11">
        <v>0</v>
      </c>
      <c r="Q163" s="12" t="e">
        <f>+N163*(1+(O163/100))*(1+(P163/100))</f>
        <v>#DIV/0!</v>
      </c>
      <c r="R163" s="13"/>
      <c r="S163" s="13"/>
      <c r="T163" s="13"/>
      <c r="U163" s="13"/>
      <c r="V163" s="13"/>
      <c r="W163" s="28"/>
      <c r="X163" s="19">
        <f t="shared" si="42"/>
        <v>0</v>
      </c>
      <c r="Y163" s="20" t="e">
        <f t="shared" si="37"/>
        <v>#DIV/0!</v>
      </c>
      <c r="AD163" s="13"/>
      <c r="AE163" s="13"/>
      <c r="AG163" s="13"/>
      <c r="AH163" s="13"/>
    </row>
    <row r="164" spans="1:34" x14ac:dyDescent="0.25">
      <c r="A164" s="1">
        <v>2312</v>
      </c>
      <c r="B164" s="1">
        <v>2</v>
      </c>
      <c r="C164" s="1"/>
      <c r="D164" s="1"/>
      <c r="E164" s="14"/>
      <c r="F164" s="14"/>
      <c r="G164" s="2"/>
      <c r="H164" s="8"/>
      <c r="I164" s="9"/>
      <c r="J164" s="10"/>
      <c r="K164" s="3" t="e">
        <f t="shared" si="39"/>
        <v>#DIV/0!</v>
      </c>
      <c r="L164" s="1">
        <v>0</v>
      </c>
      <c r="M164" s="1">
        <v>0</v>
      </c>
      <c r="N164" s="3" t="e">
        <f t="shared" si="40"/>
        <v>#DIV/0!</v>
      </c>
      <c r="O164" s="11">
        <v>0</v>
      </c>
      <c r="P164" s="11">
        <v>0</v>
      </c>
      <c r="Q164" s="12" t="e">
        <f t="shared" si="41"/>
        <v>#DIV/0!</v>
      </c>
      <c r="R164" s="13"/>
      <c r="S164" s="13"/>
      <c r="T164" s="13"/>
      <c r="U164" s="13"/>
      <c r="V164" s="13"/>
      <c r="W164" s="28"/>
      <c r="X164" s="19">
        <f t="shared" si="42"/>
        <v>0</v>
      </c>
      <c r="Y164" s="20" t="e">
        <f t="shared" si="37"/>
        <v>#DIV/0!</v>
      </c>
      <c r="AD164" s="13"/>
      <c r="AE164" s="13"/>
      <c r="AG164" s="13"/>
      <c r="AH164" s="13"/>
    </row>
    <row r="165" spans="1:34" x14ac:dyDescent="0.25">
      <c r="A165" s="1">
        <v>2312</v>
      </c>
      <c r="B165" s="1">
        <v>2</v>
      </c>
      <c r="C165" s="1"/>
      <c r="D165" s="1"/>
      <c r="E165" s="14"/>
      <c r="F165" s="14"/>
      <c r="G165" s="2"/>
      <c r="H165" s="8"/>
      <c r="I165" s="9"/>
      <c r="J165" s="10"/>
      <c r="K165" s="3" t="e">
        <f t="shared" si="39"/>
        <v>#DIV/0!</v>
      </c>
      <c r="L165" s="1">
        <v>0</v>
      </c>
      <c r="M165" s="1">
        <v>0</v>
      </c>
      <c r="N165" s="3" t="e">
        <f t="shared" si="40"/>
        <v>#DIV/0!</v>
      </c>
      <c r="O165" s="11">
        <v>0</v>
      </c>
      <c r="P165" s="11">
        <v>0</v>
      </c>
      <c r="Q165" s="12" t="e">
        <f t="shared" si="41"/>
        <v>#DIV/0!</v>
      </c>
      <c r="R165" s="13"/>
      <c r="S165" s="13"/>
      <c r="T165" s="13"/>
      <c r="U165" s="13"/>
      <c r="V165" s="13"/>
      <c r="W165" s="28"/>
      <c r="X165" s="19">
        <f t="shared" si="42"/>
        <v>0</v>
      </c>
      <c r="Y165" s="20" t="e">
        <f t="shared" si="37"/>
        <v>#DIV/0!</v>
      </c>
      <c r="AD165" s="13"/>
      <c r="AE165" s="13"/>
      <c r="AG165" s="13"/>
      <c r="AH165" s="13"/>
    </row>
    <row r="166" spans="1:34" x14ac:dyDescent="0.25">
      <c r="A166" s="1">
        <v>2312</v>
      </c>
      <c r="B166" s="1">
        <v>2</v>
      </c>
      <c r="C166" s="1"/>
      <c r="D166" s="1"/>
      <c r="E166" s="14"/>
      <c r="F166" s="14"/>
      <c r="G166" s="2"/>
      <c r="H166" s="8"/>
      <c r="I166" s="9"/>
      <c r="J166" s="10"/>
      <c r="K166" s="3" t="e">
        <f t="shared" si="39"/>
        <v>#DIV/0!</v>
      </c>
      <c r="L166" s="1">
        <v>0</v>
      </c>
      <c r="M166" s="1">
        <v>0</v>
      </c>
      <c r="N166" s="3" t="e">
        <f t="shared" si="40"/>
        <v>#DIV/0!</v>
      </c>
      <c r="O166" s="11">
        <v>0</v>
      </c>
      <c r="P166" s="11">
        <v>0</v>
      </c>
      <c r="Q166" s="12" t="e">
        <f t="shared" si="41"/>
        <v>#DIV/0!</v>
      </c>
      <c r="R166" s="13"/>
      <c r="S166" s="13"/>
      <c r="T166" s="13"/>
      <c r="U166" s="13"/>
      <c r="V166" s="13"/>
      <c r="W166" s="28"/>
      <c r="X166" s="19">
        <f t="shared" si="42"/>
        <v>0</v>
      </c>
      <c r="Y166" s="20" t="e">
        <f t="shared" si="37"/>
        <v>#DIV/0!</v>
      </c>
      <c r="AD166" s="13"/>
      <c r="AE166" s="13"/>
      <c r="AG166" s="13"/>
      <c r="AH166" s="13"/>
    </row>
    <row r="167" spans="1:34" x14ac:dyDescent="0.25">
      <c r="A167" s="1">
        <v>2312</v>
      </c>
      <c r="B167" s="1">
        <v>2</v>
      </c>
      <c r="C167" s="1"/>
      <c r="D167" s="1"/>
      <c r="E167" s="14"/>
      <c r="F167" s="14"/>
      <c r="G167" s="2"/>
      <c r="H167" s="8"/>
      <c r="I167" s="9"/>
      <c r="J167" s="10"/>
      <c r="K167" s="3" t="e">
        <f t="shared" si="39"/>
        <v>#DIV/0!</v>
      </c>
      <c r="L167" s="1">
        <v>0</v>
      </c>
      <c r="M167" s="1">
        <v>0</v>
      </c>
      <c r="N167" s="3" t="e">
        <f t="shared" si="40"/>
        <v>#DIV/0!</v>
      </c>
      <c r="O167" s="11">
        <v>0</v>
      </c>
      <c r="P167" s="11">
        <v>0</v>
      </c>
      <c r="Q167" s="12" t="e">
        <f t="shared" si="41"/>
        <v>#DIV/0!</v>
      </c>
      <c r="R167" s="13"/>
      <c r="S167" s="13"/>
      <c r="T167" s="13"/>
      <c r="U167" s="13"/>
      <c r="V167" s="13"/>
      <c r="W167" s="28"/>
      <c r="X167" s="19">
        <f t="shared" si="42"/>
        <v>0</v>
      </c>
      <c r="Y167" s="20" t="e">
        <f t="shared" si="37"/>
        <v>#DIV/0!</v>
      </c>
      <c r="AD167" s="13"/>
      <c r="AE167" s="13"/>
      <c r="AG167" s="13"/>
      <c r="AH167" s="13"/>
    </row>
    <row r="168" spans="1:34" x14ac:dyDescent="0.25">
      <c r="A168" s="1">
        <v>2312</v>
      </c>
      <c r="B168" s="1">
        <v>2</v>
      </c>
      <c r="C168" s="1"/>
      <c r="D168" s="1"/>
      <c r="E168" s="14"/>
      <c r="F168" s="14"/>
      <c r="G168" s="2"/>
      <c r="H168" s="8"/>
      <c r="I168" s="9"/>
      <c r="J168" s="10"/>
      <c r="K168" s="3" t="e">
        <f t="shared" si="39"/>
        <v>#DIV/0!</v>
      </c>
      <c r="L168" s="1">
        <v>0</v>
      </c>
      <c r="M168" s="1">
        <v>0</v>
      </c>
      <c r="N168" s="3" t="e">
        <f t="shared" si="40"/>
        <v>#DIV/0!</v>
      </c>
      <c r="O168" s="11">
        <v>0</v>
      </c>
      <c r="P168" s="11">
        <v>0</v>
      </c>
      <c r="Q168" s="12" t="e">
        <f t="shared" si="41"/>
        <v>#DIV/0!</v>
      </c>
      <c r="R168" s="13"/>
      <c r="S168" s="13"/>
      <c r="T168" s="13"/>
      <c r="U168" s="13"/>
      <c r="V168" s="13"/>
      <c r="W168" s="28"/>
      <c r="X168" s="19">
        <f t="shared" si="42"/>
        <v>0</v>
      </c>
      <c r="Y168" s="20" t="e">
        <f t="shared" si="37"/>
        <v>#DIV/0!</v>
      </c>
      <c r="AD168" s="13"/>
      <c r="AE168" s="13"/>
      <c r="AG168" s="13"/>
      <c r="AH168" s="13"/>
    </row>
    <row r="169" spans="1:34" x14ac:dyDescent="0.25">
      <c r="A169" s="1">
        <v>2312</v>
      </c>
      <c r="B169" s="1">
        <v>2</v>
      </c>
      <c r="C169" s="1"/>
      <c r="D169" s="1"/>
      <c r="E169" s="14"/>
      <c r="F169" s="14"/>
      <c r="G169" s="2"/>
      <c r="H169" s="8"/>
      <c r="I169" s="9"/>
      <c r="J169" s="10"/>
      <c r="K169" s="3" t="e">
        <f t="shared" si="39"/>
        <v>#DIV/0!</v>
      </c>
      <c r="L169" s="1">
        <v>0</v>
      </c>
      <c r="M169" s="1">
        <v>0</v>
      </c>
      <c r="N169" s="3" t="e">
        <f t="shared" si="40"/>
        <v>#DIV/0!</v>
      </c>
      <c r="O169" s="11">
        <v>0</v>
      </c>
      <c r="P169" s="11">
        <v>0</v>
      </c>
      <c r="Q169" s="12" t="e">
        <f t="shared" si="41"/>
        <v>#DIV/0!</v>
      </c>
      <c r="R169" s="13"/>
      <c r="S169" s="13"/>
      <c r="T169" s="13"/>
      <c r="U169" s="13"/>
      <c r="V169" s="13"/>
      <c r="W169" s="28"/>
      <c r="X169" s="19">
        <f t="shared" si="42"/>
        <v>0</v>
      </c>
      <c r="Y169" s="20" t="e">
        <f t="shared" ref="Y169:Y200" si="43">+X169*((Q169*I169))</f>
        <v>#DIV/0!</v>
      </c>
      <c r="AD169" s="13"/>
      <c r="AE169" s="13"/>
      <c r="AG169" s="13"/>
      <c r="AH169" s="13"/>
    </row>
    <row r="170" spans="1:34" x14ac:dyDescent="0.25">
      <c r="A170" s="1">
        <v>2312</v>
      </c>
      <c r="B170" s="1">
        <v>2</v>
      </c>
      <c r="C170" s="1"/>
      <c r="D170" s="1"/>
      <c r="E170" s="14"/>
      <c r="F170" s="14"/>
      <c r="G170" s="2"/>
      <c r="H170" s="8"/>
      <c r="I170" s="9"/>
      <c r="J170" s="10"/>
      <c r="K170" s="3" t="e">
        <f t="shared" si="39"/>
        <v>#DIV/0!</v>
      </c>
      <c r="L170" s="1">
        <v>0</v>
      </c>
      <c r="M170" s="1">
        <v>0</v>
      </c>
      <c r="N170" s="3" t="e">
        <f t="shared" si="40"/>
        <v>#DIV/0!</v>
      </c>
      <c r="O170" s="11">
        <v>0</v>
      </c>
      <c r="P170" s="11">
        <v>0</v>
      </c>
      <c r="Q170" s="12" t="e">
        <f t="shared" si="41"/>
        <v>#DIV/0!</v>
      </c>
      <c r="R170" s="13"/>
      <c r="S170" s="13"/>
      <c r="T170" s="13"/>
      <c r="U170" s="13"/>
      <c r="V170" s="13"/>
      <c r="W170" s="28"/>
      <c r="X170" s="19">
        <f t="shared" si="42"/>
        <v>0</v>
      </c>
      <c r="Y170" s="20" t="e">
        <f t="shared" si="43"/>
        <v>#DIV/0!</v>
      </c>
      <c r="AD170" s="13"/>
      <c r="AE170" s="13"/>
      <c r="AG170" s="13"/>
      <c r="AH170" s="13"/>
    </row>
    <row r="171" spans="1:34" x14ac:dyDescent="0.25">
      <c r="A171" s="1">
        <v>2312</v>
      </c>
      <c r="B171" s="1">
        <v>2</v>
      </c>
      <c r="C171" s="1"/>
      <c r="D171" s="1"/>
      <c r="E171" s="14"/>
      <c r="F171" s="14"/>
      <c r="G171" s="2"/>
      <c r="H171" s="8"/>
      <c r="I171" s="9"/>
      <c r="J171" s="10"/>
      <c r="K171" s="3" t="e">
        <f t="shared" si="39"/>
        <v>#DIV/0!</v>
      </c>
      <c r="L171" s="1">
        <v>0</v>
      </c>
      <c r="M171" s="1">
        <v>0</v>
      </c>
      <c r="N171" s="3" t="e">
        <f t="shared" si="40"/>
        <v>#DIV/0!</v>
      </c>
      <c r="O171" s="11">
        <v>0</v>
      </c>
      <c r="P171" s="11">
        <v>0</v>
      </c>
      <c r="Q171" s="12" t="e">
        <f t="shared" si="41"/>
        <v>#DIV/0!</v>
      </c>
      <c r="R171" s="13"/>
      <c r="S171" s="13"/>
      <c r="T171" s="13"/>
      <c r="U171" s="13"/>
      <c r="V171" s="13"/>
      <c r="W171" s="28"/>
      <c r="X171" s="19">
        <f t="shared" si="42"/>
        <v>0</v>
      </c>
      <c r="Y171" s="20" t="e">
        <f t="shared" si="43"/>
        <v>#DIV/0!</v>
      </c>
      <c r="AD171" s="13"/>
      <c r="AE171" s="13"/>
      <c r="AG171" s="13"/>
      <c r="AH171" s="13"/>
    </row>
    <row r="172" spans="1:34" x14ac:dyDescent="0.25">
      <c r="A172" s="1">
        <v>2312</v>
      </c>
      <c r="B172" s="1">
        <v>2</v>
      </c>
      <c r="C172" s="1"/>
      <c r="D172" s="1"/>
      <c r="E172" s="14"/>
      <c r="F172" s="14"/>
      <c r="G172" s="2"/>
      <c r="H172" s="8"/>
      <c r="I172" s="9"/>
      <c r="J172" s="10"/>
      <c r="K172" s="3" t="e">
        <f t="shared" si="39"/>
        <v>#DIV/0!</v>
      </c>
      <c r="L172" s="1">
        <v>0</v>
      </c>
      <c r="M172" s="1">
        <v>0</v>
      </c>
      <c r="N172" s="3" t="e">
        <f t="shared" si="40"/>
        <v>#DIV/0!</v>
      </c>
      <c r="O172" s="11">
        <v>0</v>
      </c>
      <c r="P172" s="11">
        <v>0</v>
      </c>
      <c r="Q172" s="12" t="e">
        <f t="shared" si="41"/>
        <v>#DIV/0!</v>
      </c>
      <c r="R172" s="13"/>
      <c r="S172" s="13"/>
      <c r="T172" s="13"/>
      <c r="U172" s="13"/>
      <c r="V172" s="13"/>
      <c r="W172" s="28"/>
      <c r="X172" s="19">
        <f t="shared" si="42"/>
        <v>0</v>
      </c>
      <c r="Y172" s="20" t="e">
        <f t="shared" si="43"/>
        <v>#DIV/0!</v>
      </c>
      <c r="AD172" s="13"/>
      <c r="AE172" s="13"/>
      <c r="AG172" s="13"/>
      <c r="AH172" s="13"/>
    </row>
    <row r="173" spans="1:34" x14ac:dyDescent="0.25">
      <c r="A173" s="1">
        <v>2312</v>
      </c>
      <c r="B173" s="1">
        <v>2</v>
      </c>
      <c r="C173" s="1"/>
      <c r="D173" s="1"/>
      <c r="E173" s="14"/>
      <c r="F173" s="14"/>
      <c r="G173" s="2"/>
      <c r="H173" s="8"/>
      <c r="I173" s="9"/>
      <c r="J173" s="10"/>
      <c r="K173" s="3" t="e">
        <f t="shared" si="39"/>
        <v>#DIV/0!</v>
      </c>
      <c r="L173" s="1">
        <v>0</v>
      </c>
      <c r="M173" s="1">
        <v>0</v>
      </c>
      <c r="N173" s="3" t="e">
        <f t="shared" si="40"/>
        <v>#DIV/0!</v>
      </c>
      <c r="O173" s="11">
        <v>0</v>
      </c>
      <c r="P173" s="11">
        <v>0</v>
      </c>
      <c r="Q173" s="12" t="e">
        <f t="shared" si="41"/>
        <v>#DIV/0!</v>
      </c>
      <c r="R173" s="13"/>
      <c r="S173" s="13"/>
      <c r="T173" s="13"/>
      <c r="U173" s="13"/>
      <c r="V173" s="13"/>
      <c r="W173" s="28"/>
      <c r="X173" s="19">
        <f t="shared" si="42"/>
        <v>0</v>
      </c>
      <c r="Y173" s="20" t="e">
        <f t="shared" si="43"/>
        <v>#DIV/0!</v>
      </c>
      <c r="AD173" s="13"/>
      <c r="AE173" s="13"/>
      <c r="AG173" s="13"/>
      <c r="AH173" s="13"/>
    </row>
    <row r="174" spans="1:34" x14ac:dyDescent="0.25">
      <c r="A174" s="1">
        <v>2312</v>
      </c>
      <c r="B174" s="1">
        <v>2</v>
      </c>
      <c r="C174" s="1"/>
      <c r="D174" s="1"/>
      <c r="E174" s="14"/>
      <c r="F174" s="14"/>
      <c r="G174" s="2"/>
      <c r="H174" s="8"/>
      <c r="I174" s="9"/>
      <c r="J174" s="10"/>
      <c r="K174" s="3" t="e">
        <f t="shared" si="39"/>
        <v>#DIV/0!</v>
      </c>
      <c r="L174" s="1">
        <v>0</v>
      </c>
      <c r="M174" s="1">
        <v>0</v>
      </c>
      <c r="N174" s="3" t="e">
        <f t="shared" si="40"/>
        <v>#DIV/0!</v>
      </c>
      <c r="O174" s="11">
        <v>0</v>
      </c>
      <c r="P174" s="11">
        <v>0</v>
      </c>
      <c r="Q174" s="12" t="e">
        <f t="shared" si="41"/>
        <v>#DIV/0!</v>
      </c>
      <c r="R174" s="13"/>
      <c r="S174" s="13"/>
      <c r="T174" s="13"/>
      <c r="U174" s="13"/>
      <c r="V174" s="13"/>
      <c r="W174" s="28"/>
      <c r="X174" s="19">
        <f t="shared" si="42"/>
        <v>0</v>
      </c>
      <c r="Y174" s="20" t="e">
        <f t="shared" si="43"/>
        <v>#DIV/0!</v>
      </c>
      <c r="AD174" s="13"/>
      <c r="AE174" s="13"/>
      <c r="AG174" s="13"/>
      <c r="AH174" s="13"/>
    </row>
    <row r="175" spans="1:34" x14ac:dyDescent="0.25">
      <c r="A175" s="1">
        <v>2312</v>
      </c>
      <c r="B175" s="1">
        <v>2</v>
      </c>
      <c r="C175" s="1"/>
      <c r="D175" s="1"/>
      <c r="E175" s="14"/>
      <c r="F175" s="14"/>
      <c r="G175" s="2"/>
      <c r="H175" s="8"/>
      <c r="I175" s="9"/>
      <c r="J175" s="10"/>
      <c r="K175" s="3" t="e">
        <f t="shared" si="39"/>
        <v>#DIV/0!</v>
      </c>
      <c r="L175" s="1">
        <v>0</v>
      </c>
      <c r="M175" s="1">
        <v>0</v>
      </c>
      <c r="N175" s="3" t="e">
        <f t="shared" si="40"/>
        <v>#DIV/0!</v>
      </c>
      <c r="O175" s="11">
        <v>0</v>
      </c>
      <c r="P175" s="11">
        <v>0</v>
      </c>
      <c r="Q175" s="12" t="e">
        <f t="shared" si="41"/>
        <v>#DIV/0!</v>
      </c>
      <c r="R175" s="13"/>
      <c r="S175" s="13"/>
      <c r="T175" s="13"/>
      <c r="U175" s="13"/>
      <c r="V175" s="13"/>
      <c r="W175" s="28"/>
      <c r="X175" s="19">
        <f t="shared" si="42"/>
        <v>0</v>
      </c>
      <c r="Y175" s="20" t="e">
        <f t="shared" si="43"/>
        <v>#DIV/0!</v>
      </c>
      <c r="AD175" s="13"/>
      <c r="AE175" s="13"/>
      <c r="AG175" s="13"/>
      <c r="AH175" s="13"/>
    </row>
    <row r="176" spans="1:34" x14ac:dyDescent="0.25">
      <c r="A176" s="1">
        <v>2312</v>
      </c>
      <c r="B176" s="1">
        <v>2</v>
      </c>
      <c r="C176" s="1"/>
      <c r="D176" s="1"/>
      <c r="E176" s="14"/>
      <c r="F176" s="14"/>
      <c r="G176" s="2"/>
      <c r="H176" s="8"/>
      <c r="I176" s="9"/>
      <c r="J176" s="10"/>
      <c r="K176" s="3" t="e">
        <f t="shared" si="39"/>
        <v>#DIV/0!</v>
      </c>
      <c r="L176" s="1">
        <v>0</v>
      </c>
      <c r="M176" s="1">
        <v>0</v>
      </c>
      <c r="N176" s="3" t="e">
        <f t="shared" si="40"/>
        <v>#DIV/0!</v>
      </c>
      <c r="O176" s="11">
        <v>0</v>
      </c>
      <c r="P176" s="11">
        <v>0</v>
      </c>
      <c r="Q176" s="12" t="e">
        <f t="shared" si="41"/>
        <v>#DIV/0!</v>
      </c>
      <c r="R176" s="13"/>
      <c r="S176" s="13"/>
      <c r="T176" s="13"/>
      <c r="U176" s="13"/>
      <c r="V176" s="13"/>
      <c r="W176" s="28"/>
      <c r="X176" s="19">
        <f t="shared" si="42"/>
        <v>0</v>
      </c>
      <c r="Y176" s="20" t="e">
        <f t="shared" si="43"/>
        <v>#DIV/0!</v>
      </c>
      <c r="AD176" s="13"/>
      <c r="AE176" s="13"/>
      <c r="AG176" s="13"/>
      <c r="AH176" s="13"/>
    </row>
    <row r="177" spans="1:34" x14ac:dyDescent="0.25">
      <c r="A177" s="1">
        <v>2312</v>
      </c>
      <c r="B177" s="1">
        <v>2</v>
      </c>
      <c r="C177" s="1"/>
      <c r="D177" s="1"/>
      <c r="E177" s="14"/>
      <c r="F177" s="14"/>
      <c r="G177" s="2"/>
      <c r="H177" s="8"/>
      <c r="I177" s="9"/>
      <c r="J177" s="10"/>
      <c r="K177" s="3" t="e">
        <f t="shared" si="39"/>
        <v>#DIV/0!</v>
      </c>
      <c r="L177" s="1">
        <v>0</v>
      </c>
      <c r="M177" s="1">
        <v>0</v>
      </c>
      <c r="N177" s="3" t="e">
        <f t="shared" si="40"/>
        <v>#DIV/0!</v>
      </c>
      <c r="O177" s="11">
        <v>0</v>
      </c>
      <c r="P177" s="11">
        <v>0</v>
      </c>
      <c r="Q177" s="12" t="e">
        <f t="shared" si="41"/>
        <v>#DIV/0!</v>
      </c>
      <c r="R177" s="13"/>
      <c r="S177" s="13"/>
      <c r="T177" s="13"/>
      <c r="U177" s="13"/>
      <c r="V177" s="13"/>
      <c r="W177" s="28"/>
      <c r="X177" s="19">
        <f t="shared" si="42"/>
        <v>0</v>
      </c>
      <c r="Y177" s="20" t="e">
        <f t="shared" si="43"/>
        <v>#DIV/0!</v>
      </c>
      <c r="AD177" s="13"/>
      <c r="AE177" s="13"/>
      <c r="AG177" s="13"/>
      <c r="AH177" s="13"/>
    </row>
    <row r="178" spans="1:34" x14ac:dyDescent="0.25">
      <c r="A178" s="1">
        <v>2312</v>
      </c>
      <c r="B178" s="1">
        <v>2</v>
      </c>
      <c r="C178" s="1"/>
      <c r="D178" s="1"/>
      <c r="E178" s="14"/>
      <c r="F178" s="14"/>
      <c r="G178" s="2"/>
      <c r="H178" s="8"/>
      <c r="I178" s="9"/>
      <c r="J178" s="10"/>
      <c r="K178" s="3" t="e">
        <f t="shared" si="39"/>
        <v>#DIV/0!</v>
      </c>
      <c r="L178" s="1">
        <v>0</v>
      </c>
      <c r="M178" s="1">
        <v>0</v>
      </c>
      <c r="N178" s="3" t="e">
        <f t="shared" si="40"/>
        <v>#DIV/0!</v>
      </c>
      <c r="O178" s="11">
        <v>0</v>
      </c>
      <c r="P178" s="11">
        <v>0</v>
      </c>
      <c r="Q178" s="12" t="e">
        <f t="shared" si="41"/>
        <v>#DIV/0!</v>
      </c>
      <c r="R178" s="13"/>
      <c r="S178" s="13"/>
      <c r="T178" s="13"/>
      <c r="U178" s="13"/>
      <c r="V178" s="13"/>
      <c r="W178" s="28"/>
      <c r="X178" s="19">
        <f t="shared" si="42"/>
        <v>0</v>
      </c>
      <c r="Y178" s="20" t="e">
        <f t="shared" si="43"/>
        <v>#DIV/0!</v>
      </c>
      <c r="AD178" s="13"/>
      <c r="AE178" s="13"/>
      <c r="AG178" s="13"/>
      <c r="AH178" s="13"/>
    </row>
    <row r="179" spans="1:34" x14ac:dyDescent="0.25">
      <c r="A179" s="1">
        <v>2312</v>
      </c>
      <c r="B179" s="1">
        <v>2</v>
      </c>
      <c r="C179" s="1"/>
      <c r="D179" s="1"/>
      <c r="E179" s="14"/>
      <c r="F179" s="14"/>
      <c r="G179" s="2"/>
      <c r="H179" s="8"/>
      <c r="I179" s="9"/>
      <c r="J179" s="10"/>
      <c r="K179" s="3" t="e">
        <f t="shared" si="39"/>
        <v>#DIV/0!</v>
      </c>
      <c r="L179" s="1">
        <v>0</v>
      </c>
      <c r="M179" s="1">
        <v>0</v>
      </c>
      <c r="N179" s="3" t="e">
        <f t="shared" si="40"/>
        <v>#DIV/0!</v>
      </c>
      <c r="O179" s="11">
        <v>0</v>
      </c>
      <c r="P179" s="11">
        <v>0</v>
      </c>
      <c r="Q179" s="12" t="e">
        <f t="shared" si="41"/>
        <v>#DIV/0!</v>
      </c>
      <c r="R179" s="13"/>
      <c r="S179" s="13"/>
      <c r="T179" s="13"/>
      <c r="U179" s="13"/>
      <c r="V179" s="13"/>
      <c r="W179" s="28"/>
      <c r="X179" s="19">
        <f t="shared" si="42"/>
        <v>0</v>
      </c>
      <c r="Y179" s="20" t="e">
        <f t="shared" si="43"/>
        <v>#DIV/0!</v>
      </c>
      <c r="AD179" s="13"/>
      <c r="AE179" s="13"/>
      <c r="AG179" s="13"/>
      <c r="AH179" s="13"/>
    </row>
    <row r="180" spans="1:34" x14ac:dyDescent="0.25">
      <c r="A180" s="1">
        <v>2312</v>
      </c>
      <c r="B180" s="1">
        <v>2</v>
      </c>
      <c r="C180" s="1"/>
      <c r="D180" s="1"/>
      <c r="E180" s="14"/>
      <c r="F180" s="14"/>
      <c r="G180" s="2"/>
      <c r="H180" s="8"/>
      <c r="I180" s="9"/>
      <c r="J180" s="10"/>
      <c r="K180" s="3" t="e">
        <f t="shared" si="39"/>
        <v>#DIV/0!</v>
      </c>
      <c r="L180" s="1">
        <v>0</v>
      </c>
      <c r="M180" s="1">
        <v>0</v>
      </c>
      <c r="N180" s="3" t="e">
        <f t="shared" si="40"/>
        <v>#DIV/0!</v>
      </c>
      <c r="O180" s="11">
        <v>0</v>
      </c>
      <c r="P180" s="11">
        <v>0</v>
      </c>
      <c r="Q180" s="12" t="e">
        <f t="shared" si="41"/>
        <v>#DIV/0!</v>
      </c>
      <c r="R180" s="13"/>
      <c r="S180" s="13"/>
      <c r="T180" s="13"/>
      <c r="U180" s="13"/>
      <c r="V180" s="13"/>
      <c r="W180" s="28"/>
      <c r="X180" s="19">
        <f t="shared" si="42"/>
        <v>0</v>
      </c>
      <c r="Y180" s="20" t="e">
        <f t="shared" si="43"/>
        <v>#DIV/0!</v>
      </c>
      <c r="AD180" s="13"/>
      <c r="AE180" s="13"/>
      <c r="AG180" s="13"/>
      <c r="AH180" s="13"/>
    </row>
    <row r="181" spans="1:34" x14ac:dyDescent="0.25">
      <c r="A181" s="1">
        <v>2312</v>
      </c>
      <c r="B181" s="1">
        <v>2</v>
      </c>
      <c r="C181" s="1"/>
      <c r="D181" s="1"/>
      <c r="E181" s="14"/>
      <c r="F181" s="14"/>
      <c r="G181" s="2"/>
      <c r="H181" s="8"/>
      <c r="I181" s="9"/>
      <c r="J181" s="10"/>
      <c r="K181" s="3" t="e">
        <f t="shared" si="39"/>
        <v>#DIV/0!</v>
      </c>
      <c r="L181" s="1">
        <v>0</v>
      </c>
      <c r="M181" s="1">
        <v>0</v>
      </c>
      <c r="N181" s="3" t="e">
        <f t="shared" si="40"/>
        <v>#DIV/0!</v>
      </c>
      <c r="O181" s="11">
        <v>0</v>
      </c>
      <c r="P181" s="11">
        <v>0</v>
      </c>
      <c r="Q181" s="12" t="e">
        <f t="shared" si="41"/>
        <v>#DIV/0!</v>
      </c>
      <c r="R181" s="13"/>
      <c r="S181" s="13"/>
      <c r="T181" s="13"/>
      <c r="U181" s="13"/>
      <c r="V181" s="13"/>
      <c r="W181" s="28"/>
      <c r="X181" s="19">
        <f t="shared" si="42"/>
        <v>0</v>
      </c>
      <c r="Y181" s="20" t="e">
        <f t="shared" si="43"/>
        <v>#DIV/0!</v>
      </c>
      <c r="AD181" s="13"/>
      <c r="AE181" s="13"/>
      <c r="AG181" s="13"/>
      <c r="AH181" s="13"/>
    </row>
    <row r="182" spans="1:34" x14ac:dyDescent="0.25">
      <c r="A182" s="1">
        <v>2312</v>
      </c>
      <c r="B182" s="1">
        <v>2</v>
      </c>
      <c r="C182" s="1"/>
      <c r="D182" s="1"/>
      <c r="E182" s="14"/>
      <c r="F182" s="14"/>
      <c r="G182" s="2"/>
      <c r="H182" s="8"/>
      <c r="I182" s="9"/>
      <c r="J182" s="10"/>
      <c r="K182" s="3" t="e">
        <f t="shared" si="39"/>
        <v>#DIV/0!</v>
      </c>
      <c r="L182" s="1">
        <v>0</v>
      </c>
      <c r="M182" s="1">
        <v>0</v>
      </c>
      <c r="N182" s="3" t="e">
        <f t="shared" si="40"/>
        <v>#DIV/0!</v>
      </c>
      <c r="O182" s="11">
        <v>0</v>
      </c>
      <c r="P182" s="11">
        <v>0</v>
      </c>
      <c r="Q182" s="12" t="e">
        <f t="shared" si="41"/>
        <v>#DIV/0!</v>
      </c>
      <c r="R182" s="13"/>
      <c r="S182" s="13"/>
      <c r="T182" s="13"/>
      <c r="U182" s="13"/>
      <c r="V182" s="13"/>
      <c r="W182" s="28"/>
      <c r="X182" s="19">
        <f t="shared" si="42"/>
        <v>0</v>
      </c>
      <c r="Y182" s="19"/>
      <c r="AD182" s="13"/>
      <c r="AE182" s="13"/>
      <c r="AG182" s="13"/>
      <c r="AH182" s="13"/>
    </row>
    <row r="183" spans="1:34" x14ac:dyDescent="0.25">
      <c r="A183" s="1">
        <v>2312</v>
      </c>
      <c r="B183" s="1">
        <v>2</v>
      </c>
      <c r="C183" s="1"/>
      <c r="D183" s="1"/>
      <c r="E183" s="14"/>
      <c r="F183" s="14"/>
      <c r="G183" s="2"/>
      <c r="H183" s="8"/>
      <c r="I183" s="9"/>
      <c r="J183" s="10"/>
      <c r="K183" s="3" t="e">
        <f t="shared" si="39"/>
        <v>#DIV/0!</v>
      </c>
      <c r="L183" s="1">
        <v>0</v>
      </c>
      <c r="M183" s="1">
        <v>0</v>
      </c>
      <c r="N183" s="3" t="e">
        <f t="shared" si="40"/>
        <v>#DIV/0!</v>
      </c>
      <c r="O183" s="11">
        <v>0</v>
      </c>
      <c r="P183" s="11">
        <v>0</v>
      </c>
      <c r="Q183" s="12" t="e">
        <f t="shared" si="41"/>
        <v>#DIV/0!</v>
      </c>
      <c r="R183" s="13"/>
      <c r="S183" s="13"/>
      <c r="T183" s="13"/>
      <c r="U183" s="13"/>
      <c r="V183" s="13"/>
      <c r="W183" s="28"/>
      <c r="X183" s="19">
        <f t="shared" si="42"/>
        <v>0</v>
      </c>
      <c r="Y183" s="19"/>
      <c r="AD183" s="13"/>
      <c r="AE183" s="13"/>
      <c r="AG183" s="13"/>
      <c r="AH183" s="13"/>
    </row>
    <row r="184" spans="1:34" x14ac:dyDescent="0.25">
      <c r="A184" s="1">
        <v>2312</v>
      </c>
      <c r="B184" s="1">
        <v>2</v>
      </c>
      <c r="C184" s="1"/>
      <c r="D184" s="1"/>
      <c r="E184" s="14"/>
      <c r="F184" s="14"/>
      <c r="G184" s="2"/>
      <c r="H184" s="8"/>
      <c r="I184" s="9"/>
      <c r="J184" s="10"/>
      <c r="K184" s="3" t="e">
        <f t="shared" si="39"/>
        <v>#DIV/0!</v>
      </c>
      <c r="L184" s="1">
        <v>0</v>
      </c>
      <c r="M184" s="1">
        <v>0</v>
      </c>
      <c r="N184" s="3" t="e">
        <f t="shared" si="40"/>
        <v>#DIV/0!</v>
      </c>
      <c r="O184" s="11">
        <v>0</v>
      </c>
      <c r="P184" s="11">
        <v>0</v>
      </c>
      <c r="Q184" s="12" t="e">
        <f t="shared" si="41"/>
        <v>#DIV/0!</v>
      </c>
      <c r="R184" s="13"/>
      <c r="S184" s="13"/>
      <c r="T184" s="13"/>
      <c r="U184" s="13"/>
      <c r="V184" s="13"/>
      <c r="W184" s="28"/>
      <c r="X184" s="19">
        <f t="shared" si="42"/>
        <v>0</v>
      </c>
      <c r="Y184" s="19"/>
      <c r="AD184" s="13"/>
      <c r="AE184" s="13"/>
      <c r="AG184" s="13"/>
      <c r="AH184" s="13"/>
    </row>
    <row r="185" spans="1:34" x14ac:dyDescent="0.25">
      <c r="A185" s="1">
        <v>2312</v>
      </c>
      <c r="B185" s="1">
        <v>2</v>
      </c>
      <c r="C185" s="1"/>
      <c r="D185" s="1"/>
      <c r="E185" s="14"/>
      <c r="F185" s="14"/>
      <c r="G185" s="2"/>
      <c r="H185" s="8"/>
      <c r="I185" s="9"/>
      <c r="J185" s="10"/>
      <c r="K185" s="3" t="e">
        <f t="shared" si="39"/>
        <v>#DIV/0!</v>
      </c>
      <c r="L185" s="1">
        <v>0</v>
      </c>
      <c r="M185" s="1">
        <v>0</v>
      </c>
      <c r="N185" s="3" t="e">
        <f t="shared" si="40"/>
        <v>#DIV/0!</v>
      </c>
      <c r="O185" s="11">
        <v>0</v>
      </c>
      <c r="P185" s="11">
        <v>0</v>
      </c>
      <c r="Q185" s="12" t="e">
        <f t="shared" si="41"/>
        <v>#DIV/0!</v>
      </c>
      <c r="R185" s="13"/>
      <c r="S185" s="13"/>
      <c r="T185" s="13"/>
      <c r="U185" s="13"/>
      <c r="V185" s="13"/>
      <c r="W185" s="28"/>
      <c r="X185" s="19">
        <f t="shared" si="42"/>
        <v>0</v>
      </c>
      <c r="Y185" s="19"/>
      <c r="AD185" s="13"/>
      <c r="AE185" s="13"/>
      <c r="AG185" s="13"/>
      <c r="AH185" s="13"/>
    </row>
    <row r="186" spans="1:34" x14ac:dyDescent="0.25">
      <c r="A186" s="1">
        <v>2312</v>
      </c>
      <c r="B186" s="1">
        <v>2</v>
      </c>
      <c r="C186" s="1"/>
      <c r="D186" s="1"/>
      <c r="E186" s="14"/>
      <c r="F186" s="14"/>
      <c r="G186" s="2"/>
      <c r="H186" s="8"/>
      <c r="I186" s="9"/>
      <c r="J186" s="10"/>
      <c r="K186" s="3" t="e">
        <f t="shared" si="39"/>
        <v>#DIV/0!</v>
      </c>
      <c r="L186" s="1">
        <v>0</v>
      </c>
      <c r="M186" s="1">
        <v>0</v>
      </c>
      <c r="N186" s="3" t="e">
        <f t="shared" si="40"/>
        <v>#DIV/0!</v>
      </c>
      <c r="O186" s="11">
        <v>0</v>
      </c>
      <c r="P186" s="11">
        <v>0</v>
      </c>
      <c r="Q186" s="12" t="e">
        <f t="shared" si="41"/>
        <v>#DIV/0!</v>
      </c>
      <c r="R186" s="13"/>
      <c r="S186" s="13"/>
      <c r="T186" s="13"/>
      <c r="U186" s="13"/>
      <c r="V186" s="13"/>
      <c r="W186" s="28"/>
      <c r="X186" s="19">
        <f t="shared" si="42"/>
        <v>0</v>
      </c>
      <c r="Y186" s="19"/>
      <c r="AD186" s="13"/>
      <c r="AE186" s="13"/>
      <c r="AG186" s="13"/>
      <c r="AH186" s="13"/>
    </row>
    <row r="187" spans="1:34" x14ac:dyDescent="0.25">
      <c r="A187" s="1">
        <v>2312</v>
      </c>
      <c r="B187" s="1">
        <v>2</v>
      </c>
      <c r="C187" s="1"/>
      <c r="D187" s="1"/>
      <c r="E187" s="14"/>
      <c r="F187" s="14"/>
      <c r="G187" s="2"/>
      <c r="H187" s="8"/>
      <c r="I187" s="9"/>
      <c r="J187" s="10"/>
      <c r="K187" s="3" t="e">
        <f t="shared" si="39"/>
        <v>#DIV/0!</v>
      </c>
      <c r="L187" s="1">
        <v>0</v>
      </c>
      <c r="M187" s="1">
        <v>0</v>
      </c>
      <c r="N187" s="3" t="e">
        <f t="shared" si="40"/>
        <v>#DIV/0!</v>
      </c>
      <c r="O187" s="11">
        <v>0</v>
      </c>
      <c r="P187" s="11">
        <v>0</v>
      </c>
      <c r="Q187" s="12" t="e">
        <f t="shared" si="41"/>
        <v>#DIV/0!</v>
      </c>
      <c r="R187" s="13"/>
      <c r="S187" s="13"/>
      <c r="T187" s="13"/>
      <c r="U187" s="13"/>
      <c r="V187" s="13"/>
      <c r="W187" s="28"/>
      <c r="X187" s="19">
        <f t="shared" si="42"/>
        <v>0</v>
      </c>
      <c r="Y187" s="19"/>
      <c r="AD187" s="13"/>
      <c r="AE187" s="13"/>
      <c r="AG187" s="13"/>
      <c r="AH187" s="13"/>
    </row>
    <row r="188" spans="1:34" x14ac:dyDescent="0.25">
      <c r="A188" s="1">
        <v>2312</v>
      </c>
      <c r="B188" s="1">
        <v>2</v>
      </c>
      <c r="C188" s="1"/>
      <c r="D188" s="1"/>
      <c r="E188" s="14"/>
      <c r="F188" s="14"/>
      <c r="G188" s="2"/>
      <c r="H188" s="8"/>
      <c r="I188" s="9"/>
      <c r="J188" s="10"/>
      <c r="K188" s="3" t="e">
        <f t="shared" si="39"/>
        <v>#DIV/0!</v>
      </c>
      <c r="L188" s="1">
        <v>0</v>
      </c>
      <c r="M188" s="1">
        <v>0</v>
      </c>
      <c r="N188" s="3" t="e">
        <f t="shared" si="40"/>
        <v>#DIV/0!</v>
      </c>
      <c r="O188" s="11">
        <v>0</v>
      </c>
      <c r="P188" s="11">
        <v>0</v>
      </c>
      <c r="Q188" s="12" t="e">
        <f t="shared" si="41"/>
        <v>#DIV/0!</v>
      </c>
      <c r="R188" s="13"/>
      <c r="S188" s="13"/>
      <c r="T188" s="13"/>
      <c r="U188" s="13"/>
      <c r="V188" s="13"/>
      <c r="W188" s="28"/>
      <c r="X188" s="19">
        <f t="shared" si="42"/>
        <v>0</v>
      </c>
      <c r="Y188" s="19"/>
      <c r="AD188" s="13"/>
      <c r="AE188" s="13"/>
      <c r="AG188" s="13"/>
      <c r="AH188" s="13"/>
    </row>
    <row r="189" spans="1:34" x14ac:dyDescent="0.25">
      <c r="A189" s="1">
        <v>2312</v>
      </c>
      <c r="B189" s="1">
        <v>2</v>
      </c>
      <c r="C189" s="1"/>
      <c r="D189" s="1"/>
      <c r="E189" s="14"/>
      <c r="F189" s="14"/>
      <c r="G189" s="2"/>
      <c r="H189" s="8"/>
      <c r="I189" s="9"/>
      <c r="J189" s="10"/>
      <c r="K189" s="3" t="e">
        <f t="shared" si="39"/>
        <v>#DIV/0!</v>
      </c>
      <c r="L189" s="1">
        <v>0</v>
      </c>
      <c r="M189" s="1">
        <v>0</v>
      </c>
      <c r="N189" s="3" t="e">
        <f t="shared" si="40"/>
        <v>#DIV/0!</v>
      </c>
      <c r="O189" s="11">
        <v>0</v>
      </c>
      <c r="P189" s="11">
        <v>0</v>
      </c>
      <c r="Q189" s="12" t="e">
        <f t="shared" si="41"/>
        <v>#DIV/0!</v>
      </c>
      <c r="R189" s="13"/>
      <c r="S189" s="13"/>
      <c r="T189" s="13"/>
      <c r="U189" s="13"/>
      <c r="V189" s="13"/>
      <c r="W189" s="28"/>
      <c r="X189" s="19">
        <f t="shared" si="42"/>
        <v>0</v>
      </c>
      <c r="Y189" s="19"/>
      <c r="AD189" s="13"/>
      <c r="AE189" s="13"/>
      <c r="AG189" s="13"/>
      <c r="AH189" s="13"/>
    </row>
    <row r="190" spans="1:34" x14ac:dyDescent="0.25">
      <c r="A190" s="1">
        <v>2312</v>
      </c>
      <c r="B190" s="1">
        <v>2</v>
      </c>
      <c r="C190" s="1"/>
      <c r="D190" s="1"/>
      <c r="E190" s="14"/>
      <c r="F190" s="14"/>
      <c r="G190" s="2"/>
      <c r="H190" s="8"/>
      <c r="I190" s="9"/>
      <c r="J190" s="10"/>
      <c r="K190" s="3" t="e">
        <f t="shared" si="39"/>
        <v>#DIV/0!</v>
      </c>
      <c r="L190" s="1">
        <v>0</v>
      </c>
      <c r="M190" s="1">
        <v>0</v>
      </c>
      <c r="N190" s="3" t="e">
        <f t="shared" si="40"/>
        <v>#DIV/0!</v>
      </c>
      <c r="O190" s="11">
        <v>0</v>
      </c>
      <c r="P190" s="11">
        <v>0</v>
      </c>
      <c r="Q190" s="12" t="e">
        <f t="shared" si="41"/>
        <v>#DIV/0!</v>
      </c>
      <c r="R190" s="13"/>
      <c r="S190" s="13"/>
      <c r="T190" s="13"/>
      <c r="U190" s="13"/>
      <c r="V190" s="13"/>
      <c r="W190" s="28"/>
      <c r="X190" s="19">
        <f t="shared" si="42"/>
        <v>0</v>
      </c>
      <c r="Y190" s="19"/>
      <c r="AD190" s="13"/>
      <c r="AE190" s="13"/>
      <c r="AG190" s="13"/>
      <c r="AH190" s="13"/>
    </row>
    <row r="191" spans="1:34" x14ac:dyDescent="0.25">
      <c r="A191" s="1">
        <v>2312</v>
      </c>
      <c r="B191" s="1">
        <v>2</v>
      </c>
      <c r="C191" s="1"/>
      <c r="D191" s="1"/>
      <c r="E191" s="14"/>
      <c r="F191" s="14"/>
      <c r="G191" s="2"/>
      <c r="H191" s="8"/>
      <c r="I191" s="9"/>
      <c r="J191" s="10"/>
      <c r="K191" s="3" t="e">
        <f t="shared" si="39"/>
        <v>#DIV/0!</v>
      </c>
      <c r="L191" s="1">
        <v>0</v>
      </c>
      <c r="M191" s="1">
        <v>0</v>
      </c>
      <c r="N191" s="3" t="e">
        <f t="shared" si="40"/>
        <v>#DIV/0!</v>
      </c>
      <c r="O191" s="11">
        <v>0</v>
      </c>
      <c r="P191" s="11">
        <v>0</v>
      </c>
      <c r="Q191" s="12" t="e">
        <f t="shared" si="41"/>
        <v>#DIV/0!</v>
      </c>
      <c r="R191" s="13"/>
      <c r="S191" s="13"/>
      <c r="T191" s="13"/>
      <c r="U191" s="13"/>
      <c r="V191" s="13"/>
      <c r="W191" s="28"/>
      <c r="X191" s="19">
        <f t="shared" ref="X191:X215" si="44">+R191+S191+T191+V191</f>
        <v>0</v>
      </c>
      <c r="Y191" s="19"/>
      <c r="AD191" s="13"/>
      <c r="AE191" s="13"/>
      <c r="AG191" s="13"/>
      <c r="AH191" s="13"/>
    </row>
    <row r="192" spans="1:34" x14ac:dyDescent="0.25">
      <c r="A192" s="1">
        <v>2312</v>
      </c>
      <c r="B192" s="1">
        <v>2</v>
      </c>
      <c r="C192" s="1"/>
      <c r="D192" s="1"/>
      <c r="E192" s="14"/>
      <c r="F192" s="14"/>
      <c r="G192" s="2"/>
      <c r="H192" s="8"/>
      <c r="I192" s="9"/>
      <c r="J192" s="10"/>
      <c r="K192" s="3" t="e">
        <f t="shared" si="39"/>
        <v>#DIV/0!</v>
      </c>
      <c r="L192" s="1">
        <v>0</v>
      </c>
      <c r="M192" s="1">
        <v>0</v>
      </c>
      <c r="N192" s="3" t="e">
        <f t="shared" si="40"/>
        <v>#DIV/0!</v>
      </c>
      <c r="O192" s="11">
        <v>0</v>
      </c>
      <c r="P192" s="11">
        <v>0</v>
      </c>
      <c r="Q192" s="12" t="e">
        <f t="shared" si="41"/>
        <v>#DIV/0!</v>
      </c>
      <c r="R192" s="13"/>
      <c r="S192" s="13"/>
      <c r="T192" s="13"/>
      <c r="U192" s="13"/>
      <c r="V192" s="13"/>
      <c r="W192" s="28"/>
      <c r="X192" s="19">
        <f t="shared" si="44"/>
        <v>0</v>
      </c>
      <c r="Y192" s="19"/>
      <c r="AD192" s="13"/>
      <c r="AE192" s="13"/>
      <c r="AG192" s="13"/>
      <c r="AH192" s="13"/>
    </row>
    <row r="193" spans="1:34" x14ac:dyDescent="0.25">
      <c r="A193" s="1">
        <v>2312</v>
      </c>
      <c r="B193" s="1">
        <v>2</v>
      </c>
      <c r="C193" s="1"/>
      <c r="D193" s="1"/>
      <c r="E193" s="14"/>
      <c r="F193" s="14"/>
      <c r="G193" s="2"/>
      <c r="H193" s="8"/>
      <c r="I193" s="9"/>
      <c r="J193" s="10"/>
      <c r="K193" s="3" t="e">
        <f t="shared" ref="K193:K217" si="45">+J193/I193</f>
        <v>#DIV/0!</v>
      </c>
      <c r="L193" s="1">
        <v>0</v>
      </c>
      <c r="M193" s="1">
        <v>0</v>
      </c>
      <c r="N193" s="3" t="e">
        <f t="shared" ref="N193:N217" si="46">+K193*((100-L193)/100)*((100-M193)/100)</f>
        <v>#DIV/0!</v>
      </c>
      <c r="O193" s="11">
        <v>0</v>
      </c>
      <c r="P193" s="11">
        <v>0</v>
      </c>
      <c r="Q193" s="12" t="e">
        <f t="shared" si="41"/>
        <v>#DIV/0!</v>
      </c>
      <c r="R193" s="13"/>
      <c r="S193" s="13"/>
      <c r="T193" s="13"/>
      <c r="U193" s="13"/>
      <c r="V193" s="13"/>
      <c r="W193" s="28"/>
      <c r="X193" s="19">
        <f t="shared" si="44"/>
        <v>0</v>
      </c>
      <c r="Y193" s="19"/>
      <c r="AD193" s="13"/>
      <c r="AE193" s="13"/>
      <c r="AG193" s="13"/>
      <c r="AH193" s="13"/>
    </row>
    <row r="194" spans="1:34" x14ac:dyDescent="0.25">
      <c r="A194" s="1">
        <v>2312</v>
      </c>
      <c r="B194" s="1">
        <v>2</v>
      </c>
      <c r="C194" s="1"/>
      <c r="D194" s="1"/>
      <c r="E194" s="14"/>
      <c r="F194" s="14"/>
      <c r="G194" s="2"/>
      <c r="H194" s="8"/>
      <c r="I194" s="9"/>
      <c r="J194" s="10"/>
      <c r="K194" s="3" t="e">
        <f t="shared" si="45"/>
        <v>#DIV/0!</v>
      </c>
      <c r="L194" s="1">
        <v>0</v>
      </c>
      <c r="M194" s="1">
        <v>0</v>
      </c>
      <c r="N194" s="3" t="e">
        <f t="shared" si="46"/>
        <v>#DIV/0!</v>
      </c>
      <c r="O194" s="11">
        <v>0</v>
      </c>
      <c r="P194" s="11">
        <v>0</v>
      </c>
      <c r="Q194" s="12" t="e">
        <f t="shared" ref="Q194:Q217" si="47">+N194*(1+(O194/100))*(1+(P194/100))</f>
        <v>#DIV/0!</v>
      </c>
      <c r="R194" s="13"/>
      <c r="S194" s="13"/>
      <c r="T194" s="13"/>
      <c r="U194" s="13"/>
      <c r="V194" s="13"/>
      <c r="W194" s="28"/>
      <c r="X194" s="19">
        <f t="shared" si="44"/>
        <v>0</v>
      </c>
      <c r="Y194" s="19"/>
      <c r="AD194" s="13"/>
      <c r="AE194" s="13"/>
      <c r="AG194" s="13"/>
      <c r="AH194" s="13"/>
    </row>
    <row r="195" spans="1:34" x14ac:dyDescent="0.25">
      <c r="A195" s="1">
        <v>2312</v>
      </c>
      <c r="B195" s="1">
        <v>2</v>
      </c>
      <c r="C195" s="1"/>
      <c r="D195" s="1"/>
      <c r="E195" s="14"/>
      <c r="F195" s="14"/>
      <c r="G195" s="2"/>
      <c r="H195" s="8"/>
      <c r="I195" s="9"/>
      <c r="J195" s="10"/>
      <c r="K195" s="3" t="e">
        <f t="shared" si="45"/>
        <v>#DIV/0!</v>
      </c>
      <c r="L195" s="1">
        <v>0</v>
      </c>
      <c r="M195" s="1">
        <v>0</v>
      </c>
      <c r="N195" s="3" t="e">
        <f t="shared" si="46"/>
        <v>#DIV/0!</v>
      </c>
      <c r="O195" s="11">
        <v>0</v>
      </c>
      <c r="P195" s="11">
        <v>0</v>
      </c>
      <c r="Q195" s="12" t="e">
        <f t="shared" si="47"/>
        <v>#DIV/0!</v>
      </c>
      <c r="R195" s="13"/>
      <c r="S195" s="13"/>
      <c r="T195" s="13"/>
      <c r="U195" s="13"/>
      <c r="V195" s="13"/>
      <c r="W195" s="28"/>
      <c r="X195" s="19">
        <f t="shared" si="44"/>
        <v>0</v>
      </c>
      <c r="Y195" s="19"/>
      <c r="AD195" s="13"/>
      <c r="AE195" s="13"/>
      <c r="AG195" s="13"/>
      <c r="AH195" s="13"/>
    </row>
    <row r="196" spans="1:34" x14ac:dyDescent="0.25">
      <c r="A196" s="1">
        <v>2312</v>
      </c>
      <c r="B196" s="1">
        <v>2</v>
      </c>
      <c r="C196" s="1"/>
      <c r="D196" s="1"/>
      <c r="E196" s="14"/>
      <c r="F196" s="14"/>
      <c r="G196" s="2"/>
      <c r="H196" s="8"/>
      <c r="I196" s="9"/>
      <c r="J196" s="10"/>
      <c r="K196" s="3" t="e">
        <f t="shared" si="45"/>
        <v>#DIV/0!</v>
      </c>
      <c r="L196" s="1">
        <v>0</v>
      </c>
      <c r="M196" s="1">
        <v>0</v>
      </c>
      <c r="N196" s="3" t="e">
        <f t="shared" si="46"/>
        <v>#DIV/0!</v>
      </c>
      <c r="O196" s="11">
        <v>0</v>
      </c>
      <c r="P196" s="11">
        <v>0</v>
      </c>
      <c r="Q196" s="12" t="e">
        <f t="shared" si="47"/>
        <v>#DIV/0!</v>
      </c>
      <c r="R196" s="13"/>
      <c r="S196" s="13"/>
      <c r="T196" s="13"/>
      <c r="U196" s="13"/>
      <c r="V196" s="13"/>
      <c r="W196" s="28"/>
      <c r="X196" s="19">
        <f t="shared" si="44"/>
        <v>0</v>
      </c>
      <c r="Y196" s="19"/>
      <c r="AD196" s="13"/>
      <c r="AE196" s="13"/>
      <c r="AG196" s="13"/>
      <c r="AH196" s="13"/>
    </row>
    <row r="197" spans="1:34" x14ac:dyDescent="0.25">
      <c r="A197" s="1">
        <v>2312</v>
      </c>
      <c r="B197" s="1">
        <v>2</v>
      </c>
      <c r="C197" s="1"/>
      <c r="D197" s="1"/>
      <c r="E197" s="14"/>
      <c r="F197" s="14"/>
      <c r="G197" s="2"/>
      <c r="H197" s="8"/>
      <c r="I197" s="9"/>
      <c r="J197" s="10"/>
      <c r="K197" s="3" t="e">
        <f t="shared" si="45"/>
        <v>#DIV/0!</v>
      </c>
      <c r="L197" s="1">
        <v>0</v>
      </c>
      <c r="M197" s="1">
        <v>0</v>
      </c>
      <c r="N197" s="3" t="e">
        <f t="shared" si="46"/>
        <v>#DIV/0!</v>
      </c>
      <c r="O197" s="11">
        <v>0</v>
      </c>
      <c r="P197" s="11">
        <v>0</v>
      </c>
      <c r="Q197" s="12" t="e">
        <f t="shared" si="47"/>
        <v>#DIV/0!</v>
      </c>
      <c r="R197" s="13"/>
      <c r="S197" s="13"/>
      <c r="T197" s="13"/>
      <c r="U197" s="13"/>
      <c r="V197" s="13"/>
      <c r="W197" s="28"/>
      <c r="X197" s="19">
        <f t="shared" si="44"/>
        <v>0</v>
      </c>
      <c r="Y197" s="19"/>
      <c r="AD197" s="13"/>
      <c r="AE197" s="13"/>
      <c r="AG197" s="13"/>
      <c r="AH197" s="13"/>
    </row>
    <row r="198" spans="1:34" x14ac:dyDescent="0.25">
      <c r="A198" s="1">
        <v>2312</v>
      </c>
      <c r="B198" s="1">
        <v>2</v>
      </c>
      <c r="C198" s="1"/>
      <c r="D198" s="1"/>
      <c r="E198" s="14"/>
      <c r="F198" s="14"/>
      <c r="G198" s="2"/>
      <c r="H198" s="8"/>
      <c r="I198" s="9"/>
      <c r="J198" s="10"/>
      <c r="K198" s="3" t="e">
        <f t="shared" si="45"/>
        <v>#DIV/0!</v>
      </c>
      <c r="L198" s="1">
        <v>0</v>
      </c>
      <c r="M198" s="1">
        <v>0</v>
      </c>
      <c r="N198" s="3" t="e">
        <f t="shared" si="46"/>
        <v>#DIV/0!</v>
      </c>
      <c r="O198" s="11">
        <v>0</v>
      </c>
      <c r="P198" s="11">
        <v>0</v>
      </c>
      <c r="Q198" s="12" t="e">
        <f t="shared" si="47"/>
        <v>#DIV/0!</v>
      </c>
      <c r="R198" s="13"/>
      <c r="S198" s="13"/>
      <c r="T198" s="13"/>
      <c r="U198" s="13"/>
      <c r="V198" s="13"/>
      <c r="W198" s="28"/>
      <c r="X198" s="19">
        <f t="shared" si="44"/>
        <v>0</v>
      </c>
      <c r="Y198" s="19"/>
      <c r="AD198" s="13"/>
      <c r="AE198" s="13"/>
      <c r="AG198" s="13"/>
      <c r="AH198" s="13"/>
    </row>
    <row r="199" spans="1:34" x14ac:dyDescent="0.25">
      <c r="A199" s="1">
        <v>2312</v>
      </c>
      <c r="B199" s="1">
        <v>2</v>
      </c>
      <c r="C199" s="1"/>
      <c r="D199" s="1"/>
      <c r="E199" s="14"/>
      <c r="F199" s="14"/>
      <c r="G199" s="2"/>
      <c r="H199" s="8"/>
      <c r="I199" s="9"/>
      <c r="J199" s="10"/>
      <c r="K199" s="3" t="e">
        <f t="shared" si="45"/>
        <v>#DIV/0!</v>
      </c>
      <c r="L199" s="1">
        <v>0</v>
      </c>
      <c r="M199" s="1">
        <v>0</v>
      </c>
      <c r="N199" s="3" t="e">
        <f t="shared" si="46"/>
        <v>#DIV/0!</v>
      </c>
      <c r="O199" s="11">
        <v>0</v>
      </c>
      <c r="P199" s="11">
        <v>0</v>
      </c>
      <c r="Q199" s="12" t="e">
        <f t="shared" si="47"/>
        <v>#DIV/0!</v>
      </c>
      <c r="R199" s="13"/>
      <c r="S199" s="13"/>
      <c r="T199" s="13"/>
      <c r="U199" s="13"/>
      <c r="V199" s="13"/>
      <c r="W199" s="28"/>
      <c r="X199" s="19">
        <f t="shared" si="44"/>
        <v>0</v>
      </c>
      <c r="Y199" s="19"/>
      <c r="AD199" s="13"/>
      <c r="AE199" s="13"/>
      <c r="AG199" s="13"/>
      <c r="AH199" s="13"/>
    </row>
    <row r="200" spans="1:34" x14ac:dyDescent="0.25">
      <c r="A200" s="1">
        <v>2312</v>
      </c>
      <c r="B200" s="1">
        <v>2</v>
      </c>
      <c r="C200" s="1"/>
      <c r="D200" s="1"/>
      <c r="E200" s="14"/>
      <c r="F200" s="14"/>
      <c r="G200" s="2"/>
      <c r="H200" s="8"/>
      <c r="I200" s="9"/>
      <c r="J200" s="10"/>
      <c r="K200" s="3" t="e">
        <f t="shared" si="45"/>
        <v>#DIV/0!</v>
      </c>
      <c r="L200" s="1">
        <v>0</v>
      </c>
      <c r="M200" s="1">
        <v>0</v>
      </c>
      <c r="N200" s="3" t="e">
        <f t="shared" si="46"/>
        <v>#DIV/0!</v>
      </c>
      <c r="O200" s="11">
        <v>0</v>
      </c>
      <c r="P200" s="11">
        <v>0</v>
      </c>
      <c r="Q200" s="12" t="e">
        <f t="shared" si="47"/>
        <v>#DIV/0!</v>
      </c>
      <c r="R200" s="13"/>
      <c r="S200" s="13"/>
      <c r="T200" s="13"/>
      <c r="U200" s="13"/>
      <c r="V200" s="13"/>
      <c r="W200" s="28"/>
      <c r="X200" s="19">
        <f t="shared" si="44"/>
        <v>0</v>
      </c>
      <c r="Y200" s="19"/>
      <c r="AD200" s="13"/>
      <c r="AE200" s="13"/>
      <c r="AG200" s="13"/>
      <c r="AH200" s="13"/>
    </row>
    <row r="201" spans="1:34" x14ac:dyDescent="0.25">
      <c r="A201" s="1">
        <v>2312</v>
      </c>
      <c r="B201" s="1">
        <v>2</v>
      </c>
      <c r="C201" s="1"/>
      <c r="D201" s="1"/>
      <c r="E201" s="14"/>
      <c r="F201" s="14"/>
      <c r="G201" s="2"/>
      <c r="H201" s="8"/>
      <c r="I201" s="9"/>
      <c r="J201" s="10"/>
      <c r="K201" s="3" t="e">
        <f t="shared" si="45"/>
        <v>#DIV/0!</v>
      </c>
      <c r="L201" s="1">
        <v>0</v>
      </c>
      <c r="M201" s="1">
        <v>0</v>
      </c>
      <c r="N201" s="3" t="e">
        <f t="shared" si="46"/>
        <v>#DIV/0!</v>
      </c>
      <c r="O201" s="11">
        <v>0</v>
      </c>
      <c r="P201" s="11">
        <v>0</v>
      </c>
      <c r="Q201" s="12" t="e">
        <f t="shared" si="47"/>
        <v>#DIV/0!</v>
      </c>
      <c r="R201" s="13"/>
      <c r="S201" s="13"/>
      <c r="T201" s="13"/>
      <c r="U201" s="13"/>
      <c r="V201" s="13"/>
      <c r="W201" s="28"/>
      <c r="X201" s="19">
        <f t="shared" si="44"/>
        <v>0</v>
      </c>
      <c r="Y201" s="19"/>
      <c r="AD201" s="13"/>
      <c r="AE201" s="13"/>
      <c r="AG201" s="13"/>
      <c r="AH201" s="13"/>
    </row>
    <row r="202" spans="1:34" x14ac:dyDescent="0.25">
      <c r="A202" s="1">
        <v>2312</v>
      </c>
      <c r="B202" s="1">
        <v>2</v>
      </c>
      <c r="C202" s="1"/>
      <c r="D202" s="1"/>
      <c r="E202" s="14"/>
      <c r="F202" s="14"/>
      <c r="G202" s="2"/>
      <c r="H202" s="8"/>
      <c r="I202" s="9"/>
      <c r="J202" s="10"/>
      <c r="K202" s="3" t="e">
        <f t="shared" si="45"/>
        <v>#DIV/0!</v>
      </c>
      <c r="L202" s="1">
        <v>0</v>
      </c>
      <c r="M202" s="1">
        <v>0</v>
      </c>
      <c r="N202" s="3" t="e">
        <f t="shared" si="46"/>
        <v>#DIV/0!</v>
      </c>
      <c r="O202" s="11">
        <v>0</v>
      </c>
      <c r="P202" s="11">
        <v>0</v>
      </c>
      <c r="Q202" s="12" t="e">
        <f t="shared" si="47"/>
        <v>#DIV/0!</v>
      </c>
      <c r="R202" s="13"/>
      <c r="S202" s="13"/>
      <c r="T202" s="13"/>
      <c r="U202" s="13"/>
      <c r="V202" s="13"/>
      <c r="W202" s="28"/>
      <c r="X202" s="19">
        <f t="shared" si="44"/>
        <v>0</v>
      </c>
      <c r="Y202" s="19"/>
      <c r="AD202" s="13"/>
      <c r="AE202" s="13"/>
      <c r="AG202" s="13"/>
      <c r="AH202" s="13"/>
    </row>
    <row r="203" spans="1:34" x14ac:dyDescent="0.25">
      <c r="A203" s="1">
        <v>2312</v>
      </c>
      <c r="B203" s="1">
        <v>2</v>
      </c>
      <c r="C203" s="1"/>
      <c r="D203" s="1"/>
      <c r="E203" s="14"/>
      <c r="F203" s="14"/>
      <c r="G203" s="2"/>
      <c r="H203" s="8"/>
      <c r="I203" s="9"/>
      <c r="J203" s="10"/>
      <c r="K203" s="3" t="e">
        <f t="shared" si="45"/>
        <v>#DIV/0!</v>
      </c>
      <c r="L203" s="1">
        <v>0</v>
      </c>
      <c r="M203" s="1">
        <v>0</v>
      </c>
      <c r="N203" s="3" t="e">
        <f t="shared" si="46"/>
        <v>#DIV/0!</v>
      </c>
      <c r="O203" s="11">
        <v>0</v>
      </c>
      <c r="P203" s="11">
        <v>0</v>
      </c>
      <c r="Q203" s="12" t="e">
        <f t="shared" si="47"/>
        <v>#DIV/0!</v>
      </c>
      <c r="R203" s="13"/>
      <c r="S203" s="13"/>
      <c r="T203" s="13"/>
      <c r="U203" s="13"/>
      <c r="V203" s="13"/>
      <c r="W203" s="28"/>
      <c r="X203" s="19">
        <f t="shared" si="44"/>
        <v>0</v>
      </c>
      <c r="Y203" s="19"/>
      <c r="AD203" s="13"/>
      <c r="AE203" s="13"/>
      <c r="AG203" s="13"/>
      <c r="AH203" s="13"/>
    </row>
    <row r="204" spans="1:34" x14ac:dyDescent="0.25">
      <c r="A204" s="1">
        <v>2312</v>
      </c>
      <c r="B204" s="1">
        <v>2</v>
      </c>
      <c r="C204" s="1"/>
      <c r="D204" s="1"/>
      <c r="E204" s="14"/>
      <c r="F204" s="14"/>
      <c r="G204" s="2"/>
      <c r="H204" s="8"/>
      <c r="I204" s="9"/>
      <c r="J204" s="10"/>
      <c r="K204" s="3" t="e">
        <f t="shared" si="45"/>
        <v>#DIV/0!</v>
      </c>
      <c r="L204" s="1">
        <v>0</v>
      </c>
      <c r="M204" s="1">
        <v>0</v>
      </c>
      <c r="N204" s="3" t="e">
        <f t="shared" si="46"/>
        <v>#DIV/0!</v>
      </c>
      <c r="O204" s="11">
        <v>0</v>
      </c>
      <c r="P204" s="11">
        <v>0</v>
      </c>
      <c r="Q204" s="12" t="e">
        <f t="shared" si="47"/>
        <v>#DIV/0!</v>
      </c>
      <c r="R204" s="13"/>
      <c r="S204" s="13"/>
      <c r="T204" s="13"/>
      <c r="U204" s="13"/>
      <c r="V204" s="13"/>
      <c r="W204" s="28"/>
      <c r="X204" s="19">
        <f t="shared" si="44"/>
        <v>0</v>
      </c>
      <c r="Y204" s="19"/>
      <c r="AD204" s="13"/>
      <c r="AE204" s="13"/>
      <c r="AG204" s="13"/>
      <c r="AH204" s="13"/>
    </row>
    <row r="205" spans="1:34" x14ac:dyDescent="0.25">
      <c r="A205" s="1">
        <v>2312</v>
      </c>
      <c r="B205" s="1">
        <v>2</v>
      </c>
      <c r="C205" s="1"/>
      <c r="D205" s="1"/>
      <c r="E205" s="14"/>
      <c r="F205" s="14"/>
      <c r="G205" s="2"/>
      <c r="H205" s="8"/>
      <c r="I205" s="9"/>
      <c r="J205" s="10"/>
      <c r="K205" s="3" t="e">
        <f t="shared" si="45"/>
        <v>#DIV/0!</v>
      </c>
      <c r="L205" s="1">
        <v>0</v>
      </c>
      <c r="M205" s="1">
        <v>0</v>
      </c>
      <c r="N205" s="3" t="e">
        <f t="shared" si="46"/>
        <v>#DIV/0!</v>
      </c>
      <c r="O205" s="11">
        <v>0</v>
      </c>
      <c r="P205" s="11">
        <v>0</v>
      </c>
      <c r="Q205" s="12" t="e">
        <f t="shared" si="47"/>
        <v>#DIV/0!</v>
      </c>
      <c r="R205" s="13"/>
      <c r="S205" s="13"/>
      <c r="T205" s="13"/>
      <c r="U205" s="13"/>
      <c r="V205" s="13"/>
      <c r="W205" s="28"/>
      <c r="X205" s="19">
        <f t="shared" si="44"/>
        <v>0</v>
      </c>
      <c r="Y205" s="19"/>
      <c r="AD205" s="13"/>
      <c r="AE205" s="13"/>
      <c r="AG205" s="13"/>
      <c r="AH205" s="13"/>
    </row>
    <row r="206" spans="1:34" x14ac:dyDescent="0.25">
      <c r="A206" s="1">
        <v>2312</v>
      </c>
      <c r="B206" s="1">
        <v>2</v>
      </c>
      <c r="C206" s="1"/>
      <c r="D206" s="1"/>
      <c r="E206" s="14"/>
      <c r="F206" s="14"/>
      <c r="G206" s="2"/>
      <c r="H206" s="8"/>
      <c r="I206" s="9"/>
      <c r="J206" s="10"/>
      <c r="K206" s="3" t="e">
        <f t="shared" si="45"/>
        <v>#DIV/0!</v>
      </c>
      <c r="L206" s="1">
        <v>0</v>
      </c>
      <c r="M206" s="1">
        <v>0</v>
      </c>
      <c r="N206" s="3" t="e">
        <f t="shared" si="46"/>
        <v>#DIV/0!</v>
      </c>
      <c r="O206" s="11">
        <v>0</v>
      </c>
      <c r="P206" s="11">
        <v>0</v>
      </c>
      <c r="Q206" s="12" t="e">
        <f t="shared" si="47"/>
        <v>#DIV/0!</v>
      </c>
      <c r="R206" s="13"/>
      <c r="S206" s="13"/>
      <c r="T206" s="13"/>
      <c r="U206" s="13"/>
      <c r="V206" s="13"/>
      <c r="W206" s="28"/>
      <c r="X206" s="19">
        <f t="shared" si="44"/>
        <v>0</v>
      </c>
      <c r="Y206" s="19"/>
      <c r="AD206" s="13"/>
      <c r="AE206" s="13"/>
      <c r="AG206" s="13"/>
      <c r="AH206" s="13"/>
    </row>
    <row r="207" spans="1:34" x14ac:dyDescent="0.25">
      <c r="A207" s="1">
        <v>2312</v>
      </c>
      <c r="B207" s="1">
        <v>2</v>
      </c>
      <c r="C207" s="1"/>
      <c r="D207" s="1"/>
      <c r="E207" s="14"/>
      <c r="F207" s="14"/>
      <c r="G207" s="2"/>
      <c r="H207" s="8"/>
      <c r="I207" s="9"/>
      <c r="J207" s="10"/>
      <c r="K207" s="3" t="e">
        <f t="shared" si="45"/>
        <v>#DIV/0!</v>
      </c>
      <c r="L207" s="1">
        <v>0</v>
      </c>
      <c r="M207" s="1">
        <v>0</v>
      </c>
      <c r="N207" s="3" t="e">
        <f t="shared" si="46"/>
        <v>#DIV/0!</v>
      </c>
      <c r="O207" s="11">
        <v>0</v>
      </c>
      <c r="P207" s="11">
        <v>0</v>
      </c>
      <c r="Q207" s="12" t="e">
        <f t="shared" si="47"/>
        <v>#DIV/0!</v>
      </c>
      <c r="R207" s="13"/>
      <c r="S207" s="13"/>
      <c r="T207" s="13"/>
      <c r="U207" s="13"/>
      <c r="V207" s="13"/>
      <c r="W207" s="28"/>
      <c r="X207" s="19">
        <f t="shared" si="44"/>
        <v>0</v>
      </c>
      <c r="Y207" s="19"/>
      <c r="AD207" s="13"/>
      <c r="AE207" s="13"/>
      <c r="AG207" s="13"/>
      <c r="AH207" s="13"/>
    </row>
    <row r="208" spans="1:34" x14ac:dyDescent="0.25">
      <c r="A208" s="1">
        <v>2312</v>
      </c>
      <c r="B208" s="1">
        <v>2</v>
      </c>
      <c r="C208" s="1"/>
      <c r="D208" s="1"/>
      <c r="E208" s="14"/>
      <c r="F208" s="14"/>
      <c r="G208" s="2"/>
      <c r="H208" s="8"/>
      <c r="I208" s="9"/>
      <c r="J208" s="10"/>
      <c r="K208" s="3" t="e">
        <f t="shared" si="45"/>
        <v>#DIV/0!</v>
      </c>
      <c r="L208" s="1">
        <v>0</v>
      </c>
      <c r="M208" s="1">
        <v>0</v>
      </c>
      <c r="N208" s="3" t="e">
        <f t="shared" si="46"/>
        <v>#DIV/0!</v>
      </c>
      <c r="O208" s="11">
        <v>0</v>
      </c>
      <c r="P208" s="11">
        <v>0</v>
      </c>
      <c r="Q208" s="12" t="e">
        <f t="shared" si="47"/>
        <v>#DIV/0!</v>
      </c>
      <c r="R208" s="13"/>
      <c r="S208" s="13"/>
      <c r="T208" s="13"/>
      <c r="U208" s="13"/>
      <c r="V208" s="13"/>
      <c r="W208" s="29"/>
      <c r="X208">
        <f t="shared" si="44"/>
        <v>0</v>
      </c>
      <c r="AD208" s="13"/>
      <c r="AE208" s="13"/>
      <c r="AG208" s="13"/>
      <c r="AH208" s="13"/>
    </row>
    <row r="209" spans="1:34" x14ac:dyDescent="0.25">
      <c r="A209" s="1">
        <v>2312</v>
      </c>
      <c r="B209" s="1">
        <v>2</v>
      </c>
      <c r="C209" s="1"/>
      <c r="D209" s="1"/>
      <c r="E209" s="14"/>
      <c r="F209" s="14"/>
      <c r="G209" s="2"/>
      <c r="H209" s="8"/>
      <c r="I209" s="9"/>
      <c r="J209" s="10"/>
      <c r="K209" s="3" t="e">
        <f t="shared" si="45"/>
        <v>#DIV/0!</v>
      </c>
      <c r="L209" s="1">
        <v>0</v>
      </c>
      <c r="M209" s="1">
        <v>0</v>
      </c>
      <c r="N209" s="3" t="e">
        <f t="shared" si="46"/>
        <v>#DIV/0!</v>
      </c>
      <c r="O209" s="11">
        <v>0</v>
      </c>
      <c r="P209" s="11">
        <v>0</v>
      </c>
      <c r="Q209" s="12" t="e">
        <f t="shared" si="47"/>
        <v>#DIV/0!</v>
      </c>
      <c r="R209" s="13"/>
      <c r="S209" s="13"/>
      <c r="T209" s="13"/>
      <c r="U209" s="13"/>
      <c r="V209" s="13"/>
      <c r="W209" s="25"/>
      <c r="X209">
        <f t="shared" si="44"/>
        <v>0</v>
      </c>
      <c r="AD209" s="13"/>
      <c r="AE209" s="13"/>
      <c r="AG209" s="13"/>
      <c r="AH209" s="13"/>
    </row>
    <row r="210" spans="1:34" x14ac:dyDescent="0.25">
      <c r="A210" s="1">
        <v>2312</v>
      </c>
      <c r="B210" s="1">
        <v>2</v>
      </c>
      <c r="C210" s="1"/>
      <c r="D210" s="1"/>
      <c r="E210" s="14"/>
      <c r="F210" s="14"/>
      <c r="G210" s="2"/>
      <c r="H210" s="8"/>
      <c r="I210" s="9"/>
      <c r="J210" s="10"/>
      <c r="K210" s="3" t="e">
        <f t="shared" si="45"/>
        <v>#DIV/0!</v>
      </c>
      <c r="L210" s="1">
        <v>0</v>
      </c>
      <c r="M210" s="1">
        <v>0</v>
      </c>
      <c r="N210" s="3" t="e">
        <f t="shared" si="46"/>
        <v>#DIV/0!</v>
      </c>
      <c r="O210" s="11">
        <v>0</v>
      </c>
      <c r="P210" s="11">
        <v>0</v>
      </c>
      <c r="Q210" s="12" t="e">
        <f t="shared" si="47"/>
        <v>#DIV/0!</v>
      </c>
      <c r="R210" s="13"/>
      <c r="S210" s="13"/>
      <c r="T210" s="13"/>
      <c r="U210" s="13"/>
      <c r="V210" s="13"/>
      <c r="W210" s="25"/>
      <c r="X210">
        <f t="shared" si="44"/>
        <v>0</v>
      </c>
      <c r="AD210" s="13"/>
      <c r="AE210" s="13"/>
      <c r="AG210" s="13"/>
      <c r="AH210" s="13"/>
    </row>
    <row r="211" spans="1:34" x14ac:dyDescent="0.25">
      <c r="A211" s="1">
        <v>2312</v>
      </c>
      <c r="B211" s="1">
        <v>2</v>
      </c>
      <c r="C211" s="1"/>
      <c r="D211" s="1"/>
      <c r="E211" s="14"/>
      <c r="F211" s="14"/>
      <c r="G211" s="2"/>
      <c r="H211" s="8"/>
      <c r="I211" s="9"/>
      <c r="J211" s="10"/>
      <c r="K211" s="3" t="e">
        <f t="shared" si="45"/>
        <v>#DIV/0!</v>
      </c>
      <c r="L211" s="1">
        <v>0</v>
      </c>
      <c r="M211" s="1">
        <v>0</v>
      </c>
      <c r="N211" s="3" t="e">
        <f t="shared" si="46"/>
        <v>#DIV/0!</v>
      </c>
      <c r="O211" s="11">
        <v>0</v>
      </c>
      <c r="P211" s="11">
        <v>0</v>
      </c>
      <c r="Q211" s="12" t="e">
        <f t="shared" si="47"/>
        <v>#DIV/0!</v>
      </c>
      <c r="R211" s="13"/>
      <c r="S211" s="13"/>
      <c r="T211" s="13"/>
      <c r="U211" s="13"/>
      <c r="V211" s="13"/>
      <c r="W211" s="25"/>
      <c r="X211">
        <f t="shared" si="44"/>
        <v>0</v>
      </c>
      <c r="AD211" s="13"/>
      <c r="AE211" s="13"/>
      <c r="AG211" s="13"/>
      <c r="AH211" s="13"/>
    </row>
    <row r="212" spans="1:34" x14ac:dyDescent="0.25">
      <c r="A212" s="1">
        <v>2312</v>
      </c>
      <c r="B212" s="1">
        <v>2</v>
      </c>
      <c r="C212" s="1"/>
      <c r="D212" s="1"/>
      <c r="E212" s="14"/>
      <c r="F212" s="14"/>
      <c r="G212" s="2"/>
      <c r="H212" s="8"/>
      <c r="I212" s="9"/>
      <c r="J212" s="10"/>
      <c r="K212" s="3" t="e">
        <f t="shared" si="45"/>
        <v>#DIV/0!</v>
      </c>
      <c r="L212" s="1">
        <v>0</v>
      </c>
      <c r="M212" s="1">
        <v>0</v>
      </c>
      <c r="N212" s="3" t="e">
        <f t="shared" si="46"/>
        <v>#DIV/0!</v>
      </c>
      <c r="O212" s="11">
        <v>0</v>
      </c>
      <c r="P212" s="11">
        <v>0</v>
      </c>
      <c r="Q212" s="12" t="e">
        <f t="shared" si="47"/>
        <v>#DIV/0!</v>
      </c>
      <c r="R212" s="13"/>
      <c r="S212" s="13"/>
      <c r="T212" s="13"/>
      <c r="U212" s="13"/>
      <c r="V212" s="13"/>
      <c r="W212" s="25"/>
      <c r="X212">
        <f t="shared" si="44"/>
        <v>0</v>
      </c>
      <c r="AD212" s="13"/>
      <c r="AE212" s="13"/>
      <c r="AG212" s="13"/>
      <c r="AH212" s="13"/>
    </row>
    <row r="213" spans="1:34" x14ac:dyDescent="0.25">
      <c r="A213" s="1">
        <v>2312</v>
      </c>
      <c r="B213" s="1">
        <v>2</v>
      </c>
      <c r="C213" s="1"/>
      <c r="D213" s="1"/>
      <c r="E213" s="14"/>
      <c r="F213" s="14"/>
      <c r="G213" s="2"/>
      <c r="H213" s="8"/>
      <c r="I213" s="9"/>
      <c r="J213" s="10"/>
      <c r="K213" s="3" t="e">
        <f t="shared" si="45"/>
        <v>#DIV/0!</v>
      </c>
      <c r="L213" s="1">
        <v>0</v>
      </c>
      <c r="M213" s="1">
        <v>0</v>
      </c>
      <c r="N213" s="3" t="e">
        <f t="shared" si="46"/>
        <v>#DIV/0!</v>
      </c>
      <c r="O213" s="11">
        <v>0</v>
      </c>
      <c r="P213" s="11">
        <v>0</v>
      </c>
      <c r="Q213" s="12" t="e">
        <f t="shared" si="47"/>
        <v>#DIV/0!</v>
      </c>
      <c r="R213" s="13"/>
      <c r="S213" s="13"/>
      <c r="T213" s="13"/>
      <c r="U213" s="13"/>
      <c r="V213" s="13"/>
      <c r="W213" s="25"/>
      <c r="X213">
        <f t="shared" si="44"/>
        <v>0</v>
      </c>
      <c r="AD213" s="13"/>
      <c r="AE213" s="13"/>
      <c r="AG213" s="13"/>
      <c r="AH213" s="13"/>
    </row>
    <row r="214" spans="1:34" x14ac:dyDescent="0.25">
      <c r="A214" s="1">
        <v>2312</v>
      </c>
      <c r="B214" s="1">
        <v>2</v>
      </c>
      <c r="C214" s="1"/>
      <c r="D214" s="1"/>
      <c r="E214" s="14"/>
      <c r="F214" s="14"/>
      <c r="G214" s="2"/>
      <c r="H214" s="8"/>
      <c r="I214" s="9"/>
      <c r="J214" s="10"/>
      <c r="K214" s="3" t="e">
        <f t="shared" si="45"/>
        <v>#DIV/0!</v>
      </c>
      <c r="L214" s="1">
        <v>0</v>
      </c>
      <c r="M214" s="1">
        <v>0</v>
      </c>
      <c r="N214" s="3" t="e">
        <f t="shared" si="46"/>
        <v>#DIV/0!</v>
      </c>
      <c r="O214" s="11">
        <v>0</v>
      </c>
      <c r="P214" s="11">
        <v>0</v>
      </c>
      <c r="Q214" s="12" t="e">
        <f t="shared" si="47"/>
        <v>#DIV/0!</v>
      </c>
      <c r="R214" s="13"/>
      <c r="S214" s="13"/>
      <c r="T214" s="13"/>
      <c r="U214" s="13"/>
      <c r="V214" s="13"/>
      <c r="W214" s="25"/>
      <c r="X214">
        <f t="shared" si="44"/>
        <v>0</v>
      </c>
      <c r="AD214" s="13"/>
      <c r="AE214" s="13"/>
      <c r="AG214" s="13"/>
      <c r="AH214" s="13"/>
    </row>
    <row r="215" spans="1:34" x14ac:dyDescent="0.25">
      <c r="A215" s="1">
        <v>2312</v>
      </c>
      <c r="B215" s="1">
        <v>2</v>
      </c>
      <c r="C215" s="1"/>
      <c r="D215" s="1"/>
      <c r="E215" s="14"/>
      <c r="F215" s="14"/>
      <c r="G215" s="2"/>
      <c r="H215" s="8"/>
      <c r="I215" s="9"/>
      <c r="J215" s="10"/>
      <c r="K215" s="3" t="e">
        <f t="shared" si="45"/>
        <v>#DIV/0!</v>
      </c>
      <c r="L215" s="1">
        <v>0</v>
      </c>
      <c r="M215" s="1">
        <v>0</v>
      </c>
      <c r="N215" s="3" t="e">
        <f t="shared" si="46"/>
        <v>#DIV/0!</v>
      </c>
      <c r="O215" s="11">
        <v>0</v>
      </c>
      <c r="P215" s="11">
        <v>0</v>
      </c>
      <c r="Q215" s="12" t="e">
        <f t="shared" si="47"/>
        <v>#DIV/0!</v>
      </c>
      <c r="R215" s="13"/>
      <c r="S215" s="13"/>
      <c r="T215" s="13"/>
      <c r="U215" s="13"/>
      <c r="V215" s="13"/>
      <c r="W215" s="25"/>
      <c r="X215">
        <f t="shared" si="44"/>
        <v>0</v>
      </c>
      <c r="AD215" s="13"/>
      <c r="AE215" s="13"/>
      <c r="AG215" s="13"/>
      <c r="AH215" s="13"/>
    </row>
    <row r="216" spans="1:34" x14ac:dyDescent="0.25">
      <c r="A216" s="1">
        <v>2312</v>
      </c>
      <c r="B216" s="1">
        <v>2</v>
      </c>
      <c r="C216" s="1"/>
      <c r="D216" s="1"/>
      <c r="E216" s="14"/>
      <c r="F216" s="14"/>
      <c r="G216" s="2"/>
      <c r="H216" s="8"/>
      <c r="I216" s="9"/>
      <c r="J216" s="10"/>
      <c r="K216" s="3" t="e">
        <f t="shared" si="45"/>
        <v>#DIV/0!</v>
      </c>
      <c r="L216" s="1">
        <v>0</v>
      </c>
      <c r="M216" s="1">
        <v>0</v>
      </c>
      <c r="N216" s="3" t="e">
        <f t="shared" si="46"/>
        <v>#DIV/0!</v>
      </c>
      <c r="O216" s="11">
        <v>0</v>
      </c>
      <c r="P216" s="11">
        <v>0</v>
      </c>
      <c r="Q216" s="12" t="e">
        <f t="shared" si="47"/>
        <v>#DIV/0!</v>
      </c>
      <c r="R216" s="13"/>
      <c r="S216" s="13"/>
      <c r="T216" s="13"/>
      <c r="U216" s="13"/>
      <c r="V216" s="13"/>
      <c r="W216" s="25"/>
      <c r="AD216" s="13"/>
      <c r="AE216" s="13"/>
      <c r="AG216" s="13"/>
      <c r="AH216" s="13"/>
    </row>
    <row r="217" spans="1:34" x14ac:dyDescent="0.25">
      <c r="A217" s="1">
        <v>2312</v>
      </c>
      <c r="B217" s="1">
        <v>2</v>
      </c>
      <c r="C217" s="1"/>
      <c r="D217" s="1"/>
      <c r="E217" s="14"/>
      <c r="F217" s="14"/>
      <c r="G217" s="2"/>
      <c r="H217" s="8"/>
      <c r="I217" s="9"/>
      <c r="J217" s="10"/>
      <c r="K217" s="3" t="e">
        <f t="shared" si="45"/>
        <v>#DIV/0!</v>
      </c>
      <c r="L217" s="1">
        <v>0</v>
      </c>
      <c r="M217" s="1">
        <v>0</v>
      </c>
      <c r="N217" s="3" t="e">
        <f t="shared" si="46"/>
        <v>#DIV/0!</v>
      </c>
      <c r="O217" s="11">
        <v>0</v>
      </c>
      <c r="P217" s="11">
        <v>0</v>
      </c>
      <c r="Q217" s="12" t="e">
        <f t="shared" si="47"/>
        <v>#DIV/0!</v>
      </c>
      <c r="R217" s="13"/>
      <c r="S217" s="13"/>
      <c r="T217" s="13"/>
      <c r="U217" s="13"/>
      <c r="V217" s="13"/>
      <c r="W217" s="25"/>
      <c r="AD217" s="13"/>
      <c r="AE217" s="13"/>
      <c r="AG217" s="13"/>
      <c r="AH217" s="13"/>
    </row>
  </sheetData>
  <sortState ref="A9:U166">
    <sortCondition ref="G9:G166"/>
  </sortState>
  <mergeCells count="3">
    <mergeCell ref="G4:K5"/>
    <mergeCell ref="C7:D7"/>
    <mergeCell ref="O7:P7"/>
  </mergeCells>
  <conditionalFormatting sqref="R9:T217 V9:V217 U10:U217 W10:W217 AE9:AE217 AD9:AD158 AH9:AH217 AG9:AG158">
    <cfRule type="cellIs" dxfId="6" priority="14" operator="greaterThan">
      <formula>0</formula>
    </cfRule>
  </conditionalFormatting>
  <conditionalFormatting sqref="L9:M217">
    <cfRule type="cellIs" dxfId="5" priority="16" operator="greaterThan">
      <formula>0</formula>
    </cfRule>
  </conditionalFormatting>
  <conditionalFormatting sqref="E9:F9">
    <cfRule type="duplicateValues" dxfId="4" priority="15"/>
  </conditionalFormatting>
  <conditionalFormatting sqref="U9 W9">
    <cfRule type="cellIs" dxfId="3" priority="8" operator="greaterThan">
      <formula>0</formula>
    </cfRule>
  </conditionalFormatting>
  <conditionalFormatting sqref="AD159:AD217">
    <cfRule type="cellIs" dxfId="2" priority="4" operator="greaterThan">
      <formula>0</formula>
    </cfRule>
  </conditionalFormatting>
  <conditionalFormatting sqref="AG159:AG217">
    <cfRule type="cellIs" dxfId="1" priority="1" operator="greaterThan">
      <formula>0</formula>
    </cfRule>
  </conditionalFormatting>
  <conditionalFormatting sqref="E10:F217">
    <cfRule type="duplicateValues" dxfId="0" priority="156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FORMATO PEDIDO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Reporte General de las Devoluciónes</dc:title>
  <dc:subject>Analisis</dc:subject>
  <dc:creator>Sebastian Villarreal</dc:creator>
  <cp:keywords>office PHPExcel php</cp:keywords>
  <dc:description>Reporte de analisis</dc:description>
  <cp:lastModifiedBy>Gil Orosco</cp:lastModifiedBy>
  <dcterms:created xsi:type="dcterms:W3CDTF">2019-09-27T22:39:39Z</dcterms:created>
  <dcterms:modified xsi:type="dcterms:W3CDTF">2020-03-17T16:50:37Z</dcterms:modified>
  <cp:category>Reportes</cp:category>
</cp:coreProperties>
</file>