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firstSheet="2" activeTab="2"/>
  </bookViews>
  <sheets>
    <sheet name="ORIGINAL" sheetId="1" state="hidden" r:id="rId1"/>
    <sheet name="Hoja4" sheetId="4" state="hidden" r:id="rId2"/>
    <sheet name="Hoja1" sheetId="5" r:id="rId3"/>
  </sheets>
  <definedNames>
    <definedName name="_xlnm._FilterDatabase" localSheetId="0" hidden="1">ORIGINAL!$A$1:$F$167</definedName>
    <definedName name="_xlnm.Print_Area" localSheetId="0">ORIGINAL!$A$1:$I$174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5" l="1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70" i="5" s="1"/>
  <c r="E44" i="5"/>
  <c r="E10" i="5" l="1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9" i="5"/>
  <c r="E41" i="5" l="1"/>
  <c r="I6" i="1" l="1"/>
  <c r="I10" i="1"/>
  <c r="I14" i="1"/>
  <c r="I22" i="1"/>
  <c r="I26" i="1"/>
  <c r="I30" i="1"/>
  <c r="I46" i="1"/>
  <c r="I50" i="1"/>
  <c r="I54" i="1"/>
  <c r="I58" i="1"/>
  <c r="I62" i="1"/>
  <c r="I66" i="1"/>
  <c r="I70" i="1"/>
  <c r="I74" i="1"/>
  <c r="I86" i="1"/>
  <c r="I90" i="1"/>
  <c r="I94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D167" i="1"/>
  <c r="D157" i="1"/>
  <c r="G157" i="1" s="1"/>
  <c r="I157" i="1" s="1"/>
  <c r="D156" i="1"/>
  <c r="D134" i="1"/>
  <c r="D100" i="1"/>
  <c r="D99" i="1"/>
  <c r="G99" i="1" s="1"/>
  <c r="I99" i="1" s="1"/>
  <c r="D97" i="1"/>
  <c r="D93" i="1"/>
  <c r="D83" i="1"/>
  <c r="G83" i="1" s="1"/>
  <c r="I83" i="1" s="1"/>
  <c r="D82" i="1"/>
  <c r="G82" i="1" s="1"/>
  <c r="I82" i="1" s="1"/>
  <c r="D76" i="1"/>
  <c r="G76" i="1" s="1"/>
  <c r="I76" i="1" s="1"/>
  <c r="D70" i="1"/>
  <c r="G70" i="1" s="1"/>
  <c r="D66" i="1"/>
  <c r="D65" i="1"/>
  <c r="G65" i="1" s="1"/>
  <c r="I65" i="1" s="1"/>
  <c r="D63" i="1"/>
  <c r="D45" i="1"/>
  <c r="D41" i="1"/>
  <c r="G41" i="1" s="1"/>
  <c r="I41" i="1" s="1"/>
  <c r="D39" i="1"/>
  <c r="G39" i="1" s="1"/>
  <c r="I39" i="1" s="1"/>
  <c r="D34" i="1"/>
  <c r="D32" i="1"/>
  <c r="D30" i="1"/>
  <c r="D29" i="1"/>
  <c r="G29" i="1" s="1"/>
  <c r="I29" i="1" s="1"/>
  <c r="D27" i="1"/>
  <c r="D25" i="1"/>
  <c r="G25" i="1" s="1"/>
  <c r="I25" i="1" s="1"/>
  <c r="D21" i="1"/>
  <c r="G21" i="1" s="1"/>
  <c r="I21" i="1" s="1"/>
  <c r="D17" i="1"/>
  <c r="G17" i="1" s="1"/>
  <c r="I17" i="1" s="1"/>
  <c r="D16" i="1"/>
  <c r="G16" i="1" s="1"/>
  <c r="I16" i="1" s="1"/>
  <c r="D12" i="1"/>
  <c r="D10" i="1"/>
  <c r="G10" i="1" s="1"/>
  <c r="D8" i="1"/>
  <c r="D7" i="1"/>
  <c r="G7" i="1" s="1"/>
  <c r="I7" i="1" s="1"/>
  <c r="G8" i="1"/>
  <c r="I8" i="1" s="1"/>
  <c r="G12" i="1"/>
  <c r="I12" i="1" s="1"/>
  <c r="G27" i="1"/>
  <c r="I27" i="1" s="1"/>
  <c r="G30" i="1"/>
  <c r="G32" i="1"/>
  <c r="I32" i="1" s="1"/>
  <c r="G34" i="1"/>
  <c r="I34" i="1" s="1"/>
  <c r="G45" i="1"/>
  <c r="I45" i="1" s="1"/>
  <c r="G63" i="1"/>
  <c r="I63" i="1" s="1"/>
  <c r="G66" i="1"/>
  <c r="G71" i="1"/>
  <c r="I71" i="1" s="1"/>
  <c r="G88" i="1"/>
  <c r="I88" i="1" s="1"/>
  <c r="G93" i="1"/>
  <c r="I93" i="1" s="1"/>
  <c r="G97" i="1"/>
  <c r="I97" i="1" s="1"/>
  <c r="G100" i="1"/>
  <c r="I100" i="1" s="1"/>
  <c r="G108" i="1"/>
  <c r="I108" i="1" s="1"/>
  <c r="G124" i="1"/>
  <c r="I124" i="1" s="1"/>
  <c r="G134" i="1"/>
  <c r="G156" i="1"/>
  <c r="I156" i="1" s="1"/>
  <c r="D3" i="1"/>
  <c r="G3" i="1" s="1"/>
  <c r="I3" i="1" s="1"/>
  <c r="D4" i="1"/>
  <c r="G4" i="1" s="1"/>
  <c r="I4" i="1" s="1"/>
  <c r="D5" i="1"/>
  <c r="G5" i="1" s="1"/>
  <c r="I5" i="1" s="1"/>
  <c r="D6" i="1"/>
  <c r="G6" i="1" s="1"/>
  <c r="D9" i="1"/>
  <c r="G9" i="1" s="1"/>
  <c r="I9" i="1" s="1"/>
  <c r="D11" i="1"/>
  <c r="G11" i="1" s="1"/>
  <c r="I11" i="1" s="1"/>
  <c r="D13" i="1"/>
  <c r="G13" i="1" s="1"/>
  <c r="I13" i="1" s="1"/>
  <c r="D14" i="1"/>
  <c r="G14" i="1" s="1"/>
  <c r="D15" i="1"/>
  <c r="G15" i="1" s="1"/>
  <c r="I15" i="1" s="1"/>
  <c r="D18" i="1"/>
  <c r="G18" i="1" s="1"/>
  <c r="I18" i="1" s="1"/>
  <c r="D19" i="1"/>
  <c r="G19" i="1" s="1"/>
  <c r="I19" i="1" s="1"/>
  <c r="D20" i="1"/>
  <c r="G20" i="1" s="1"/>
  <c r="I20" i="1" s="1"/>
  <c r="D22" i="1"/>
  <c r="G22" i="1" s="1"/>
  <c r="D23" i="1"/>
  <c r="G23" i="1" s="1"/>
  <c r="I23" i="1" s="1"/>
  <c r="D24" i="1"/>
  <c r="G24" i="1" s="1"/>
  <c r="I24" i="1" s="1"/>
  <c r="D26" i="1"/>
  <c r="G26" i="1" s="1"/>
  <c r="D28" i="1"/>
  <c r="G28" i="1" s="1"/>
  <c r="I28" i="1" s="1"/>
  <c r="D31" i="1"/>
  <c r="G31" i="1" s="1"/>
  <c r="I31" i="1" s="1"/>
  <c r="D33" i="1"/>
  <c r="G33" i="1" s="1"/>
  <c r="I33" i="1" s="1"/>
  <c r="D35" i="1"/>
  <c r="G35" i="1" s="1"/>
  <c r="I35" i="1" s="1"/>
  <c r="D36" i="1"/>
  <c r="G36" i="1" s="1"/>
  <c r="I36" i="1" s="1"/>
  <c r="D37" i="1"/>
  <c r="G37" i="1" s="1"/>
  <c r="I37" i="1" s="1"/>
  <c r="D38" i="1"/>
  <c r="G38" i="1" s="1"/>
  <c r="I38" i="1" s="1"/>
  <c r="D40" i="1"/>
  <c r="G40" i="1" s="1"/>
  <c r="I40" i="1" s="1"/>
  <c r="D42" i="1"/>
  <c r="G42" i="1" s="1"/>
  <c r="I42" i="1" s="1"/>
  <c r="D43" i="1"/>
  <c r="G43" i="1" s="1"/>
  <c r="I43" i="1" s="1"/>
  <c r="D44" i="1"/>
  <c r="G44" i="1" s="1"/>
  <c r="I44" i="1" s="1"/>
  <c r="D46" i="1"/>
  <c r="G46" i="1" s="1"/>
  <c r="D47" i="1"/>
  <c r="G47" i="1" s="1"/>
  <c r="I47" i="1" s="1"/>
  <c r="D48" i="1"/>
  <c r="G48" i="1" s="1"/>
  <c r="I48" i="1" s="1"/>
  <c r="D49" i="1"/>
  <c r="G49" i="1" s="1"/>
  <c r="I49" i="1" s="1"/>
  <c r="D50" i="1"/>
  <c r="G50" i="1" s="1"/>
  <c r="D51" i="1"/>
  <c r="G51" i="1" s="1"/>
  <c r="I51" i="1" s="1"/>
  <c r="D52" i="1"/>
  <c r="G52" i="1" s="1"/>
  <c r="I52" i="1" s="1"/>
  <c r="D53" i="1"/>
  <c r="G53" i="1" s="1"/>
  <c r="I53" i="1" s="1"/>
  <c r="D54" i="1"/>
  <c r="G54" i="1" s="1"/>
  <c r="D55" i="1"/>
  <c r="G55" i="1" s="1"/>
  <c r="I55" i="1" s="1"/>
  <c r="D56" i="1"/>
  <c r="G56" i="1" s="1"/>
  <c r="I56" i="1" s="1"/>
  <c r="D57" i="1"/>
  <c r="G57" i="1" s="1"/>
  <c r="I57" i="1" s="1"/>
  <c r="D58" i="1"/>
  <c r="G58" i="1" s="1"/>
  <c r="D59" i="1"/>
  <c r="G59" i="1" s="1"/>
  <c r="I59" i="1" s="1"/>
  <c r="D60" i="1"/>
  <c r="G60" i="1" s="1"/>
  <c r="I60" i="1" s="1"/>
  <c r="D61" i="1"/>
  <c r="G61" i="1" s="1"/>
  <c r="I61" i="1" s="1"/>
  <c r="D62" i="1"/>
  <c r="G62" i="1" s="1"/>
  <c r="D64" i="1"/>
  <c r="G64" i="1" s="1"/>
  <c r="I64" i="1" s="1"/>
  <c r="D67" i="1"/>
  <c r="G67" i="1" s="1"/>
  <c r="I67" i="1" s="1"/>
  <c r="D68" i="1"/>
  <c r="G68" i="1" s="1"/>
  <c r="I68" i="1" s="1"/>
  <c r="D69" i="1"/>
  <c r="G69" i="1" s="1"/>
  <c r="I69" i="1" s="1"/>
  <c r="D71" i="1"/>
  <c r="D72" i="1"/>
  <c r="G72" i="1" s="1"/>
  <c r="I72" i="1" s="1"/>
  <c r="D73" i="1"/>
  <c r="G73" i="1" s="1"/>
  <c r="I73" i="1" s="1"/>
  <c r="D74" i="1"/>
  <c r="G74" i="1" s="1"/>
  <c r="D75" i="1"/>
  <c r="G75" i="1" s="1"/>
  <c r="I75" i="1" s="1"/>
  <c r="D77" i="1"/>
  <c r="G77" i="1" s="1"/>
  <c r="I77" i="1" s="1"/>
  <c r="D78" i="1"/>
  <c r="G78" i="1" s="1"/>
  <c r="I78" i="1" s="1"/>
  <c r="D79" i="1"/>
  <c r="G79" i="1" s="1"/>
  <c r="I79" i="1" s="1"/>
  <c r="D80" i="1"/>
  <c r="G80" i="1" s="1"/>
  <c r="I80" i="1" s="1"/>
  <c r="D81" i="1"/>
  <c r="G81" i="1" s="1"/>
  <c r="I81" i="1" s="1"/>
  <c r="D84" i="1"/>
  <c r="G84" i="1" s="1"/>
  <c r="I84" i="1" s="1"/>
  <c r="D85" i="1"/>
  <c r="G85" i="1" s="1"/>
  <c r="I85" i="1" s="1"/>
  <c r="D86" i="1"/>
  <c r="G86" i="1" s="1"/>
  <c r="D87" i="1"/>
  <c r="G87" i="1" s="1"/>
  <c r="I87" i="1" s="1"/>
  <c r="D88" i="1"/>
  <c r="D89" i="1"/>
  <c r="G89" i="1" s="1"/>
  <c r="I89" i="1" s="1"/>
  <c r="D90" i="1"/>
  <c r="G90" i="1" s="1"/>
  <c r="D91" i="1"/>
  <c r="G91" i="1" s="1"/>
  <c r="I91" i="1" s="1"/>
  <c r="D92" i="1"/>
  <c r="G92" i="1" s="1"/>
  <c r="I92" i="1" s="1"/>
  <c r="D94" i="1"/>
  <c r="G94" i="1" s="1"/>
  <c r="D95" i="1"/>
  <c r="G95" i="1" s="1"/>
  <c r="I95" i="1" s="1"/>
  <c r="D96" i="1"/>
  <c r="G96" i="1" s="1"/>
  <c r="I96" i="1" s="1"/>
  <c r="D98" i="1"/>
  <c r="G98" i="1" s="1"/>
  <c r="I98" i="1" s="1"/>
  <c r="D101" i="1"/>
  <c r="G101" i="1" s="1"/>
  <c r="I101" i="1" s="1"/>
  <c r="D102" i="1"/>
  <c r="G102" i="1" s="1"/>
  <c r="D103" i="1"/>
  <c r="G103" i="1" s="1"/>
  <c r="I103" i="1" s="1"/>
  <c r="D104" i="1"/>
  <c r="G104" i="1" s="1"/>
  <c r="I104" i="1" s="1"/>
  <c r="D105" i="1"/>
  <c r="G105" i="1" s="1"/>
  <c r="I105" i="1" s="1"/>
  <c r="D106" i="1"/>
  <c r="G106" i="1" s="1"/>
  <c r="D107" i="1"/>
  <c r="G107" i="1" s="1"/>
  <c r="I107" i="1" s="1"/>
  <c r="D108" i="1"/>
  <c r="D109" i="1"/>
  <c r="G109" i="1" s="1"/>
  <c r="I109" i="1" s="1"/>
  <c r="D110" i="1"/>
  <c r="G110" i="1" s="1"/>
  <c r="D111" i="1"/>
  <c r="G111" i="1" s="1"/>
  <c r="I111" i="1" s="1"/>
  <c r="D112" i="1"/>
  <c r="G112" i="1" s="1"/>
  <c r="I112" i="1" s="1"/>
  <c r="D113" i="1"/>
  <c r="G113" i="1" s="1"/>
  <c r="I113" i="1" s="1"/>
  <c r="D114" i="1"/>
  <c r="G114" i="1" s="1"/>
  <c r="D115" i="1"/>
  <c r="G115" i="1" s="1"/>
  <c r="I115" i="1" s="1"/>
  <c r="D116" i="1"/>
  <c r="G116" i="1" s="1"/>
  <c r="I116" i="1" s="1"/>
  <c r="D117" i="1"/>
  <c r="G117" i="1" s="1"/>
  <c r="I117" i="1" s="1"/>
  <c r="D118" i="1"/>
  <c r="G118" i="1" s="1"/>
  <c r="D119" i="1"/>
  <c r="G119" i="1" s="1"/>
  <c r="I119" i="1" s="1"/>
  <c r="D120" i="1"/>
  <c r="G120" i="1" s="1"/>
  <c r="I120" i="1" s="1"/>
  <c r="D121" i="1"/>
  <c r="G121" i="1" s="1"/>
  <c r="I121" i="1" s="1"/>
  <c r="D122" i="1"/>
  <c r="G122" i="1" s="1"/>
  <c r="D123" i="1"/>
  <c r="G123" i="1" s="1"/>
  <c r="I123" i="1" s="1"/>
  <c r="D124" i="1"/>
  <c r="D125" i="1"/>
  <c r="G125" i="1" s="1"/>
  <c r="I125" i="1" s="1"/>
  <c r="D126" i="1"/>
  <c r="G126" i="1" s="1"/>
  <c r="D127" i="1"/>
  <c r="G127" i="1" s="1"/>
  <c r="I127" i="1" s="1"/>
  <c r="D128" i="1"/>
  <c r="G128" i="1" s="1"/>
  <c r="I128" i="1" s="1"/>
  <c r="D129" i="1"/>
  <c r="G129" i="1" s="1"/>
  <c r="I129" i="1" s="1"/>
  <c r="D130" i="1"/>
  <c r="G130" i="1" s="1"/>
  <c r="D131" i="1"/>
  <c r="G131" i="1" s="1"/>
  <c r="I131" i="1" s="1"/>
  <c r="D132" i="1"/>
  <c r="G132" i="1" s="1"/>
  <c r="I132" i="1" s="1"/>
  <c r="D133" i="1"/>
  <c r="G133" i="1" s="1"/>
  <c r="I133" i="1" s="1"/>
  <c r="D135" i="1"/>
  <c r="G135" i="1" s="1"/>
  <c r="I135" i="1" s="1"/>
  <c r="D136" i="1"/>
  <c r="G136" i="1" s="1"/>
  <c r="I136" i="1" s="1"/>
  <c r="D137" i="1"/>
  <c r="G137" i="1" s="1"/>
  <c r="I137" i="1" s="1"/>
  <c r="D138" i="1"/>
  <c r="G138" i="1" s="1"/>
  <c r="D139" i="1"/>
  <c r="G139" i="1" s="1"/>
  <c r="I139" i="1" s="1"/>
  <c r="D140" i="1"/>
  <c r="G140" i="1" s="1"/>
  <c r="I140" i="1" s="1"/>
  <c r="D141" i="1"/>
  <c r="G141" i="1" s="1"/>
  <c r="I141" i="1" s="1"/>
  <c r="D142" i="1"/>
  <c r="G142" i="1" s="1"/>
  <c r="D143" i="1"/>
  <c r="G143" i="1" s="1"/>
  <c r="I143" i="1" s="1"/>
  <c r="D144" i="1"/>
  <c r="G144" i="1" s="1"/>
  <c r="I144" i="1" s="1"/>
  <c r="D145" i="1"/>
  <c r="G145" i="1" s="1"/>
  <c r="I145" i="1" s="1"/>
  <c r="D146" i="1"/>
  <c r="G146" i="1" s="1"/>
  <c r="D147" i="1"/>
  <c r="G147" i="1" s="1"/>
  <c r="I147" i="1" s="1"/>
  <c r="D148" i="1"/>
  <c r="G148" i="1" s="1"/>
  <c r="I148" i="1" s="1"/>
  <c r="D149" i="1"/>
  <c r="G149" i="1" s="1"/>
  <c r="I149" i="1" s="1"/>
  <c r="D150" i="1"/>
  <c r="G150" i="1" s="1"/>
  <c r="D151" i="1"/>
  <c r="G151" i="1" s="1"/>
  <c r="I151" i="1" s="1"/>
  <c r="D152" i="1"/>
  <c r="G152" i="1" s="1"/>
  <c r="I152" i="1" s="1"/>
  <c r="D153" i="1"/>
  <c r="G153" i="1" s="1"/>
  <c r="I153" i="1" s="1"/>
  <c r="D154" i="1"/>
  <c r="G154" i="1" s="1"/>
  <c r="D155" i="1"/>
  <c r="G155" i="1" s="1"/>
  <c r="I155" i="1" s="1"/>
  <c r="D158" i="1"/>
  <c r="G158" i="1" s="1"/>
  <c r="I158" i="1" s="1"/>
  <c r="D159" i="1"/>
  <c r="G159" i="1" s="1"/>
  <c r="I159" i="1" s="1"/>
  <c r="D160" i="1"/>
  <c r="G160" i="1" s="1"/>
  <c r="I160" i="1" s="1"/>
  <c r="D161" i="1"/>
  <c r="G161" i="1" s="1"/>
  <c r="I161" i="1" s="1"/>
  <c r="D162" i="1"/>
  <c r="G162" i="1" s="1"/>
  <c r="I162" i="1" s="1"/>
  <c r="D163" i="1"/>
  <c r="G163" i="1" s="1"/>
  <c r="I163" i="1" s="1"/>
  <c r="D164" i="1"/>
  <c r="G164" i="1" s="1"/>
  <c r="I164" i="1" s="1"/>
  <c r="D165" i="1"/>
  <c r="G165" i="1" s="1"/>
  <c r="I165" i="1" s="1"/>
  <c r="D166" i="1"/>
  <c r="G166" i="1" s="1"/>
  <c r="I166" i="1" s="1"/>
  <c r="G167" i="1"/>
  <c r="I167" i="1" s="1"/>
  <c r="D2" i="1"/>
  <c r="G2" i="1" s="1"/>
  <c r="I2" i="1" s="1"/>
</calcChain>
</file>

<file path=xl/sharedStrings.xml><?xml version="1.0" encoding="utf-8"?>
<sst xmlns="http://schemas.openxmlformats.org/spreadsheetml/2006/main" count="615" uniqueCount="435">
  <si>
    <t>SKU</t>
  </si>
  <si>
    <t>Descripción</t>
  </si>
  <si>
    <t>Inventario Disponible</t>
  </si>
  <si>
    <t>M1 a +M12</t>
  </si>
  <si>
    <t>87845</t>
  </si>
  <si>
    <t>SET 4 CANISTERS XL</t>
  </si>
  <si>
    <t>+M12</t>
  </si>
  <si>
    <t>97844</t>
  </si>
  <si>
    <t>CANISTER APILABLES</t>
  </si>
  <si>
    <t>86800</t>
  </si>
  <si>
    <t>6PACK MINI JARS</t>
  </si>
  <si>
    <t>64938</t>
  </si>
  <si>
    <t>CANISTER INOX MOROCAN 4PIEZAS</t>
  </si>
  <si>
    <t>43032</t>
  </si>
  <si>
    <t>ESCURRIDOR FABERWARE CH</t>
  </si>
  <si>
    <t>87838</t>
  </si>
  <si>
    <t>SALERO Y PIMIENTERO</t>
  </si>
  <si>
    <t>58593</t>
  </si>
  <si>
    <t>BATERIA 8 PZS DOMINO ROJA</t>
  </si>
  <si>
    <t>M8</t>
  </si>
  <si>
    <t>4046670</t>
  </si>
  <si>
    <t>OLLA 24CM VASCONIA BASICO ROJO</t>
  </si>
  <si>
    <t>97677</t>
  </si>
  <si>
    <t>CAZO MANDY 18 CM C/TV</t>
  </si>
  <si>
    <t>M5</t>
  </si>
  <si>
    <t>51839</t>
  </si>
  <si>
    <t>2PACK CACEROLA 22/24CM ANT/NAT</t>
  </si>
  <si>
    <t>M11</t>
  </si>
  <si>
    <t>4046694</t>
  </si>
  <si>
    <t>CAZO REC 18CM VASC BASICO ROJO</t>
  </si>
  <si>
    <t>4022230</t>
  </si>
  <si>
    <t>CAZO RECTO 18CM MASTER</t>
  </si>
  <si>
    <t>M9</t>
  </si>
  <si>
    <t>57367</t>
  </si>
  <si>
    <t>3 PACK OLLA Y BUDINERA ROJA</t>
  </si>
  <si>
    <t>96922</t>
  </si>
  <si>
    <t>ARROCERA 28CM CHAMPAGNE INDV</t>
  </si>
  <si>
    <t>4022216</t>
  </si>
  <si>
    <t>OLLA 24 CM MASTER</t>
  </si>
  <si>
    <t>57374</t>
  </si>
  <si>
    <t>3 PACK OLLA Y BUDINERA AZUL</t>
  </si>
  <si>
    <t>M12</t>
  </si>
  <si>
    <t>4022247</t>
  </si>
  <si>
    <t>GUISERA 24 CM MASTER</t>
  </si>
  <si>
    <t>4003802</t>
  </si>
  <si>
    <t>CAZO COMBADO C/ANTIADHE 20CM</t>
  </si>
  <si>
    <t>85117</t>
  </si>
  <si>
    <t>BUD C/TV 22CM GREEN CASAMDA</t>
  </si>
  <si>
    <t>4003741</t>
  </si>
  <si>
    <t>CACEROLA C/ANTIADHEREN 22CM</t>
  </si>
  <si>
    <t>31039</t>
  </si>
  <si>
    <t>CAZO C/TVDR 18CM TND RJ EK</t>
  </si>
  <si>
    <t>4010176</t>
  </si>
  <si>
    <t>COLADOR PURE 22 CM DURALUM</t>
  </si>
  <si>
    <t>M6</t>
  </si>
  <si>
    <t>31718</t>
  </si>
  <si>
    <t>OLLA 22CM C/TV CARMELO</t>
  </si>
  <si>
    <t>80043</t>
  </si>
  <si>
    <t>CZOR 18CM 1.0 A 1.5MM COLORES</t>
  </si>
  <si>
    <t>4003796</t>
  </si>
  <si>
    <t>CAZO COMBADO C/ANTIADHE 18CM</t>
  </si>
  <si>
    <t>4003734</t>
  </si>
  <si>
    <t>CACEROLA C/ANTIADHEREN 20CM</t>
  </si>
  <si>
    <t>970120</t>
  </si>
  <si>
    <t>SRT 18CM(1.35MM)CHA MQ300000EG</t>
  </si>
  <si>
    <t>M7</t>
  </si>
  <si>
    <t>29395</t>
  </si>
  <si>
    <t>CUB. SWIRL 20PZ INT.</t>
  </si>
  <si>
    <t>83694</t>
  </si>
  <si>
    <t>TABLA 20X29X2CM MANDY EX</t>
  </si>
  <si>
    <t>4041811</t>
  </si>
  <si>
    <t>CUCHILLO DESTAZADOR 6" POM</t>
  </si>
  <si>
    <t>31786442</t>
  </si>
  <si>
    <t>TABLA MADERA PALETA 7X14</t>
  </si>
  <si>
    <t>55967</t>
  </si>
  <si>
    <t>SET 3PZ CUCHI Y TABLA INFINITY</t>
  </si>
  <si>
    <t>4046632</t>
  </si>
  <si>
    <t>OLLA COCRAP VASMASTER 6L</t>
  </si>
  <si>
    <t>76535</t>
  </si>
  <si>
    <t>MANGO TAPA PRESTO CLASSIC</t>
  </si>
  <si>
    <t>SART 20CM 2.1MM</t>
  </si>
  <si>
    <t>SARTEN DELEITE 22CM F.SABOR</t>
  </si>
  <si>
    <t>87241</t>
  </si>
  <si>
    <t>TAZA DE VIAJE DE VIDRIO 350ML</t>
  </si>
  <si>
    <t>92245</t>
  </si>
  <si>
    <t>CANISTER COFFEE CAFET</t>
  </si>
  <si>
    <t>92252</t>
  </si>
  <si>
    <t>CANISTER SUGAR CAFET</t>
  </si>
  <si>
    <t>93488</t>
  </si>
  <si>
    <t>TERMO ACERO INOX. 473ML</t>
  </si>
  <si>
    <t>99848</t>
  </si>
  <si>
    <t>TERMO 600ML AMPOLLA SENSE</t>
  </si>
  <si>
    <t>92269</t>
  </si>
  <si>
    <t>CANISTER TEA CAFET</t>
  </si>
  <si>
    <t>89016</t>
  </si>
  <si>
    <t>TAZA TERMO AI 500 ML</t>
  </si>
  <si>
    <t>92719</t>
  </si>
  <si>
    <t>TAZA PUNTOS CAFETIERE</t>
  </si>
  <si>
    <t>73572</t>
  </si>
  <si>
    <t>BOTELLIN 830ML PC SENSE</t>
  </si>
  <si>
    <t>92566</t>
  </si>
  <si>
    <t>SET 4 TAZAS EXPRESO</t>
  </si>
  <si>
    <t>92726</t>
  </si>
  <si>
    <t>TAZA LINEAS CAFETIERE</t>
  </si>
  <si>
    <t>92603</t>
  </si>
  <si>
    <t>TERMO LINEAS CAFETIERE</t>
  </si>
  <si>
    <t>92542</t>
  </si>
  <si>
    <t>TAZA DOBLE EXPRESO</t>
  </si>
  <si>
    <t>92924</t>
  </si>
  <si>
    <t>VASO POPOTE HABANA 473 ML</t>
  </si>
  <si>
    <t>61982</t>
  </si>
  <si>
    <t>12 MINI MUFFIN GRIP EK.</t>
  </si>
  <si>
    <t>38038</t>
  </si>
  <si>
    <t>CERNIDOR PP</t>
  </si>
  <si>
    <t>4047295</t>
  </si>
  <si>
    <t>MOLDE CUADRADO SPATTER</t>
  </si>
  <si>
    <t>4047288</t>
  </si>
  <si>
    <t>MOLDE REDONDO SPATTER</t>
  </si>
  <si>
    <t>4045512</t>
  </si>
  <si>
    <t>MOLDE 12 MUFFIN TD</t>
  </si>
  <si>
    <t>29265</t>
  </si>
  <si>
    <t>RODILLO REPOSTERO EK AI</t>
  </si>
  <si>
    <t>4041125</t>
  </si>
  <si>
    <t>MOLDE MULTI. FIG.MIX. SILIC.</t>
  </si>
  <si>
    <t>62378</t>
  </si>
  <si>
    <t>NAVIDAD K12 PZ BD</t>
  </si>
  <si>
    <t>4045451</t>
  </si>
  <si>
    <t>MOLDE PAN TD</t>
  </si>
  <si>
    <t>4045499</t>
  </si>
  <si>
    <t>CHAROLA GALLETAS TD</t>
  </si>
  <si>
    <t>63375</t>
  </si>
  <si>
    <t>JGO MOLD MAS JGO ESPAT Y BROCH</t>
  </si>
  <si>
    <t>58203</t>
  </si>
  <si>
    <t>RODILLO RS</t>
  </si>
  <si>
    <t>59071</t>
  </si>
  <si>
    <t>SET CORTA 17PZ NAVID. BD.</t>
  </si>
  <si>
    <t>88774</t>
  </si>
  <si>
    <t>MOLDE 6 MUFFIN HABANA</t>
  </si>
  <si>
    <t>63313</t>
  </si>
  <si>
    <t>JGO 6 CUCHARAS MEDIDORAS</t>
  </si>
  <si>
    <t>4022926</t>
  </si>
  <si>
    <t>MOLDE PAN GOLD 23 CM</t>
  </si>
  <si>
    <t>4023060</t>
  </si>
  <si>
    <t>ESPATULA SILICON GOLD</t>
  </si>
  <si>
    <t>73206</t>
  </si>
  <si>
    <t>73190</t>
  </si>
  <si>
    <t>SARTEN DELEITE 22CM F.MAGIA</t>
  </si>
  <si>
    <t>48877</t>
  </si>
  <si>
    <t>WOK 28CM ESMALTADO A. MARINO</t>
  </si>
  <si>
    <t>32296</t>
  </si>
  <si>
    <t>BATERIA 4PZAS MOTEADA NEGRO</t>
  </si>
  <si>
    <t>32289</t>
  </si>
  <si>
    <t>BATERIA 4PZAS MOTEADA VERDE</t>
  </si>
  <si>
    <t>4045130</t>
  </si>
  <si>
    <t>SRT 24CM NGR V.BASIC</t>
  </si>
  <si>
    <t>88058642</t>
  </si>
  <si>
    <t>OLLA PROF 8QT RJO V.COOKS</t>
  </si>
  <si>
    <t>99367</t>
  </si>
  <si>
    <t>SET CACEROLAS MAY</t>
  </si>
  <si>
    <t>4041194</t>
  </si>
  <si>
    <t>SRT 28CM AZUL      VIVA</t>
  </si>
  <si>
    <t>4045161</t>
  </si>
  <si>
    <t>SRT 24CM AZUL     V.BASIC</t>
  </si>
  <si>
    <t>64389</t>
  </si>
  <si>
    <t>JUEGO 2 SARTENES ADANA</t>
  </si>
  <si>
    <t>4042443</t>
  </si>
  <si>
    <t>CACE 20CM NGR V.COLORS RUS GRA</t>
  </si>
  <si>
    <t>4024180</t>
  </si>
  <si>
    <t>3 PACK VIVA COLORS</t>
  </si>
  <si>
    <t>4042511</t>
  </si>
  <si>
    <t>SRT 24CM GRS V.COLORS RUS GRAN</t>
  </si>
  <si>
    <t>48907</t>
  </si>
  <si>
    <t>OLLA 24CM EK ESM AZUL M</t>
  </si>
  <si>
    <t>4042504</t>
  </si>
  <si>
    <t>SRT 20CM GSR V.COLORS RUS GRAN</t>
  </si>
  <si>
    <t>52089</t>
  </si>
  <si>
    <t>SARTENES AZUL C/UTENSILIOS</t>
  </si>
  <si>
    <t>79970</t>
  </si>
  <si>
    <t>ARROCERA 24CM GRIS 59 C/TV</t>
  </si>
  <si>
    <t>4045659</t>
  </si>
  <si>
    <t>SRT 18CM VDE PASTV.HUEVERITO</t>
  </si>
  <si>
    <t>4017892</t>
  </si>
  <si>
    <t>OLLA C/TAPA 20cm</t>
  </si>
  <si>
    <t>4049732</t>
  </si>
  <si>
    <t>SRT.26CM ELEMENTAL MIX COLOR</t>
  </si>
  <si>
    <t>69667</t>
  </si>
  <si>
    <t>ARROCERA  24CM C/T  PELTRE VDE</t>
  </si>
  <si>
    <t>4034684</t>
  </si>
  <si>
    <t>CAZO  16CM C/T VAS PELTRE AZUL</t>
  </si>
  <si>
    <t>73282</t>
  </si>
  <si>
    <t>2 PACK 20/24 PULIDOS AVON</t>
  </si>
  <si>
    <t>54717</t>
  </si>
  <si>
    <t>2 PACK 24/26 VERDE/GRIS AVON</t>
  </si>
  <si>
    <t>98582</t>
  </si>
  <si>
    <t>5 PACK WOK NEGRO</t>
  </si>
  <si>
    <t>73251</t>
  </si>
  <si>
    <t>6 PACK VIOLET FIELD AVON</t>
  </si>
  <si>
    <t>62507</t>
  </si>
  <si>
    <t>SARTEN INFINITY 30CM</t>
  </si>
  <si>
    <t>4048513</t>
  </si>
  <si>
    <t>WOK 28 CM VASCONIA BASICO ROJO</t>
  </si>
  <si>
    <t>4048506</t>
  </si>
  <si>
    <t>WOK 28 CM VASCONIA BASICO AZUL</t>
  </si>
  <si>
    <t>31978</t>
  </si>
  <si>
    <t>5 PACK FISHPAN ROJO</t>
  </si>
  <si>
    <t>97110</t>
  </si>
  <si>
    <t>JUEGO 2 SARTENES 20/24 CM IND</t>
  </si>
  <si>
    <t>65966</t>
  </si>
  <si>
    <t>WOK 28CM VANGUARDIA ROJO</t>
  </si>
  <si>
    <t>65911</t>
  </si>
  <si>
    <t>SARTEN 20 CM VANGUARDIA ROJO</t>
  </si>
  <si>
    <t>68738</t>
  </si>
  <si>
    <t>COMAL 30 CM DELEITE</t>
  </si>
  <si>
    <t>4048537</t>
  </si>
  <si>
    <t>CREPERA 28CM BASICOS ROJO</t>
  </si>
  <si>
    <t>65744</t>
  </si>
  <si>
    <t>WOK 28CM PHOTOPAINT BA VERDE</t>
  </si>
  <si>
    <t>58586</t>
  </si>
  <si>
    <t>2PACK SARTEN/GUISERA(CHAM/ROJO</t>
  </si>
  <si>
    <t>81928</t>
  </si>
  <si>
    <t>4 PACK GRANT NEGRO</t>
  </si>
  <si>
    <t>54199</t>
  </si>
  <si>
    <t>2 PACK IVYSTONE</t>
  </si>
  <si>
    <t>65751</t>
  </si>
  <si>
    <t>CREPERA 28CM PHOTOPAINT BA VER</t>
  </si>
  <si>
    <t>4021417</t>
  </si>
  <si>
    <t>SARTEN 20CM VASCONIA GRANITE</t>
  </si>
  <si>
    <t>62491</t>
  </si>
  <si>
    <t>SARTEN INFINITY 26CM</t>
  </si>
  <si>
    <t>4043006</t>
  </si>
  <si>
    <t>SRT 24CM INSTANTES 2.1</t>
  </si>
  <si>
    <t>65713</t>
  </si>
  <si>
    <t>WOK 28CM PHOTOPAINT BA AQUA</t>
  </si>
  <si>
    <t>87067</t>
  </si>
  <si>
    <t>SRT ERGONOMIC 20CM EASYCLEAN</t>
  </si>
  <si>
    <t>79536</t>
  </si>
  <si>
    <t>2 PACK SPRING KRAFT</t>
  </si>
  <si>
    <t>42837</t>
  </si>
  <si>
    <t>WOK 28CM ENDURA</t>
  </si>
  <si>
    <t>05542</t>
  </si>
  <si>
    <t>SARTEN 30 CM ENDURA NEGRO</t>
  </si>
  <si>
    <t>80034</t>
  </si>
  <si>
    <t>47269</t>
  </si>
  <si>
    <t>2 PACK GUARDA ESPACIO</t>
  </si>
  <si>
    <t>86527</t>
  </si>
  <si>
    <t>SRT MANDY DECORA 24CM TRIANGLE</t>
  </si>
  <si>
    <t>29005</t>
  </si>
  <si>
    <t>SARTEN 24CM EK MORADO</t>
  </si>
  <si>
    <t>4014358</t>
  </si>
  <si>
    <t>12.0IN ROUND GRIDDLE (CAMISA)</t>
  </si>
  <si>
    <t>31961</t>
  </si>
  <si>
    <t>SARTEN GRANT 24CM AZUL</t>
  </si>
  <si>
    <t>84011</t>
  </si>
  <si>
    <t>SARTEN 20CM CASAMODA GREE</t>
  </si>
  <si>
    <t>4024005</t>
  </si>
  <si>
    <t>SET 5PZA RJO CJA TEMPO ALLEGRO</t>
  </si>
  <si>
    <t>31203215</t>
  </si>
  <si>
    <t>FW COLADOR FRESA CON APERTURA</t>
  </si>
  <si>
    <t>70670</t>
  </si>
  <si>
    <t>TRITURADOR DE AJOS VANGUARDIA</t>
  </si>
  <si>
    <t>70922</t>
  </si>
  <si>
    <t>SET DE UTENSILIOS CURVO  ROJO</t>
  </si>
  <si>
    <t>42721</t>
  </si>
  <si>
    <t>FW SET 2 PZAS COLADORES</t>
  </si>
  <si>
    <t>81485</t>
  </si>
  <si>
    <t>EXPRIMIDOR MIX</t>
  </si>
  <si>
    <t>78058</t>
  </si>
  <si>
    <t>SET DE 7 UTENSILIOS MANDY ROJO</t>
  </si>
  <si>
    <t>16906</t>
  </si>
  <si>
    <t>REBANADOR DE JITOMATE ROSA</t>
  </si>
  <si>
    <t>4041507</t>
  </si>
  <si>
    <t>COLADOR 10CM MIX COLOR</t>
  </si>
  <si>
    <t>42752</t>
  </si>
  <si>
    <t>FW PRO SET 3 PZAS TAPAS BOWL</t>
  </si>
  <si>
    <t>70779</t>
  </si>
  <si>
    <t>CUCHARA RAN VANGUARDIA</t>
  </si>
  <si>
    <t>38922</t>
  </si>
  <si>
    <t>PELADOR GIRATORIO SENSE</t>
  </si>
  <si>
    <t>53819</t>
  </si>
  <si>
    <t>KA RALLADOR PLANO NEGRO</t>
  </si>
  <si>
    <t>70601</t>
  </si>
  <si>
    <t>RALLADOR PLANO VANGUARDIA</t>
  </si>
  <si>
    <t>45548</t>
  </si>
  <si>
    <t>KA CORTADOR DE PIZZA NEGRO</t>
  </si>
  <si>
    <t>4025132</t>
  </si>
  <si>
    <t>SET 5PZAS TEMPO RJO EN BOLSA</t>
  </si>
  <si>
    <t>42783</t>
  </si>
  <si>
    <t>FW PRO RICE N SLICE</t>
  </si>
  <si>
    <t>4045055</t>
  </si>
  <si>
    <t>MACHACADOR ACERO INOX</t>
  </si>
  <si>
    <t>4045024</t>
  </si>
  <si>
    <t>VOLTEADOR LISO ACERO INOX</t>
  </si>
  <si>
    <t>45579</t>
  </si>
  <si>
    <t>KA BATIDOR NEGRO</t>
  </si>
  <si>
    <t>70595</t>
  </si>
  <si>
    <t>CUCHARA HELADO VANGUARDIA</t>
  </si>
  <si>
    <t>42769</t>
  </si>
  <si>
    <t>FW SET 4PZAS FOOD HUGGERS</t>
  </si>
  <si>
    <t>45593</t>
  </si>
  <si>
    <t>KA PELADOR EN Y NEGRO</t>
  </si>
  <si>
    <t>45562</t>
  </si>
  <si>
    <t>KA ESPATULA MIXER NEGRO</t>
  </si>
  <si>
    <t>4043556</t>
  </si>
  <si>
    <t>MACHACADOR TEMPO NGR</t>
  </si>
  <si>
    <t>44558</t>
  </si>
  <si>
    <t>KA  VOLTEADOR LISO NEGRO</t>
  </si>
  <si>
    <t>44541</t>
  </si>
  <si>
    <t>KA CUCHARA RANURADA NEGRA</t>
  </si>
  <si>
    <t>70717</t>
  </si>
  <si>
    <t>LAMINADOR DE QUESO VANGUARDIA</t>
  </si>
  <si>
    <t>44787</t>
  </si>
  <si>
    <t>KA VOLTEADOR LISO MADERA</t>
  </si>
  <si>
    <t>44565</t>
  </si>
  <si>
    <t>KA MACHACADOR NEGRO</t>
  </si>
  <si>
    <t>12014</t>
  </si>
  <si>
    <t>ESPUMADERA BASICOS</t>
  </si>
  <si>
    <t>12076</t>
  </si>
  <si>
    <t>MACHACADOR BASICOS</t>
  </si>
  <si>
    <t>17231</t>
  </si>
  <si>
    <t>PELADOR MANDY</t>
  </si>
  <si>
    <t>44763</t>
  </si>
  <si>
    <t>KA CUCHARA LISA MADERA</t>
  </si>
  <si>
    <t>28411</t>
  </si>
  <si>
    <t>CUCHARA LISA ETHNIC</t>
  </si>
  <si>
    <t>36006072</t>
  </si>
  <si>
    <t>TENEDOR LILLO PE.</t>
  </si>
  <si>
    <t>45586</t>
  </si>
  <si>
    <t>KA PELADOR NEGRO</t>
  </si>
  <si>
    <t>33262</t>
  </si>
  <si>
    <t>CUCHARON TAIYARI</t>
  </si>
  <si>
    <t>4045017</t>
  </si>
  <si>
    <t>CUCHARA RAN ACERO INOX</t>
  </si>
  <si>
    <t>28756</t>
  </si>
  <si>
    <t>VOLTEADOR RANURADO ETHNIC</t>
  </si>
  <si>
    <t>33286</t>
  </si>
  <si>
    <t>VOLTEADOR RAN TAIYARI</t>
  </si>
  <si>
    <t>38489</t>
  </si>
  <si>
    <t>PLATO ENSALADA SENSE</t>
  </si>
  <si>
    <t>4019148</t>
  </si>
  <si>
    <t>OLLA BAJA RECTA 32 CM</t>
  </si>
  <si>
    <t>57404</t>
  </si>
  <si>
    <t>VAPORERA 34 CM EKCO</t>
  </si>
  <si>
    <t>4019155</t>
  </si>
  <si>
    <t>OLLA BAJA RECTA 34 CM</t>
  </si>
  <si>
    <t>SP</t>
  </si>
  <si>
    <t>Costo Unitario</t>
  </si>
  <si>
    <t xml:space="preserve">Guadalupe Pinales </t>
  </si>
  <si>
    <t xml:space="preserve">Direccion de Ventas </t>
  </si>
  <si>
    <t xml:space="preserve">8 de Noviembre 2019 </t>
  </si>
  <si>
    <t>PRECIO A FACTURAR</t>
  </si>
  <si>
    <t>%MARGEN NETO</t>
  </si>
  <si>
    <t>MARGEN BRUTO</t>
  </si>
  <si>
    <t>4029505</t>
  </si>
  <si>
    <t>TABLA BB M VASCONIA ORO</t>
  </si>
  <si>
    <t>JARRA CHOCOLATERA 1.5L</t>
  </si>
  <si>
    <t>18849</t>
  </si>
  <si>
    <t>WOK 28CM DELEITE AZUL</t>
  </si>
  <si>
    <t>19389</t>
  </si>
  <si>
    <t>WOK 28CM DELEITE NEGRO</t>
  </si>
  <si>
    <t>84455</t>
  </si>
  <si>
    <t>SARTEN PROFUNDO 22CM AZUL</t>
  </si>
  <si>
    <t>84462</t>
  </si>
  <si>
    <t>SARTEN PROFUNDO 22CM GRIS</t>
  </si>
  <si>
    <t>TOTAL</t>
  </si>
  <si>
    <t>CODIGO</t>
  </si>
  <si>
    <t>DESCRIPCION</t>
  </si>
  <si>
    <t>PEDIDO PIEZAS</t>
  </si>
  <si>
    <t>CUCHARON DELEITE</t>
  </si>
  <si>
    <t>COLADOR 8 CM ORILLA REDONDA</t>
  </si>
  <si>
    <t>COLADOR 10 CM ORILLA REDONDA</t>
  </si>
  <si>
    <t>COLADOR 12 CM ORILLA REDONDA</t>
  </si>
  <si>
    <t>COLADOR 14 CM ORILLA REDONDA</t>
  </si>
  <si>
    <t>RALLADOR 4 LADOS AI VANG</t>
  </si>
  <si>
    <t>MACHACADOR DELEITE</t>
  </si>
  <si>
    <t>PELADOR MILAGRO</t>
  </si>
  <si>
    <t>PELADOR MILAGRO REBANA EJOTE</t>
  </si>
  <si>
    <t>PELADOR MILAGRO RECUBIERTO</t>
  </si>
  <si>
    <t>CUCHARA LISA DELEITE</t>
  </si>
  <si>
    <t>VOLTEADOR JUMBO DELEITE</t>
  </si>
  <si>
    <t>VOLTEADOR RANURADO DELEITE</t>
  </si>
  <si>
    <t xml:space="preserve">PEDIDO DE LA MISION SUPERMERCADOS, S. A. DE C. V. </t>
  </si>
  <si>
    <t>PRECIO PROPUESTA</t>
  </si>
  <si>
    <t>4003888</t>
  </si>
  <si>
    <t>OLLA RECTA C/ANTIADHE. 24 CM</t>
  </si>
  <si>
    <t>4048186</t>
  </si>
  <si>
    <t>SARTEN 26 CM BASICOS NEGRO</t>
  </si>
  <si>
    <t>31909</t>
  </si>
  <si>
    <t>SET TABLA CUCHILLOS Y AFILADOR</t>
  </si>
  <si>
    <t>4029512</t>
  </si>
  <si>
    <t>TABLA BB CH VASCONIA ORO</t>
  </si>
  <si>
    <t>58319</t>
  </si>
  <si>
    <t>SARTEN DELEITE 22CM SNI</t>
  </si>
  <si>
    <t>4045604</t>
  </si>
  <si>
    <t>SRT 18CM VERDE   V.HUEVERITO</t>
  </si>
  <si>
    <t>91989</t>
  </si>
  <si>
    <t>WOK 28 CM NEGRO (DELEITE)</t>
  </si>
  <si>
    <t>92009</t>
  </si>
  <si>
    <t>WOK 28 CM GRIS (DELEITE)</t>
  </si>
  <si>
    <t>80112</t>
  </si>
  <si>
    <t>ARROCERA NEGRA 28CM C/TPA WM</t>
  </si>
  <si>
    <t>80174</t>
  </si>
  <si>
    <t>ARROCERA ROJA 28CM C/TPA WM</t>
  </si>
  <si>
    <t>80419</t>
  </si>
  <si>
    <t>ARROCERA AZUL 28CM C/TPA WM</t>
  </si>
  <si>
    <t>89993</t>
  </si>
  <si>
    <t>SARTEN 30 CM AZUL (1.35MM)</t>
  </si>
  <si>
    <t>90005</t>
  </si>
  <si>
    <t>SARTEN 30 CM NEGRO (1.35MM)</t>
  </si>
  <si>
    <t>90265</t>
  </si>
  <si>
    <t>SARTEN 30 CM ROJO (1.35MM)</t>
  </si>
  <si>
    <t>91842</t>
  </si>
  <si>
    <t>SARTEN 30 CM GRIS (1.35MM)</t>
  </si>
  <si>
    <t>97004</t>
  </si>
  <si>
    <t>SARTEN 24CM DELEITE LIMA ( 1.35MM)</t>
  </si>
  <si>
    <t>97028</t>
  </si>
  <si>
    <t>SARTEN 24CM DELEITE PINK (1.35MM)</t>
  </si>
  <si>
    <t>97035</t>
  </si>
  <si>
    <t>SARTEN 24CM DELEITE ROJO (1.35MM)</t>
  </si>
  <si>
    <t>PRECIOS</t>
  </si>
  <si>
    <t>TERMO POLARIS ROJO</t>
  </si>
  <si>
    <t>TERMO NEGRO Y ROJO</t>
  </si>
  <si>
    <t>TERMO BASICO ROJO 1LT</t>
  </si>
  <si>
    <t>TERMO BALA 0.5L MDO ESPIRAL</t>
  </si>
  <si>
    <t>TERMO BAL 0.5L AQUA CARACOL</t>
  </si>
  <si>
    <t>JARRA CHOCOLATERA 3L</t>
  </si>
  <si>
    <t>TIJERAS MULTIUSOS DE 8"</t>
  </si>
  <si>
    <t xml:space="preserve">PLATO PARA PASTEL 17 CM </t>
  </si>
  <si>
    <t xml:space="preserve">PLATO PARA SOPA 19 CM </t>
  </si>
  <si>
    <t>PLATO TAMPIQUEÑO 30 CM</t>
  </si>
  <si>
    <t xml:space="preserve">PLATO TRINCHE 25 CM </t>
  </si>
  <si>
    <t xml:space="preserve">PLATO TRINCHE 23 CM </t>
  </si>
  <si>
    <t>PEDIDO LINEA</t>
  </si>
  <si>
    <t>PEDIDO PROMOCION</t>
  </si>
  <si>
    <t>DESCUENTO DE LINEA: 7%</t>
  </si>
  <si>
    <t>DESCUENTO POR APERTURA DE SUCURSAL:_______________________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</si>
</sst>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1" applyFont="1"/>
    <xf numFmtId="0" fontId="0" fillId="0" borderId="2" xfId="0" applyBorder="1"/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44" fontId="2" fillId="0" borderId="6" xfId="1" applyFont="1" applyFill="1" applyBorder="1" applyAlignment="1">
      <alignment horizontal="center" vertical="center" wrapText="1"/>
    </xf>
    <xf numFmtId="44" fontId="2" fillId="0" borderId="6" xfId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9" fontId="3" fillId="0" borderId="9" xfId="2" applyFont="1" applyBorder="1" applyAlignment="1">
      <alignment horizontal="center" vertical="center"/>
    </xf>
    <xf numFmtId="9" fontId="3" fillId="0" borderId="10" xfId="0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9" xfId="1" applyNumberFormat="1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/>
    </xf>
    <xf numFmtId="44" fontId="4" fillId="0" borderId="1" xfId="1" applyFont="1" applyFill="1" applyBorder="1" applyAlignment="1">
      <alignment horizontal="left" vertical="center"/>
    </xf>
    <xf numFmtId="44" fontId="4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/>
  </cellXfs>
  <cellStyles count="3">
    <cellStyle name="Moneda" xfId="1" builtinId="4"/>
    <cellStyle name="Normal" xfId="0" builtinId="0"/>
    <cellStyle name="Porcentaje" xfId="2" builtinId="5"/>
  </cellStyles>
  <dxfs count="14"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5" formatCode="&quot;$&quot;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&quot;$&quot;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I167" totalsRowShown="0" headerRowDxfId="13" dataDxfId="11" headerRowBorderDxfId="12" tableBorderDxfId="10" totalsRowBorderDxfId="9" headerRowCellStyle="Moneda">
  <sortState ref="A2:I167">
    <sortCondition ref="F1:F167"/>
  </sortState>
  <tableColumns count="9">
    <tableColumn id="1" name="SKU" dataDxfId="8"/>
    <tableColumn id="2" name="Descripción" dataDxfId="7"/>
    <tableColumn id="3" name="Costo Unitario" dataDxfId="6" dataCellStyle="Moneda"/>
    <tableColumn id="4" name="PRECIO A FACTURAR" dataDxfId="5" dataCellStyle="Moneda"/>
    <tableColumn id="5" name="Inventario Disponible" dataDxfId="4"/>
    <tableColumn id="6" name="M1 a +M12" dataDxfId="3"/>
    <tableColumn id="7" name="MARGEN BRUTO" dataDxfId="2" dataCellStyle="Porcentaje">
      <calculatedColumnFormula>(D2-C2)/D2</calculatedColumnFormula>
    </tableColumn>
    <tableColumn id="8" name="SP" dataDxfId="1" dataCellStyle="Porcentaje"/>
    <tableColumn id="9" name="%MARGEN NETO" dataDxfId="0">
      <calculatedColumnFormula>+G2-H2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3"/>
  <sheetViews>
    <sheetView zoomScale="80" zoomScaleNormal="80" workbookViewId="0">
      <pane ySplit="1" topLeftCell="A2" activePane="bottomLeft" state="frozen"/>
      <selection pane="bottomLeft" activeCell="D9" sqref="D9"/>
    </sheetView>
  </sheetViews>
  <sheetFormatPr baseColWidth="10" defaultRowHeight="15" x14ac:dyDescent="0.25"/>
  <cols>
    <col min="2" max="2" width="61.7109375" customWidth="1"/>
    <col min="3" max="3" width="18.85546875" style="1" customWidth="1"/>
    <col min="4" max="4" width="21.28515625" style="1" customWidth="1"/>
    <col min="5" max="5" width="15.7109375" customWidth="1"/>
    <col min="6" max="6" width="20.5703125" customWidth="1"/>
    <col min="7" max="7" width="18" customWidth="1"/>
    <col min="9" max="9" width="14.28515625" customWidth="1"/>
  </cols>
  <sheetData>
    <row r="1" spans="1:9" ht="51.75" customHeight="1" x14ac:dyDescent="0.25">
      <c r="A1" s="3" t="s">
        <v>0</v>
      </c>
      <c r="B1" s="4" t="s">
        <v>1</v>
      </c>
      <c r="C1" s="5" t="s">
        <v>345</v>
      </c>
      <c r="D1" s="5" t="s">
        <v>349</v>
      </c>
      <c r="E1" s="7" t="s">
        <v>2</v>
      </c>
      <c r="F1" s="4" t="s">
        <v>3</v>
      </c>
      <c r="G1" s="4" t="s">
        <v>351</v>
      </c>
      <c r="H1" s="6" t="s">
        <v>344</v>
      </c>
      <c r="I1" s="8" t="s">
        <v>350</v>
      </c>
    </row>
    <row r="2" spans="1:9" ht="21" x14ac:dyDescent="0.25">
      <c r="A2" s="9" t="s">
        <v>112</v>
      </c>
      <c r="B2" s="10" t="s">
        <v>113</v>
      </c>
      <c r="C2" s="11">
        <v>32.1</v>
      </c>
      <c r="D2" s="21">
        <f>+C2/0.75</f>
        <v>42.800000000000004</v>
      </c>
      <c r="E2" s="12">
        <v>6629</v>
      </c>
      <c r="F2" s="10" t="s">
        <v>6</v>
      </c>
      <c r="G2" s="13">
        <f t="shared" ref="G2:G33" si="0">(D2-C2)/D2</f>
        <v>0.25000000000000006</v>
      </c>
      <c r="H2" s="13">
        <v>7.0000000000000007E-2</v>
      </c>
      <c r="I2" s="14">
        <f t="shared" ref="I2:I33" si="1">+G2-H2</f>
        <v>0.18000000000000005</v>
      </c>
    </row>
    <row r="3" spans="1:9" ht="21" x14ac:dyDescent="0.25">
      <c r="A3" s="9" t="s">
        <v>110</v>
      </c>
      <c r="B3" s="10" t="s">
        <v>111</v>
      </c>
      <c r="C3" s="11">
        <v>58.13</v>
      </c>
      <c r="D3" s="21">
        <f>+C3/0.75</f>
        <v>77.506666666666675</v>
      </c>
      <c r="E3" s="12">
        <v>6309</v>
      </c>
      <c r="F3" s="10" t="s">
        <v>6</v>
      </c>
      <c r="G3" s="13">
        <f t="shared" si="0"/>
        <v>0.25000000000000006</v>
      </c>
      <c r="H3" s="13">
        <v>7.0000000000000007E-2</v>
      </c>
      <c r="I3" s="14">
        <f t="shared" si="1"/>
        <v>0.18000000000000005</v>
      </c>
    </row>
    <row r="4" spans="1:9" ht="21" x14ac:dyDescent="0.25">
      <c r="A4" s="9" t="s">
        <v>270</v>
      </c>
      <c r="B4" s="10" t="s">
        <v>271</v>
      </c>
      <c r="C4" s="11">
        <v>11.48</v>
      </c>
      <c r="D4" s="21">
        <f>+C4/0.75</f>
        <v>15.306666666666667</v>
      </c>
      <c r="E4" s="12">
        <v>5976</v>
      </c>
      <c r="F4" s="10" t="s">
        <v>6</v>
      </c>
      <c r="G4" s="13">
        <f t="shared" si="0"/>
        <v>0.24999999999999997</v>
      </c>
      <c r="H4" s="13">
        <v>7.0000000000000007E-2</v>
      </c>
      <c r="I4" s="14">
        <f t="shared" si="1"/>
        <v>0.17999999999999997</v>
      </c>
    </row>
    <row r="5" spans="1:9" ht="21" x14ac:dyDescent="0.25">
      <c r="A5" s="9" t="s">
        <v>258</v>
      </c>
      <c r="B5" s="10" t="s">
        <v>259</v>
      </c>
      <c r="C5" s="11">
        <v>54.14</v>
      </c>
      <c r="D5" s="21">
        <f>+C5/0.75</f>
        <v>72.186666666666667</v>
      </c>
      <c r="E5" s="12">
        <v>4455</v>
      </c>
      <c r="F5" s="10" t="s">
        <v>6</v>
      </c>
      <c r="G5" s="13">
        <f t="shared" si="0"/>
        <v>0.25</v>
      </c>
      <c r="H5" s="13">
        <v>7.0000000000000007E-2</v>
      </c>
      <c r="I5" s="14">
        <f t="shared" si="1"/>
        <v>0.18</v>
      </c>
    </row>
    <row r="6" spans="1:9" ht="21" x14ac:dyDescent="0.25">
      <c r="A6" s="9" t="s">
        <v>122</v>
      </c>
      <c r="B6" s="10" t="s">
        <v>123</v>
      </c>
      <c r="C6" s="11">
        <v>13.01</v>
      </c>
      <c r="D6" s="21">
        <f>+C6/0.75</f>
        <v>17.346666666666668</v>
      </c>
      <c r="E6" s="12">
        <v>3666</v>
      </c>
      <c r="F6" s="10" t="s">
        <v>6</v>
      </c>
      <c r="G6" s="13">
        <f t="shared" si="0"/>
        <v>0.25000000000000006</v>
      </c>
      <c r="H6" s="13">
        <v>7.0000000000000007E-2</v>
      </c>
      <c r="I6" s="14">
        <f t="shared" si="1"/>
        <v>0.18000000000000005</v>
      </c>
    </row>
    <row r="7" spans="1:9" ht="21" x14ac:dyDescent="0.25">
      <c r="A7" s="9" t="s">
        <v>114</v>
      </c>
      <c r="B7" s="10" t="s">
        <v>115</v>
      </c>
      <c r="C7" s="11">
        <v>40.69</v>
      </c>
      <c r="D7" s="21">
        <f>+C7/0.8</f>
        <v>50.862499999999997</v>
      </c>
      <c r="E7" s="12">
        <v>3621</v>
      </c>
      <c r="F7" s="10" t="s">
        <v>6</v>
      </c>
      <c r="G7" s="13">
        <f t="shared" si="0"/>
        <v>0.2</v>
      </c>
      <c r="H7" s="13">
        <v>7.0000000000000007E-2</v>
      </c>
      <c r="I7" s="14">
        <f t="shared" si="1"/>
        <v>0.13</v>
      </c>
    </row>
    <row r="8" spans="1:9" ht="21" x14ac:dyDescent="0.25">
      <c r="A8" s="9" t="s">
        <v>256</v>
      </c>
      <c r="B8" s="10" t="s">
        <v>257</v>
      </c>
      <c r="C8" s="11">
        <v>82.07</v>
      </c>
      <c r="D8" s="21">
        <f>+C8/0.8</f>
        <v>102.58749999999999</v>
      </c>
      <c r="E8" s="12">
        <v>3420</v>
      </c>
      <c r="F8" s="10" t="s">
        <v>6</v>
      </c>
      <c r="G8" s="13">
        <f t="shared" si="0"/>
        <v>0.2</v>
      </c>
      <c r="H8" s="13">
        <v>7.0000000000000007E-2</v>
      </c>
      <c r="I8" s="14">
        <f t="shared" si="1"/>
        <v>0.13</v>
      </c>
    </row>
    <row r="9" spans="1:9" ht="21" x14ac:dyDescent="0.25">
      <c r="A9" s="9" t="s">
        <v>68</v>
      </c>
      <c r="B9" s="10" t="s">
        <v>69</v>
      </c>
      <c r="C9" s="11">
        <v>24</v>
      </c>
      <c r="D9" s="21">
        <f>+C9/0.75</f>
        <v>32</v>
      </c>
      <c r="E9" s="12">
        <v>3407</v>
      </c>
      <c r="F9" s="10" t="s">
        <v>6</v>
      </c>
      <c r="G9" s="13">
        <f t="shared" si="0"/>
        <v>0.25</v>
      </c>
      <c r="H9" s="13">
        <v>7.0000000000000007E-2</v>
      </c>
      <c r="I9" s="14">
        <f t="shared" si="1"/>
        <v>0.18</v>
      </c>
    </row>
    <row r="10" spans="1:9" ht="21" x14ac:dyDescent="0.25">
      <c r="A10" s="9" t="s">
        <v>9</v>
      </c>
      <c r="B10" s="10" t="s">
        <v>10</v>
      </c>
      <c r="C10" s="11">
        <v>41.58</v>
      </c>
      <c r="D10" s="21">
        <f>+C10/0.8</f>
        <v>51.974999999999994</v>
      </c>
      <c r="E10" s="12">
        <v>3307</v>
      </c>
      <c r="F10" s="10" t="s">
        <v>6</v>
      </c>
      <c r="G10" s="13">
        <f t="shared" si="0"/>
        <v>0.19999999999999996</v>
      </c>
      <c r="H10" s="13">
        <v>7.0000000000000007E-2</v>
      </c>
      <c r="I10" s="14">
        <f t="shared" si="1"/>
        <v>0.12999999999999995</v>
      </c>
    </row>
    <row r="11" spans="1:9" ht="21" x14ac:dyDescent="0.25">
      <c r="A11" s="9" t="s">
        <v>22</v>
      </c>
      <c r="B11" s="10" t="s">
        <v>23</v>
      </c>
      <c r="C11" s="11">
        <v>74.69</v>
      </c>
      <c r="D11" s="21">
        <f>+C11/0.75</f>
        <v>99.586666666666659</v>
      </c>
      <c r="E11" s="12">
        <v>2716</v>
      </c>
      <c r="F11" s="10" t="s">
        <v>6</v>
      </c>
      <c r="G11" s="13">
        <f t="shared" si="0"/>
        <v>0.24999999999999997</v>
      </c>
      <c r="H11" s="13">
        <v>7.0000000000000007E-2</v>
      </c>
      <c r="I11" s="14">
        <f t="shared" si="1"/>
        <v>0.17999999999999997</v>
      </c>
    </row>
    <row r="12" spans="1:9" ht="21" x14ac:dyDescent="0.25">
      <c r="A12" s="9" t="s">
        <v>116</v>
      </c>
      <c r="B12" s="10" t="s">
        <v>117</v>
      </c>
      <c r="C12" s="11">
        <v>36.79</v>
      </c>
      <c r="D12" s="21">
        <f>+C12/0.8</f>
        <v>45.987499999999997</v>
      </c>
      <c r="E12" s="12">
        <v>2430</v>
      </c>
      <c r="F12" s="10" t="s">
        <v>6</v>
      </c>
      <c r="G12" s="13">
        <f t="shared" si="0"/>
        <v>0.19999999999999996</v>
      </c>
      <c r="H12" s="13">
        <v>7.0000000000000007E-2</v>
      </c>
      <c r="I12" s="14">
        <f t="shared" si="1"/>
        <v>0.12999999999999995</v>
      </c>
    </row>
    <row r="13" spans="1:9" ht="21" x14ac:dyDescent="0.25">
      <c r="A13" s="9" t="s">
        <v>268</v>
      </c>
      <c r="B13" s="10" t="s">
        <v>269</v>
      </c>
      <c r="C13" s="11">
        <v>28.42</v>
      </c>
      <c r="D13" s="21">
        <f>+C13/0.75</f>
        <v>37.893333333333338</v>
      </c>
      <c r="E13" s="12">
        <v>2327</v>
      </c>
      <c r="F13" s="10" t="s">
        <v>6</v>
      </c>
      <c r="G13" s="13">
        <f t="shared" si="0"/>
        <v>0.25000000000000006</v>
      </c>
      <c r="H13" s="13">
        <v>7.0000000000000007E-2</v>
      </c>
      <c r="I13" s="14">
        <f t="shared" si="1"/>
        <v>0.18000000000000005</v>
      </c>
    </row>
    <row r="14" spans="1:9" ht="21" x14ac:dyDescent="0.25">
      <c r="A14" s="9" t="s">
        <v>70</v>
      </c>
      <c r="B14" s="10" t="s">
        <v>71</v>
      </c>
      <c r="C14" s="11">
        <v>13.25</v>
      </c>
      <c r="D14" s="21">
        <f>+C14/0.75</f>
        <v>17.666666666666668</v>
      </c>
      <c r="E14" s="12">
        <v>2308</v>
      </c>
      <c r="F14" s="10" t="s">
        <v>6</v>
      </c>
      <c r="G14" s="13">
        <f t="shared" si="0"/>
        <v>0.25000000000000006</v>
      </c>
      <c r="H14" s="13">
        <v>7.0000000000000007E-2</v>
      </c>
      <c r="I14" s="14">
        <f t="shared" si="1"/>
        <v>0.18000000000000005</v>
      </c>
    </row>
    <row r="15" spans="1:9" ht="21" x14ac:dyDescent="0.25">
      <c r="A15" s="9" t="s">
        <v>66</v>
      </c>
      <c r="B15" s="10" t="s">
        <v>67</v>
      </c>
      <c r="C15" s="11">
        <v>147.87</v>
      </c>
      <c r="D15" s="21">
        <f>+C15/0.75</f>
        <v>197.16</v>
      </c>
      <c r="E15" s="12">
        <v>2307</v>
      </c>
      <c r="F15" s="10" t="s">
        <v>6</v>
      </c>
      <c r="G15" s="13">
        <f t="shared" si="0"/>
        <v>0.24999999999999997</v>
      </c>
      <c r="H15" s="13">
        <v>7.0000000000000007E-2</v>
      </c>
      <c r="I15" s="14">
        <f t="shared" si="1"/>
        <v>0.17999999999999997</v>
      </c>
    </row>
    <row r="16" spans="1:9" ht="21" x14ac:dyDescent="0.25">
      <c r="A16" s="9" t="s">
        <v>84</v>
      </c>
      <c r="B16" s="10" t="s">
        <v>85</v>
      </c>
      <c r="C16" s="11">
        <v>62.48</v>
      </c>
      <c r="D16" s="21">
        <f>+C16/0.8</f>
        <v>78.099999999999994</v>
      </c>
      <c r="E16" s="12">
        <v>2189</v>
      </c>
      <c r="F16" s="10" t="s">
        <v>6</v>
      </c>
      <c r="G16" s="13">
        <f t="shared" si="0"/>
        <v>0.19999999999999998</v>
      </c>
      <c r="H16" s="13">
        <v>7.0000000000000007E-2</v>
      </c>
      <c r="I16" s="14">
        <f t="shared" si="1"/>
        <v>0.12999999999999998</v>
      </c>
    </row>
    <row r="17" spans="1:9" ht="21" x14ac:dyDescent="0.25">
      <c r="A17" s="9" t="s">
        <v>86</v>
      </c>
      <c r="B17" s="10" t="s">
        <v>87</v>
      </c>
      <c r="C17" s="11">
        <v>62.48</v>
      </c>
      <c r="D17" s="21">
        <f>+C17/0.8</f>
        <v>78.099999999999994</v>
      </c>
      <c r="E17" s="12">
        <v>2080</v>
      </c>
      <c r="F17" s="10" t="s">
        <v>6</v>
      </c>
      <c r="G17" s="13">
        <f t="shared" si="0"/>
        <v>0.19999999999999998</v>
      </c>
      <c r="H17" s="13">
        <v>7.0000000000000007E-2</v>
      </c>
      <c r="I17" s="14">
        <f t="shared" si="1"/>
        <v>0.12999999999999998</v>
      </c>
    </row>
    <row r="18" spans="1:9" ht="21" x14ac:dyDescent="0.25">
      <c r="A18" s="9" t="s">
        <v>88</v>
      </c>
      <c r="B18" s="10" t="s">
        <v>89</v>
      </c>
      <c r="C18" s="11">
        <v>52.62</v>
      </c>
      <c r="D18" s="21">
        <f>+C18/0.75</f>
        <v>70.16</v>
      </c>
      <c r="E18" s="12">
        <v>2074</v>
      </c>
      <c r="F18" s="10" t="s">
        <v>6</v>
      </c>
      <c r="G18" s="13">
        <f t="shared" si="0"/>
        <v>0.25</v>
      </c>
      <c r="H18" s="13">
        <v>7.0000000000000007E-2</v>
      </c>
      <c r="I18" s="14">
        <f t="shared" si="1"/>
        <v>0.18</v>
      </c>
    </row>
    <row r="19" spans="1:9" ht="21" x14ac:dyDescent="0.25">
      <c r="A19" s="9" t="s">
        <v>280</v>
      </c>
      <c r="B19" s="10" t="s">
        <v>281</v>
      </c>
      <c r="C19" s="11">
        <v>20.2</v>
      </c>
      <c r="D19" s="21">
        <f>+C19/0.75</f>
        <v>26.933333333333334</v>
      </c>
      <c r="E19" s="12">
        <v>1740</v>
      </c>
      <c r="F19" s="10" t="s">
        <v>6</v>
      </c>
      <c r="G19" s="13">
        <f t="shared" si="0"/>
        <v>0.25000000000000006</v>
      </c>
      <c r="H19" s="13">
        <v>7.0000000000000007E-2</v>
      </c>
      <c r="I19" s="14">
        <f t="shared" si="1"/>
        <v>0.18000000000000005</v>
      </c>
    </row>
    <row r="20" spans="1:9" ht="21" x14ac:dyDescent="0.25">
      <c r="A20" s="9" t="s">
        <v>94</v>
      </c>
      <c r="B20" s="10" t="s">
        <v>95</v>
      </c>
      <c r="C20" s="11">
        <v>31.09</v>
      </c>
      <c r="D20" s="21">
        <f>+C20/0.75</f>
        <v>41.453333333333333</v>
      </c>
      <c r="E20" s="12">
        <v>1684</v>
      </c>
      <c r="F20" s="10" t="s">
        <v>6</v>
      </c>
      <c r="G20" s="13">
        <f t="shared" si="0"/>
        <v>0.25</v>
      </c>
      <c r="H20" s="13">
        <v>7.0000000000000007E-2</v>
      </c>
      <c r="I20" s="14">
        <f t="shared" si="1"/>
        <v>0.18</v>
      </c>
    </row>
    <row r="21" spans="1:9" ht="21" x14ac:dyDescent="0.25">
      <c r="A21" s="9" t="s">
        <v>4</v>
      </c>
      <c r="B21" s="10" t="s">
        <v>5</v>
      </c>
      <c r="C21" s="11">
        <v>188.73</v>
      </c>
      <c r="D21" s="21">
        <f>+C21/0.8</f>
        <v>235.91249999999997</v>
      </c>
      <c r="E21" s="12">
        <v>1576</v>
      </c>
      <c r="F21" s="10" t="s">
        <v>6</v>
      </c>
      <c r="G21" s="13">
        <f t="shared" si="0"/>
        <v>0.19999999999999993</v>
      </c>
      <c r="H21" s="13">
        <v>7.0000000000000007E-2</v>
      </c>
      <c r="I21" s="14">
        <f t="shared" si="1"/>
        <v>0.12999999999999992</v>
      </c>
    </row>
    <row r="22" spans="1:9" ht="21" x14ac:dyDescent="0.25">
      <c r="A22" s="9" t="s">
        <v>20</v>
      </c>
      <c r="B22" s="10" t="s">
        <v>21</v>
      </c>
      <c r="C22" s="11">
        <v>140.88999999999999</v>
      </c>
      <c r="D22" s="21">
        <f>+C22/0.75</f>
        <v>187.85333333333332</v>
      </c>
      <c r="E22" s="12">
        <v>1511</v>
      </c>
      <c r="F22" s="10" t="s">
        <v>6</v>
      </c>
      <c r="G22" s="13">
        <f t="shared" si="0"/>
        <v>0.25000000000000006</v>
      </c>
      <c r="H22" s="13">
        <v>7.0000000000000007E-2</v>
      </c>
      <c r="I22" s="14">
        <f t="shared" si="1"/>
        <v>0.18000000000000005</v>
      </c>
    </row>
    <row r="23" spans="1:9" ht="21" x14ac:dyDescent="0.25">
      <c r="A23" s="9" t="s">
        <v>82</v>
      </c>
      <c r="B23" s="10" t="s">
        <v>83</v>
      </c>
      <c r="C23" s="11">
        <v>94.33</v>
      </c>
      <c r="D23" s="21">
        <f>+C23/0.75</f>
        <v>125.77333333333333</v>
      </c>
      <c r="E23" s="12">
        <v>1505</v>
      </c>
      <c r="F23" s="10" t="s">
        <v>6</v>
      </c>
      <c r="G23" s="13">
        <f t="shared" si="0"/>
        <v>0.24999999999999997</v>
      </c>
      <c r="H23" s="13">
        <v>7.0000000000000007E-2</v>
      </c>
      <c r="I23" s="14">
        <f t="shared" si="1"/>
        <v>0.17999999999999997</v>
      </c>
    </row>
    <row r="24" spans="1:9" ht="21" x14ac:dyDescent="0.25">
      <c r="A24" s="9" t="s">
        <v>288</v>
      </c>
      <c r="B24" s="10" t="s">
        <v>289</v>
      </c>
      <c r="C24" s="11">
        <v>17.14</v>
      </c>
      <c r="D24" s="21">
        <f>+C24/0.75</f>
        <v>22.853333333333335</v>
      </c>
      <c r="E24" s="12">
        <v>1496</v>
      </c>
      <c r="F24" s="10" t="s">
        <v>6</v>
      </c>
      <c r="G24" s="13">
        <f t="shared" si="0"/>
        <v>0.25000000000000006</v>
      </c>
      <c r="H24" s="13">
        <v>7.0000000000000007E-2</v>
      </c>
      <c r="I24" s="14">
        <f t="shared" si="1"/>
        <v>0.18000000000000005</v>
      </c>
    </row>
    <row r="25" spans="1:9" ht="21" x14ac:dyDescent="0.25">
      <c r="A25" s="9" t="s">
        <v>120</v>
      </c>
      <c r="B25" s="10" t="s">
        <v>121</v>
      </c>
      <c r="C25" s="11">
        <v>36.5</v>
      </c>
      <c r="D25" s="21">
        <f>+C25/0.8</f>
        <v>45.625</v>
      </c>
      <c r="E25" s="12">
        <v>1472</v>
      </c>
      <c r="F25" s="10" t="s">
        <v>6</v>
      </c>
      <c r="G25" s="13">
        <f t="shared" si="0"/>
        <v>0.2</v>
      </c>
      <c r="H25" s="13">
        <v>7.0000000000000007E-2</v>
      </c>
      <c r="I25" s="14">
        <f t="shared" si="1"/>
        <v>0.13</v>
      </c>
    </row>
    <row r="26" spans="1:9" ht="21" x14ac:dyDescent="0.25">
      <c r="A26" s="9" t="s">
        <v>290</v>
      </c>
      <c r="B26" s="10" t="s">
        <v>291</v>
      </c>
      <c r="C26" s="11">
        <v>15.36</v>
      </c>
      <c r="D26" s="21">
        <f>+C26/0.75</f>
        <v>20.48</v>
      </c>
      <c r="E26" s="12">
        <v>1419</v>
      </c>
      <c r="F26" s="10" t="s">
        <v>6</v>
      </c>
      <c r="G26" s="13">
        <f t="shared" si="0"/>
        <v>0.25000000000000006</v>
      </c>
      <c r="H26" s="13">
        <v>7.0000000000000007E-2</v>
      </c>
      <c r="I26" s="14">
        <f t="shared" si="1"/>
        <v>0.18000000000000005</v>
      </c>
    </row>
    <row r="27" spans="1:9" ht="21" x14ac:dyDescent="0.25">
      <c r="A27" s="9" t="s">
        <v>7</v>
      </c>
      <c r="B27" s="10" t="s">
        <v>8</v>
      </c>
      <c r="C27" s="11">
        <v>139.86000000000001</v>
      </c>
      <c r="D27" s="21">
        <f>+C27/0.8</f>
        <v>174.82500000000002</v>
      </c>
      <c r="E27" s="12">
        <v>1240</v>
      </c>
      <c r="F27" s="10" t="s">
        <v>6</v>
      </c>
      <c r="G27" s="13">
        <f t="shared" si="0"/>
        <v>0.2</v>
      </c>
      <c r="H27" s="13">
        <v>7.0000000000000007E-2</v>
      </c>
      <c r="I27" s="14">
        <f t="shared" si="1"/>
        <v>0.13</v>
      </c>
    </row>
    <row r="28" spans="1:9" ht="21" x14ac:dyDescent="0.25">
      <c r="A28" s="9" t="s">
        <v>294</v>
      </c>
      <c r="B28" s="10" t="s">
        <v>295</v>
      </c>
      <c r="C28" s="11">
        <v>18.09</v>
      </c>
      <c r="D28" s="21">
        <f>+C28/0.75</f>
        <v>24.12</v>
      </c>
      <c r="E28" s="12">
        <v>1106</v>
      </c>
      <c r="F28" s="10" t="s">
        <v>6</v>
      </c>
      <c r="G28" s="13">
        <f t="shared" si="0"/>
        <v>0.25000000000000006</v>
      </c>
      <c r="H28" s="13">
        <v>7.0000000000000007E-2</v>
      </c>
      <c r="I28" s="14">
        <f t="shared" si="1"/>
        <v>0.18000000000000005</v>
      </c>
    </row>
    <row r="29" spans="1:9" ht="21" x14ac:dyDescent="0.25">
      <c r="A29" s="9" t="s">
        <v>159</v>
      </c>
      <c r="B29" s="10" t="s">
        <v>160</v>
      </c>
      <c r="C29" s="11">
        <v>81.23</v>
      </c>
      <c r="D29" s="21">
        <f>+C29/0.8</f>
        <v>101.53749999999999</v>
      </c>
      <c r="E29" s="12">
        <v>1062</v>
      </c>
      <c r="F29" s="10" t="s">
        <v>6</v>
      </c>
      <c r="G29" s="13">
        <f t="shared" si="0"/>
        <v>0.19999999999999993</v>
      </c>
      <c r="H29" s="13">
        <v>7.0000000000000007E-2</v>
      </c>
      <c r="I29" s="14">
        <f t="shared" si="1"/>
        <v>0.12999999999999992</v>
      </c>
    </row>
    <row r="30" spans="1:9" ht="21" x14ac:dyDescent="0.25">
      <c r="A30" s="9" t="s">
        <v>199</v>
      </c>
      <c r="B30" s="10" t="s">
        <v>200</v>
      </c>
      <c r="C30" s="11">
        <v>98.07</v>
      </c>
      <c r="D30" s="21">
        <f>+C30/0.8</f>
        <v>122.58749999999999</v>
      </c>
      <c r="E30" s="12">
        <v>1049</v>
      </c>
      <c r="F30" s="10" t="s">
        <v>6</v>
      </c>
      <c r="G30" s="13">
        <f t="shared" si="0"/>
        <v>0.2</v>
      </c>
      <c r="H30" s="13">
        <v>7.0000000000000007E-2</v>
      </c>
      <c r="I30" s="14">
        <f t="shared" si="1"/>
        <v>0.13</v>
      </c>
    </row>
    <row r="31" spans="1:9" ht="21" x14ac:dyDescent="0.25">
      <c r="A31" s="9" t="s">
        <v>28</v>
      </c>
      <c r="B31" s="10" t="s">
        <v>29</v>
      </c>
      <c r="C31" s="11">
        <v>99.65</v>
      </c>
      <c r="D31" s="21">
        <f>+C31/0.75</f>
        <v>132.86666666666667</v>
      </c>
      <c r="E31" s="12">
        <v>1030</v>
      </c>
      <c r="F31" s="10" t="s">
        <v>6</v>
      </c>
      <c r="G31" s="13">
        <f t="shared" si="0"/>
        <v>0.25</v>
      </c>
      <c r="H31" s="13">
        <v>7.0000000000000007E-2</v>
      </c>
      <c r="I31" s="14">
        <f t="shared" si="1"/>
        <v>0.18</v>
      </c>
    </row>
    <row r="32" spans="1:9" ht="21" x14ac:dyDescent="0.25">
      <c r="A32" s="9" t="s">
        <v>118</v>
      </c>
      <c r="B32" s="10" t="s">
        <v>119</v>
      </c>
      <c r="C32" s="11">
        <v>82.84</v>
      </c>
      <c r="D32" s="21">
        <f>+C32/0.8</f>
        <v>103.55</v>
      </c>
      <c r="E32" s="12">
        <v>993</v>
      </c>
      <c r="F32" s="10" t="s">
        <v>6</v>
      </c>
      <c r="G32" s="13">
        <f t="shared" si="0"/>
        <v>0.19999999999999996</v>
      </c>
      <c r="H32" s="13">
        <v>7.0000000000000007E-2</v>
      </c>
      <c r="I32" s="14">
        <f t="shared" si="1"/>
        <v>0.12999999999999995</v>
      </c>
    </row>
    <row r="33" spans="1:9" ht="21" x14ac:dyDescent="0.25">
      <c r="A33" s="9" t="s">
        <v>90</v>
      </c>
      <c r="B33" s="10" t="s">
        <v>91</v>
      </c>
      <c r="C33" s="11">
        <v>59.48</v>
      </c>
      <c r="D33" s="21">
        <f>+C33/0.75</f>
        <v>79.306666666666658</v>
      </c>
      <c r="E33" s="12">
        <v>932</v>
      </c>
      <c r="F33" s="10" t="s">
        <v>6</v>
      </c>
      <c r="G33" s="13">
        <f t="shared" si="0"/>
        <v>0.24999999999999994</v>
      </c>
      <c r="H33" s="13">
        <v>7.0000000000000007E-2</v>
      </c>
      <c r="I33" s="14">
        <f t="shared" si="1"/>
        <v>0.17999999999999994</v>
      </c>
    </row>
    <row r="34" spans="1:9" ht="21" x14ac:dyDescent="0.25">
      <c r="A34" s="9" t="s">
        <v>76</v>
      </c>
      <c r="B34" s="10" t="s">
        <v>77</v>
      </c>
      <c r="C34" s="11">
        <v>591.1</v>
      </c>
      <c r="D34" s="21">
        <f>+C34/0.8</f>
        <v>738.875</v>
      </c>
      <c r="E34" s="12">
        <v>866</v>
      </c>
      <c r="F34" s="10" t="s">
        <v>6</v>
      </c>
      <c r="G34" s="13">
        <f t="shared" ref="G34:G65" si="2">(D34-C34)/D34</f>
        <v>0.19999999999999996</v>
      </c>
      <c r="H34" s="13">
        <v>7.0000000000000007E-2</v>
      </c>
      <c r="I34" s="14">
        <f t="shared" ref="I34:I65" si="3">+G34-H34</f>
        <v>0.12999999999999995</v>
      </c>
    </row>
    <row r="35" spans="1:9" ht="21" x14ac:dyDescent="0.25">
      <c r="A35" s="9" t="s">
        <v>336</v>
      </c>
      <c r="B35" s="10" t="s">
        <v>337</v>
      </c>
      <c r="C35" s="11">
        <v>5.69</v>
      </c>
      <c r="D35" s="21">
        <f>+C35/0.75</f>
        <v>7.5866666666666669</v>
      </c>
      <c r="E35" s="12">
        <v>859</v>
      </c>
      <c r="F35" s="10" t="s">
        <v>6</v>
      </c>
      <c r="G35" s="13">
        <f t="shared" si="2"/>
        <v>0.24999999999999997</v>
      </c>
      <c r="H35" s="13">
        <v>7.0000000000000007E-2</v>
      </c>
      <c r="I35" s="14">
        <f t="shared" si="3"/>
        <v>0.17999999999999997</v>
      </c>
    </row>
    <row r="36" spans="1:9" ht="21" x14ac:dyDescent="0.25">
      <c r="A36" s="9" t="s">
        <v>92</v>
      </c>
      <c r="B36" s="10" t="s">
        <v>93</v>
      </c>
      <c r="C36" s="11">
        <v>61.12</v>
      </c>
      <c r="D36" s="21">
        <f>+C36/0.75</f>
        <v>81.493333333333325</v>
      </c>
      <c r="E36" s="12">
        <v>813</v>
      </c>
      <c r="F36" s="10" t="s">
        <v>6</v>
      </c>
      <c r="G36" s="13">
        <f t="shared" si="2"/>
        <v>0.24999999999999994</v>
      </c>
      <c r="H36" s="13">
        <v>7.0000000000000007E-2</v>
      </c>
      <c r="I36" s="14">
        <f t="shared" si="3"/>
        <v>0.17999999999999994</v>
      </c>
    </row>
    <row r="37" spans="1:9" ht="21" x14ac:dyDescent="0.25">
      <c r="A37" s="9" t="s">
        <v>201</v>
      </c>
      <c r="B37" s="10" t="s">
        <v>202</v>
      </c>
      <c r="C37" s="11">
        <v>98.07</v>
      </c>
      <c r="D37" s="21">
        <f>+C37/0.75</f>
        <v>130.76</v>
      </c>
      <c r="E37" s="12">
        <v>783</v>
      </c>
      <c r="F37" s="10" t="s">
        <v>6</v>
      </c>
      <c r="G37" s="13">
        <f t="shared" si="2"/>
        <v>0.25</v>
      </c>
      <c r="H37" s="13">
        <v>7.0000000000000007E-2</v>
      </c>
      <c r="I37" s="14">
        <f t="shared" si="3"/>
        <v>0.18</v>
      </c>
    </row>
    <row r="38" spans="1:9" ht="21" x14ac:dyDescent="0.25">
      <c r="A38" s="9" t="s">
        <v>126</v>
      </c>
      <c r="B38" s="10" t="s">
        <v>127</v>
      </c>
      <c r="C38" s="11">
        <v>42.93</v>
      </c>
      <c r="D38" s="21">
        <f>+C38/0.75</f>
        <v>57.24</v>
      </c>
      <c r="E38" s="12">
        <v>706</v>
      </c>
      <c r="F38" s="10" t="s">
        <v>6</v>
      </c>
      <c r="G38" s="13">
        <f t="shared" si="2"/>
        <v>0.25000000000000006</v>
      </c>
      <c r="H38" s="13">
        <v>7.0000000000000007E-2</v>
      </c>
      <c r="I38" s="14">
        <f t="shared" si="3"/>
        <v>0.18000000000000005</v>
      </c>
    </row>
    <row r="39" spans="1:9" ht="21" x14ac:dyDescent="0.25">
      <c r="A39" s="9" t="s">
        <v>35</v>
      </c>
      <c r="B39" s="10" t="s">
        <v>36</v>
      </c>
      <c r="C39" s="11">
        <v>100.02</v>
      </c>
      <c r="D39" s="21">
        <f>+C39/0.8</f>
        <v>125.02499999999999</v>
      </c>
      <c r="E39" s="12">
        <v>694</v>
      </c>
      <c r="F39" s="10" t="s">
        <v>6</v>
      </c>
      <c r="G39" s="13">
        <f t="shared" si="2"/>
        <v>0.19999999999999998</v>
      </c>
      <c r="H39" s="13">
        <v>7.0000000000000007E-2</v>
      </c>
      <c r="I39" s="14">
        <f t="shared" si="3"/>
        <v>0.12999999999999998</v>
      </c>
    </row>
    <row r="40" spans="1:9" ht="21" x14ac:dyDescent="0.25">
      <c r="A40" s="9" t="s">
        <v>322</v>
      </c>
      <c r="B40" s="10" t="s">
        <v>323</v>
      </c>
      <c r="C40" s="11">
        <v>7.46</v>
      </c>
      <c r="D40" s="21">
        <f>+C40/0.75</f>
        <v>9.9466666666666672</v>
      </c>
      <c r="E40" s="12">
        <v>679</v>
      </c>
      <c r="F40" s="10" t="s">
        <v>6</v>
      </c>
      <c r="G40" s="13">
        <f t="shared" si="2"/>
        <v>0.25000000000000006</v>
      </c>
      <c r="H40" s="13">
        <v>7.0000000000000007E-2</v>
      </c>
      <c r="I40" s="14">
        <f t="shared" si="3"/>
        <v>0.18000000000000005</v>
      </c>
    </row>
    <row r="41" spans="1:9" ht="21" x14ac:dyDescent="0.25">
      <c r="A41" s="9" t="s">
        <v>33</v>
      </c>
      <c r="B41" s="10" t="s">
        <v>34</v>
      </c>
      <c r="C41" s="11">
        <v>150.21</v>
      </c>
      <c r="D41" s="21">
        <f>+C41/0.8</f>
        <v>187.76249999999999</v>
      </c>
      <c r="E41" s="12">
        <v>590</v>
      </c>
      <c r="F41" s="10" t="s">
        <v>6</v>
      </c>
      <c r="G41" s="13">
        <f t="shared" si="2"/>
        <v>0.1999999999999999</v>
      </c>
      <c r="H41" s="13">
        <v>7.0000000000000007E-2</v>
      </c>
      <c r="I41" s="14">
        <f t="shared" si="3"/>
        <v>0.12999999999999989</v>
      </c>
    </row>
    <row r="42" spans="1:9" ht="21" x14ac:dyDescent="0.25">
      <c r="A42" s="9" t="s">
        <v>308</v>
      </c>
      <c r="B42" s="10" t="s">
        <v>309</v>
      </c>
      <c r="C42" s="11">
        <v>18.079999999999998</v>
      </c>
      <c r="D42" s="21">
        <f>+C42/0.75</f>
        <v>24.106666666666666</v>
      </c>
      <c r="E42" s="12">
        <v>579</v>
      </c>
      <c r="F42" s="10" t="s">
        <v>6</v>
      </c>
      <c r="G42" s="13">
        <f t="shared" si="2"/>
        <v>0.25000000000000006</v>
      </c>
      <c r="H42" s="13">
        <v>7.0000000000000007E-2</v>
      </c>
      <c r="I42" s="14">
        <f t="shared" si="3"/>
        <v>0.18000000000000005</v>
      </c>
    </row>
    <row r="43" spans="1:9" ht="21" x14ac:dyDescent="0.25">
      <c r="A43" s="9" t="s">
        <v>128</v>
      </c>
      <c r="B43" s="10" t="s">
        <v>129</v>
      </c>
      <c r="C43" s="11">
        <v>51.4</v>
      </c>
      <c r="D43" s="21">
        <f>+C43/0.75</f>
        <v>68.533333333333331</v>
      </c>
      <c r="E43" s="12">
        <v>572</v>
      </c>
      <c r="F43" s="10" t="s">
        <v>6</v>
      </c>
      <c r="G43" s="13">
        <f t="shared" si="2"/>
        <v>0.25</v>
      </c>
      <c r="H43" s="13">
        <v>7.0000000000000007E-2</v>
      </c>
      <c r="I43" s="14">
        <f t="shared" si="3"/>
        <v>0.18</v>
      </c>
    </row>
    <row r="44" spans="1:9" ht="21" x14ac:dyDescent="0.25">
      <c r="A44" s="9" t="s">
        <v>46</v>
      </c>
      <c r="B44" s="10" t="s">
        <v>47</v>
      </c>
      <c r="C44" s="11">
        <v>92.73</v>
      </c>
      <c r="D44" s="21">
        <f>+C44/0.75</f>
        <v>123.64</v>
      </c>
      <c r="E44" s="12">
        <v>540</v>
      </c>
      <c r="F44" s="10" t="s">
        <v>6</v>
      </c>
      <c r="G44" s="13">
        <f t="shared" si="2"/>
        <v>0.24999999999999997</v>
      </c>
      <c r="H44" s="13">
        <v>7.0000000000000007E-2</v>
      </c>
      <c r="I44" s="14">
        <f t="shared" si="3"/>
        <v>0.17999999999999997</v>
      </c>
    </row>
    <row r="45" spans="1:9" ht="21" x14ac:dyDescent="0.25">
      <c r="A45" s="9" t="s">
        <v>262</v>
      </c>
      <c r="B45" s="10" t="s">
        <v>263</v>
      </c>
      <c r="C45" s="11">
        <v>153.24</v>
      </c>
      <c r="D45" s="21">
        <f>+C45/0.8</f>
        <v>191.55</v>
      </c>
      <c r="E45" s="12">
        <v>533</v>
      </c>
      <c r="F45" s="10" t="s">
        <v>6</v>
      </c>
      <c r="G45" s="13">
        <f t="shared" si="2"/>
        <v>0.2</v>
      </c>
      <c r="H45" s="13">
        <v>7.0000000000000007E-2</v>
      </c>
      <c r="I45" s="14">
        <f t="shared" si="3"/>
        <v>0.13</v>
      </c>
    </row>
    <row r="46" spans="1:9" ht="21" x14ac:dyDescent="0.25">
      <c r="A46" s="9" t="s">
        <v>96</v>
      </c>
      <c r="B46" s="10" t="s">
        <v>97</v>
      </c>
      <c r="C46" s="11">
        <v>49.72</v>
      </c>
      <c r="D46" s="21">
        <f t="shared" ref="D46:D62" si="4">+C46/0.75</f>
        <v>66.293333333333337</v>
      </c>
      <c r="E46" s="12">
        <v>507</v>
      </c>
      <c r="F46" s="10" t="s">
        <v>6</v>
      </c>
      <c r="G46" s="13">
        <f t="shared" si="2"/>
        <v>0.25000000000000006</v>
      </c>
      <c r="H46" s="13">
        <v>7.0000000000000007E-2</v>
      </c>
      <c r="I46" s="14">
        <f t="shared" si="3"/>
        <v>0.18000000000000005</v>
      </c>
    </row>
    <row r="47" spans="1:9" ht="21" x14ac:dyDescent="0.25">
      <c r="A47" s="9" t="s">
        <v>50</v>
      </c>
      <c r="B47" s="10" t="s">
        <v>51</v>
      </c>
      <c r="C47" s="11">
        <v>76.13</v>
      </c>
      <c r="D47" s="21">
        <f t="shared" si="4"/>
        <v>101.50666666666666</v>
      </c>
      <c r="E47" s="12">
        <v>483</v>
      </c>
      <c r="F47" s="10" t="s">
        <v>6</v>
      </c>
      <c r="G47" s="13">
        <f t="shared" si="2"/>
        <v>0.25</v>
      </c>
      <c r="H47" s="13">
        <v>7.0000000000000007E-2</v>
      </c>
      <c r="I47" s="14">
        <f t="shared" si="3"/>
        <v>0.18</v>
      </c>
    </row>
    <row r="48" spans="1:9" ht="21" x14ac:dyDescent="0.25">
      <c r="A48" s="9" t="s">
        <v>328</v>
      </c>
      <c r="B48" s="10" t="s">
        <v>329</v>
      </c>
      <c r="C48" s="11">
        <v>8.58</v>
      </c>
      <c r="D48" s="21">
        <f t="shared" si="4"/>
        <v>11.44</v>
      </c>
      <c r="E48" s="12">
        <v>428</v>
      </c>
      <c r="F48" s="10" t="s">
        <v>6</v>
      </c>
      <c r="G48" s="13">
        <f t="shared" si="2"/>
        <v>0.24999999999999997</v>
      </c>
      <c r="H48" s="13">
        <v>7.0000000000000007E-2</v>
      </c>
      <c r="I48" s="14">
        <f t="shared" si="3"/>
        <v>0.17999999999999997</v>
      </c>
    </row>
    <row r="49" spans="1:9" ht="21" x14ac:dyDescent="0.25">
      <c r="A49" s="9" t="s">
        <v>278</v>
      </c>
      <c r="B49" s="10" t="s">
        <v>279</v>
      </c>
      <c r="C49" s="11">
        <v>83.54</v>
      </c>
      <c r="D49" s="21">
        <f t="shared" si="4"/>
        <v>111.38666666666667</v>
      </c>
      <c r="E49" s="12">
        <v>424</v>
      </c>
      <c r="F49" s="10" t="s">
        <v>6</v>
      </c>
      <c r="G49" s="13">
        <f t="shared" si="2"/>
        <v>0.24999999999999997</v>
      </c>
      <c r="H49" s="13">
        <v>7.0000000000000007E-2</v>
      </c>
      <c r="I49" s="14">
        <f t="shared" si="3"/>
        <v>0.17999999999999997</v>
      </c>
    </row>
    <row r="50" spans="1:9" ht="21" x14ac:dyDescent="0.25">
      <c r="A50" s="9" t="s">
        <v>124</v>
      </c>
      <c r="B50" s="10" t="s">
        <v>125</v>
      </c>
      <c r="C50" s="11">
        <v>97.3</v>
      </c>
      <c r="D50" s="21">
        <f t="shared" si="4"/>
        <v>129.73333333333332</v>
      </c>
      <c r="E50" s="12">
        <v>421</v>
      </c>
      <c r="F50" s="10" t="s">
        <v>6</v>
      </c>
      <c r="G50" s="13">
        <f t="shared" si="2"/>
        <v>0.24999999999999994</v>
      </c>
      <c r="H50" s="13">
        <v>7.0000000000000007E-2</v>
      </c>
      <c r="I50" s="14">
        <f t="shared" si="3"/>
        <v>0.17999999999999994</v>
      </c>
    </row>
    <row r="51" spans="1:9" ht="21" x14ac:dyDescent="0.25">
      <c r="A51" s="9" t="s">
        <v>316</v>
      </c>
      <c r="B51" s="10" t="s">
        <v>317</v>
      </c>
      <c r="C51" s="11">
        <v>16.21</v>
      </c>
      <c r="D51" s="21">
        <f t="shared" si="4"/>
        <v>21.613333333333333</v>
      </c>
      <c r="E51" s="12">
        <v>420</v>
      </c>
      <c r="F51" s="10" t="s">
        <v>6</v>
      </c>
      <c r="G51" s="13">
        <f t="shared" si="2"/>
        <v>0.24999999999999997</v>
      </c>
      <c r="H51" s="13">
        <v>7.0000000000000007E-2</v>
      </c>
      <c r="I51" s="14">
        <f t="shared" si="3"/>
        <v>0.17999999999999997</v>
      </c>
    </row>
    <row r="52" spans="1:9" ht="21" x14ac:dyDescent="0.25">
      <c r="A52" s="9" t="s">
        <v>132</v>
      </c>
      <c r="B52" s="10" t="s">
        <v>133</v>
      </c>
      <c r="C52" s="11">
        <v>31.88</v>
      </c>
      <c r="D52" s="21">
        <f t="shared" si="4"/>
        <v>42.506666666666668</v>
      </c>
      <c r="E52" s="12">
        <v>389</v>
      </c>
      <c r="F52" s="10" t="s">
        <v>6</v>
      </c>
      <c r="G52" s="13">
        <f t="shared" si="2"/>
        <v>0.25000000000000006</v>
      </c>
      <c r="H52" s="13">
        <v>7.0000000000000007E-2</v>
      </c>
      <c r="I52" s="14">
        <f t="shared" si="3"/>
        <v>0.18000000000000005</v>
      </c>
    </row>
    <row r="53" spans="1:9" ht="21" x14ac:dyDescent="0.25">
      <c r="A53" s="9" t="s">
        <v>102</v>
      </c>
      <c r="B53" s="10" t="s">
        <v>103</v>
      </c>
      <c r="C53" s="11">
        <v>49.72</v>
      </c>
      <c r="D53" s="21">
        <f t="shared" si="4"/>
        <v>66.293333333333337</v>
      </c>
      <c r="E53" s="12">
        <v>358</v>
      </c>
      <c r="F53" s="10" t="s">
        <v>6</v>
      </c>
      <c r="G53" s="13">
        <f t="shared" si="2"/>
        <v>0.25000000000000006</v>
      </c>
      <c r="H53" s="13">
        <v>7.0000000000000007E-2</v>
      </c>
      <c r="I53" s="14">
        <f t="shared" si="3"/>
        <v>0.18000000000000005</v>
      </c>
    </row>
    <row r="54" spans="1:9" ht="21" x14ac:dyDescent="0.25">
      <c r="A54" s="9" t="s">
        <v>233</v>
      </c>
      <c r="B54" s="10" t="s">
        <v>234</v>
      </c>
      <c r="C54" s="11">
        <v>68.44</v>
      </c>
      <c r="D54" s="21">
        <f t="shared" si="4"/>
        <v>91.25333333333333</v>
      </c>
      <c r="E54" s="12">
        <v>313</v>
      </c>
      <c r="F54" s="10" t="s">
        <v>6</v>
      </c>
      <c r="G54" s="13">
        <f t="shared" si="2"/>
        <v>0.25</v>
      </c>
      <c r="H54" s="13">
        <v>7.0000000000000007E-2</v>
      </c>
      <c r="I54" s="14">
        <f t="shared" si="3"/>
        <v>0.18</v>
      </c>
    </row>
    <row r="55" spans="1:9" ht="21" x14ac:dyDescent="0.25">
      <c r="A55" s="9" t="s">
        <v>229</v>
      </c>
      <c r="B55" s="10" t="s">
        <v>230</v>
      </c>
      <c r="C55" s="11">
        <v>79.02</v>
      </c>
      <c r="D55" s="21">
        <f t="shared" si="4"/>
        <v>105.36</v>
      </c>
      <c r="E55" s="12">
        <v>293</v>
      </c>
      <c r="F55" s="10" t="s">
        <v>6</v>
      </c>
      <c r="G55" s="13">
        <f t="shared" si="2"/>
        <v>0.25000000000000006</v>
      </c>
      <c r="H55" s="13">
        <v>7.0000000000000007E-2</v>
      </c>
      <c r="I55" s="14">
        <f t="shared" si="3"/>
        <v>0.18000000000000005</v>
      </c>
    </row>
    <row r="56" spans="1:9" ht="21" x14ac:dyDescent="0.25">
      <c r="A56" s="9" t="s">
        <v>100</v>
      </c>
      <c r="B56" s="10" t="s">
        <v>101</v>
      </c>
      <c r="C56" s="11">
        <v>72.69</v>
      </c>
      <c r="D56" s="21">
        <f t="shared" si="4"/>
        <v>96.92</v>
      </c>
      <c r="E56" s="12">
        <v>266</v>
      </c>
      <c r="F56" s="10" t="s">
        <v>6</v>
      </c>
      <c r="G56" s="13">
        <f t="shared" si="2"/>
        <v>0.25000000000000006</v>
      </c>
      <c r="H56" s="13">
        <v>7.0000000000000007E-2</v>
      </c>
      <c r="I56" s="14">
        <f t="shared" si="3"/>
        <v>0.18000000000000005</v>
      </c>
    </row>
    <row r="57" spans="1:9" ht="21" x14ac:dyDescent="0.25">
      <c r="A57" s="9" t="s">
        <v>134</v>
      </c>
      <c r="B57" s="10" t="s">
        <v>135</v>
      </c>
      <c r="C57" s="11">
        <v>46.29</v>
      </c>
      <c r="D57" s="21">
        <f t="shared" si="4"/>
        <v>61.72</v>
      </c>
      <c r="E57" s="12">
        <v>264</v>
      </c>
      <c r="F57" s="10" t="s">
        <v>6</v>
      </c>
      <c r="G57" s="13">
        <f t="shared" si="2"/>
        <v>0.25</v>
      </c>
      <c r="H57" s="13">
        <v>7.0000000000000007E-2</v>
      </c>
      <c r="I57" s="14">
        <f t="shared" si="3"/>
        <v>0.18</v>
      </c>
    </row>
    <row r="58" spans="1:9" ht="21" x14ac:dyDescent="0.25">
      <c r="A58" s="9" t="s">
        <v>237</v>
      </c>
      <c r="B58" s="10" t="s">
        <v>238</v>
      </c>
      <c r="C58" s="11">
        <v>78.72</v>
      </c>
      <c r="D58" s="21">
        <f t="shared" si="4"/>
        <v>104.96</v>
      </c>
      <c r="E58" s="12">
        <v>263</v>
      </c>
      <c r="F58" s="10" t="s">
        <v>6</v>
      </c>
      <c r="G58" s="13">
        <f t="shared" si="2"/>
        <v>0.24999999999999997</v>
      </c>
      <c r="H58" s="13">
        <v>7.0000000000000007E-2</v>
      </c>
      <c r="I58" s="14">
        <f t="shared" si="3"/>
        <v>0.17999999999999997</v>
      </c>
    </row>
    <row r="59" spans="1:9" ht="21" x14ac:dyDescent="0.25">
      <c r="A59" s="9" t="s">
        <v>306</v>
      </c>
      <c r="B59" s="10" t="s">
        <v>307</v>
      </c>
      <c r="C59" s="11">
        <v>42.28</v>
      </c>
      <c r="D59" s="21">
        <f t="shared" si="4"/>
        <v>56.373333333333335</v>
      </c>
      <c r="E59" s="12">
        <v>254</v>
      </c>
      <c r="F59" s="10" t="s">
        <v>6</v>
      </c>
      <c r="G59" s="13">
        <f t="shared" si="2"/>
        <v>0.25</v>
      </c>
      <c r="H59" s="13">
        <v>7.0000000000000007E-2</v>
      </c>
      <c r="I59" s="14">
        <f t="shared" si="3"/>
        <v>0.18</v>
      </c>
    </row>
    <row r="60" spans="1:9" ht="21" x14ac:dyDescent="0.25">
      <c r="A60" s="9" t="s">
        <v>72</v>
      </c>
      <c r="B60" s="10" t="s">
        <v>73</v>
      </c>
      <c r="C60" s="11">
        <v>50.69</v>
      </c>
      <c r="D60" s="21">
        <f t="shared" si="4"/>
        <v>67.586666666666659</v>
      </c>
      <c r="E60" s="12">
        <v>251</v>
      </c>
      <c r="F60" s="10" t="s">
        <v>6</v>
      </c>
      <c r="G60" s="13">
        <f t="shared" si="2"/>
        <v>0.24999999999999994</v>
      </c>
      <c r="H60" s="13">
        <v>7.0000000000000007E-2</v>
      </c>
      <c r="I60" s="14">
        <f t="shared" si="3"/>
        <v>0.17999999999999994</v>
      </c>
    </row>
    <row r="61" spans="1:9" ht="21" x14ac:dyDescent="0.25">
      <c r="A61" s="9" t="s">
        <v>304</v>
      </c>
      <c r="B61" s="10" t="s">
        <v>305</v>
      </c>
      <c r="C61" s="11">
        <v>41.71</v>
      </c>
      <c r="D61" s="21">
        <f t="shared" si="4"/>
        <v>55.613333333333337</v>
      </c>
      <c r="E61" s="12">
        <v>249</v>
      </c>
      <c r="F61" s="10" t="s">
        <v>6</v>
      </c>
      <c r="G61" s="13">
        <f t="shared" si="2"/>
        <v>0.25000000000000006</v>
      </c>
      <c r="H61" s="13">
        <v>7.0000000000000007E-2</v>
      </c>
      <c r="I61" s="14">
        <f t="shared" si="3"/>
        <v>0.18000000000000005</v>
      </c>
    </row>
    <row r="62" spans="1:9" ht="21" x14ac:dyDescent="0.25">
      <c r="A62" s="9" t="s">
        <v>338</v>
      </c>
      <c r="B62" s="10" t="s">
        <v>339</v>
      </c>
      <c r="C62" s="11">
        <v>148.35</v>
      </c>
      <c r="D62" s="21">
        <f t="shared" si="4"/>
        <v>197.79999999999998</v>
      </c>
      <c r="E62" s="12">
        <v>248.72</v>
      </c>
      <c r="F62" s="10" t="s">
        <v>6</v>
      </c>
      <c r="G62" s="13">
        <f t="shared" si="2"/>
        <v>0.24999999999999997</v>
      </c>
      <c r="H62" s="13">
        <v>7.0000000000000007E-2</v>
      </c>
      <c r="I62" s="14">
        <f t="shared" si="3"/>
        <v>0.17999999999999997</v>
      </c>
    </row>
    <row r="63" spans="1:9" ht="21" x14ac:dyDescent="0.25">
      <c r="A63" s="9" t="s">
        <v>241</v>
      </c>
      <c r="B63" s="10" t="s">
        <v>80</v>
      </c>
      <c r="C63" s="11">
        <v>48.91</v>
      </c>
      <c r="D63" s="21">
        <f>+C63/0.8</f>
        <v>61.137499999999996</v>
      </c>
      <c r="E63" s="12">
        <v>246</v>
      </c>
      <c r="F63" s="10" t="s">
        <v>6</v>
      </c>
      <c r="G63" s="13">
        <f t="shared" si="2"/>
        <v>0.2</v>
      </c>
      <c r="H63" s="13">
        <v>7.0000000000000007E-2</v>
      </c>
      <c r="I63" s="14">
        <f t="shared" si="3"/>
        <v>0.13</v>
      </c>
    </row>
    <row r="64" spans="1:9" ht="21" x14ac:dyDescent="0.25">
      <c r="A64" s="9" t="s">
        <v>104</v>
      </c>
      <c r="B64" s="10" t="s">
        <v>105</v>
      </c>
      <c r="C64" s="11">
        <v>47.43</v>
      </c>
      <c r="D64" s="21">
        <f>+C64/0.75</f>
        <v>63.24</v>
      </c>
      <c r="E64" s="12">
        <v>245</v>
      </c>
      <c r="F64" s="10" t="s">
        <v>6</v>
      </c>
      <c r="G64" s="13">
        <f t="shared" si="2"/>
        <v>0.25000000000000006</v>
      </c>
      <c r="H64" s="13">
        <v>7.0000000000000007E-2</v>
      </c>
      <c r="I64" s="14">
        <f t="shared" si="3"/>
        <v>0.18000000000000005</v>
      </c>
    </row>
    <row r="65" spans="1:9" ht="21" x14ac:dyDescent="0.25">
      <c r="A65" s="9" t="s">
        <v>179</v>
      </c>
      <c r="B65" s="10" t="s">
        <v>180</v>
      </c>
      <c r="C65" s="11">
        <v>45.49</v>
      </c>
      <c r="D65" s="21">
        <f>+C65/0.8</f>
        <v>56.862499999999997</v>
      </c>
      <c r="E65" s="12">
        <v>222</v>
      </c>
      <c r="F65" s="10" t="s">
        <v>6</v>
      </c>
      <c r="G65" s="13">
        <f t="shared" si="2"/>
        <v>0.19999999999999993</v>
      </c>
      <c r="H65" s="13">
        <v>7.0000000000000007E-2</v>
      </c>
      <c r="I65" s="14">
        <f t="shared" si="3"/>
        <v>0.12999999999999992</v>
      </c>
    </row>
    <row r="66" spans="1:9" ht="21" x14ac:dyDescent="0.25">
      <c r="A66" s="9" t="s">
        <v>225</v>
      </c>
      <c r="B66" s="10" t="s">
        <v>226</v>
      </c>
      <c r="C66" s="11">
        <v>108.65</v>
      </c>
      <c r="D66" s="21">
        <f>+C66/0.8</f>
        <v>135.8125</v>
      </c>
      <c r="E66" s="12">
        <v>216</v>
      </c>
      <c r="F66" s="10" t="s">
        <v>6</v>
      </c>
      <c r="G66" s="13">
        <f t="shared" ref="G66:G97" si="5">(D66-C66)/D66</f>
        <v>0.19999999999999996</v>
      </c>
      <c r="H66" s="13">
        <v>7.0000000000000007E-2</v>
      </c>
      <c r="I66" s="14">
        <f t="shared" ref="I66:I97" si="6">+G66-H66</f>
        <v>0.12999999999999995</v>
      </c>
    </row>
    <row r="67" spans="1:9" ht="21" x14ac:dyDescent="0.25">
      <c r="A67" s="9" t="s">
        <v>244</v>
      </c>
      <c r="B67" s="10" t="s">
        <v>245</v>
      </c>
      <c r="C67" s="11">
        <v>48.38</v>
      </c>
      <c r="D67" s="21">
        <f>+C67/0.75</f>
        <v>64.506666666666675</v>
      </c>
      <c r="E67" s="12">
        <v>213</v>
      </c>
      <c r="F67" s="10" t="s">
        <v>6</v>
      </c>
      <c r="G67" s="13">
        <f t="shared" si="5"/>
        <v>0.25000000000000006</v>
      </c>
      <c r="H67" s="13">
        <v>7.0000000000000007E-2</v>
      </c>
      <c r="I67" s="14">
        <f t="shared" si="6"/>
        <v>0.18000000000000005</v>
      </c>
    </row>
    <row r="68" spans="1:9" ht="21" x14ac:dyDescent="0.25">
      <c r="A68" s="9" t="s">
        <v>59</v>
      </c>
      <c r="B68" s="10" t="s">
        <v>60</v>
      </c>
      <c r="C68" s="11">
        <v>49.12</v>
      </c>
      <c r="D68" s="21">
        <f>+C68/0.75</f>
        <v>65.493333333333325</v>
      </c>
      <c r="E68" s="12">
        <v>210</v>
      </c>
      <c r="F68" s="10" t="s">
        <v>6</v>
      </c>
      <c r="G68" s="13">
        <f t="shared" si="5"/>
        <v>0.24999999999999994</v>
      </c>
      <c r="H68" s="13">
        <v>7.0000000000000007E-2</v>
      </c>
      <c r="I68" s="14">
        <f t="shared" si="6"/>
        <v>0.17999999999999994</v>
      </c>
    </row>
    <row r="69" spans="1:9" ht="21" x14ac:dyDescent="0.25">
      <c r="A69" s="9" t="s">
        <v>55</v>
      </c>
      <c r="B69" s="10" t="s">
        <v>56</v>
      </c>
      <c r="C69" s="11">
        <v>101.49</v>
      </c>
      <c r="D69" s="21">
        <f>+C69/0.75</f>
        <v>135.32</v>
      </c>
      <c r="E69" s="12">
        <v>202</v>
      </c>
      <c r="F69" s="10" t="s">
        <v>6</v>
      </c>
      <c r="G69" s="13">
        <f t="shared" si="5"/>
        <v>0.25</v>
      </c>
      <c r="H69" s="13">
        <v>7.0000000000000007E-2</v>
      </c>
      <c r="I69" s="14">
        <f t="shared" si="6"/>
        <v>0.18</v>
      </c>
    </row>
    <row r="70" spans="1:9" ht="21" x14ac:dyDescent="0.25">
      <c r="A70" s="9" t="s">
        <v>334</v>
      </c>
      <c r="B70" s="10" t="s">
        <v>335</v>
      </c>
      <c r="C70" s="11">
        <v>8.2899999999999991</v>
      </c>
      <c r="D70" s="21">
        <f>+C70/0.8</f>
        <v>10.362499999999999</v>
      </c>
      <c r="E70" s="12">
        <v>187</v>
      </c>
      <c r="F70" s="10" t="s">
        <v>6</v>
      </c>
      <c r="G70" s="13">
        <f t="shared" si="5"/>
        <v>0.2</v>
      </c>
      <c r="H70" s="13">
        <v>7.0000000000000007E-2</v>
      </c>
      <c r="I70" s="14">
        <f t="shared" si="6"/>
        <v>0.13</v>
      </c>
    </row>
    <row r="71" spans="1:9" ht="21" x14ac:dyDescent="0.25">
      <c r="A71" s="9" t="s">
        <v>11</v>
      </c>
      <c r="B71" s="10" t="s">
        <v>12</v>
      </c>
      <c r="C71" s="11">
        <v>192.97</v>
      </c>
      <c r="D71" s="21">
        <f>+C71/0.75</f>
        <v>257.29333333333335</v>
      </c>
      <c r="E71" s="12">
        <v>180</v>
      </c>
      <c r="F71" s="10" t="s">
        <v>6</v>
      </c>
      <c r="G71" s="13">
        <f t="shared" si="5"/>
        <v>0.25000000000000006</v>
      </c>
      <c r="H71" s="13">
        <v>7.0000000000000007E-2</v>
      </c>
      <c r="I71" s="14">
        <f t="shared" si="6"/>
        <v>0.18000000000000005</v>
      </c>
    </row>
    <row r="72" spans="1:9" ht="21" x14ac:dyDescent="0.25">
      <c r="A72" s="9" t="s">
        <v>106</v>
      </c>
      <c r="B72" s="10" t="s">
        <v>107</v>
      </c>
      <c r="C72" s="11">
        <v>23.41</v>
      </c>
      <c r="D72" s="21">
        <f>+C72/0.75</f>
        <v>31.213333333333335</v>
      </c>
      <c r="E72" s="12">
        <v>175</v>
      </c>
      <c r="F72" s="10" t="s">
        <v>6</v>
      </c>
      <c r="G72" s="13">
        <f t="shared" si="5"/>
        <v>0.25000000000000006</v>
      </c>
      <c r="H72" s="13">
        <v>7.0000000000000007E-2</v>
      </c>
      <c r="I72" s="14">
        <f t="shared" si="6"/>
        <v>0.18000000000000005</v>
      </c>
    </row>
    <row r="73" spans="1:9" ht="21" x14ac:dyDescent="0.25">
      <c r="A73" s="9" t="s">
        <v>13</v>
      </c>
      <c r="B73" s="10" t="s">
        <v>14</v>
      </c>
      <c r="C73" s="11">
        <v>207.79</v>
      </c>
      <c r="D73" s="21">
        <f>+C73/0.75</f>
        <v>277.05333333333334</v>
      </c>
      <c r="E73" s="12">
        <v>173</v>
      </c>
      <c r="F73" s="10" t="s">
        <v>6</v>
      </c>
      <c r="G73" s="13">
        <f t="shared" si="5"/>
        <v>0.25000000000000006</v>
      </c>
      <c r="H73" s="13">
        <v>7.0000000000000007E-2</v>
      </c>
      <c r="I73" s="14">
        <f t="shared" si="6"/>
        <v>0.18000000000000005</v>
      </c>
    </row>
    <row r="74" spans="1:9" ht="21" x14ac:dyDescent="0.25">
      <c r="A74" s="9" t="s">
        <v>332</v>
      </c>
      <c r="B74" s="10" t="s">
        <v>333</v>
      </c>
      <c r="C74" s="11">
        <v>7.46</v>
      </c>
      <c r="D74" s="21">
        <f>+C74/0.75</f>
        <v>9.9466666666666672</v>
      </c>
      <c r="E74" s="12">
        <v>152</v>
      </c>
      <c r="F74" s="10" t="s">
        <v>6</v>
      </c>
      <c r="G74" s="13">
        <f t="shared" si="5"/>
        <v>0.25000000000000006</v>
      </c>
      <c r="H74" s="13">
        <v>7.0000000000000007E-2</v>
      </c>
      <c r="I74" s="14">
        <f t="shared" si="6"/>
        <v>0.18000000000000005</v>
      </c>
    </row>
    <row r="75" spans="1:9" ht="21" x14ac:dyDescent="0.25">
      <c r="A75" s="9" t="s">
        <v>330</v>
      </c>
      <c r="B75" s="10" t="s">
        <v>331</v>
      </c>
      <c r="C75" s="11">
        <v>17.27</v>
      </c>
      <c r="D75" s="21">
        <f>+C75/0.75</f>
        <v>23.026666666666667</v>
      </c>
      <c r="E75" s="12">
        <v>150</v>
      </c>
      <c r="F75" s="10" t="s">
        <v>6</v>
      </c>
      <c r="G75" s="13">
        <f t="shared" si="5"/>
        <v>0.25000000000000006</v>
      </c>
      <c r="H75" s="13">
        <v>7.0000000000000007E-2</v>
      </c>
      <c r="I75" s="14">
        <f t="shared" si="6"/>
        <v>0.18000000000000005</v>
      </c>
    </row>
    <row r="76" spans="1:9" ht="21" x14ac:dyDescent="0.25">
      <c r="A76" s="9" t="s">
        <v>136</v>
      </c>
      <c r="B76" s="10" t="s">
        <v>137</v>
      </c>
      <c r="C76" s="11">
        <v>51.33</v>
      </c>
      <c r="D76" s="21">
        <f>+C76/0.8</f>
        <v>64.162499999999994</v>
      </c>
      <c r="E76" s="12">
        <v>141</v>
      </c>
      <c r="F76" s="10" t="s">
        <v>6</v>
      </c>
      <c r="G76" s="13">
        <f t="shared" si="5"/>
        <v>0.19999999999999996</v>
      </c>
      <c r="H76" s="13">
        <v>7.0000000000000007E-2</v>
      </c>
      <c r="I76" s="14">
        <f t="shared" si="6"/>
        <v>0.12999999999999995</v>
      </c>
    </row>
    <row r="77" spans="1:9" ht="21" x14ac:dyDescent="0.25">
      <c r="A77" s="9" t="s">
        <v>181</v>
      </c>
      <c r="B77" s="10" t="s">
        <v>182</v>
      </c>
      <c r="C77" s="11">
        <v>66.44</v>
      </c>
      <c r="D77" s="21">
        <f>+C77/0.75</f>
        <v>88.586666666666659</v>
      </c>
      <c r="E77" s="12">
        <v>138</v>
      </c>
      <c r="F77" s="10" t="s">
        <v>6</v>
      </c>
      <c r="G77" s="13">
        <f t="shared" si="5"/>
        <v>0.24999999999999997</v>
      </c>
      <c r="H77" s="13">
        <v>7.0000000000000007E-2</v>
      </c>
      <c r="I77" s="14">
        <f t="shared" si="6"/>
        <v>0.17999999999999997</v>
      </c>
    </row>
    <row r="78" spans="1:9" ht="21" x14ac:dyDescent="0.25">
      <c r="A78" s="9" t="s">
        <v>342</v>
      </c>
      <c r="B78" s="10" t="s">
        <v>343</v>
      </c>
      <c r="C78" s="11">
        <v>188.82</v>
      </c>
      <c r="D78" s="21">
        <f>+C78/0.75</f>
        <v>251.76</v>
      </c>
      <c r="E78" s="12">
        <v>129.22</v>
      </c>
      <c r="F78" s="10" t="s">
        <v>6</v>
      </c>
      <c r="G78" s="13">
        <f t="shared" si="5"/>
        <v>0.25</v>
      </c>
      <c r="H78" s="13">
        <v>7.0000000000000007E-2</v>
      </c>
      <c r="I78" s="14">
        <f t="shared" si="6"/>
        <v>0.18</v>
      </c>
    </row>
    <row r="79" spans="1:9" ht="21" x14ac:dyDescent="0.25">
      <c r="A79" s="9" t="s">
        <v>324</v>
      </c>
      <c r="B79" s="10" t="s">
        <v>325</v>
      </c>
      <c r="C79" s="11">
        <v>46.49</v>
      </c>
      <c r="D79" s="21">
        <f>+C79/0.75</f>
        <v>61.986666666666672</v>
      </c>
      <c r="E79" s="12">
        <v>122</v>
      </c>
      <c r="F79" s="10" t="s">
        <v>6</v>
      </c>
      <c r="G79" s="13">
        <f t="shared" si="5"/>
        <v>0.25000000000000006</v>
      </c>
      <c r="H79" s="13">
        <v>7.0000000000000007E-2</v>
      </c>
      <c r="I79" s="14">
        <f t="shared" si="6"/>
        <v>0.18000000000000005</v>
      </c>
    </row>
    <row r="80" spans="1:9" ht="21" x14ac:dyDescent="0.25">
      <c r="A80" s="9" t="s">
        <v>183</v>
      </c>
      <c r="B80" s="10" t="s">
        <v>184</v>
      </c>
      <c r="C80" s="11">
        <v>70.61</v>
      </c>
      <c r="D80" s="21">
        <f>+C80/0.75</f>
        <v>94.146666666666661</v>
      </c>
      <c r="E80" s="12">
        <v>118</v>
      </c>
      <c r="F80" s="10" t="s">
        <v>6</v>
      </c>
      <c r="G80" s="13">
        <f t="shared" si="5"/>
        <v>0.24999999999999997</v>
      </c>
      <c r="H80" s="13">
        <v>7.0000000000000007E-2</v>
      </c>
      <c r="I80" s="14">
        <f t="shared" si="6"/>
        <v>0.17999999999999997</v>
      </c>
    </row>
    <row r="81" spans="1:9" ht="21" x14ac:dyDescent="0.25">
      <c r="A81" s="9" t="s">
        <v>185</v>
      </c>
      <c r="B81" s="10" t="s">
        <v>186</v>
      </c>
      <c r="C81" s="11">
        <v>67.11</v>
      </c>
      <c r="D81" s="21">
        <f>+C81/0.75</f>
        <v>89.48</v>
      </c>
      <c r="E81" s="12">
        <v>117</v>
      </c>
      <c r="F81" s="10" t="s">
        <v>6</v>
      </c>
      <c r="G81" s="13">
        <f t="shared" si="5"/>
        <v>0.25000000000000006</v>
      </c>
      <c r="H81" s="13">
        <v>7.0000000000000007E-2</v>
      </c>
      <c r="I81" s="14">
        <f t="shared" si="6"/>
        <v>0.18000000000000005</v>
      </c>
    </row>
    <row r="82" spans="1:9" ht="21" x14ac:dyDescent="0.25">
      <c r="A82" s="9" t="s">
        <v>15</v>
      </c>
      <c r="B82" s="10" t="s">
        <v>16</v>
      </c>
      <c r="C82" s="11">
        <v>18.96</v>
      </c>
      <c r="D82" s="21">
        <f>+C82/0.8</f>
        <v>23.7</v>
      </c>
      <c r="E82" s="12">
        <v>115</v>
      </c>
      <c r="F82" s="10" t="s">
        <v>6</v>
      </c>
      <c r="G82" s="13">
        <f t="shared" si="5"/>
        <v>0.19999999999999993</v>
      </c>
      <c r="H82" s="13">
        <v>7.0000000000000007E-2</v>
      </c>
      <c r="I82" s="14">
        <f t="shared" si="6"/>
        <v>0.12999999999999992</v>
      </c>
    </row>
    <row r="83" spans="1:9" ht="21" x14ac:dyDescent="0.25">
      <c r="A83" s="9" t="s">
        <v>286</v>
      </c>
      <c r="B83" s="10" t="s">
        <v>287</v>
      </c>
      <c r="C83" s="11">
        <v>220.09</v>
      </c>
      <c r="D83" s="21">
        <f>+C83/0.8</f>
        <v>275.11250000000001</v>
      </c>
      <c r="E83" s="12">
        <v>103</v>
      </c>
      <c r="F83" s="10" t="s">
        <v>6</v>
      </c>
      <c r="G83" s="13">
        <f t="shared" si="5"/>
        <v>0.2</v>
      </c>
      <c r="H83" s="13">
        <v>7.0000000000000007E-2</v>
      </c>
      <c r="I83" s="14">
        <f t="shared" si="6"/>
        <v>0.13</v>
      </c>
    </row>
    <row r="84" spans="1:9" ht="21" x14ac:dyDescent="0.25">
      <c r="A84" s="9" t="s">
        <v>242</v>
      </c>
      <c r="B84" s="10" t="s">
        <v>243</v>
      </c>
      <c r="C84" s="11">
        <v>120.64</v>
      </c>
      <c r="D84" s="21">
        <f t="shared" ref="D84:D92" si="7">+C84/0.75</f>
        <v>160.85333333333332</v>
      </c>
      <c r="E84" s="12">
        <v>100</v>
      </c>
      <c r="F84" s="10" t="s">
        <v>6</v>
      </c>
      <c r="G84" s="13">
        <f t="shared" si="5"/>
        <v>0.24999999999999994</v>
      </c>
      <c r="H84" s="13">
        <v>7.0000000000000007E-2</v>
      </c>
      <c r="I84" s="14">
        <f t="shared" si="6"/>
        <v>0.17999999999999994</v>
      </c>
    </row>
    <row r="85" spans="1:9" ht="21" x14ac:dyDescent="0.25">
      <c r="A85" s="9" t="s">
        <v>147</v>
      </c>
      <c r="B85" s="10" t="s">
        <v>148</v>
      </c>
      <c r="C85" s="11">
        <v>76.900000000000006</v>
      </c>
      <c r="D85" s="21">
        <f t="shared" si="7"/>
        <v>102.53333333333335</v>
      </c>
      <c r="E85" s="12">
        <v>3783</v>
      </c>
      <c r="F85" s="10" t="s">
        <v>27</v>
      </c>
      <c r="G85" s="13">
        <f t="shared" si="5"/>
        <v>0.25000000000000006</v>
      </c>
      <c r="H85" s="13">
        <v>7.0000000000000007E-2</v>
      </c>
      <c r="I85" s="14">
        <f t="shared" si="6"/>
        <v>0.18000000000000005</v>
      </c>
    </row>
    <row r="86" spans="1:9" ht="21" x14ac:dyDescent="0.25">
      <c r="A86" s="9" t="s">
        <v>149</v>
      </c>
      <c r="B86" s="10" t="s">
        <v>150</v>
      </c>
      <c r="C86" s="11">
        <v>169.96</v>
      </c>
      <c r="D86" s="21">
        <f t="shared" si="7"/>
        <v>226.61333333333334</v>
      </c>
      <c r="E86" s="12">
        <v>1225</v>
      </c>
      <c r="F86" s="10" t="s">
        <v>27</v>
      </c>
      <c r="G86" s="13">
        <f t="shared" si="5"/>
        <v>0.25</v>
      </c>
      <c r="H86" s="13">
        <v>7.0000000000000007E-2</v>
      </c>
      <c r="I86" s="14">
        <f t="shared" si="6"/>
        <v>0.18</v>
      </c>
    </row>
    <row r="87" spans="1:9" ht="21" x14ac:dyDescent="0.25">
      <c r="A87" s="9" t="s">
        <v>25</v>
      </c>
      <c r="B87" s="10" t="s">
        <v>26</v>
      </c>
      <c r="C87" s="11">
        <v>147.26</v>
      </c>
      <c r="D87" s="21">
        <f t="shared" si="7"/>
        <v>196.34666666666666</v>
      </c>
      <c r="E87" s="12">
        <v>991</v>
      </c>
      <c r="F87" s="10" t="s">
        <v>27</v>
      </c>
      <c r="G87" s="13">
        <f t="shared" si="5"/>
        <v>0.25000000000000006</v>
      </c>
      <c r="H87" s="13">
        <v>7.0000000000000007E-2</v>
      </c>
      <c r="I87" s="14">
        <f t="shared" si="6"/>
        <v>0.18000000000000005</v>
      </c>
    </row>
    <row r="88" spans="1:9" ht="21" x14ac:dyDescent="0.25">
      <c r="A88" s="9" t="s">
        <v>163</v>
      </c>
      <c r="B88" s="10" t="s">
        <v>164</v>
      </c>
      <c r="C88" s="11">
        <v>130.38999999999999</v>
      </c>
      <c r="D88" s="21">
        <f t="shared" si="7"/>
        <v>173.85333333333332</v>
      </c>
      <c r="E88" s="12">
        <v>491</v>
      </c>
      <c r="F88" s="10" t="s">
        <v>27</v>
      </c>
      <c r="G88" s="13">
        <f t="shared" si="5"/>
        <v>0.25000000000000006</v>
      </c>
      <c r="H88" s="13">
        <v>7.0000000000000007E-2</v>
      </c>
      <c r="I88" s="14">
        <f t="shared" si="6"/>
        <v>0.18000000000000005</v>
      </c>
    </row>
    <row r="89" spans="1:9" ht="21" x14ac:dyDescent="0.25">
      <c r="A89" s="9" t="s">
        <v>167</v>
      </c>
      <c r="B89" s="10" t="s">
        <v>168</v>
      </c>
      <c r="C89" s="11">
        <v>167.89</v>
      </c>
      <c r="D89" s="21">
        <f t="shared" si="7"/>
        <v>223.85333333333332</v>
      </c>
      <c r="E89" s="12">
        <v>317</v>
      </c>
      <c r="F89" s="10" t="s">
        <v>27</v>
      </c>
      <c r="G89" s="13">
        <f t="shared" si="5"/>
        <v>0.25000000000000006</v>
      </c>
      <c r="H89" s="13">
        <v>7.0000000000000007E-2</v>
      </c>
      <c r="I89" s="14">
        <f t="shared" si="6"/>
        <v>0.18000000000000005</v>
      </c>
    </row>
    <row r="90" spans="1:9" ht="21" x14ac:dyDescent="0.25">
      <c r="A90" s="9" t="s">
        <v>175</v>
      </c>
      <c r="B90" s="10" t="s">
        <v>176</v>
      </c>
      <c r="C90" s="11">
        <v>101.78</v>
      </c>
      <c r="D90" s="21">
        <f t="shared" si="7"/>
        <v>135.70666666666668</v>
      </c>
      <c r="E90" s="12">
        <v>114.1</v>
      </c>
      <c r="F90" s="10" t="s">
        <v>27</v>
      </c>
      <c r="G90" s="13">
        <f t="shared" si="5"/>
        <v>0.25000000000000006</v>
      </c>
      <c r="H90" s="13">
        <v>7.0000000000000007E-2</v>
      </c>
      <c r="I90" s="14">
        <f t="shared" si="6"/>
        <v>0.18000000000000005</v>
      </c>
    </row>
    <row r="91" spans="1:9" ht="21" x14ac:dyDescent="0.25">
      <c r="A91" s="9" t="s">
        <v>151</v>
      </c>
      <c r="B91" s="10" t="s">
        <v>152</v>
      </c>
      <c r="C91" s="11">
        <v>166.39</v>
      </c>
      <c r="D91" s="21">
        <f t="shared" si="7"/>
        <v>221.85333333333332</v>
      </c>
      <c r="E91" s="12">
        <v>1123</v>
      </c>
      <c r="F91" s="10" t="s">
        <v>41</v>
      </c>
      <c r="G91" s="13">
        <f t="shared" si="5"/>
        <v>0.25000000000000006</v>
      </c>
      <c r="H91" s="13">
        <v>7.0000000000000007E-2</v>
      </c>
      <c r="I91" s="14">
        <f t="shared" si="6"/>
        <v>0.18000000000000005</v>
      </c>
    </row>
    <row r="92" spans="1:9" ht="21" x14ac:dyDescent="0.25">
      <c r="A92" s="9" t="s">
        <v>98</v>
      </c>
      <c r="B92" s="10" t="s">
        <v>99</v>
      </c>
      <c r="C92" s="11">
        <v>43.44</v>
      </c>
      <c r="D92" s="21">
        <f t="shared" si="7"/>
        <v>57.919999999999995</v>
      </c>
      <c r="E92" s="12">
        <v>646</v>
      </c>
      <c r="F92" s="10" t="s">
        <v>41</v>
      </c>
      <c r="G92" s="13">
        <f t="shared" si="5"/>
        <v>0.24999999999999997</v>
      </c>
      <c r="H92" s="13">
        <v>7.0000000000000007E-2</v>
      </c>
      <c r="I92" s="14">
        <f t="shared" si="6"/>
        <v>0.17999999999999997</v>
      </c>
    </row>
    <row r="93" spans="1:9" ht="21" x14ac:dyDescent="0.25">
      <c r="A93" s="9" t="s">
        <v>215</v>
      </c>
      <c r="B93" s="10" t="s">
        <v>216</v>
      </c>
      <c r="C93" s="11">
        <v>88.59</v>
      </c>
      <c r="D93" s="21">
        <f>+C93/0.8</f>
        <v>110.7375</v>
      </c>
      <c r="E93" s="12">
        <v>437</v>
      </c>
      <c r="F93" s="10" t="s">
        <v>41</v>
      </c>
      <c r="G93" s="13">
        <f t="shared" si="5"/>
        <v>0.19999999999999996</v>
      </c>
      <c r="H93" s="13">
        <v>7.0000000000000007E-2</v>
      </c>
      <c r="I93" s="14">
        <f t="shared" si="6"/>
        <v>0.12999999999999995</v>
      </c>
    </row>
    <row r="94" spans="1:9" ht="21" x14ac:dyDescent="0.25">
      <c r="A94" s="9" t="s">
        <v>39</v>
      </c>
      <c r="B94" s="10" t="s">
        <v>40</v>
      </c>
      <c r="C94" s="11">
        <v>150.93</v>
      </c>
      <c r="D94" s="21">
        <f>+C94/0.75</f>
        <v>201.24</v>
      </c>
      <c r="E94" s="12">
        <v>374</v>
      </c>
      <c r="F94" s="10" t="s">
        <v>41</v>
      </c>
      <c r="G94" s="13">
        <f t="shared" si="5"/>
        <v>0.25</v>
      </c>
      <c r="H94" s="13">
        <v>7.0000000000000007E-2</v>
      </c>
      <c r="I94" s="14">
        <f t="shared" si="6"/>
        <v>0.18</v>
      </c>
    </row>
    <row r="95" spans="1:9" ht="21" x14ac:dyDescent="0.25">
      <c r="A95" s="9" t="s">
        <v>223</v>
      </c>
      <c r="B95" s="10" t="s">
        <v>224</v>
      </c>
      <c r="C95" s="11">
        <v>72.11</v>
      </c>
      <c r="D95" s="21">
        <f>+C95/0.75</f>
        <v>96.146666666666661</v>
      </c>
      <c r="E95" s="12">
        <v>239</v>
      </c>
      <c r="F95" s="10" t="s">
        <v>41</v>
      </c>
      <c r="G95" s="13">
        <f t="shared" si="5"/>
        <v>0.24999999999999997</v>
      </c>
      <c r="H95" s="13">
        <v>7.0000000000000007E-2</v>
      </c>
      <c r="I95" s="14">
        <f t="shared" si="6"/>
        <v>0.17999999999999997</v>
      </c>
    </row>
    <row r="96" spans="1:9" ht="21" x14ac:dyDescent="0.25">
      <c r="A96" s="9" t="s">
        <v>231</v>
      </c>
      <c r="B96" s="10" t="s">
        <v>232</v>
      </c>
      <c r="C96" s="11">
        <v>88.59</v>
      </c>
      <c r="D96" s="21">
        <f>+C96/0.75</f>
        <v>118.12</v>
      </c>
      <c r="E96" s="12">
        <v>209</v>
      </c>
      <c r="F96" s="10" t="s">
        <v>41</v>
      </c>
      <c r="G96" s="13">
        <f t="shared" si="5"/>
        <v>0.25</v>
      </c>
      <c r="H96" s="13">
        <v>7.0000000000000007E-2</v>
      </c>
      <c r="I96" s="14">
        <f t="shared" si="6"/>
        <v>0.18</v>
      </c>
    </row>
    <row r="97" spans="1:9" ht="21" x14ac:dyDescent="0.25">
      <c r="A97" s="9" t="s">
        <v>140</v>
      </c>
      <c r="B97" s="10" t="s">
        <v>141</v>
      </c>
      <c r="C97" s="11">
        <v>27.24</v>
      </c>
      <c r="D97" s="21">
        <f>+C97/0.8</f>
        <v>34.049999999999997</v>
      </c>
      <c r="E97" s="12">
        <v>178</v>
      </c>
      <c r="F97" s="10" t="s">
        <v>41</v>
      </c>
      <c r="G97" s="13">
        <f t="shared" si="5"/>
        <v>0.19999999999999998</v>
      </c>
      <c r="H97" s="13">
        <v>7.0000000000000007E-2</v>
      </c>
      <c r="I97" s="14">
        <f t="shared" si="6"/>
        <v>0.12999999999999998</v>
      </c>
    </row>
    <row r="98" spans="1:9" ht="21" x14ac:dyDescent="0.25">
      <c r="A98" s="9" t="s">
        <v>252</v>
      </c>
      <c r="B98" s="10" t="s">
        <v>253</v>
      </c>
      <c r="C98" s="11">
        <v>28</v>
      </c>
      <c r="D98" s="21">
        <f>+C98/0.75</f>
        <v>37.333333333333336</v>
      </c>
      <c r="E98" s="12">
        <v>141</v>
      </c>
      <c r="F98" s="10" t="s">
        <v>41</v>
      </c>
      <c r="G98" s="13">
        <f t="shared" ref="G98:G129" si="8">(D98-C98)/D98</f>
        <v>0.25000000000000006</v>
      </c>
      <c r="H98" s="13">
        <v>7.0000000000000007E-2</v>
      </c>
      <c r="I98" s="14">
        <f t="shared" ref="I98:I129" si="9">+G98-H98</f>
        <v>0.18000000000000005</v>
      </c>
    </row>
    <row r="99" spans="1:9" ht="21" x14ac:dyDescent="0.25">
      <c r="A99" s="9" t="s">
        <v>142</v>
      </c>
      <c r="B99" s="10" t="s">
        <v>143</v>
      </c>
      <c r="C99" s="11">
        <v>12.45</v>
      </c>
      <c r="D99" s="21">
        <f>+C99/0.8</f>
        <v>15.562499999999998</v>
      </c>
      <c r="E99" s="12">
        <v>106</v>
      </c>
      <c r="F99" s="10" t="s">
        <v>41</v>
      </c>
      <c r="G99" s="13">
        <f t="shared" si="8"/>
        <v>0.19999999999999996</v>
      </c>
      <c r="H99" s="13">
        <v>7.0000000000000007E-2</v>
      </c>
      <c r="I99" s="14">
        <f t="shared" si="9"/>
        <v>0.12999999999999995</v>
      </c>
    </row>
    <row r="100" spans="1:9" ht="21" x14ac:dyDescent="0.25">
      <c r="A100" s="9" t="s">
        <v>254</v>
      </c>
      <c r="B100" s="10" t="s">
        <v>255</v>
      </c>
      <c r="C100" s="11">
        <v>46.68</v>
      </c>
      <c r="D100" s="21">
        <f>+C100/0.8</f>
        <v>58.349999999999994</v>
      </c>
      <c r="E100" s="12">
        <v>14070</v>
      </c>
      <c r="F100" s="10" t="s">
        <v>24</v>
      </c>
      <c r="G100" s="13">
        <f t="shared" si="8"/>
        <v>0.19999999999999993</v>
      </c>
      <c r="H100" s="13">
        <v>7.0000000000000007E-2</v>
      </c>
      <c r="I100" s="14">
        <f t="shared" si="9"/>
        <v>0.12999999999999992</v>
      </c>
    </row>
    <row r="101" spans="1:9" ht="21" x14ac:dyDescent="0.25">
      <c r="A101" s="9" t="s">
        <v>189</v>
      </c>
      <c r="B101" s="10" t="s">
        <v>190</v>
      </c>
      <c r="C101" s="11">
        <v>94.41</v>
      </c>
      <c r="D101" s="21">
        <f t="shared" ref="D101:D133" si="10">+C101/0.75</f>
        <v>125.88</v>
      </c>
      <c r="E101" s="12">
        <v>4351</v>
      </c>
      <c r="F101" s="10" t="s">
        <v>54</v>
      </c>
      <c r="G101" s="13">
        <f t="shared" si="8"/>
        <v>0.25</v>
      </c>
      <c r="H101" s="13">
        <v>7.0000000000000007E-2</v>
      </c>
      <c r="I101" s="14">
        <f t="shared" si="9"/>
        <v>0.18</v>
      </c>
    </row>
    <row r="102" spans="1:9" ht="21" x14ac:dyDescent="0.25">
      <c r="A102" s="9" t="s">
        <v>274</v>
      </c>
      <c r="B102" s="10" t="s">
        <v>275</v>
      </c>
      <c r="C102" s="11">
        <v>11.94</v>
      </c>
      <c r="D102" s="21">
        <f t="shared" si="10"/>
        <v>15.92</v>
      </c>
      <c r="E102" s="12">
        <v>3410</v>
      </c>
      <c r="F102" s="10" t="s">
        <v>54</v>
      </c>
      <c r="G102" s="13">
        <f t="shared" si="8"/>
        <v>0.25000000000000006</v>
      </c>
      <c r="H102" s="13">
        <v>7.0000000000000007E-2</v>
      </c>
      <c r="I102" s="14">
        <f t="shared" si="9"/>
        <v>0.18000000000000005</v>
      </c>
    </row>
    <row r="103" spans="1:9" ht="21" x14ac:dyDescent="0.25">
      <c r="A103" s="9" t="s">
        <v>276</v>
      </c>
      <c r="B103" s="10" t="s">
        <v>277</v>
      </c>
      <c r="C103" s="11">
        <v>11.93</v>
      </c>
      <c r="D103" s="21">
        <f t="shared" si="10"/>
        <v>15.906666666666666</v>
      </c>
      <c r="E103" s="12">
        <v>3288</v>
      </c>
      <c r="F103" s="10" t="s">
        <v>54</v>
      </c>
      <c r="G103" s="13">
        <f t="shared" si="8"/>
        <v>0.25</v>
      </c>
      <c r="H103" s="13">
        <v>7.0000000000000007E-2</v>
      </c>
      <c r="I103" s="14">
        <f t="shared" si="9"/>
        <v>0.18</v>
      </c>
    </row>
    <row r="104" spans="1:9" ht="21" x14ac:dyDescent="0.25">
      <c r="A104" s="9" t="s">
        <v>211</v>
      </c>
      <c r="B104" s="10" t="s">
        <v>212</v>
      </c>
      <c r="C104" s="11">
        <v>48.11</v>
      </c>
      <c r="D104" s="21">
        <f t="shared" si="10"/>
        <v>64.146666666666661</v>
      </c>
      <c r="E104" s="12">
        <v>972</v>
      </c>
      <c r="F104" s="10" t="s">
        <v>54</v>
      </c>
      <c r="G104" s="13">
        <f t="shared" si="8"/>
        <v>0.24999999999999994</v>
      </c>
      <c r="H104" s="13">
        <v>7.0000000000000007E-2</v>
      </c>
      <c r="I104" s="14">
        <f t="shared" si="9"/>
        <v>0.17999999999999994</v>
      </c>
    </row>
    <row r="105" spans="1:9" ht="21" x14ac:dyDescent="0.25">
      <c r="A105" s="9" t="s">
        <v>195</v>
      </c>
      <c r="B105" s="10" t="s">
        <v>196</v>
      </c>
      <c r="C105" s="11">
        <v>156.13</v>
      </c>
      <c r="D105" s="21">
        <f t="shared" si="10"/>
        <v>208.17333333333332</v>
      </c>
      <c r="E105" s="12">
        <v>787</v>
      </c>
      <c r="F105" s="10" t="s">
        <v>54</v>
      </c>
      <c r="G105" s="13">
        <f t="shared" si="8"/>
        <v>0.24999999999999997</v>
      </c>
      <c r="H105" s="13">
        <v>7.0000000000000007E-2</v>
      </c>
      <c r="I105" s="14">
        <f t="shared" si="9"/>
        <v>0.17999999999999997</v>
      </c>
    </row>
    <row r="106" spans="1:9" ht="21" x14ac:dyDescent="0.25">
      <c r="A106" s="9" t="s">
        <v>314</v>
      </c>
      <c r="B106" s="10" t="s">
        <v>315</v>
      </c>
      <c r="C106" s="11">
        <v>12.41</v>
      </c>
      <c r="D106" s="21">
        <f t="shared" si="10"/>
        <v>16.546666666666667</v>
      </c>
      <c r="E106" s="12">
        <v>617</v>
      </c>
      <c r="F106" s="10" t="s">
        <v>54</v>
      </c>
      <c r="G106" s="13">
        <f t="shared" si="8"/>
        <v>0.25</v>
      </c>
      <c r="H106" s="13">
        <v>7.0000000000000007E-2</v>
      </c>
      <c r="I106" s="14">
        <f t="shared" si="9"/>
        <v>0.18</v>
      </c>
    </row>
    <row r="107" spans="1:9" ht="21" x14ac:dyDescent="0.25">
      <c r="A107" s="9" t="s">
        <v>157</v>
      </c>
      <c r="B107" s="10" t="s">
        <v>158</v>
      </c>
      <c r="C107" s="11">
        <v>177.87</v>
      </c>
      <c r="D107" s="21">
        <f t="shared" si="10"/>
        <v>237.16</v>
      </c>
      <c r="E107" s="12">
        <v>534</v>
      </c>
      <c r="F107" s="10" t="s">
        <v>54</v>
      </c>
      <c r="G107" s="13">
        <f t="shared" si="8"/>
        <v>0.24999999999999997</v>
      </c>
      <c r="H107" s="13">
        <v>7.0000000000000007E-2</v>
      </c>
      <c r="I107" s="14">
        <f t="shared" si="9"/>
        <v>0.17999999999999997</v>
      </c>
    </row>
    <row r="108" spans="1:9" ht="21" x14ac:dyDescent="0.25">
      <c r="A108" s="9" t="s">
        <v>298</v>
      </c>
      <c r="B108" s="10" t="s">
        <v>299</v>
      </c>
      <c r="C108" s="11">
        <v>34.119999999999997</v>
      </c>
      <c r="D108" s="21">
        <f t="shared" si="10"/>
        <v>45.493333333333332</v>
      </c>
      <c r="E108" s="12">
        <v>525</v>
      </c>
      <c r="F108" s="10" t="s">
        <v>54</v>
      </c>
      <c r="G108" s="13">
        <f t="shared" si="8"/>
        <v>0.25000000000000006</v>
      </c>
      <c r="H108" s="13">
        <v>7.0000000000000007E-2</v>
      </c>
      <c r="I108" s="14">
        <f t="shared" si="9"/>
        <v>0.18000000000000005</v>
      </c>
    </row>
    <row r="109" spans="1:9" ht="21" x14ac:dyDescent="0.25">
      <c r="A109" s="9" t="s">
        <v>165</v>
      </c>
      <c r="B109" s="10" t="s">
        <v>166</v>
      </c>
      <c r="C109" s="11">
        <v>107.54</v>
      </c>
      <c r="D109" s="21">
        <f t="shared" si="10"/>
        <v>143.38666666666668</v>
      </c>
      <c r="E109" s="12">
        <v>479</v>
      </c>
      <c r="F109" s="10" t="s">
        <v>54</v>
      </c>
      <c r="G109" s="13">
        <f t="shared" si="8"/>
        <v>0.25000000000000006</v>
      </c>
      <c r="H109" s="13">
        <v>7.0000000000000007E-2</v>
      </c>
      <c r="I109" s="14">
        <f t="shared" si="9"/>
        <v>0.18000000000000005</v>
      </c>
    </row>
    <row r="110" spans="1:9" ht="21" x14ac:dyDescent="0.25">
      <c r="A110" s="9" t="s">
        <v>213</v>
      </c>
      <c r="B110" s="10" t="s">
        <v>214</v>
      </c>
      <c r="C110" s="11">
        <v>80.11</v>
      </c>
      <c r="D110" s="21">
        <f t="shared" si="10"/>
        <v>106.81333333333333</v>
      </c>
      <c r="E110" s="12">
        <v>479</v>
      </c>
      <c r="F110" s="10" t="s">
        <v>54</v>
      </c>
      <c r="G110" s="13">
        <f t="shared" si="8"/>
        <v>0.25</v>
      </c>
      <c r="H110" s="13">
        <v>7.0000000000000007E-2</v>
      </c>
      <c r="I110" s="14">
        <f t="shared" si="9"/>
        <v>0.18</v>
      </c>
    </row>
    <row r="111" spans="1:9" ht="21" x14ac:dyDescent="0.25">
      <c r="A111" s="9" t="s">
        <v>282</v>
      </c>
      <c r="B111" s="10" t="s">
        <v>283</v>
      </c>
      <c r="C111" s="11">
        <v>79.78</v>
      </c>
      <c r="D111" s="21">
        <f t="shared" si="10"/>
        <v>106.37333333333333</v>
      </c>
      <c r="E111" s="12">
        <v>403</v>
      </c>
      <c r="F111" s="10" t="s">
        <v>54</v>
      </c>
      <c r="G111" s="13">
        <f t="shared" si="8"/>
        <v>0.25</v>
      </c>
      <c r="H111" s="13">
        <v>7.0000000000000007E-2</v>
      </c>
      <c r="I111" s="14">
        <f t="shared" si="9"/>
        <v>0.18</v>
      </c>
    </row>
    <row r="112" spans="1:9" ht="21" x14ac:dyDescent="0.25">
      <c r="A112" s="9" t="s">
        <v>52</v>
      </c>
      <c r="B112" s="10" t="s">
        <v>53</v>
      </c>
      <c r="C112" s="11">
        <v>75.790000000000006</v>
      </c>
      <c r="D112" s="21">
        <f t="shared" si="10"/>
        <v>101.05333333333334</v>
      </c>
      <c r="E112" s="12">
        <v>372</v>
      </c>
      <c r="F112" s="10" t="s">
        <v>54</v>
      </c>
      <c r="G112" s="13">
        <f t="shared" si="8"/>
        <v>0.25</v>
      </c>
      <c r="H112" s="13">
        <v>7.0000000000000007E-2</v>
      </c>
      <c r="I112" s="14">
        <f t="shared" si="9"/>
        <v>0.18</v>
      </c>
    </row>
    <row r="113" spans="1:9" ht="21" x14ac:dyDescent="0.25">
      <c r="A113" s="9" t="s">
        <v>292</v>
      </c>
      <c r="B113" s="10" t="s">
        <v>293</v>
      </c>
      <c r="C113" s="11">
        <v>64.67</v>
      </c>
      <c r="D113" s="21">
        <f t="shared" si="10"/>
        <v>86.226666666666674</v>
      </c>
      <c r="E113" s="12">
        <v>340</v>
      </c>
      <c r="F113" s="10" t="s">
        <v>54</v>
      </c>
      <c r="G113" s="13">
        <f t="shared" si="8"/>
        <v>0.25000000000000006</v>
      </c>
      <c r="H113" s="13">
        <v>7.0000000000000007E-2</v>
      </c>
      <c r="I113" s="14">
        <f t="shared" si="9"/>
        <v>0.18000000000000005</v>
      </c>
    </row>
    <row r="114" spans="1:9" ht="21" x14ac:dyDescent="0.25">
      <c r="A114" s="9" t="s">
        <v>219</v>
      </c>
      <c r="B114" s="10" t="s">
        <v>220</v>
      </c>
      <c r="C114" s="11">
        <v>81.95</v>
      </c>
      <c r="D114" s="21">
        <f t="shared" si="10"/>
        <v>109.26666666666667</v>
      </c>
      <c r="E114" s="12">
        <v>330</v>
      </c>
      <c r="F114" s="10" t="s">
        <v>54</v>
      </c>
      <c r="G114" s="13">
        <f t="shared" si="8"/>
        <v>0.24999999999999997</v>
      </c>
      <c r="H114" s="13">
        <v>7.0000000000000007E-2</v>
      </c>
      <c r="I114" s="14">
        <f t="shared" si="9"/>
        <v>0.17999999999999997</v>
      </c>
    </row>
    <row r="115" spans="1:9" ht="21" x14ac:dyDescent="0.25">
      <c r="A115" s="9" t="s">
        <v>221</v>
      </c>
      <c r="B115" s="10" t="s">
        <v>222</v>
      </c>
      <c r="C115" s="11">
        <v>92.83</v>
      </c>
      <c r="D115" s="21">
        <f t="shared" si="10"/>
        <v>123.77333333333333</v>
      </c>
      <c r="E115" s="12">
        <v>274</v>
      </c>
      <c r="F115" s="10" t="s">
        <v>54</v>
      </c>
      <c r="G115" s="13">
        <f t="shared" si="8"/>
        <v>0.24999999999999997</v>
      </c>
      <c r="H115" s="13">
        <v>7.0000000000000007E-2</v>
      </c>
      <c r="I115" s="14">
        <f t="shared" si="9"/>
        <v>0.17999999999999997</v>
      </c>
    </row>
    <row r="116" spans="1:9" ht="21" x14ac:dyDescent="0.25">
      <c r="A116" s="9" t="s">
        <v>250</v>
      </c>
      <c r="B116" s="10" t="s">
        <v>251</v>
      </c>
      <c r="C116" s="11">
        <v>39.229999999999997</v>
      </c>
      <c r="D116" s="21">
        <f t="shared" si="10"/>
        <v>52.306666666666665</v>
      </c>
      <c r="E116" s="12">
        <v>264</v>
      </c>
      <c r="F116" s="10" t="s">
        <v>54</v>
      </c>
      <c r="G116" s="13">
        <f t="shared" si="8"/>
        <v>0.25000000000000006</v>
      </c>
      <c r="H116" s="13">
        <v>7.0000000000000007E-2</v>
      </c>
      <c r="I116" s="14">
        <f t="shared" si="9"/>
        <v>0.18000000000000005</v>
      </c>
    </row>
    <row r="117" spans="1:9" ht="21" x14ac:dyDescent="0.25">
      <c r="A117" s="9" t="s">
        <v>326</v>
      </c>
      <c r="B117" s="10" t="s">
        <v>327</v>
      </c>
      <c r="C117" s="11">
        <v>33.04</v>
      </c>
      <c r="D117" s="21">
        <f t="shared" si="10"/>
        <v>44.053333333333335</v>
      </c>
      <c r="E117" s="12">
        <v>129</v>
      </c>
      <c r="F117" s="10" t="s">
        <v>54</v>
      </c>
      <c r="G117" s="13">
        <f t="shared" si="8"/>
        <v>0.25000000000000006</v>
      </c>
      <c r="H117" s="13">
        <v>7.0000000000000007E-2</v>
      </c>
      <c r="I117" s="14">
        <f t="shared" si="9"/>
        <v>0.18000000000000005</v>
      </c>
    </row>
    <row r="118" spans="1:9" ht="21" x14ac:dyDescent="0.25">
      <c r="A118" s="9" t="s">
        <v>340</v>
      </c>
      <c r="B118" s="10" t="s">
        <v>341</v>
      </c>
      <c r="C118" s="11">
        <v>201.56</v>
      </c>
      <c r="D118" s="21">
        <f t="shared" si="10"/>
        <v>268.74666666666667</v>
      </c>
      <c r="E118" s="12">
        <v>121</v>
      </c>
      <c r="F118" s="10" t="s">
        <v>54</v>
      </c>
      <c r="G118" s="13">
        <f t="shared" si="8"/>
        <v>0.25</v>
      </c>
      <c r="H118" s="13">
        <v>7.0000000000000007E-2</v>
      </c>
      <c r="I118" s="14">
        <f t="shared" si="9"/>
        <v>0.18</v>
      </c>
    </row>
    <row r="119" spans="1:9" ht="21" x14ac:dyDescent="0.25">
      <c r="A119" s="9" t="s">
        <v>312</v>
      </c>
      <c r="B119" s="10" t="s">
        <v>313</v>
      </c>
      <c r="C119" s="11">
        <v>71.239999999999995</v>
      </c>
      <c r="D119" s="21">
        <f t="shared" si="10"/>
        <v>94.986666666666665</v>
      </c>
      <c r="E119" s="12">
        <v>120</v>
      </c>
      <c r="F119" s="10" t="s">
        <v>54</v>
      </c>
      <c r="G119" s="13">
        <f t="shared" si="8"/>
        <v>0.25000000000000006</v>
      </c>
      <c r="H119" s="13">
        <v>7.0000000000000007E-2</v>
      </c>
      <c r="I119" s="14">
        <f t="shared" si="9"/>
        <v>0.18000000000000005</v>
      </c>
    </row>
    <row r="120" spans="1:9" ht="21" x14ac:dyDescent="0.25">
      <c r="A120" s="9" t="s">
        <v>260</v>
      </c>
      <c r="B120" s="10" t="s">
        <v>261</v>
      </c>
      <c r="C120" s="11">
        <v>33.619999999999997</v>
      </c>
      <c r="D120" s="21">
        <f t="shared" si="10"/>
        <v>44.826666666666661</v>
      </c>
      <c r="E120" s="12">
        <v>3785.52</v>
      </c>
      <c r="F120" s="10" t="s">
        <v>65</v>
      </c>
      <c r="G120" s="13">
        <f t="shared" si="8"/>
        <v>0.24999999999999997</v>
      </c>
      <c r="H120" s="13">
        <v>7.0000000000000007E-2</v>
      </c>
      <c r="I120" s="14">
        <f t="shared" si="9"/>
        <v>0.17999999999999997</v>
      </c>
    </row>
    <row r="121" spans="1:9" ht="21" x14ac:dyDescent="0.25">
      <c r="A121" s="9" t="s">
        <v>302</v>
      </c>
      <c r="B121" s="10" t="s">
        <v>303</v>
      </c>
      <c r="C121" s="11">
        <v>6.2</v>
      </c>
      <c r="D121" s="21">
        <f t="shared" si="10"/>
        <v>8.2666666666666675</v>
      </c>
      <c r="E121" s="12">
        <v>1895</v>
      </c>
      <c r="F121" s="10" t="s">
        <v>65</v>
      </c>
      <c r="G121" s="13">
        <f t="shared" si="8"/>
        <v>0.25000000000000006</v>
      </c>
      <c r="H121" s="13">
        <v>7.0000000000000007E-2</v>
      </c>
      <c r="I121" s="14">
        <f t="shared" si="9"/>
        <v>0.18000000000000005</v>
      </c>
    </row>
    <row r="122" spans="1:9" ht="21" x14ac:dyDescent="0.25">
      <c r="A122" s="9" t="s">
        <v>161</v>
      </c>
      <c r="B122" s="10" t="s">
        <v>162</v>
      </c>
      <c r="C122" s="11">
        <v>58.08</v>
      </c>
      <c r="D122" s="21">
        <f t="shared" si="10"/>
        <v>77.44</v>
      </c>
      <c r="E122" s="12">
        <v>1244</v>
      </c>
      <c r="F122" s="10" t="s">
        <v>65</v>
      </c>
      <c r="G122" s="13">
        <f t="shared" si="8"/>
        <v>0.25</v>
      </c>
      <c r="H122" s="13">
        <v>7.0000000000000007E-2</v>
      </c>
      <c r="I122" s="14">
        <f t="shared" si="9"/>
        <v>0.18</v>
      </c>
    </row>
    <row r="123" spans="1:9" ht="21" x14ac:dyDescent="0.25">
      <c r="A123" s="9" t="s">
        <v>193</v>
      </c>
      <c r="B123" s="10" t="s">
        <v>194</v>
      </c>
      <c r="C123" s="11">
        <v>156.47999999999999</v>
      </c>
      <c r="D123" s="21">
        <f t="shared" si="10"/>
        <v>208.64</v>
      </c>
      <c r="E123" s="12">
        <v>1003</v>
      </c>
      <c r="F123" s="10" t="s">
        <v>65</v>
      </c>
      <c r="G123" s="13">
        <f t="shared" si="8"/>
        <v>0.25</v>
      </c>
      <c r="H123" s="13">
        <v>7.0000000000000007E-2</v>
      </c>
      <c r="I123" s="14">
        <f t="shared" si="9"/>
        <v>0.18</v>
      </c>
    </row>
    <row r="124" spans="1:9" ht="21" x14ac:dyDescent="0.25">
      <c r="A124" s="9" t="s">
        <v>78</v>
      </c>
      <c r="B124" s="10" t="s">
        <v>79</v>
      </c>
      <c r="C124" s="11">
        <v>20.97</v>
      </c>
      <c r="D124" s="21">
        <f t="shared" si="10"/>
        <v>27.959999999999997</v>
      </c>
      <c r="E124" s="12">
        <v>830</v>
      </c>
      <c r="F124" s="10" t="s">
        <v>65</v>
      </c>
      <c r="G124" s="13">
        <f t="shared" si="8"/>
        <v>0.24999999999999997</v>
      </c>
      <c r="H124" s="13">
        <v>7.0000000000000007E-2</v>
      </c>
      <c r="I124" s="14">
        <f t="shared" si="9"/>
        <v>0.17999999999999997</v>
      </c>
    </row>
    <row r="125" spans="1:9" ht="21" x14ac:dyDescent="0.25">
      <c r="A125" s="9" t="s">
        <v>318</v>
      </c>
      <c r="B125" s="10" t="s">
        <v>319</v>
      </c>
      <c r="C125" s="11">
        <v>9.75</v>
      </c>
      <c r="D125" s="21">
        <f t="shared" si="10"/>
        <v>13</v>
      </c>
      <c r="E125" s="12">
        <v>677</v>
      </c>
      <c r="F125" s="10" t="s">
        <v>65</v>
      </c>
      <c r="G125" s="13">
        <f t="shared" si="8"/>
        <v>0.25</v>
      </c>
      <c r="H125" s="13">
        <v>7.0000000000000007E-2</v>
      </c>
      <c r="I125" s="14">
        <f t="shared" si="9"/>
        <v>0.18</v>
      </c>
    </row>
    <row r="126" spans="1:9" ht="21" x14ac:dyDescent="0.25">
      <c r="A126" s="9" t="s">
        <v>155</v>
      </c>
      <c r="B126" s="10" t="s">
        <v>156</v>
      </c>
      <c r="C126" s="11">
        <v>192.8</v>
      </c>
      <c r="D126" s="21">
        <f t="shared" si="10"/>
        <v>257.06666666666666</v>
      </c>
      <c r="E126" s="12">
        <v>506</v>
      </c>
      <c r="F126" s="10" t="s">
        <v>65</v>
      </c>
      <c r="G126" s="13">
        <f t="shared" si="8"/>
        <v>0.24999999999999994</v>
      </c>
      <c r="H126" s="13">
        <v>7.0000000000000007E-2</v>
      </c>
      <c r="I126" s="14">
        <f t="shared" si="9"/>
        <v>0.17999999999999994</v>
      </c>
    </row>
    <row r="127" spans="1:9" ht="21" x14ac:dyDescent="0.25">
      <c r="A127" s="9" t="s">
        <v>169</v>
      </c>
      <c r="B127" s="10" t="s">
        <v>170</v>
      </c>
      <c r="C127" s="11">
        <v>67.290000000000006</v>
      </c>
      <c r="D127" s="21">
        <f t="shared" si="10"/>
        <v>89.720000000000013</v>
      </c>
      <c r="E127" s="12">
        <v>282</v>
      </c>
      <c r="F127" s="10" t="s">
        <v>65</v>
      </c>
      <c r="G127" s="13">
        <f t="shared" si="8"/>
        <v>0.25000000000000006</v>
      </c>
      <c r="H127" s="13">
        <v>7.0000000000000007E-2</v>
      </c>
      <c r="I127" s="14">
        <f t="shared" si="9"/>
        <v>0.18000000000000005</v>
      </c>
    </row>
    <row r="128" spans="1:9" ht="21" x14ac:dyDescent="0.25">
      <c r="A128" s="9" t="s">
        <v>296</v>
      </c>
      <c r="B128" s="10" t="s">
        <v>297</v>
      </c>
      <c r="C128" s="11">
        <v>66.81</v>
      </c>
      <c r="D128" s="21">
        <f t="shared" si="10"/>
        <v>89.08</v>
      </c>
      <c r="E128" s="12">
        <v>279</v>
      </c>
      <c r="F128" s="10" t="s">
        <v>65</v>
      </c>
      <c r="G128" s="13">
        <f t="shared" si="8"/>
        <v>0.24999999999999997</v>
      </c>
      <c r="H128" s="13">
        <v>7.0000000000000007E-2</v>
      </c>
      <c r="I128" s="14">
        <f t="shared" si="9"/>
        <v>0.17999999999999997</v>
      </c>
    </row>
    <row r="129" spans="1:9" ht="21" x14ac:dyDescent="0.25">
      <c r="A129" s="9" t="s">
        <v>235</v>
      </c>
      <c r="B129" s="10" t="s">
        <v>236</v>
      </c>
      <c r="C129" s="11">
        <v>93.8</v>
      </c>
      <c r="D129" s="21">
        <f t="shared" si="10"/>
        <v>125.06666666666666</v>
      </c>
      <c r="E129" s="12">
        <v>185</v>
      </c>
      <c r="F129" s="10" t="s">
        <v>65</v>
      </c>
      <c r="G129" s="13">
        <f t="shared" si="8"/>
        <v>0.25</v>
      </c>
      <c r="H129" s="13">
        <v>7.0000000000000007E-2</v>
      </c>
      <c r="I129" s="14">
        <f t="shared" si="9"/>
        <v>0.18</v>
      </c>
    </row>
    <row r="130" spans="1:9" ht="21" x14ac:dyDescent="0.25">
      <c r="A130" s="9" t="s">
        <v>173</v>
      </c>
      <c r="B130" s="10" t="s">
        <v>174</v>
      </c>
      <c r="C130" s="11">
        <v>55.6</v>
      </c>
      <c r="D130" s="21">
        <f t="shared" si="10"/>
        <v>74.13333333333334</v>
      </c>
      <c r="E130" s="12">
        <v>156</v>
      </c>
      <c r="F130" s="10" t="s">
        <v>65</v>
      </c>
      <c r="G130" s="13">
        <f t="shared" ref="G130:G161" si="11">(D130-C130)/D130</f>
        <v>0.25000000000000006</v>
      </c>
      <c r="H130" s="13">
        <v>7.0000000000000007E-2</v>
      </c>
      <c r="I130" s="14">
        <f t="shared" ref="I130:I161" si="12">+G130-H130</f>
        <v>0.18000000000000005</v>
      </c>
    </row>
    <row r="131" spans="1:9" ht="21" x14ac:dyDescent="0.25">
      <c r="A131" s="9" t="s">
        <v>248</v>
      </c>
      <c r="B131" s="10" t="s">
        <v>249</v>
      </c>
      <c r="C131" s="11">
        <v>96.06</v>
      </c>
      <c r="D131" s="21">
        <f t="shared" si="10"/>
        <v>128.08000000000001</v>
      </c>
      <c r="E131" s="12">
        <v>116</v>
      </c>
      <c r="F131" s="10" t="s">
        <v>65</v>
      </c>
      <c r="G131" s="13">
        <f t="shared" si="11"/>
        <v>0.25000000000000006</v>
      </c>
      <c r="H131" s="13">
        <v>7.0000000000000007E-2</v>
      </c>
      <c r="I131" s="14">
        <f t="shared" si="12"/>
        <v>0.18000000000000005</v>
      </c>
    </row>
    <row r="132" spans="1:9" ht="21" x14ac:dyDescent="0.25">
      <c r="A132" s="9" t="s">
        <v>177</v>
      </c>
      <c r="B132" s="10" t="s">
        <v>178</v>
      </c>
      <c r="C132" s="11">
        <v>109.48</v>
      </c>
      <c r="D132" s="21">
        <f t="shared" si="10"/>
        <v>145.97333333333333</v>
      </c>
      <c r="E132" s="12">
        <v>106</v>
      </c>
      <c r="F132" s="10" t="s">
        <v>65</v>
      </c>
      <c r="G132" s="13">
        <f t="shared" si="11"/>
        <v>0.24999999999999994</v>
      </c>
      <c r="H132" s="13">
        <v>7.0000000000000007E-2</v>
      </c>
      <c r="I132" s="14">
        <f t="shared" si="12"/>
        <v>0.17999999999999994</v>
      </c>
    </row>
    <row r="133" spans="1:9" ht="21" x14ac:dyDescent="0.25">
      <c r="A133" s="9" t="s">
        <v>264</v>
      </c>
      <c r="B133" s="10" t="s">
        <v>265</v>
      </c>
      <c r="C133" s="11">
        <v>17.07</v>
      </c>
      <c r="D133" s="21">
        <f t="shared" si="10"/>
        <v>22.76</v>
      </c>
      <c r="E133" s="12">
        <v>4876</v>
      </c>
      <c r="F133" s="10" t="s">
        <v>19</v>
      </c>
      <c r="G133" s="13">
        <f t="shared" si="11"/>
        <v>0.25000000000000006</v>
      </c>
      <c r="H133" s="13">
        <v>7.0000000000000007E-2</v>
      </c>
      <c r="I133" s="14">
        <f t="shared" si="12"/>
        <v>0.18000000000000005</v>
      </c>
    </row>
    <row r="134" spans="1:9" ht="21" x14ac:dyDescent="0.25">
      <c r="A134" s="9" t="s">
        <v>197</v>
      </c>
      <c r="B134" s="10" t="s">
        <v>198</v>
      </c>
      <c r="C134" s="11">
        <v>69.19</v>
      </c>
      <c r="D134" s="21">
        <f>+C134/0.8</f>
        <v>86.487499999999997</v>
      </c>
      <c r="E134" s="12">
        <v>1718</v>
      </c>
      <c r="F134" s="10" t="s">
        <v>19</v>
      </c>
      <c r="G134" s="13">
        <f t="shared" si="11"/>
        <v>0.2</v>
      </c>
      <c r="H134" s="13">
        <v>7.0000000000000007E-2</v>
      </c>
      <c r="I134" s="14">
        <f t="shared" si="12"/>
        <v>0.13</v>
      </c>
    </row>
    <row r="135" spans="1:9" ht="21" x14ac:dyDescent="0.25">
      <c r="A135" s="9" t="s">
        <v>266</v>
      </c>
      <c r="B135" s="10" t="s">
        <v>267</v>
      </c>
      <c r="C135" s="11">
        <v>50.91</v>
      </c>
      <c r="D135" s="21">
        <f t="shared" ref="D135:D155" si="13">+C135/0.75</f>
        <v>67.88</v>
      </c>
      <c r="E135" s="12">
        <v>1458</v>
      </c>
      <c r="F135" s="10" t="s">
        <v>19</v>
      </c>
      <c r="G135" s="13">
        <f t="shared" si="11"/>
        <v>0.25</v>
      </c>
      <c r="H135" s="13">
        <v>7.0000000000000007E-2</v>
      </c>
      <c r="I135" s="14">
        <f t="shared" si="12"/>
        <v>0.18</v>
      </c>
    </row>
    <row r="136" spans="1:9" ht="21" x14ac:dyDescent="0.25">
      <c r="A136" s="9" t="s">
        <v>44</v>
      </c>
      <c r="B136" s="10" t="s">
        <v>45</v>
      </c>
      <c r="C136" s="11">
        <v>53.47</v>
      </c>
      <c r="D136" s="21">
        <f t="shared" si="13"/>
        <v>71.293333333333337</v>
      </c>
      <c r="E136" s="12">
        <v>1042</v>
      </c>
      <c r="F136" s="10" t="s">
        <v>19</v>
      </c>
      <c r="G136" s="13">
        <f t="shared" si="11"/>
        <v>0.25000000000000006</v>
      </c>
      <c r="H136" s="13">
        <v>7.0000000000000007E-2</v>
      </c>
      <c r="I136" s="14">
        <f t="shared" si="12"/>
        <v>0.18000000000000005</v>
      </c>
    </row>
    <row r="137" spans="1:9" ht="21" x14ac:dyDescent="0.25">
      <c r="A137" s="9" t="s">
        <v>17</v>
      </c>
      <c r="B137" s="10" t="s">
        <v>18</v>
      </c>
      <c r="C137" s="11">
        <v>268.68</v>
      </c>
      <c r="D137" s="21">
        <f t="shared" si="13"/>
        <v>358.24</v>
      </c>
      <c r="E137" s="12">
        <v>846</v>
      </c>
      <c r="F137" s="10" t="s">
        <v>19</v>
      </c>
      <c r="G137" s="13">
        <f t="shared" si="11"/>
        <v>0.25</v>
      </c>
      <c r="H137" s="13">
        <v>7.0000000000000007E-2</v>
      </c>
      <c r="I137" s="14">
        <f t="shared" si="12"/>
        <v>0.18</v>
      </c>
    </row>
    <row r="138" spans="1:9" ht="21" x14ac:dyDescent="0.25">
      <c r="A138" s="9" t="s">
        <v>138</v>
      </c>
      <c r="B138" s="10" t="s">
        <v>139</v>
      </c>
      <c r="C138" s="11">
        <v>10.25</v>
      </c>
      <c r="D138" s="21">
        <f t="shared" si="13"/>
        <v>13.666666666666666</v>
      </c>
      <c r="E138" s="12">
        <v>637</v>
      </c>
      <c r="F138" s="10" t="s">
        <v>19</v>
      </c>
      <c r="G138" s="13">
        <f t="shared" si="11"/>
        <v>0.24999999999999997</v>
      </c>
      <c r="H138" s="13">
        <v>7.0000000000000007E-2</v>
      </c>
      <c r="I138" s="14">
        <f t="shared" si="12"/>
        <v>0.17999999999999997</v>
      </c>
    </row>
    <row r="139" spans="1:9" ht="21" x14ac:dyDescent="0.25">
      <c r="A139" s="9" t="s">
        <v>272</v>
      </c>
      <c r="B139" s="10" t="s">
        <v>273</v>
      </c>
      <c r="C139" s="11">
        <v>135.79</v>
      </c>
      <c r="D139" s="21">
        <f t="shared" si="13"/>
        <v>181.05333333333331</v>
      </c>
      <c r="E139" s="12">
        <v>499</v>
      </c>
      <c r="F139" s="10" t="s">
        <v>19</v>
      </c>
      <c r="G139" s="13">
        <f t="shared" si="11"/>
        <v>0.24999999999999997</v>
      </c>
      <c r="H139" s="13">
        <v>7.0000000000000007E-2</v>
      </c>
      <c r="I139" s="14">
        <f t="shared" si="12"/>
        <v>0.17999999999999997</v>
      </c>
    </row>
    <row r="140" spans="1:9" ht="21" x14ac:dyDescent="0.25">
      <c r="A140" s="9" t="s">
        <v>130</v>
      </c>
      <c r="B140" s="10" t="s">
        <v>131</v>
      </c>
      <c r="C140" s="11">
        <v>69.92</v>
      </c>
      <c r="D140" s="21">
        <f t="shared" si="13"/>
        <v>93.226666666666674</v>
      </c>
      <c r="E140" s="12">
        <v>372</v>
      </c>
      <c r="F140" s="10" t="s">
        <v>19</v>
      </c>
      <c r="G140" s="13">
        <f t="shared" si="11"/>
        <v>0.25000000000000006</v>
      </c>
      <c r="H140" s="13">
        <v>7.0000000000000007E-2</v>
      </c>
      <c r="I140" s="14">
        <f t="shared" si="12"/>
        <v>0.18000000000000005</v>
      </c>
    </row>
    <row r="141" spans="1:9" ht="21" x14ac:dyDescent="0.25">
      <c r="A141" s="9" t="s">
        <v>227</v>
      </c>
      <c r="B141" s="10" t="s">
        <v>228</v>
      </c>
      <c r="C141" s="11">
        <v>61.92</v>
      </c>
      <c r="D141" s="21">
        <f t="shared" si="13"/>
        <v>82.56</v>
      </c>
      <c r="E141" s="12">
        <v>342</v>
      </c>
      <c r="F141" s="10" t="s">
        <v>19</v>
      </c>
      <c r="G141" s="13">
        <f t="shared" si="11"/>
        <v>0.25</v>
      </c>
      <c r="H141" s="13">
        <v>7.0000000000000007E-2</v>
      </c>
      <c r="I141" s="14">
        <f t="shared" si="12"/>
        <v>0.18</v>
      </c>
    </row>
    <row r="142" spans="1:9" ht="21" x14ac:dyDescent="0.25">
      <c r="A142" s="9" t="s">
        <v>203</v>
      </c>
      <c r="B142" s="10" t="s">
        <v>204</v>
      </c>
      <c r="C142" s="11">
        <v>164.01</v>
      </c>
      <c r="D142" s="21">
        <f t="shared" si="13"/>
        <v>218.67999999999998</v>
      </c>
      <c r="E142" s="12">
        <v>333</v>
      </c>
      <c r="F142" s="10" t="s">
        <v>19</v>
      </c>
      <c r="G142" s="13">
        <f t="shared" si="11"/>
        <v>0.24999999999999997</v>
      </c>
      <c r="H142" s="13">
        <v>7.0000000000000007E-2</v>
      </c>
      <c r="I142" s="14">
        <f t="shared" si="12"/>
        <v>0.17999999999999997</v>
      </c>
    </row>
    <row r="143" spans="1:9" ht="21" x14ac:dyDescent="0.25">
      <c r="A143" s="9" t="s">
        <v>300</v>
      </c>
      <c r="B143" s="10" t="s">
        <v>301</v>
      </c>
      <c r="C143" s="11">
        <v>51.41</v>
      </c>
      <c r="D143" s="21">
        <f t="shared" si="13"/>
        <v>68.546666666666667</v>
      </c>
      <c r="E143" s="12">
        <v>298</v>
      </c>
      <c r="F143" s="10" t="s">
        <v>19</v>
      </c>
      <c r="G143" s="13">
        <f t="shared" si="11"/>
        <v>0.25000000000000006</v>
      </c>
      <c r="H143" s="13">
        <v>7.0000000000000007E-2</v>
      </c>
      <c r="I143" s="14">
        <f t="shared" si="12"/>
        <v>0.18000000000000005</v>
      </c>
    </row>
    <row r="144" spans="1:9" ht="21" x14ac:dyDescent="0.25">
      <c r="A144" s="9" t="s">
        <v>42</v>
      </c>
      <c r="B144" s="10" t="s">
        <v>43</v>
      </c>
      <c r="C144" s="11">
        <v>214.54</v>
      </c>
      <c r="D144" s="21">
        <f t="shared" si="13"/>
        <v>286.05333333333334</v>
      </c>
      <c r="E144" s="12">
        <v>261</v>
      </c>
      <c r="F144" s="10" t="s">
        <v>19</v>
      </c>
      <c r="G144" s="13">
        <f t="shared" si="11"/>
        <v>0.25000000000000006</v>
      </c>
      <c r="H144" s="13">
        <v>7.0000000000000007E-2</v>
      </c>
      <c r="I144" s="14">
        <f t="shared" si="12"/>
        <v>0.18000000000000005</v>
      </c>
    </row>
    <row r="145" spans="1:9" ht="21" x14ac:dyDescent="0.25">
      <c r="A145" s="9" t="s">
        <v>37</v>
      </c>
      <c r="B145" s="10" t="s">
        <v>38</v>
      </c>
      <c r="C145" s="11">
        <v>246.04</v>
      </c>
      <c r="D145" s="21">
        <f t="shared" si="13"/>
        <v>328.05333333333334</v>
      </c>
      <c r="E145" s="12">
        <v>233</v>
      </c>
      <c r="F145" s="10" t="s">
        <v>19</v>
      </c>
      <c r="G145" s="13">
        <f t="shared" si="11"/>
        <v>0.25000000000000006</v>
      </c>
      <c r="H145" s="13">
        <v>7.0000000000000007E-2</v>
      </c>
      <c r="I145" s="14">
        <f t="shared" si="12"/>
        <v>0.18000000000000005</v>
      </c>
    </row>
    <row r="146" spans="1:9" ht="21" x14ac:dyDescent="0.25">
      <c r="A146" s="9" t="s">
        <v>74</v>
      </c>
      <c r="B146" s="10" t="s">
        <v>75</v>
      </c>
      <c r="C146" s="11">
        <v>49.35</v>
      </c>
      <c r="D146" s="21">
        <f t="shared" si="13"/>
        <v>65.8</v>
      </c>
      <c r="E146" s="12">
        <v>177</v>
      </c>
      <c r="F146" s="10" t="s">
        <v>19</v>
      </c>
      <c r="G146" s="13">
        <f t="shared" si="11"/>
        <v>0.24999999999999994</v>
      </c>
      <c r="H146" s="13">
        <v>7.0000000000000007E-2</v>
      </c>
      <c r="I146" s="14">
        <f t="shared" si="12"/>
        <v>0.17999999999999994</v>
      </c>
    </row>
    <row r="147" spans="1:9" ht="21" x14ac:dyDescent="0.25">
      <c r="A147" s="9" t="s">
        <v>310</v>
      </c>
      <c r="B147" s="10" t="s">
        <v>311</v>
      </c>
      <c r="C147" s="11">
        <v>60.2</v>
      </c>
      <c r="D147" s="21">
        <f t="shared" si="13"/>
        <v>80.266666666666666</v>
      </c>
      <c r="E147" s="12">
        <v>154</v>
      </c>
      <c r="F147" s="10" t="s">
        <v>19</v>
      </c>
      <c r="G147" s="13">
        <f t="shared" si="11"/>
        <v>0.24999999999999994</v>
      </c>
      <c r="H147" s="13">
        <v>7.0000000000000007E-2</v>
      </c>
      <c r="I147" s="14">
        <f t="shared" si="12"/>
        <v>0.17999999999999994</v>
      </c>
    </row>
    <row r="148" spans="1:9" ht="21" x14ac:dyDescent="0.25">
      <c r="A148" s="9" t="s">
        <v>61</v>
      </c>
      <c r="B148" s="10" t="s">
        <v>62</v>
      </c>
      <c r="C148" s="11">
        <v>77.040000000000006</v>
      </c>
      <c r="D148" s="21">
        <f t="shared" si="13"/>
        <v>102.72000000000001</v>
      </c>
      <c r="E148" s="12">
        <v>114</v>
      </c>
      <c r="F148" s="10" t="s">
        <v>19</v>
      </c>
      <c r="G148" s="13">
        <f t="shared" si="11"/>
        <v>0.25000000000000006</v>
      </c>
      <c r="H148" s="13">
        <v>7.0000000000000007E-2</v>
      </c>
      <c r="I148" s="14">
        <f t="shared" si="12"/>
        <v>0.18000000000000005</v>
      </c>
    </row>
    <row r="149" spans="1:9" ht="21" x14ac:dyDescent="0.25">
      <c r="A149" s="9" t="s">
        <v>320</v>
      </c>
      <c r="B149" s="10" t="s">
        <v>321</v>
      </c>
      <c r="C149" s="11">
        <v>57.84</v>
      </c>
      <c r="D149" s="21">
        <f t="shared" si="13"/>
        <v>77.12</v>
      </c>
      <c r="E149" s="12">
        <v>103</v>
      </c>
      <c r="F149" s="10" t="s">
        <v>19</v>
      </c>
      <c r="G149" s="13">
        <f t="shared" si="11"/>
        <v>0.25</v>
      </c>
      <c r="H149" s="13">
        <v>7.0000000000000007E-2</v>
      </c>
      <c r="I149" s="14">
        <f t="shared" si="12"/>
        <v>0.18</v>
      </c>
    </row>
    <row r="150" spans="1:9" ht="21" x14ac:dyDescent="0.25">
      <c r="A150" s="9" t="s">
        <v>144</v>
      </c>
      <c r="B150" s="10" t="s">
        <v>81</v>
      </c>
      <c r="C150" s="11">
        <v>51.95</v>
      </c>
      <c r="D150" s="21">
        <f t="shared" si="13"/>
        <v>69.266666666666666</v>
      </c>
      <c r="E150" s="12">
        <v>9787</v>
      </c>
      <c r="F150" s="10" t="s">
        <v>32</v>
      </c>
      <c r="G150" s="13">
        <f t="shared" si="11"/>
        <v>0.24999999999999994</v>
      </c>
      <c r="H150" s="13">
        <v>7.0000000000000007E-2</v>
      </c>
      <c r="I150" s="14">
        <f t="shared" si="12"/>
        <v>0.17999999999999994</v>
      </c>
    </row>
    <row r="151" spans="1:9" ht="21" x14ac:dyDescent="0.25">
      <c r="A151" s="9" t="s">
        <v>145</v>
      </c>
      <c r="B151" s="10" t="s">
        <v>146</v>
      </c>
      <c r="C151" s="11">
        <v>51.95</v>
      </c>
      <c r="D151" s="21">
        <f t="shared" si="13"/>
        <v>69.266666666666666</v>
      </c>
      <c r="E151" s="12">
        <v>6645</v>
      </c>
      <c r="F151" s="10" t="s">
        <v>32</v>
      </c>
      <c r="G151" s="13">
        <f t="shared" si="11"/>
        <v>0.24999999999999994</v>
      </c>
      <c r="H151" s="13">
        <v>7.0000000000000007E-2</v>
      </c>
      <c r="I151" s="14">
        <f t="shared" si="12"/>
        <v>0.17999999999999994</v>
      </c>
    </row>
    <row r="152" spans="1:9" ht="21" x14ac:dyDescent="0.25">
      <c r="A152" s="9" t="s">
        <v>191</v>
      </c>
      <c r="B152" s="10" t="s">
        <v>192</v>
      </c>
      <c r="C152" s="11">
        <v>85.64</v>
      </c>
      <c r="D152" s="21">
        <f t="shared" si="13"/>
        <v>114.18666666666667</v>
      </c>
      <c r="E152" s="12">
        <v>3107</v>
      </c>
      <c r="F152" s="10" t="s">
        <v>32</v>
      </c>
      <c r="G152" s="13">
        <f t="shared" si="11"/>
        <v>0.25</v>
      </c>
      <c r="H152" s="13">
        <v>7.0000000000000007E-2</v>
      </c>
      <c r="I152" s="14">
        <f t="shared" si="12"/>
        <v>0.18</v>
      </c>
    </row>
    <row r="153" spans="1:9" ht="21" x14ac:dyDescent="0.25">
      <c r="A153" s="9" t="s">
        <v>153</v>
      </c>
      <c r="B153" s="10" t="s">
        <v>154</v>
      </c>
      <c r="C153" s="11">
        <v>58.27</v>
      </c>
      <c r="D153" s="21">
        <f t="shared" si="13"/>
        <v>77.693333333333342</v>
      </c>
      <c r="E153" s="12">
        <v>2920</v>
      </c>
      <c r="F153" s="10" t="s">
        <v>32</v>
      </c>
      <c r="G153" s="13">
        <f t="shared" si="11"/>
        <v>0.25000000000000006</v>
      </c>
      <c r="H153" s="13">
        <v>7.0000000000000007E-2</v>
      </c>
      <c r="I153" s="14">
        <f t="shared" si="12"/>
        <v>0.18000000000000005</v>
      </c>
    </row>
    <row r="154" spans="1:9" ht="21" x14ac:dyDescent="0.25">
      <c r="A154" s="9" t="s">
        <v>209</v>
      </c>
      <c r="B154" s="10" t="s">
        <v>210</v>
      </c>
      <c r="C154" s="11">
        <v>49.71</v>
      </c>
      <c r="D154" s="21">
        <f t="shared" si="13"/>
        <v>66.28</v>
      </c>
      <c r="E154" s="12">
        <v>928</v>
      </c>
      <c r="F154" s="10" t="s">
        <v>32</v>
      </c>
      <c r="G154" s="13">
        <f t="shared" si="11"/>
        <v>0.25</v>
      </c>
      <c r="H154" s="13">
        <v>7.0000000000000007E-2</v>
      </c>
      <c r="I154" s="14">
        <f t="shared" si="12"/>
        <v>0.18</v>
      </c>
    </row>
    <row r="155" spans="1:9" ht="21" x14ac:dyDescent="0.25">
      <c r="A155" s="9" t="s">
        <v>205</v>
      </c>
      <c r="B155" s="10" t="s">
        <v>206</v>
      </c>
      <c r="C155" s="11">
        <v>73.010000000000005</v>
      </c>
      <c r="D155" s="21">
        <f t="shared" si="13"/>
        <v>97.346666666666678</v>
      </c>
      <c r="E155" s="12">
        <v>862</v>
      </c>
      <c r="F155" s="10" t="s">
        <v>32</v>
      </c>
      <c r="G155" s="13">
        <f t="shared" si="11"/>
        <v>0.25000000000000006</v>
      </c>
      <c r="H155" s="13">
        <v>7.0000000000000007E-2</v>
      </c>
      <c r="I155" s="14">
        <f t="shared" si="12"/>
        <v>0.18000000000000005</v>
      </c>
    </row>
    <row r="156" spans="1:9" ht="21" x14ac:dyDescent="0.25">
      <c r="A156" s="9" t="s">
        <v>284</v>
      </c>
      <c r="B156" s="10" t="s">
        <v>285</v>
      </c>
      <c r="C156" s="11">
        <v>35.54</v>
      </c>
      <c r="D156" s="21">
        <f>+C156/0.8</f>
        <v>44.424999999999997</v>
      </c>
      <c r="E156" s="12">
        <v>820</v>
      </c>
      <c r="F156" s="10" t="s">
        <v>32</v>
      </c>
      <c r="G156" s="13">
        <f t="shared" si="11"/>
        <v>0.19999999999999996</v>
      </c>
      <c r="H156" s="13">
        <v>7.0000000000000007E-2</v>
      </c>
      <c r="I156" s="14">
        <f t="shared" si="12"/>
        <v>0.12999999999999995</v>
      </c>
    </row>
    <row r="157" spans="1:9" ht="21" x14ac:dyDescent="0.25">
      <c r="A157" s="9" t="s">
        <v>207</v>
      </c>
      <c r="B157" s="10" t="s">
        <v>208</v>
      </c>
      <c r="C157" s="11">
        <v>90.19</v>
      </c>
      <c r="D157" s="21">
        <f>+C157/0.8</f>
        <v>112.7375</v>
      </c>
      <c r="E157" s="12">
        <v>623</v>
      </c>
      <c r="F157" s="10" t="s">
        <v>32</v>
      </c>
      <c r="G157" s="13">
        <f t="shared" si="11"/>
        <v>0.2</v>
      </c>
      <c r="H157" s="13">
        <v>7.0000000000000007E-2</v>
      </c>
      <c r="I157" s="14">
        <f t="shared" si="12"/>
        <v>0.13</v>
      </c>
    </row>
    <row r="158" spans="1:9" ht="21" x14ac:dyDescent="0.25">
      <c r="A158" s="9" t="s">
        <v>30</v>
      </c>
      <c r="B158" s="10" t="s">
        <v>31</v>
      </c>
      <c r="C158" s="11">
        <v>162.49</v>
      </c>
      <c r="D158" s="21">
        <f t="shared" ref="D158:D166" si="14">+C158/0.75</f>
        <v>216.65333333333334</v>
      </c>
      <c r="E158" s="12">
        <v>587</v>
      </c>
      <c r="F158" s="10" t="s">
        <v>32</v>
      </c>
      <c r="G158" s="13">
        <f t="shared" si="11"/>
        <v>0.24999999999999997</v>
      </c>
      <c r="H158" s="13">
        <v>7.0000000000000007E-2</v>
      </c>
      <c r="I158" s="14">
        <f t="shared" si="12"/>
        <v>0.17999999999999997</v>
      </c>
    </row>
    <row r="159" spans="1:9" ht="21" x14ac:dyDescent="0.25">
      <c r="A159" s="9" t="s">
        <v>48</v>
      </c>
      <c r="B159" s="10" t="s">
        <v>49</v>
      </c>
      <c r="C159" s="11">
        <v>84.41</v>
      </c>
      <c r="D159" s="21">
        <f t="shared" si="14"/>
        <v>112.54666666666667</v>
      </c>
      <c r="E159" s="12">
        <v>470</v>
      </c>
      <c r="F159" s="10" t="s">
        <v>32</v>
      </c>
      <c r="G159" s="13">
        <f t="shared" si="11"/>
        <v>0.25000000000000006</v>
      </c>
      <c r="H159" s="13">
        <v>7.0000000000000007E-2</v>
      </c>
      <c r="I159" s="14">
        <f t="shared" si="12"/>
        <v>0.18000000000000005</v>
      </c>
    </row>
    <row r="160" spans="1:9" ht="21" x14ac:dyDescent="0.25">
      <c r="A160" s="9" t="s">
        <v>217</v>
      </c>
      <c r="B160" s="10" t="s">
        <v>218</v>
      </c>
      <c r="C160" s="11">
        <v>69.53</v>
      </c>
      <c r="D160" s="21">
        <f t="shared" si="14"/>
        <v>92.706666666666663</v>
      </c>
      <c r="E160" s="12">
        <v>376</v>
      </c>
      <c r="F160" s="10" t="s">
        <v>32</v>
      </c>
      <c r="G160" s="13">
        <f t="shared" si="11"/>
        <v>0.24999999999999997</v>
      </c>
      <c r="H160" s="13">
        <v>7.0000000000000007E-2</v>
      </c>
      <c r="I160" s="14">
        <f t="shared" si="12"/>
        <v>0.17999999999999997</v>
      </c>
    </row>
    <row r="161" spans="1:9" ht="21" x14ac:dyDescent="0.25">
      <c r="A161" s="9" t="s">
        <v>57</v>
      </c>
      <c r="B161" s="10" t="s">
        <v>58</v>
      </c>
      <c r="C161" s="11">
        <v>38.85</v>
      </c>
      <c r="D161" s="21">
        <f t="shared" si="14"/>
        <v>51.800000000000004</v>
      </c>
      <c r="E161" s="12">
        <v>352</v>
      </c>
      <c r="F161" s="10" t="s">
        <v>32</v>
      </c>
      <c r="G161" s="13">
        <f t="shared" si="11"/>
        <v>0.25000000000000006</v>
      </c>
      <c r="H161" s="13">
        <v>7.0000000000000007E-2</v>
      </c>
      <c r="I161" s="14">
        <f t="shared" si="12"/>
        <v>0.18000000000000005</v>
      </c>
    </row>
    <row r="162" spans="1:9" ht="21" x14ac:dyDescent="0.25">
      <c r="A162" s="9" t="s">
        <v>246</v>
      </c>
      <c r="B162" s="10" t="s">
        <v>247</v>
      </c>
      <c r="C162" s="11">
        <v>35.67</v>
      </c>
      <c r="D162" s="21">
        <f t="shared" si="14"/>
        <v>47.56</v>
      </c>
      <c r="E162" s="12">
        <v>273</v>
      </c>
      <c r="F162" s="10" t="s">
        <v>32</v>
      </c>
      <c r="G162" s="13">
        <f t="shared" ref="G162:G167" si="15">(D162-C162)/D162</f>
        <v>0.25</v>
      </c>
      <c r="H162" s="13">
        <v>7.0000000000000007E-2</v>
      </c>
      <c r="I162" s="14">
        <f t="shared" ref="I162:I167" si="16">+G162-H162</f>
        <v>0.18</v>
      </c>
    </row>
    <row r="163" spans="1:9" ht="21" x14ac:dyDescent="0.25">
      <c r="A163" s="9" t="s">
        <v>171</v>
      </c>
      <c r="B163" s="10" t="s">
        <v>172</v>
      </c>
      <c r="C163" s="11">
        <v>80.97</v>
      </c>
      <c r="D163" s="21">
        <f t="shared" si="14"/>
        <v>107.96</v>
      </c>
      <c r="E163" s="12">
        <v>268</v>
      </c>
      <c r="F163" s="10" t="s">
        <v>32</v>
      </c>
      <c r="G163" s="13">
        <f t="shared" si="15"/>
        <v>0.24999999999999997</v>
      </c>
      <c r="H163" s="13">
        <v>7.0000000000000007E-2</v>
      </c>
      <c r="I163" s="14">
        <f t="shared" si="16"/>
        <v>0.17999999999999997</v>
      </c>
    </row>
    <row r="164" spans="1:9" ht="21" x14ac:dyDescent="0.25">
      <c r="A164" s="9" t="s">
        <v>239</v>
      </c>
      <c r="B164" s="10" t="s">
        <v>240</v>
      </c>
      <c r="C164" s="11">
        <v>81.260000000000005</v>
      </c>
      <c r="D164" s="21">
        <f t="shared" si="14"/>
        <v>108.34666666666668</v>
      </c>
      <c r="E164" s="12">
        <v>245</v>
      </c>
      <c r="F164" s="10" t="s">
        <v>32</v>
      </c>
      <c r="G164" s="13">
        <f t="shared" si="15"/>
        <v>0.25000000000000006</v>
      </c>
      <c r="H164" s="13">
        <v>7.0000000000000007E-2</v>
      </c>
      <c r="I164" s="14">
        <f t="shared" si="16"/>
        <v>0.18000000000000005</v>
      </c>
    </row>
    <row r="165" spans="1:9" ht="21" x14ac:dyDescent="0.25">
      <c r="A165" s="9" t="s">
        <v>63</v>
      </c>
      <c r="B165" s="10" t="s">
        <v>64</v>
      </c>
      <c r="C165" s="11">
        <v>23.94</v>
      </c>
      <c r="D165" s="21">
        <f t="shared" si="14"/>
        <v>31.92</v>
      </c>
      <c r="E165" s="12">
        <v>180</v>
      </c>
      <c r="F165" s="10" t="s">
        <v>32</v>
      </c>
      <c r="G165" s="13">
        <f t="shared" si="15"/>
        <v>0.25</v>
      </c>
      <c r="H165" s="13">
        <v>7.0000000000000007E-2</v>
      </c>
      <c r="I165" s="14">
        <f t="shared" si="16"/>
        <v>0.18</v>
      </c>
    </row>
    <row r="166" spans="1:9" ht="21" x14ac:dyDescent="0.25">
      <c r="A166" s="9" t="s">
        <v>187</v>
      </c>
      <c r="B166" s="10" t="s">
        <v>188</v>
      </c>
      <c r="C166" s="11">
        <v>49.68</v>
      </c>
      <c r="D166" s="21">
        <f t="shared" si="14"/>
        <v>66.239999999999995</v>
      </c>
      <c r="E166" s="12">
        <v>135</v>
      </c>
      <c r="F166" s="10" t="s">
        <v>32</v>
      </c>
      <c r="G166" s="13">
        <f t="shared" si="15"/>
        <v>0.24999999999999994</v>
      </c>
      <c r="H166" s="13">
        <v>7.0000000000000007E-2</v>
      </c>
      <c r="I166" s="14">
        <f t="shared" si="16"/>
        <v>0.17999999999999994</v>
      </c>
    </row>
    <row r="167" spans="1:9" ht="21" x14ac:dyDescent="0.25">
      <c r="A167" s="15" t="s">
        <v>108</v>
      </c>
      <c r="B167" s="16" t="s">
        <v>109</v>
      </c>
      <c r="C167" s="17">
        <v>28.18</v>
      </c>
      <c r="D167" s="22">
        <f>+C167/0.8</f>
        <v>35.224999999999994</v>
      </c>
      <c r="E167" s="18">
        <v>105</v>
      </c>
      <c r="F167" s="16" t="s">
        <v>32</v>
      </c>
      <c r="G167" s="19">
        <f t="shared" si="15"/>
        <v>0.19999999999999987</v>
      </c>
      <c r="H167" s="19">
        <v>7.0000000000000007E-2</v>
      </c>
      <c r="I167" s="20">
        <f t="shared" si="16"/>
        <v>0.12999999999999987</v>
      </c>
    </row>
    <row r="170" spans="1:9" ht="15.75" thickBot="1" x14ac:dyDescent="0.3">
      <c r="B170" s="2"/>
    </row>
    <row r="171" spans="1:9" x14ac:dyDescent="0.25">
      <c r="B171" t="s">
        <v>346</v>
      </c>
    </row>
    <row r="172" spans="1:9" x14ac:dyDescent="0.25">
      <c r="B172" t="s">
        <v>347</v>
      </c>
    </row>
    <row r="173" spans="1:9" x14ac:dyDescent="0.25">
      <c r="B173" t="s">
        <v>348</v>
      </c>
    </row>
  </sheetData>
  <sortState ref="A2:G168">
    <sortCondition ref="F2:F168"/>
  </sortState>
  <pageMargins left="0.70866141732283472" right="0.70866141732283472" top="0.74803149606299213" bottom="0.74803149606299213" header="0.31496062992125984" footer="0.31496062992125984"/>
  <pageSetup scale="46" fitToHeight="7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0"/>
  <sheetViews>
    <sheetView tabSelected="1" workbookViewId="0">
      <selection activeCell="B10" sqref="B10"/>
    </sheetView>
  </sheetViews>
  <sheetFormatPr baseColWidth="10" defaultRowHeight="15" x14ac:dyDescent="0.25"/>
  <cols>
    <col min="1" max="1" width="14.85546875" customWidth="1"/>
    <col min="2" max="2" width="46.140625" bestFit="1" customWidth="1"/>
    <col min="3" max="3" width="19" bestFit="1" customWidth="1"/>
    <col min="4" max="4" width="13.28515625" customWidth="1"/>
    <col min="5" max="5" width="12.5703125" style="32" bestFit="1" customWidth="1"/>
  </cols>
  <sheetData>
    <row r="2" spans="1:5" ht="21" x14ac:dyDescent="0.35">
      <c r="A2" s="24" t="s">
        <v>380</v>
      </c>
      <c r="B2" s="24"/>
      <c r="C2" s="24"/>
      <c r="D2" s="24"/>
      <c r="E2" s="24"/>
    </row>
    <row r="4" spans="1:5" ht="18.75" x14ac:dyDescent="0.3">
      <c r="A4" s="38" t="s">
        <v>433</v>
      </c>
    </row>
    <row r="5" spans="1:5" ht="18.75" x14ac:dyDescent="0.3">
      <c r="A5" s="38" t="s">
        <v>434</v>
      </c>
    </row>
    <row r="7" spans="1:5" x14ac:dyDescent="0.25">
      <c r="A7" s="35" t="s">
        <v>432</v>
      </c>
      <c r="B7" s="36"/>
      <c r="C7" s="36"/>
      <c r="D7" s="36"/>
      <c r="E7" s="37"/>
    </row>
    <row r="8" spans="1:5" x14ac:dyDescent="0.25">
      <c r="A8" s="23" t="s">
        <v>0</v>
      </c>
      <c r="B8" s="23" t="s">
        <v>365</v>
      </c>
      <c r="C8" s="33" t="s">
        <v>381</v>
      </c>
      <c r="D8" s="23" t="s">
        <v>366</v>
      </c>
      <c r="E8" s="34" t="s">
        <v>363</v>
      </c>
    </row>
    <row r="9" spans="1:5" x14ac:dyDescent="0.25">
      <c r="A9" s="23" t="s">
        <v>48</v>
      </c>
      <c r="B9" s="23" t="s">
        <v>49</v>
      </c>
      <c r="C9" s="33">
        <v>113.42593749999999</v>
      </c>
      <c r="D9" s="23">
        <v>12</v>
      </c>
      <c r="E9" s="34">
        <f>C9*D9</f>
        <v>1361.1112499999999</v>
      </c>
    </row>
    <row r="10" spans="1:5" x14ac:dyDescent="0.25">
      <c r="A10" s="23" t="s">
        <v>61</v>
      </c>
      <c r="B10" s="23" t="s">
        <v>62</v>
      </c>
      <c r="C10" s="33">
        <v>103.52249999999999</v>
      </c>
      <c r="D10" s="23">
        <v>12</v>
      </c>
      <c r="E10" s="34">
        <f t="shared" ref="E10:E40" si="0">C10*D10</f>
        <v>1242.27</v>
      </c>
    </row>
    <row r="11" spans="1:5" x14ac:dyDescent="0.25">
      <c r="A11" s="23" t="s">
        <v>382</v>
      </c>
      <c r="B11" s="23" t="s">
        <v>383</v>
      </c>
      <c r="C11" s="33">
        <v>136.095</v>
      </c>
      <c r="D11" s="23">
        <v>12</v>
      </c>
      <c r="E11" s="34">
        <f t="shared" si="0"/>
        <v>1633.1399999999999</v>
      </c>
    </row>
    <row r="12" spans="1:5" x14ac:dyDescent="0.25">
      <c r="A12" s="23" t="s">
        <v>59</v>
      </c>
      <c r="B12" s="23" t="s">
        <v>60</v>
      </c>
      <c r="C12" s="33">
        <v>66.004999999999981</v>
      </c>
      <c r="D12" s="23">
        <v>72</v>
      </c>
      <c r="E12" s="34">
        <f t="shared" si="0"/>
        <v>4752.3599999999988</v>
      </c>
    </row>
    <row r="13" spans="1:5" x14ac:dyDescent="0.25">
      <c r="A13" s="23" t="s">
        <v>153</v>
      </c>
      <c r="B13" s="23" t="s">
        <v>154</v>
      </c>
      <c r="C13" s="33">
        <v>78.300312500000004</v>
      </c>
      <c r="D13" s="23">
        <v>72</v>
      </c>
      <c r="E13" s="34">
        <f t="shared" si="0"/>
        <v>5637.6225000000004</v>
      </c>
    </row>
    <row r="14" spans="1:5" x14ac:dyDescent="0.25">
      <c r="A14" s="23" t="s">
        <v>384</v>
      </c>
      <c r="B14" s="23" t="s">
        <v>385</v>
      </c>
      <c r="C14" s="33">
        <v>116</v>
      </c>
      <c r="D14" s="23">
        <v>72</v>
      </c>
      <c r="E14" s="34">
        <f t="shared" si="0"/>
        <v>8352</v>
      </c>
    </row>
    <row r="15" spans="1:5" x14ac:dyDescent="0.25">
      <c r="A15" s="23" t="s">
        <v>256</v>
      </c>
      <c r="B15" s="23" t="s">
        <v>257</v>
      </c>
      <c r="C15" s="33">
        <v>118</v>
      </c>
      <c r="D15" s="23">
        <v>18</v>
      </c>
      <c r="E15" s="34">
        <f t="shared" si="0"/>
        <v>2124</v>
      </c>
    </row>
    <row r="16" spans="1:5" x14ac:dyDescent="0.25">
      <c r="A16" s="23" t="s">
        <v>357</v>
      </c>
      <c r="B16" s="23" t="s">
        <v>358</v>
      </c>
      <c r="C16" s="33">
        <v>89</v>
      </c>
      <c r="D16" s="23">
        <v>24</v>
      </c>
      <c r="E16" s="34">
        <f t="shared" si="0"/>
        <v>2136</v>
      </c>
    </row>
    <row r="17" spans="1:5" x14ac:dyDescent="0.25">
      <c r="A17" s="23" t="s">
        <v>355</v>
      </c>
      <c r="B17" s="23" t="s">
        <v>356</v>
      </c>
      <c r="C17" s="33">
        <v>89</v>
      </c>
      <c r="D17" s="23">
        <v>24</v>
      </c>
      <c r="E17" s="34">
        <f t="shared" si="0"/>
        <v>2136</v>
      </c>
    </row>
    <row r="18" spans="1:5" x14ac:dyDescent="0.25">
      <c r="A18" s="23" t="s">
        <v>185</v>
      </c>
      <c r="B18" s="23" t="s">
        <v>186</v>
      </c>
      <c r="C18" s="33">
        <v>93</v>
      </c>
      <c r="D18" s="23">
        <v>24</v>
      </c>
      <c r="E18" s="34">
        <f t="shared" si="0"/>
        <v>2232</v>
      </c>
    </row>
    <row r="19" spans="1:5" x14ac:dyDescent="0.25">
      <c r="A19" s="23" t="s">
        <v>254</v>
      </c>
      <c r="B19" s="23" t="s">
        <v>255</v>
      </c>
      <c r="C19" s="33">
        <v>73</v>
      </c>
      <c r="D19" s="23">
        <v>48</v>
      </c>
      <c r="E19" s="34">
        <f t="shared" si="0"/>
        <v>3504</v>
      </c>
    </row>
    <row r="20" spans="1:5" x14ac:dyDescent="0.25">
      <c r="A20" s="23" t="s">
        <v>386</v>
      </c>
      <c r="B20" s="23" t="s">
        <v>387</v>
      </c>
      <c r="C20" s="33">
        <v>95</v>
      </c>
      <c r="D20" s="23">
        <v>48</v>
      </c>
      <c r="E20" s="34">
        <f t="shared" si="0"/>
        <v>4560</v>
      </c>
    </row>
    <row r="21" spans="1:5" x14ac:dyDescent="0.25">
      <c r="A21" s="23" t="s">
        <v>352</v>
      </c>
      <c r="B21" s="23" t="s">
        <v>353</v>
      </c>
      <c r="C21" s="33">
        <v>116</v>
      </c>
      <c r="D21" s="23">
        <v>48</v>
      </c>
      <c r="E21" s="34">
        <f t="shared" si="0"/>
        <v>5568</v>
      </c>
    </row>
    <row r="22" spans="1:5" x14ac:dyDescent="0.25">
      <c r="A22" s="23" t="s">
        <v>388</v>
      </c>
      <c r="B22" s="23" t="s">
        <v>389</v>
      </c>
      <c r="C22" s="33">
        <v>66</v>
      </c>
      <c r="D22" s="23">
        <v>72</v>
      </c>
      <c r="E22" s="34">
        <f t="shared" si="0"/>
        <v>4752</v>
      </c>
    </row>
    <row r="23" spans="1:5" x14ac:dyDescent="0.25">
      <c r="A23" s="23" t="s">
        <v>145</v>
      </c>
      <c r="B23" s="23" t="s">
        <v>146</v>
      </c>
      <c r="C23" s="33">
        <v>70</v>
      </c>
      <c r="D23" s="23">
        <v>72</v>
      </c>
      <c r="E23" s="34">
        <f t="shared" si="0"/>
        <v>5040</v>
      </c>
    </row>
    <row r="24" spans="1:5" x14ac:dyDescent="0.25">
      <c r="A24" s="23" t="s">
        <v>144</v>
      </c>
      <c r="B24" s="23" t="s">
        <v>81</v>
      </c>
      <c r="C24" s="33">
        <v>70</v>
      </c>
      <c r="D24" s="23">
        <v>72</v>
      </c>
      <c r="E24" s="34">
        <f t="shared" si="0"/>
        <v>5040</v>
      </c>
    </row>
    <row r="25" spans="1:5" x14ac:dyDescent="0.25">
      <c r="A25" s="23" t="s">
        <v>390</v>
      </c>
      <c r="B25" s="23" t="s">
        <v>391</v>
      </c>
      <c r="C25" s="33">
        <v>70</v>
      </c>
      <c r="D25" s="23">
        <v>72</v>
      </c>
      <c r="E25" s="34">
        <f t="shared" si="0"/>
        <v>5040</v>
      </c>
    </row>
    <row r="26" spans="1:5" x14ac:dyDescent="0.25">
      <c r="A26" s="23" t="s">
        <v>392</v>
      </c>
      <c r="B26" s="23" t="s">
        <v>393</v>
      </c>
      <c r="C26" s="33">
        <v>68</v>
      </c>
      <c r="D26" s="23">
        <v>120</v>
      </c>
      <c r="E26" s="34">
        <f t="shared" si="0"/>
        <v>8160</v>
      </c>
    </row>
    <row r="27" spans="1:5" x14ac:dyDescent="0.25">
      <c r="A27" s="23" t="s">
        <v>394</v>
      </c>
      <c r="B27" s="23" t="s">
        <v>395</v>
      </c>
      <c r="C27" s="33">
        <v>91.347674786459976</v>
      </c>
      <c r="D27" s="23">
        <v>24</v>
      </c>
      <c r="E27" s="34">
        <f t="shared" si="0"/>
        <v>2192.3441948750396</v>
      </c>
    </row>
    <row r="28" spans="1:5" x14ac:dyDescent="0.25">
      <c r="A28" s="23" t="s">
        <v>396</v>
      </c>
      <c r="B28" s="23" t="s">
        <v>397</v>
      </c>
      <c r="C28" s="33">
        <v>91.347674786459976</v>
      </c>
      <c r="D28" s="23">
        <v>24</v>
      </c>
      <c r="E28" s="34">
        <f t="shared" si="0"/>
        <v>2192.3441948750396</v>
      </c>
    </row>
    <row r="29" spans="1:5" x14ac:dyDescent="0.25">
      <c r="A29" s="23" t="s">
        <v>398</v>
      </c>
      <c r="B29" s="23" t="s">
        <v>399</v>
      </c>
      <c r="C29" s="33">
        <v>159.56184751660865</v>
      </c>
      <c r="D29" s="23">
        <v>24</v>
      </c>
      <c r="E29" s="34">
        <f t="shared" si="0"/>
        <v>3829.4843403986079</v>
      </c>
    </row>
    <row r="30" spans="1:5" x14ac:dyDescent="0.25">
      <c r="A30" s="23" t="s">
        <v>400</v>
      </c>
      <c r="B30" s="23" t="s">
        <v>401</v>
      </c>
      <c r="C30" s="33">
        <v>159.56184751660865</v>
      </c>
      <c r="D30" s="23">
        <v>24</v>
      </c>
      <c r="E30" s="34">
        <f t="shared" si="0"/>
        <v>3829.4843403986079</v>
      </c>
    </row>
    <row r="31" spans="1:5" x14ac:dyDescent="0.25">
      <c r="A31" s="23" t="s">
        <v>402</v>
      </c>
      <c r="B31" s="23" t="s">
        <v>403</v>
      </c>
      <c r="C31" s="33">
        <v>159.56184751660865</v>
      </c>
      <c r="D31" s="23">
        <v>24</v>
      </c>
      <c r="E31" s="34">
        <f t="shared" si="0"/>
        <v>3829.4843403986079</v>
      </c>
    </row>
    <row r="32" spans="1:5" x14ac:dyDescent="0.25">
      <c r="A32" s="23" t="s">
        <v>359</v>
      </c>
      <c r="B32" s="23" t="s">
        <v>360</v>
      </c>
      <c r="C32" s="33">
        <v>76.518506801645046</v>
      </c>
      <c r="D32" s="23">
        <v>72</v>
      </c>
      <c r="E32" s="34">
        <f t="shared" si="0"/>
        <v>5509.332489718443</v>
      </c>
    </row>
    <row r="33" spans="1:5" x14ac:dyDescent="0.25">
      <c r="A33" s="23" t="s">
        <v>361</v>
      </c>
      <c r="B33" s="23" t="s">
        <v>362</v>
      </c>
      <c r="C33" s="33">
        <v>76.518506801645046</v>
      </c>
      <c r="D33" s="23">
        <v>72</v>
      </c>
      <c r="E33" s="34">
        <f t="shared" si="0"/>
        <v>5509.332489718443</v>
      </c>
    </row>
    <row r="34" spans="1:5" x14ac:dyDescent="0.25">
      <c r="A34" s="23" t="s">
        <v>404</v>
      </c>
      <c r="B34" s="23" t="s">
        <v>405</v>
      </c>
      <c r="C34" s="33">
        <v>94.31350838342297</v>
      </c>
      <c r="D34" s="23">
        <v>72</v>
      </c>
      <c r="E34" s="34">
        <f t="shared" si="0"/>
        <v>6790.5726036064534</v>
      </c>
    </row>
    <row r="35" spans="1:5" x14ac:dyDescent="0.25">
      <c r="A35" s="23" t="s">
        <v>406</v>
      </c>
      <c r="B35" s="23" t="s">
        <v>407</v>
      </c>
      <c r="C35" s="33">
        <v>94.31350838342297</v>
      </c>
      <c r="D35" s="23">
        <v>72</v>
      </c>
      <c r="E35" s="34">
        <f t="shared" si="0"/>
        <v>6790.5726036064534</v>
      </c>
    </row>
    <row r="36" spans="1:5" x14ac:dyDescent="0.25">
      <c r="A36" s="23" t="s">
        <v>408</v>
      </c>
      <c r="B36" s="23" t="s">
        <v>409</v>
      </c>
      <c r="C36" s="33">
        <v>94.31350838342297</v>
      </c>
      <c r="D36" s="23">
        <v>72</v>
      </c>
      <c r="E36" s="34">
        <f t="shared" si="0"/>
        <v>6790.5726036064534</v>
      </c>
    </row>
    <row r="37" spans="1:5" x14ac:dyDescent="0.25">
      <c r="A37" s="23" t="s">
        <v>410</v>
      </c>
      <c r="B37" s="23" t="s">
        <v>411</v>
      </c>
      <c r="C37" s="33">
        <v>94.31350838342297</v>
      </c>
      <c r="D37" s="23">
        <v>72</v>
      </c>
      <c r="E37" s="34">
        <f t="shared" si="0"/>
        <v>6790.5726036064534</v>
      </c>
    </row>
    <row r="38" spans="1:5" x14ac:dyDescent="0.25">
      <c r="A38" s="23" t="s">
        <v>412</v>
      </c>
      <c r="B38" s="23" t="s">
        <v>413</v>
      </c>
      <c r="C38" s="33">
        <v>58.723505219867135</v>
      </c>
      <c r="D38" s="23">
        <v>120</v>
      </c>
      <c r="E38" s="34">
        <f t="shared" si="0"/>
        <v>7046.8206263840566</v>
      </c>
    </row>
    <row r="39" spans="1:5" x14ac:dyDescent="0.25">
      <c r="A39" s="23" t="s">
        <v>414</v>
      </c>
      <c r="B39" s="23" t="s">
        <v>415</v>
      </c>
      <c r="C39" s="33">
        <v>58.723505219867135</v>
      </c>
      <c r="D39" s="23">
        <v>120</v>
      </c>
      <c r="E39" s="34">
        <f t="shared" si="0"/>
        <v>7046.8206263840566</v>
      </c>
    </row>
    <row r="40" spans="1:5" x14ac:dyDescent="0.25">
      <c r="A40" s="23" t="s">
        <v>416</v>
      </c>
      <c r="B40" s="23" t="s">
        <v>417</v>
      </c>
      <c r="C40" s="33">
        <v>58.723505219867135</v>
      </c>
      <c r="D40" s="23">
        <v>120</v>
      </c>
      <c r="E40" s="34">
        <f t="shared" si="0"/>
        <v>7046.8206263840566</v>
      </c>
    </row>
    <row r="41" spans="1:5" x14ac:dyDescent="0.25">
      <c r="A41" s="23"/>
      <c r="B41" s="23"/>
      <c r="C41" s="23"/>
      <c r="D41" s="23"/>
      <c r="E41" s="34">
        <f>SUM(E9:E40)</f>
        <v>148465.06243396079</v>
      </c>
    </row>
    <row r="42" spans="1:5" x14ac:dyDescent="0.25">
      <c r="A42" s="35" t="s">
        <v>431</v>
      </c>
      <c r="B42" s="36"/>
      <c r="C42" s="36"/>
      <c r="D42" s="36"/>
      <c r="E42" s="37"/>
    </row>
    <row r="43" spans="1:5" ht="24" x14ac:dyDescent="0.25">
      <c r="A43" s="25" t="s">
        <v>364</v>
      </c>
      <c r="B43" s="26" t="s">
        <v>365</v>
      </c>
      <c r="C43" s="27" t="s">
        <v>418</v>
      </c>
      <c r="D43" s="27" t="s">
        <v>366</v>
      </c>
      <c r="E43" s="34"/>
    </row>
    <row r="44" spans="1:5" x14ac:dyDescent="0.25">
      <c r="A44" s="28">
        <v>13424</v>
      </c>
      <c r="B44" s="29" t="s">
        <v>419</v>
      </c>
      <c r="C44" s="30">
        <v>127.56306961601284</v>
      </c>
      <c r="D44" s="31">
        <v>6</v>
      </c>
      <c r="E44" s="34">
        <f t="shared" ref="E44:E69" si="1">C44*D44</f>
        <v>765.37841769607701</v>
      </c>
    </row>
    <row r="45" spans="1:5" x14ac:dyDescent="0.25">
      <c r="A45" s="28">
        <v>16159</v>
      </c>
      <c r="B45" s="29" t="s">
        <v>420</v>
      </c>
      <c r="C45" s="30">
        <v>116.27749333037377</v>
      </c>
      <c r="D45" s="31">
        <v>6</v>
      </c>
      <c r="E45" s="34">
        <f t="shared" si="1"/>
        <v>697.66495998224264</v>
      </c>
    </row>
    <row r="46" spans="1:5" x14ac:dyDescent="0.25">
      <c r="A46" s="28">
        <v>25113</v>
      </c>
      <c r="B46" s="29" t="s">
        <v>421</v>
      </c>
      <c r="C46" s="30">
        <v>121.00000000000001</v>
      </c>
      <c r="D46" s="31">
        <v>6</v>
      </c>
      <c r="E46" s="34">
        <f t="shared" si="1"/>
        <v>726.00000000000011</v>
      </c>
    </row>
    <row r="47" spans="1:5" x14ac:dyDescent="0.25">
      <c r="A47" s="28">
        <v>42899</v>
      </c>
      <c r="B47" s="29" t="s">
        <v>422</v>
      </c>
      <c r="C47" s="30">
        <v>127.13250643632004</v>
      </c>
      <c r="D47" s="31">
        <v>6</v>
      </c>
      <c r="E47" s="34">
        <f t="shared" si="1"/>
        <v>762.79503861792023</v>
      </c>
    </row>
    <row r="48" spans="1:5" x14ac:dyDescent="0.25">
      <c r="A48" s="28">
        <v>42905</v>
      </c>
      <c r="B48" s="29" t="s">
        <v>423</v>
      </c>
      <c r="C48" s="30">
        <v>127.13250643632004</v>
      </c>
      <c r="D48" s="31">
        <v>6</v>
      </c>
      <c r="E48" s="34">
        <f t="shared" si="1"/>
        <v>762.79503861792023</v>
      </c>
    </row>
    <row r="49" spans="1:5" x14ac:dyDescent="0.25">
      <c r="A49" s="28">
        <v>578</v>
      </c>
      <c r="B49" s="29" t="s">
        <v>354</v>
      </c>
      <c r="C49" s="30">
        <v>82.303998079106947</v>
      </c>
      <c r="D49" s="31">
        <v>6</v>
      </c>
      <c r="E49" s="34">
        <f t="shared" si="1"/>
        <v>493.82398847464168</v>
      </c>
    </row>
    <row r="50" spans="1:5" x14ac:dyDescent="0.25">
      <c r="A50" s="28">
        <v>431</v>
      </c>
      <c r="B50" s="29" t="s">
        <v>424</v>
      </c>
      <c r="C50" s="30">
        <v>134.83846493811137</v>
      </c>
      <c r="D50" s="31">
        <v>6</v>
      </c>
      <c r="E50" s="34">
        <f t="shared" si="1"/>
        <v>809.03078962866823</v>
      </c>
    </row>
    <row r="51" spans="1:5" x14ac:dyDescent="0.25">
      <c r="A51" s="28">
        <v>74951</v>
      </c>
      <c r="B51" s="29" t="s">
        <v>425</v>
      </c>
      <c r="C51" s="30">
        <v>33.544500000000006</v>
      </c>
      <c r="D51" s="31">
        <v>12</v>
      </c>
      <c r="E51" s="34">
        <f t="shared" si="1"/>
        <v>402.53400000000011</v>
      </c>
    </row>
    <row r="52" spans="1:5" x14ac:dyDescent="0.25">
      <c r="A52" s="28">
        <v>55110</v>
      </c>
      <c r="B52" s="29" t="s">
        <v>368</v>
      </c>
      <c r="C52" s="30">
        <v>19.726921901998086</v>
      </c>
      <c r="D52" s="31">
        <v>36</v>
      </c>
      <c r="E52" s="34">
        <f t="shared" si="1"/>
        <v>710.16918847193108</v>
      </c>
    </row>
    <row r="53" spans="1:5" x14ac:dyDescent="0.25">
      <c r="A53" s="28">
        <v>55226</v>
      </c>
      <c r="B53" s="29" t="s">
        <v>369</v>
      </c>
      <c r="C53" s="30">
        <v>25.971154915756834</v>
      </c>
      <c r="D53" s="31">
        <v>36</v>
      </c>
      <c r="E53" s="34">
        <f t="shared" si="1"/>
        <v>934.96157696724606</v>
      </c>
    </row>
    <row r="54" spans="1:5" x14ac:dyDescent="0.25">
      <c r="A54" s="28">
        <v>55233</v>
      </c>
      <c r="B54" s="29" t="s">
        <v>370</v>
      </c>
      <c r="C54" s="30">
        <v>28.426371933314005</v>
      </c>
      <c r="D54" s="31">
        <v>36</v>
      </c>
      <c r="E54" s="34">
        <f t="shared" si="1"/>
        <v>1023.3493895993042</v>
      </c>
    </row>
    <row r="55" spans="1:5" x14ac:dyDescent="0.25">
      <c r="A55" s="28">
        <v>55240</v>
      </c>
      <c r="B55" s="29" t="s">
        <v>371</v>
      </c>
      <c r="C55" s="30">
        <v>47.555972442316808</v>
      </c>
      <c r="D55" s="31">
        <v>36</v>
      </c>
      <c r="E55" s="34">
        <f t="shared" si="1"/>
        <v>1712.0150079234052</v>
      </c>
    </row>
    <row r="56" spans="1:5" x14ac:dyDescent="0.25">
      <c r="A56" s="28">
        <v>17101</v>
      </c>
      <c r="B56" s="29" t="s">
        <v>373</v>
      </c>
      <c r="C56" s="30">
        <v>12.833859688791851</v>
      </c>
      <c r="D56" s="31">
        <v>48</v>
      </c>
      <c r="E56" s="34">
        <f t="shared" si="1"/>
        <v>616.02526506200888</v>
      </c>
    </row>
    <row r="57" spans="1:5" x14ac:dyDescent="0.25">
      <c r="A57" s="28">
        <v>17118</v>
      </c>
      <c r="B57" s="29" t="s">
        <v>367</v>
      </c>
      <c r="C57" s="30">
        <v>12.833859688791851</v>
      </c>
      <c r="D57" s="31">
        <v>48</v>
      </c>
      <c r="E57" s="34">
        <f t="shared" si="1"/>
        <v>616.02526506200888</v>
      </c>
    </row>
    <row r="58" spans="1:5" x14ac:dyDescent="0.25">
      <c r="A58" s="28">
        <v>50344</v>
      </c>
      <c r="B58" s="29" t="s">
        <v>376</v>
      </c>
      <c r="C58" s="30">
        <v>23.484430835712001</v>
      </c>
      <c r="D58" s="31">
        <v>48</v>
      </c>
      <c r="E58" s="34">
        <f t="shared" si="1"/>
        <v>1127.252680114176</v>
      </c>
    </row>
    <row r="59" spans="1:5" x14ac:dyDescent="0.25">
      <c r="A59" s="28">
        <v>50450</v>
      </c>
      <c r="B59" s="29" t="s">
        <v>372</v>
      </c>
      <c r="C59" s="30">
        <v>78.127512727345433</v>
      </c>
      <c r="D59" s="31">
        <v>48</v>
      </c>
      <c r="E59" s="34">
        <f t="shared" si="1"/>
        <v>3750.1206109125806</v>
      </c>
    </row>
    <row r="60" spans="1:5" x14ac:dyDescent="0.25">
      <c r="A60" s="28">
        <v>50313</v>
      </c>
      <c r="B60" s="29" t="s">
        <v>374</v>
      </c>
      <c r="C60" s="30">
        <v>21.806971490304004</v>
      </c>
      <c r="D60" s="31">
        <v>72</v>
      </c>
      <c r="E60" s="34">
        <f t="shared" si="1"/>
        <v>1570.1019473018882</v>
      </c>
    </row>
    <row r="61" spans="1:5" x14ac:dyDescent="0.25">
      <c r="A61" s="28">
        <v>50320</v>
      </c>
      <c r="B61" s="29" t="s">
        <v>375</v>
      </c>
      <c r="C61" s="30">
        <v>16.129416782769233</v>
      </c>
      <c r="D61" s="31">
        <v>72</v>
      </c>
      <c r="E61" s="34">
        <f t="shared" si="1"/>
        <v>1161.3180083593847</v>
      </c>
    </row>
    <row r="62" spans="1:5" x14ac:dyDescent="0.25">
      <c r="A62" s="28">
        <v>46187</v>
      </c>
      <c r="B62" s="29" t="s">
        <v>426</v>
      </c>
      <c r="C62" s="30">
        <v>7.1533189655172427</v>
      </c>
      <c r="D62" s="31">
        <v>96</v>
      </c>
      <c r="E62" s="34">
        <f t="shared" si="1"/>
        <v>686.71862068965527</v>
      </c>
    </row>
    <row r="63" spans="1:5" x14ac:dyDescent="0.25">
      <c r="A63" s="28">
        <v>45791</v>
      </c>
      <c r="B63" s="29" t="s">
        <v>427</v>
      </c>
      <c r="C63" s="30">
        <v>10.577780172413796</v>
      </c>
      <c r="D63" s="31">
        <v>96</v>
      </c>
      <c r="E63" s="34">
        <f t="shared" si="1"/>
        <v>1015.4668965517244</v>
      </c>
    </row>
    <row r="64" spans="1:5" x14ac:dyDescent="0.25">
      <c r="A64" s="28">
        <v>45753</v>
      </c>
      <c r="B64" s="29" t="s">
        <v>428</v>
      </c>
      <c r="C64" s="30">
        <v>22.068750000000001</v>
      </c>
      <c r="D64" s="31">
        <v>96</v>
      </c>
      <c r="E64" s="34">
        <f t="shared" si="1"/>
        <v>2118.6000000000004</v>
      </c>
    </row>
    <row r="65" spans="1:5" x14ac:dyDescent="0.25">
      <c r="A65" s="28">
        <v>45746</v>
      </c>
      <c r="B65" s="29" t="s">
        <v>429</v>
      </c>
      <c r="C65" s="30">
        <v>15.143728448275864</v>
      </c>
      <c r="D65" s="31">
        <v>120</v>
      </c>
      <c r="E65" s="34">
        <f t="shared" si="1"/>
        <v>1817.2474137931038</v>
      </c>
    </row>
    <row r="66" spans="1:5" x14ac:dyDescent="0.25">
      <c r="A66" s="28">
        <v>17125</v>
      </c>
      <c r="B66" s="29" t="s">
        <v>377</v>
      </c>
      <c r="C66" s="30">
        <v>12.833859688791851</v>
      </c>
      <c r="D66" s="31">
        <v>144</v>
      </c>
      <c r="E66" s="34">
        <f t="shared" si="1"/>
        <v>1848.0757951860264</v>
      </c>
    </row>
    <row r="67" spans="1:5" x14ac:dyDescent="0.25">
      <c r="A67" s="28">
        <v>17088</v>
      </c>
      <c r="B67" s="29" t="s">
        <v>378</v>
      </c>
      <c r="C67" s="30">
        <v>12.833859688791851</v>
      </c>
      <c r="D67" s="31">
        <v>144</v>
      </c>
      <c r="E67" s="34">
        <f t="shared" si="1"/>
        <v>1848.0757951860264</v>
      </c>
    </row>
    <row r="68" spans="1:5" x14ac:dyDescent="0.25">
      <c r="A68" s="28">
        <v>17095</v>
      </c>
      <c r="B68" s="29" t="s">
        <v>379</v>
      </c>
      <c r="C68" s="30">
        <v>12.833859688791851</v>
      </c>
      <c r="D68" s="31">
        <v>144</v>
      </c>
      <c r="E68" s="34">
        <f t="shared" si="1"/>
        <v>1848.0757951860264</v>
      </c>
    </row>
    <row r="69" spans="1:5" x14ac:dyDescent="0.25">
      <c r="A69" s="28">
        <v>45760</v>
      </c>
      <c r="B69" s="29" t="s">
        <v>430</v>
      </c>
      <c r="C69" s="30">
        <v>11.719267241379313</v>
      </c>
      <c r="D69" s="31">
        <v>216</v>
      </c>
      <c r="E69" s="34">
        <f t="shared" si="1"/>
        <v>2531.3617241379316</v>
      </c>
    </row>
    <row r="70" spans="1:5" x14ac:dyDescent="0.25">
      <c r="E70" s="32">
        <f>SUM(E44:E69)</f>
        <v>32354.983213521897</v>
      </c>
    </row>
  </sheetData>
  <sortState ref="A66:F303">
    <sortCondition ref="E66:E303"/>
  </sortState>
  <mergeCells count="3">
    <mergeCell ref="A2:E2"/>
    <mergeCell ref="A42:E42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ORIGINAL</vt:lpstr>
      <vt:lpstr>Hoja4</vt:lpstr>
      <vt:lpstr>Hoja1</vt:lpstr>
      <vt:lpstr>ORIGINAL!Área_de_impresión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Gabriel Martinez Reyes</dc:creator>
  <cp:lastModifiedBy>Gloria Charur</cp:lastModifiedBy>
  <cp:lastPrinted>2019-11-11T23:05:15Z</cp:lastPrinted>
  <dcterms:created xsi:type="dcterms:W3CDTF">2019-11-07T23:33:26Z</dcterms:created>
  <dcterms:modified xsi:type="dcterms:W3CDTF">2020-03-20T01:16:39Z</dcterms:modified>
</cp:coreProperties>
</file>