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ABRIL" sheetId="1" r:id="rId1"/>
    <sheet name="MZO" sheetId="2" r:id="rId2"/>
  </sheets>
  <definedNames>
    <definedName name="_xlnm._FilterDatabase" localSheetId="0" hidden="1">ABRIL!$A$7:$AU$354</definedName>
    <definedName name="_xlnm.Print_Area" localSheetId="0">ABRIL!$C$5:$AI$354</definedName>
    <definedName name="_xlnm.Print_Titles" localSheetId="0">ABRIL!$7:$7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207" i="1" l="1"/>
  <c r="AJ227" i="1"/>
  <c r="AJ241" i="1"/>
  <c r="AI10" i="1"/>
  <c r="AI11" i="1"/>
  <c r="AI12" i="1"/>
  <c r="AI14" i="1"/>
  <c r="AI15" i="1"/>
  <c r="AI16" i="1"/>
  <c r="AI18" i="1"/>
  <c r="AI19" i="1"/>
  <c r="AI20" i="1"/>
  <c r="AI21" i="1"/>
  <c r="AI22" i="1"/>
  <c r="AI23" i="1"/>
  <c r="AI24" i="1"/>
  <c r="AI25" i="1"/>
  <c r="AI28" i="1"/>
  <c r="AI29" i="1"/>
  <c r="AI31" i="1"/>
  <c r="AI32" i="1"/>
  <c r="AI33" i="1"/>
  <c r="AI36" i="1"/>
  <c r="AI42" i="1"/>
  <c r="AI45" i="1"/>
  <c r="AI50" i="1"/>
  <c r="AI56" i="1"/>
  <c r="AI57" i="1"/>
  <c r="AI59" i="1"/>
  <c r="AI61" i="1"/>
  <c r="AI63" i="1"/>
  <c r="AI65" i="1"/>
  <c r="AI66" i="1"/>
  <c r="AI67" i="1"/>
  <c r="AI68" i="1"/>
  <c r="AI69" i="1"/>
  <c r="AI70" i="1"/>
  <c r="AI72" i="1"/>
  <c r="AI73" i="1"/>
  <c r="AI76" i="1"/>
  <c r="AI77" i="1"/>
  <c r="AI79" i="1"/>
  <c r="AI82" i="1"/>
  <c r="AI85" i="1"/>
  <c r="AI86" i="1"/>
  <c r="AI88" i="1"/>
  <c r="AI89" i="1"/>
  <c r="AI90" i="1"/>
  <c r="AI91" i="1"/>
  <c r="AI93" i="1"/>
  <c r="AI94" i="1"/>
  <c r="AI95" i="1"/>
  <c r="AI96" i="1"/>
  <c r="AI97" i="1"/>
  <c r="AI98" i="1"/>
  <c r="AI99" i="1"/>
  <c r="AI101" i="1"/>
  <c r="AI102" i="1"/>
  <c r="AI103" i="1"/>
  <c r="AI106" i="1"/>
  <c r="AI108" i="1"/>
  <c r="AI110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8" i="1"/>
  <c r="AI144" i="1"/>
  <c r="AI145" i="1"/>
  <c r="AI147" i="1"/>
  <c r="AI149" i="1"/>
  <c r="AI151" i="1"/>
  <c r="AI153" i="1"/>
  <c r="AI154" i="1"/>
  <c r="AI155" i="1"/>
  <c r="AI156" i="1"/>
  <c r="AI157" i="1"/>
  <c r="AI158" i="1"/>
  <c r="AI159" i="1"/>
  <c r="AI160" i="1"/>
  <c r="AI161" i="1"/>
  <c r="AI162" i="1"/>
  <c r="AI163" i="1"/>
  <c r="AI165" i="1"/>
  <c r="AI168" i="1"/>
  <c r="AI170" i="1"/>
  <c r="AI171" i="1"/>
  <c r="AI174" i="1"/>
  <c r="AI175" i="1"/>
  <c r="AI180" i="1"/>
  <c r="AI181" i="1"/>
  <c r="AI184" i="1"/>
  <c r="AI185" i="1"/>
  <c r="AI186" i="1"/>
  <c r="AI187" i="1"/>
  <c r="AI188" i="1"/>
  <c r="AI189" i="1"/>
  <c r="AI190" i="1"/>
  <c r="AI192" i="1"/>
  <c r="AI193" i="1"/>
  <c r="AI194" i="1"/>
  <c r="AI196" i="1"/>
  <c r="AI197" i="1"/>
  <c r="AI198" i="1"/>
  <c r="AI199" i="1"/>
  <c r="AI201" i="1"/>
  <c r="AI202" i="1"/>
  <c r="AI203" i="1"/>
  <c r="AI204" i="1"/>
  <c r="AI208" i="1"/>
  <c r="AI209" i="1"/>
  <c r="AI210" i="1"/>
  <c r="AI212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9" i="1"/>
  <c r="AI230" i="1"/>
  <c r="AI231" i="1"/>
  <c r="AI233" i="1"/>
  <c r="AI234" i="1"/>
  <c r="AI235" i="1"/>
  <c r="AI236" i="1"/>
  <c r="AI237" i="1"/>
  <c r="AI238" i="1"/>
  <c r="AI239" i="1"/>
  <c r="AI242" i="1"/>
  <c r="AI244" i="1"/>
  <c r="AI245" i="1"/>
  <c r="AI246" i="1"/>
  <c r="AI247" i="1"/>
  <c r="AI248" i="1"/>
  <c r="AI249" i="1"/>
  <c r="AI250" i="1"/>
  <c r="AI251" i="1"/>
  <c r="AI252" i="1"/>
  <c r="AI253" i="1"/>
  <c r="AI255" i="1"/>
  <c r="AI256" i="1"/>
  <c r="AI257" i="1"/>
  <c r="AI258" i="1"/>
  <c r="AI259" i="1"/>
  <c r="AI260" i="1"/>
  <c r="AI261" i="1"/>
  <c r="AI262" i="1"/>
  <c r="AI263" i="1"/>
  <c r="AI264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9" i="1"/>
  <c r="AI291" i="1"/>
  <c r="AI293" i="1"/>
  <c r="AI294" i="1"/>
  <c r="AI296" i="1"/>
  <c r="AI297" i="1"/>
  <c r="AI298" i="1"/>
  <c r="AI300" i="1"/>
  <c r="AI302" i="1"/>
  <c r="AI304" i="1"/>
  <c r="AI305" i="1"/>
  <c r="AI307" i="1"/>
  <c r="AI308" i="1"/>
  <c r="AI309" i="1"/>
  <c r="AI313" i="1"/>
  <c r="AI316" i="1"/>
  <c r="AI317" i="1"/>
  <c r="AI319" i="1"/>
  <c r="AI320" i="1"/>
  <c r="AI321" i="1"/>
  <c r="AI322" i="1"/>
  <c r="AI325" i="1"/>
  <c r="AI326" i="1"/>
  <c r="AI327" i="1"/>
  <c r="AI328" i="1"/>
  <c r="AI330" i="1"/>
  <c r="AI331" i="1"/>
  <c r="AI332" i="1"/>
  <c r="AI337" i="1"/>
  <c r="AI338" i="1"/>
  <c r="AI340" i="1"/>
  <c r="AI341" i="1"/>
  <c r="AI342" i="1"/>
  <c r="AI343" i="1"/>
  <c r="AI344" i="1"/>
  <c r="AI345" i="1"/>
  <c r="AI346" i="1"/>
  <c r="AI347" i="1"/>
  <c r="AI350" i="1"/>
  <c r="AI352" i="1"/>
  <c r="Q243" i="1"/>
  <c r="AI243" i="1" s="1"/>
  <c r="Q200" i="1"/>
  <c r="AI200" i="1" s="1"/>
  <c r="Q213" i="1"/>
  <c r="AI213" i="1" s="1"/>
  <c r="Q311" i="1"/>
  <c r="AI311" i="1" s="1"/>
  <c r="Q51" i="1"/>
  <c r="AI51" i="1" s="1"/>
  <c r="Q287" i="1"/>
  <c r="AI287" i="1" s="1"/>
  <c r="Q288" i="1"/>
  <c r="AI288" i="1" s="1"/>
  <c r="Q26" i="1"/>
  <c r="AI26" i="1" s="1"/>
  <c r="Q74" i="1"/>
  <c r="AI74" i="1" s="1"/>
  <c r="Q299" i="1"/>
  <c r="AI299" i="1" s="1"/>
  <c r="Q13" i="1"/>
  <c r="AI13" i="1" s="1"/>
  <c r="Q81" i="1"/>
  <c r="AI81" i="1" s="1"/>
  <c r="Q83" i="1"/>
  <c r="AI83" i="1" s="1"/>
  <c r="Q62" i="1"/>
  <c r="AI62" i="1" s="1"/>
  <c r="Q78" i="1"/>
  <c r="AI78" i="1" s="1"/>
  <c r="Q167" i="1"/>
  <c r="AI167" i="1" s="1"/>
  <c r="Q169" i="1"/>
  <c r="AI169" i="1" s="1"/>
  <c r="Q290" i="1"/>
  <c r="AI290" i="1" s="1"/>
  <c r="Q17" i="1"/>
  <c r="AI17" i="1" s="1"/>
  <c r="Q27" i="1"/>
  <c r="AI27" i="1" s="1"/>
  <c r="Q30" i="1"/>
  <c r="AI30" i="1" s="1"/>
  <c r="Q53" i="1"/>
  <c r="AI53" i="1" s="1"/>
  <c r="Q177" i="1"/>
  <c r="AI177" i="1" s="1"/>
  <c r="Q195" i="1"/>
  <c r="AI195" i="1" s="1"/>
  <c r="Q292" i="1"/>
  <c r="AI292" i="1" s="1"/>
  <c r="Q64" i="1"/>
  <c r="AI64" i="1" s="1"/>
  <c r="Q254" i="1"/>
  <c r="AI254" i="1" s="1"/>
  <c r="Q58" i="1"/>
  <c r="AI58" i="1" s="1"/>
  <c r="Q87" i="1"/>
  <c r="AI87" i="1" s="1"/>
  <c r="Q164" i="1"/>
  <c r="AI164" i="1" s="1"/>
  <c r="Q140" i="1"/>
  <c r="AI140" i="1" s="1"/>
  <c r="Q183" i="1"/>
  <c r="AI183" i="1" s="1"/>
  <c r="Q34" i="1"/>
  <c r="AI34" i="1" s="1"/>
  <c r="Q41" i="1"/>
  <c r="AI41" i="1" s="1"/>
  <c r="Q60" i="1"/>
  <c r="AI60" i="1" s="1"/>
  <c r="Q136" i="1"/>
  <c r="AI136" i="1" s="1"/>
  <c r="Q286" i="1"/>
  <c r="AI286" i="1" s="1"/>
  <c r="Q323" i="1"/>
  <c r="AI323" i="1" s="1"/>
  <c r="Q205" i="1"/>
  <c r="AI205" i="1" s="1"/>
  <c r="Q139" i="1"/>
  <c r="AI139" i="1" s="1"/>
  <c r="Q329" i="1"/>
  <c r="AI329" i="1" s="1"/>
  <c r="Q228" i="1"/>
  <c r="AI228" i="1" s="1"/>
  <c r="Q48" i="1"/>
  <c r="AI48" i="1" s="1"/>
  <c r="Q100" i="1"/>
  <c r="AI100" i="1" s="1"/>
  <c r="Q232" i="1"/>
  <c r="AI232" i="1" s="1"/>
  <c r="Q137" i="1"/>
  <c r="AI137" i="1" s="1"/>
  <c r="Q84" i="1"/>
  <c r="AI84" i="1" s="1"/>
  <c r="Q176" i="1"/>
  <c r="AI176" i="1" s="1"/>
  <c r="Q179" i="1"/>
  <c r="AI179" i="1" s="1"/>
  <c r="Q52" i="1"/>
  <c r="AI52" i="1" s="1"/>
  <c r="Q178" i="1"/>
  <c r="AI178" i="1" s="1"/>
  <c r="Q265" i="1"/>
  <c r="AI265" i="1" s="1"/>
  <c r="Q182" i="1"/>
  <c r="AI182" i="1" s="1"/>
  <c r="Q49" i="1"/>
  <c r="AI49" i="1" s="1"/>
  <c r="Q152" i="1"/>
  <c r="AI152" i="1" s="1"/>
  <c r="Q47" i="1"/>
  <c r="AI47" i="1" s="1"/>
  <c r="Q148" i="1"/>
  <c r="AI148" i="1" s="1"/>
  <c r="Q191" i="1"/>
  <c r="AI191" i="1" s="1"/>
  <c r="Q211" i="1"/>
  <c r="AI211" i="1" s="1"/>
  <c r="Q35" i="1"/>
  <c r="AI35" i="1" s="1"/>
  <c r="Q92" i="1"/>
  <c r="AI92" i="1" s="1"/>
  <c r="Q301" i="1"/>
  <c r="AI301" i="1" s="1"/>
  <c r="Q54" i="1"/>
  <c r="AI54" i="1" s="1"/>
  <c r="Q146" i="1"/>
  <c r="AI146" i="1" s="1"/>
  <c r="Q150" i="1"/>
  <c r="AI150" i="1" s="1"/>
  <c r="Q9" i="1"/>
  <c r="AI9" i="1" s="1"/>
  <c r="AF354" i="2"/>
  <c r="AE354" i="2"/>
  <c r="AB354" i="2"/>
  <c r="X354" i="2"/>
  <c r="T354" i="2"/>
  <c r="P354" i="2"/>
  <c r="M354" i="2"/>
  <c r="AE353" i="2"/>
  <c r="AF353" i="2" s="1"/>
  <c r="AB353" i="2"/>
  <c r="X353" i="2"/>
  <c r="T353" i="2"/>
  <c r="P353" i="2"/>
  <c r="M353" i="2"/>
  <c r="AE352" i="2"/>
  <c r="AF352" i="2" s="1"/>
  <c r="AB352" i="2"/>
  <c r="X352" i="2"/>
  <c r="T352" i="2"/>
  <c r="P352" i="2"/>
  <c r="M352" i="2"/>
  <c r="AE351" i="2"/>
  <c r="AB351" i="2"/>
  <c r="X351" i="2"/>
  <c r="T351" i="2"/>
  <c r="P351" i="2"/>
  <c r="M351" i="2"/>
  <c r="AE350" i="2"/>
  <c r="AF350" i="2" s="1"/>
  <c r="AB350" i="2"/>
  <c r="X350" i="2"/>
  <c r="T350" i="2"/>
  <c r="P350" i="2"/>
  <c r="M350" i="2"/>
  <c r="AE349" i="2"/>
  <c r="AF349" i="2" s="1"/>
  <c r="AE348" i="2"/>
  <c r="AF348" i="2" s="1"/>
  <c r="AB348" i="2"/>
  <c r="X348" i="2"/>
  <c r="T348" i="2"/>
  <c r="P348" i="2"/>
  <c r="K348" i="2"/>
  <c r="AF347" i="2"/>
  <c r="AE347" i="2"/>
  <c r="AB347" i="2"/>
  <c r="X347" i="2"/>
  <c r="T347" i="2"/>
  <c r="P347" i="2"/>
  <c r="K347" i="2"/>
  <c r="AE346" i="2"/>
  <c r="AF346" i="2" s="1"/>
  <c r="AB346" i="2"/>
  <c r="X346" i="2"/>
  <c r="T346" i="2"/>
  <c r="P346" i="2"/>
  <c r="K346" i="2"/>
  <c r="AE345" i="2"/>
  <c r="AF345" i="2" s="1"/>
  <c r="AB345" i="2"/>
  <c r="X345" i="2"/>
  <c r="T345" i="2"/>
  <c r="P345" i="2"/>
  <c r="K345" i="2"/>
  <c r="AF344" i="2"/>
  <c r="AE344" i="2"/>
  <c r="AB344" i="2"/>
  <c r="X344" i="2"/>
  <c r="T344" i="2"/>
  <c r="P344" i="2"/>
  <c r="AE343" i="2"/>
  <c r="AF343" i="2" s="1"/>
  <c r="AB343" i="2"/>
  <c r="X343" i="2"/>
  <c r="T343" i="2"/>
  <c r="P343" i="2"/>
  <c r="AE342" i="2"/>
  <c r="AF342" i="2" s="1"/>
  <c r="AB342" i="2"/>
  <c r="X342" i="2"/>
  <c r="T342" i="2"/>
  <c r="P342" i="2"/>
  <c r="AE341" i="2"/>
  <c r="AF341" i="2" s="1"/>
  <c r="AB341" i="2"/>
  <c r="X341" i="2"/>
  <c r="T341" i="2"/>
  <c r="P341" i="2"/>
  <c r="M341" i="2"/>
  <c r="AE339" i="2"/>
  <c r="AB339" i="2"/>
  <c r="X339" i="2"/>
  <c r="T339" i="2"/>
  <c r="P339" i="2"/>
  <c r="M339" i="2"/>
  <c r="AE338" i="2"/>
  <c r="AB338" i="2"/>
  <c r="X338" i="2"/>
  <c r="T338" i="2"/>
  <c r="P338" i="2"/>
  <c r="M338" i="2"/>
  <c r="AE337" i="2"/>
  <c r="AF337" i="2" s="1"/>
  <c r="AB337" i="2"/>
  <c r="X337" i="2"/>
  <c r="T337" i="2"/>
  <c r="P337" i="2"/>
  <c r="M337" i="2"/>
  <c r="AE336" i="2"/>
  <c r="AF336" i="2" s="1"/>
  <c r="AB336" i="2"/>
  <c r="X336" i="2"/>
  <c r="T336" i="2"/>
  <c r="P336" i="2"/>
  <c r="M336" i="2"/>
  <c r="AE335" i="2"/>
  <c r="AF335" i="2" s="1"/>
  <c r="AB335" i="2"/>
  <c r="Y335" i="2"/>
  <c r="X335" i="2"/>
  <c r="T335" i="2"/>
  <c r="P335" i="2"/>
  <c r="AE333" i="2"/>
  <c r="AB333" i="2"/>
  <c r="X333" i="2"/>
  <c r="T333" i="2"/>
  <c r="P333" i="2"/>
  <c r="M333" i="2"/>
  <c r="AF332" i="2"/>
  <c r="AE332" i="2"/>
  <c r="AB332" i="2"/>
  <c r="X332" i="2"/>
  <c r="T332" i="2"/>
  <c r="P332" i="2"/>
  <c r="M332" i="2"/>
  <c r="AE331" i="2"/>
  <c r="AF331" i="2" s="1"/>
  <c r="AB331" i="2"/>
  <c r="X331" i="2"/>
  <c r="T331" i="2"/>
  <c r="P331" i="2"/>
  <c r="M331" i="2"/>
  <c r="AE330" i="2"/>
  <c r="AB330" i="2"/>
  <c r="X330" i="2"/>
  <c r="T330" i="2"/>
  <c r="P330" i="2"/>
  <c r="M330" i="2"/>
  <c r="AE329" i="2"/>
  <c r="AB329" i="2"/>
  <c r="X329" i="2"/>
  <c r="T329" i="2"/>
  <c r="P329" i="2"/>
  <c r="M329" i="2"/>
  <c r="AE328" i="2"/>
  <c r="AF328" i="2" s="1"/>
  <c r="AB328" i="2"/>
  <c r="X328" i="2"/>
  <c r="T328" i="2"/>
  <c r="P328" i="2"/>
  <c r="M328" i="2"/>
  <c r="AF327" i="2"/>
  <c r="AE327" i="2"/>
  <c r="AB327" i="2"/>
  <c r="X327" i="2"/>
  <c r="T327" i="2"/>
  <c r="P327" i="2"/>
  <c r="M327" i="2"/>
  <c r="AE325" i="2"/>
  <c r="AF325" i="2" s="1"/>
  <c r="AB325" i="2"/>
  <c r="X325" i="2"/>
  <c r="T325" i="2"/>
  <c r="P325" i="2"/>
  <c r="AF324" i="2"/>
  <c r="AE324" i="2"/>
  <c r="AB324" i="2"/>
  <c r="X324" i="2"/>
  <c r="T324" i="2"/>
  <c r="P324" i="2"/>
  <c r="M324" i="2"/>
  <c r="C324" i="2"/>
  <c r="AF323" i="2"/>
  <c r="AE323" i="2"/>
  <c r="AB323" i="2"/>
  <c r="X323" i="2"/>
  <c r="T323" i="2"/>
  <c r="P323" i="2"/>
  <c r="AE322" i="2"/>
  <c r="AF322" i="2" s="1"/>
  <c r="AB322" i="2"/>
  <c r="Y322" i="2"/>
  <c r="X322" i="2"/>
  <c r="T322" i="2"/>
  <c r="P322" i="2"/>
  <c r="M322" i="2"/>
  <c r="C322" i="2"/>
  <c r="AE321" i="2"/>
  <c r="AF321" i="2" s="1"/>
  <c r="AB321" i="2"/>
  <c r="X321" i="2"/>
  <c r="Y321" i="2" s="1"/>
  <c r="T321" i="2"/>
  <c r="P321" i="2"/>
  <c r="M321" i="2"/>
  <c r="C321" i="2"/>
  <c r="AE320" i="2"/>
  <c r="AF320" i="2" s="1"/>
  <c r="AB320" i="2"/>
  <c r="X320" i="2"/>
  <c r="T320" i="2"/>
  <c r="P320" i="2"/>
  <c r="M320" i="2"/>
  <c r="C320" i="2"/>
  <c r="AE319" i="2"/>
  <c r="AF319" i="2" s="1"/>
  <c r="AB319" i="2"/>
  <c r="X319" i="2"/>
  <c r="T319" i="2"/>
  <c r="P319" i="2"/>
  <c r="M319" i="2"/>
  <c r="AE318" i="2"/>
  <c r="AF318" i="2" s="1"/>
  <c r="AB318" i="2"/>
  <c r="X318" i="2"/>
  <c r="T318" i="2"/>
  <c r="P318" i="2"/>
  <c r="M318" i="2"/>
  <c r="C318" i="2"/>
  <c r="AB315" i="2"/>
  <c r="X315" i="2"/>
  <c r="Y315" i="2" s="1"/>
  <c r="AE315" i="2" s="1"/>
  <c r="AF315" i="2" s="1"/>
  <c r="T315" i="2"/>
  <c r="P315" i="2"/>
  <c r="AE313" i="2"/>
  <c r="AF313" i="2" s="1"/>
  <c r="AB313" i="2"/>
  <c r="X313" i="2"/>
  <c r="T313" i="2"/>
  <c r="P313" i="2"/>
  <c r="AF312" i="2"/>
  <c r="AE312" i="2"/>
  <c r="AB312" i="2"/>
  <c r="X312" i="2"/>
  <c r="T312" i="2"/>
  <c r="P312" i="2"/>
  <c r="M312" i="2"/>
  <c r="AE311" i="2"/>
  <c r="AF311" i="2" s="1"/>
  <c r="AB311" i="2"/>
  <c r="X311" i="2"/>
  <c r="T311" i="2"/>
  <c r="P311" i="2"/>
  <c r="AE310" i="2"/>
  <c r="AF310" i="2" s="1"/>
  <c r="AB310" i="2"/>
  <c r="X310" i="2"/>
  <c r="T310" i="2"/>
  <c r="P310" i="2"/>
  <c r="AF309" i="2"/>
  <c r="AE309" i="2"/>
  <c r="AB309" i="2"/>
  <c r="X309" i="2"/>
  <c r="T309" i="2"/>
  <c r="P309" i="2"/>
  <c r="AE307" i="2"/>
  <c r="AF307" i="2" s="1"/>
  <c r="AB307" i="2"/>
  <c r="X307" i="2"/>
  <c r="T307" i="2"/>
  <c r="P307" i="2"/>
  <c r="AE306" i="2"/>
  <c r="AF306" i="2" s="1"/>
  <c r="AB306" i="2"/>
  <c r="X306" i="2"/>
  <c r="T306" i="2"/>
  <c r="P306" i="2"/>
  <c r="AE305" i="2"/>
  <c r="AB305" i="2"/>
  <c r="X305" i="2"/>
  <c r="T305" i="2"/>
  <c r="P305" i="2"/>
  <c r="M305" i="2"/>
  <c r="AF305" i="2" s="1"/>
  <c r="AE304" i="2"/>
  <c r="AF304" i="2" s="1"/>
  <c r="AB304" i="2"/>
  <c r="X304" i="2"/>
  <c r="T304" i="2"/>
  <c r="P304" i="2"/>
  <c r="M304" i="2"/>
  <c r="AE303" i="2"/>
  <c r="AF303" i="2" s="1"/>
  <c r="AB303" i="2"/>
  <c r="X303" i="2"/>
  <c r="T303" i="2"/>
  <c r="P303" i="2"/>
  <c r="AE302" i="2"/>
  <c r="AF302" i="2" s="1"/>
  <c r="AB302" i="2"/>
  <c r="X302" i="2"/>
  <c r="T302" i="2"/>
  <c r="P302" i="2"/>
  <c r="AE301" i="2"/>
  <c r="AF301" i="2" s="1"/>
  <c r="AB301" i="2"/>
  <c r="X301" i="2"/>
  <c r="T301" i="2"/>
  <c r="P301" i="2"/>
  <c r="AE300" i="2"/>
  <c r="AF300" i="2" s="1"/>
  <c r="AB300" i="2"/>
  <c r="X300" i="2"/>
  <c r="T300" i="2"/>
  <c r="P300" i="2"/>
  <c r="AE299" i="2"/>
  <c r="AF299" i="2" s="1"/>
  <c r="AB299" i="2"/>
  <c r="X299" i="2"/>
  <c r="Y299" i="2" s="1"/>
  <c r="T299" i="2"/>
  <c r="P299" i="2"/>
  <c r="AB298" i="2"/>
  <c r="Y298" i="2"/>
  <c r="AE298" i="2" s="1"/>
  <c r="AF298" i="2" s="1"/>
  <c r="X298" i="2"/>
  <c r="T298" i="2"/>
  <c r="P298" i="2"/>
  <c r="AB297" i="2"/>
  <c r="X297" i="2"/>
  <c r="Y297" i="2" s="1"/>
  <c r="AE297" i="2" s="1"/>
  <c r="AF297" i="2" s="1"/>
  <c r="T297" i="2"/>
  <c r="P297" i="2"/>
  <c r="AE296" i="2"/>
  <c r="AF296" i="2" s="1"/>
  <c r="AB296" i="2"/>
  <c r="X296" i="2"/>
  <c r="T296" i="2"/>
  <c r="P296" i="2"/>
  <c r="AE295" i="2"/>
  <c r="AF295" i="2" s="1"/>
  <c r="AB295" i="2"/>
  <c r="X295" i="2"/>
  <c r="T295" i="2"/>
  <c r="P295" i="2"/>
  <c r="AF294" i="2"/>
  <c r="AE294" i="2"/>
  <c r="AB294" i="2"/>
  <c r="X294" i="2"/>
  <c r="T294" i="2"/>
  <c r="P294" i="2"/>
  <c r="AE293" i="2"/>
  <c r="AF293" i="2" s="1"/>
  <c r="AB293" i="2"/>
  <c r="X293" i="2"/>
  <c r="T293" i="2"/>
  <c r="P293" i="2"/>
  <c r="AE292" i="2"/>
  <c r="AF292" i="2" s="1"/>
  <c r="AB292" i="2"/>
  <c r="X292" i="2"/>
  <c r="T292" i="2"/>
  <c r="P292" i="2"/>
  <c r="AE291" i="2"/>
  <c r="AF291" i="2" s="1"/>
  <c r="AB291" i="2"/>
  <c r="X291" i="2"/>
  <c r="T291" i="2"/>
  <c r="P291" i="2"/>
  <c r="AE290" i="2"/>
  <c r="AF290" i="2" s="1"/>
  <c r="AB290" i="2"/>
  <c r="X290" i="2"/>
  <c r="T290" i="2"/>
  <c r="P290" i="2"/>
  <c r="AE289" i="2"/>
  <c r="AF289" i="2" s="1"/>
  <c r="AB289" i="2"/>
  <c r="X289" i="2"/>
  <c r="T289" i="2"/>
  <c r="P289" i="2"/>
  <c r="AE288" i="2"/>
  <c r="AF288" i="2" s="1"/>
  <c r="AB288" i="2"/>
  <c r="X288" i="2"/>
  <c r="T288" i="2"/>
  <c r="P288" i="2"/>
  <c r="AE287" i="2"/>
  <c r="AF287" i="2" s="1"/>
  <c r="AB287" i="2"/>
  <c r="X287" i="2"/>
  <c r="T287" i="2"/>
  <c r="P287" i="2"/>
  <c r="AE286" i="2"/>
  <c r="AF286" i="2" s="1"/>
  <c r="AB286" i="2"/>
  <c r="X286" i="2"/>
  <c r="T286" i="2"/>
  <c r="P286" i="2"/>
  <c r="AE285" i="2"/>
  <c r="AF285" i="2" s="1"/>
  <c r="AB285" i="2"/>
  <c r="X285" i="2"/>
  <c r="T285" i="2"/>
  <c r="P285" i="2"/>
  <c r="AE284" i="2"/>
  <c r="AF284" i="2" s="1"/>
  <c r="AB284" i="2"/>
  <c r="X284" i="2"/>
  <c r="T284" i="2"/>
  <c r="P284" i="2"/>
  <c r="M284" i="2"/>
  <c r="AE283" i="2"/>
  <c r="AF283" i="2" s="1"/>
  <c r="AB283" i="2"/>
  <c r="X283" i="2"/>
  <c r="T283" i="2"/>
  <c r="P283" i="2"/>
  <c r="AE282" i="2"/>
  <c r="AF282" i="2" s="1"/>
  <c r="AB282" i="2"/>
  <c r="X282" i="2"/>
  <c r="T282" i="2"/>
  <c r="P282" i="2"/>
  <c r="AE281" i="2"/>
  <c r="AF281" i="2" s="1"/>
  <c r="AB281" i="2"/>
  <c r="X281" i="2"/>
  <c r="T281" i="2"/>
  <c r="P281" i="2"/>
  <c r="AF280" i="2"/>
  <c r="AE280" i="2"/>
  <c r="AB280" i="2"/>
  <c r="X280" i="2"/>
  <c r="T280" i="2"/>
  <c r="P280" i="2"/>
  <c r="AE279" i="2"/>
  <c r="AF279" i="2" s="1"/>
  <c r="AB279" i="2"/>
  <c r="X279" i="2"/>
  <c r="T279" i="2"/>
  <c r="P279" i="2"/>
  <c r="AF278" i="2"/>
  <c r="AB278" i="2"/>
  <c r="X278" i="2"/>
  <c r="Y278" i="2" s="1"/>
  <c r="AE278" i="2" s="1"/>
  <c r="T278" i="2"/>
  <c r="P278" i="2"/>
  <c r="AE277" i="2"/>
  <c r="AF277" i="2" s="1"/>
  <c r="AB277" i="2"/>
  <c r="X277" i="2"/>
  <c r="Y277" i="2" s="1"/>
  <c r="T277" i="2"/>
  <c r="P277" i="2"/>
  <c r="AB276" i="2"/>
  <c r="X276" i="2"/>
  <c r="Y276" i="2" s="1"/>
  <c r="AE276" i="2" s="1"/>
  <c r="AF276" i="2" s="1"/>
  <c r="T276" i="2"/>
  <c r="P276" i="2"/>
  <c r="AE275" i="2"/>
  <c r="AF275" i="2" s="1"/>
  <c r="AB275" i="2"/>
  <c r="Y275" i="2"/>
  <c r="X275" i="2"/>
  <c r="T275" i="2"/>
  <c r="P275" i="2"/>
  <c r="AE274" i="2"/>
  <c r="AF274" i="2" s="1"/>
  <c r="AB274" i="2"/>
  <c r="X274" i="2"/>
  <c r="T274" i="2"/>
  <c r="P274" i="2"/>
  <c r="AE273" i="2"/>
  <c r="AF273" i="2" s="1"/>
  <c r="AB273" i="2"/>
  <c r="X273" i="2"/>
  <c r="T273" i="2"/>
  <c r="P273" i="2"/>
  <c r="M273" i="2"/>
  <c r="AE272" i="2"/>
  <c r="AB272" i="2"/>
  <c r="X272" i="2"/>
  <c r="T272" i="2"/>
  <c r="P272" i="2"/>
  <c r="M272" i="2"/>
  <c r="AE271" i="2"/>
  <c r="AF271" i="2" s="1"/>
  <c r="AB271" i="2"/>
  <c r="X271" i="2"/>
  <c r="T271" i="2"/>
  <c r="P271" i="2"/>
  <c r="M271" i="2"/>
  <c r="AE270" i="2"/>
  <c r="AF270" i="2" s="1"/>
  <c r="AB270" i="2"/>
  <c r="X270" i="2"/>
  <c r="T270" i="2"/>
  <c r="P270" i="2"/>
  <c r="AE269" i="2"/>
  <c r="AF269" i="2" s="1"/>
  <c r="AB269" i="2"/>
  <c r="X269" i="2"/>
  <c r="T269" i="2"/>
  <c r="P269" i="2"/>
  <c r="AE268" i="2"/>
  <c r="AF268" i="2" s="1"/>
  <c r="AB268" i="2"/>
  <c r="X268" i="2"/>
  <c r="T268" i="2"/>
  <c r="P268" i="2"/>
  <c r="AE267" i="2"/>
  <c r="AF267" i="2" s="1"/>
  <c r="AB267" i="2"/>
  <c r="X267" i="2"/>
  <c r="T267" i="2"/>
  <c r="P267" i="2"/>
  <c r="AE266" i="2"/>
  <c r="AF266" i="2" s="1"/>
  <c r="AB266" i="2"/>
  <c r="X266" i="2"/>
  <c r="T266" i="2"/>
  <c r="P266" i="2"/>
  <c r="AE265" i="2"/>
  <c r="AF265" i="2" s="1"/>
  <c r="AB265" i="2"/>
  <c r="X265" i="2"/>
  <c r="T265" i="2"/>
  <c r="P265" i="2"/>
  <c r="M265" i="2"/>
  <c r="AE264" i="2"/>
  <c r="AF264" i="2" s="1"/>
  <c r="AB264" i="2"/>
  <c r="X264" i="2"/>
  <c r="T264" i="2"/>
  <c r="P264" i="2"/>
  <c r="AF263" i="2"/>
  <c r="AE263" i="2"/>
  <c r="AB263" i="2"/>
  <c r="X263" i="2"/>
  <c r="T263" i="2"/>
  <c r="P263" i="2"/>
  <c r="AE262" i="2"/>
  <c r="AF262" i="2" s="1"/>
  <c r="AB262" i="2"/>
  <c r="X262" i="2"/>
  <c r="T262" i="2"/>
  <c r="P262" i="2"/>
  <c r="AF261" i="2"/>
  <c r="AE261" i="2"/>
  <c r="AB261" i="2"/>
  <c r="X261" i="2"/>
  <c r="T261" i="2"/>
  <c r="P261" i="2"/>
  <c r="AE260" i="2"/>
  <c r="AF260" i="2" s="1"/>
  <c r="AB260" i="2"/>
  <c r="X260" i="2"/>
  <c r="T260" i="2"/>
  <c r="P260" i="2"/>
  <c r="AE259" i="2"/>
  <c r="AF259" i="2" s="1"/>
  <c r="AB259" i="2"/>
  <c r="X259" i="2"/>
  <c r="T259" i="2"/>
  <c r="P259" i="2"/>
  <c r="AE258" i="2"/>
  <c r="AB258" i="2"/>
  <c r="X258" i="2"/>
  <c r="T258" i="2"/>
  <c r="P258" i="2"/>
  <c r="M258" i="2"/>
  <c r="AF258" i="2" s="1"/>
  <c r="AE257" i="2"/>
  <c r="AF257" i="2" s="1"/>
  <c r="AB257" i="2"/>
  <c r="X257" i="2"/>
  <c r="T257" i="2"/>
  <c r="P257" i="2"/>
  <c r="AE256" i="2"/>
  <c r="AF256" i="2" s="1"/>
  <c r="AB256" i="2"/>
  <c r="X256" i="2"/>
  <c r="T256" i="2"/>
  <c r="P256" i="2"/>
  <c r="AE255" i="2"/>
  <c r="AF255" i="2" s="1"/>
  <c r="AB255" i="2"/>
  <c r="X255" i="2"/>
  <c r="T255" i="2"/>
  <c r="P255" i="2"/>
  <c r="AE254" i="2"/>
  <c r="AF254" i="2" s="1"/>
  <c r="AB254" i="2"/>
  <c r="X254" i="2"/>
  <c r="T254" i="2"/>
  <c r="P254" i="2"/>
  <c r="AE253" i="2"/>
  <c r="AF253" i="2" s="1"/>
  <c r="AB253" i="2"/>
  <c r="X253" i="2"/>
  <c r="T253" i="2"/>
  <c r="P253" i="2"/>
  <c r="AE252" i="2"/>
  <c r="AF252" i="2" s="1"/>
  <c r="AB252" i="2"/>
  <c r="X252" i="2"/>
  <c r="T252" i="2"/>
  <c r="P252" i="2"/>
  <c r="M252" i="2"/>
  <c r="AE251" i="2"/>
  <c r="AF251" i="2" s="1"/>
  <c r="AB251" i="2"/>
  <c r="X251" i="2"/>
  <c r="T251" i="2"/>
  <c r="P251" i="2"/>
  <c r="AE250" i="2"/>
  <c r="AF250" i="2" s="1"/>
  <c r="AB250" i="2"/>
  <c r="X250" i="2"/>
  <c r="T250" i="2"/>
  <c r="P250" i="2"/>
  <c r="AE249" i="2"/>
  <c r="AF249" i="2" s="1"/>
  <c r="AB249" i="2"/>
  <c r="X249" i="2"/>
  <c r="T249" i="2"/>
  <c r="P249" i="2"/>
  <c r="AE248" i="2"/>
  <c r="AF248" i="2" s="1"/>
  <c r="AB248" i="2"/>
  <c r="X248" i="2"/>
  <c r="T248" i="2"/>
  <c r="P248" i="2"/>
  <c r="AE247" i="2"/>
  <c r="AF247" i="2" s="1"/>
  <c r="AB247" i="2"/>
  <c r="X247" i="2"/>
  <c r="T247" i="2"/>
  <c r="P247" i="2"/>
  <c r="AB246" i="2"/>
  <c r="X246" i="2"/>
  <c r="Y246" i="2" s="1"/>
  <c r="AE246" i="2" s="1"/>
  <c r="AF246" i="2" s="1"/>
  <c r="T246" i="2"/>
  <c r="P246" i="2"/>
  <c r="AE245" i="2"/>
  <c r="AF245" i="2" s="1"/>
  <c r="AB245" i="2"/>
  <c r="X245" i="2"/>
  <c r="T245" i="2"/>
  <c r="P245" i="2"/>
  <c r="AE244" i="2"/>
  <c r="AF244" i="2" s="1"/>
  <c r="AB244" i="2"/>
  <c r="X244" i="2"/>
  <c r="T244" i="2"/>
  <c r="P244" i="2"/>
  <c r="AE243" i="2"/>
  <c r="AF243" i="2" s="1"/>
  <c r="AE242" i="2"/>
  <c r="AF242" i="2" s="1"/>
  <c r="AB242" i="2"/>
  <c r="X242" i="2"/>
  <c r="T242" i="2"/>
  <c r="P242" i="2"/>
  <c r="AE241" i="2"/>
  <c r="AF241" i="2" s="1"/>
  <c r="AB241" i="2"/>
  <c r="X241" i="2"/>
  <c r="T241" i="2"/>
  <c r="P241" i="2"/>
  <c r="AE240" i="2"/>
  <c r="AF240" i="2" s="1"/>
  <c r="AB240" i="2"/>
  <c r="X240" i="2"/>
  <c r="T240" i="2"/>
  <c r="P240" i="2"/>
  <c r="AE239" i="2"/>
  <c r="AF239" i="2" s="1"/>
  <c r="AB239" i="2"/>
  <c r="Y239" i="2"/>
  <c r="X239" i="2"/>
  <c r="T239" i="2"/>
  <c r="P239" i="2"/>
  <c r="AE238" i="2"/>
  <c r="AF238" i="2" s="1"/>
  <c r="AB238" i="2"/>
  <c r="X238" i="2"/>
  <c r="T238" i="2"/>
  <c r="P238" i="2"/>
  <c r="AE237" i="2"/>
  <c r="AF237" i="2" s="1"/>
  <c r="AB237" i="2"/>
  <c r="X237" i="2"/>
  <c r="T237" i="2"/>
  <c r="P237" i="2"/>
  <c r="AE236" i="2"/>
  <c r="AF236" i="2" s="1"/>
  <c r="AB236" i="2"/>
  <c r="X236" i="2"/>
  <c r="T236" i="2"/>
  <c r="P236" i="2"/>
  <c r="AE235" i="2"/>
  <c r="AF235" i="2" s="1"/>
  <c r="AB235" i="2"/>
  <c r="X235" i="2"/>
  <c r="T235" i="2"/>
  <c r="P235" i="2"/>
  <c r="AF234" i="2"/>
  <c r="AE234" i="2"/>
  <c r="AB234" i="2"/>
  <c r="X234" i="2"/>
  <c r="T234" i="2"/>
  <c r="P234" i="2"/>
  <c r="AE233" i="2"/>
  <c r="AF233" i="2" s="1"/>
  <c r="AB233" i="2"/>
  <c r="X233" i="2"/>
  <c r="T233" i="2"/>
  <c r="P233" i="2"/>
  <c r="AB232" i="2"/>
  <c r="Y232" i="2"/>
  <c r="AE232" i="2" s="1"/>
  <c r="AF232" i="2" s="1"/>
  <c r="X232" i="2"/>
  <c r="T232" i="2"/>
  <c r="P232" i="2"/>
  <c r="AF231" i="2"/>
  <c r="AE231" i="2"/>
  <c r="AB231" i="2"/>
  <c r="X231" i="2"/>
  <c r="T231" i="2"/>
  <c r="P231" i="2"/>
  <c r="AE230" i="2"/>
  <c r="AF230" i="2" s="1"/>
  <c r="AB230" i="2"/>
  <c r="X230" i="2"/>
  <c r="T230" i="2"/>
  <c r="P230" i="2"/>
  <c r="AD229" i="2"/>
  <c r="AB229" i="2"/>
  <c r="X229" i="2"/>
  <c r="Y229" i="2" s="1"/>
  <c r="AE229" i="2" s="1"/>
  <c r="AF229" i="2" s="1"/>
  <c r="T229" i="2"/>
  <c r="P229" i="2"/>
  <c r="C229" i="2"/>
  <c r="AE228" i="2"/>
  <c r="AF228" i="2" s="1"/>
  <c r="AB228" i="2"/>
  <c r="X228" i="2"/>
  <c r="T228" i="2"/>
  <c r="P228" i="2"/>
  <c r="AE227" i="2"/>
  <c r="AF227" i="2" s="1"/>
  <c r="AB227" i="2"/>
  <c r="X227" i="2"/>
  <c r="T227" i="2"/>
  <c r="P227" i="2"/>
  <c r="AB226" i="2"/>
  <c r="X226" i="2"/>
  <c r="Y226" i="2" s="1"/>
  <c r="AE226" i="2" s="1"/>
  <c r="AF226" i="2" s="1"/>
  <c r="T226" i="2"/>
  <c r="P226" i="2"/>
  <c r="AB225" i="2"/>
  <c r="Y225" i="2"/>
  <c r="AE225" i="2" s="1"/>
  <c r="AF225" i="2" s="1"/>
  <c r="X225" i="2"/>
  <c r="T225" i="2"/>
  <c r="P225" i="2"/>
  <c r="AE224" i="2"/>
  <c r="AF224" i="2" s="1"/>
  <c r="AB224" i="2"/>
  <c r="X224" i="2"/>
  <c r="T224" i="2"/>
  <c r="P224" i="2"/>
  <c r="AE223" i="2"/>
  <c r="AF223" i="2" s="1"/>
  <c r="AB223" i="2"/>
  <c r="X223" i="2"/>
  <c r="T223" i="2"/>
  <c r="P223" i="2"/>
  <c r="AE222" i="2"/>
  <c r="AF222" i="2" s="1"/>
  <c r="AB222" i="2"/>
  <c r="X222" i="2"/>
  <c r="T222" i="2"/>
  <c r="P222" i="2"/>
  <c r="AE221" i="2"/>
  <c r="AF221" i="2" s="1"/>
  <c r="AB221" i="2"/>
  <c r="X221" i="2"/>
  <c r="T221" i="2"/>
  <c r="P221" i="2"/>
  <c r="AE220" i="2"/>
  <c r="AF220" i="2" s="1"/>
  <c r="AB220" i="2"/>
  <c r="X220" i="2"/>
  <c r="T220" i="2"/>
  <c r="P220" i="2"/>
  <c r="AE219" i="2"/>
  <c r="AF219" i="2" s="1"/>
  <c r="AB219" i="2"/>
  <c r="X219" i="2"/>
  <c r="T219" i="2"/>
  <c r="P219" i="2"/>
  <c r="AE218" i="2"/>
  <c r="AF218" i="2" s="1"/>
  <c r="AB218" i="2"/>
  <c r="X218" i="2"/>
  <c r="T218" i="2"/>
  <c r="P218" i="2"/>
  <c r="AE217" i="2"/>
  <c r="AF217" i="2" s="1"/>
  <c r="AB217" i="2"/>
  <c r="X217" i="2"/>
  <c r="T217" i="2"/>
  <c r="P217" i="2"/>
  <c r="AE216" i="2"/>
  <c r="AF216" i="2" s="1"/>
  <c r="AB216" i="2"/>
  <c r="X216" i="2"/>
  <c r="T216" i="2"/>
  <c r="P216" i="2"/>
  <c r="AB215" i="2"/>
  <c r="AC215" i="2" s="1"/>
  <c r="Y215" i="2"/>
  <c r="X215" i="2"/>
  <c r="T215" i="2"/>
  <c r="U215" i="2" s="1"/>
  <c r="Q215" i="2"/>
  <c r="P215" i="2"/>
  <c r="M215" i="2"/>
  <c r="AB214" i="2"/>
  <c r="AC214" i="2" s="1"/>
  <c r="Y214" i="2"/>
  <c r="X214" i="2"/>
  <c r="T214" i="2"/>
  <c r="U214" i="2" s="1"/>
  <c r="P214" i="2"/>
  <c r="Q214" i="2" s="1"/>
  <c r="AE214" i="2" s="1"/>
  <c r="AF214" i="2" s="1"/>
  <c r="M214" i="2"/>
  <c r="AC213" i="2"/>
  <c r="AB213" i="2"/>
  <c r="X213" i="2"/>
  <c r="Y213" i="2" s="1"/>
  <c r="U213" i="2"/>
  <c r="T213" i="2"/>
  <c r="P213" i="2"/>
  <c r="Q213" i="2" s="1"/>
  <c r="AE213" i="2" s="1"/>
  <c r="AF213" i="2" s="1"/>
  <c r="M213" i="2"/>
  <c r="AE212" i="2"/>
  <c r="AF212" i="2" s="1"/>
  <c r="AB212" i="2"/>
  <c r="X212" i="2"/>
  <c r="T212" i="2"/>
  <c r="P212" i="2"/>
  <c r="AE211" i="2"/>
  <c r="AF211" i="2" s="1"/>
  <c r="AB211" i="2"/>
  <c r="X211" i="2"/>
  <c r="T211" i="2"/>
  <c r="P211" i="2"/>
  <c r="AE210" i="2"/>
  <c r="AF210" i="2" s="1"/>
  <c r="AB210" i="2"/>
  <c r="X210" i="2"/>
  <c r="T210" i="2"/>
  <c r="P210" i="2"/>
  <c r="AB209" i="2"/>
  <c r="X209" i="2"/>
  <c r="T209" i="2"/>
  <c r="Q209" i="2"/>
  <c r="AE209" i="2" s="1"/>
  <c r="AF209" i="2" s="1"/>
  <c r="P209" i="2"/>
  <c r="AE208" i="2"/>
  <c r="AF208" i="2" s="1"/>
  <c r="AB208" i="2"/>
  <c r="X208" i="2"/>
  <c r="T208" i="2"/>
  <c r="P208" i="2"/>
  <c r="AE207" i="2"/>
  <c r="AF207" i="2" s="1"/>
  <c r="AB207" i="2"/>
  <c r="X207" i="2"/>
  <c r="T207" i="2"/>
  <c r="P207" i="2"/>
  <c r="AE206" i="2"/>
  <c r="AF206" i="2" s="1"/>
  <c r="AB206" i="2"/>
  <c r="X206" i="2"/>
  <c r="T206" i="2"/>
  <c r="P206" i="2"/>
  <c r="AF205" i="2"/>
  <c r="AE205" i="2"/>
  <c r="AB205" i="2"/>
  <c r="X205" i="2"/>
  <c r="T205" i="2"/>
  <c r="P205" i="2"/>
  <c r="AE204" i="2"/>
  <c r="AF204" i="2" s="1"/>
  <c r="AB204" i="2"/>
  <c r="X204" i="2"/>
  <c r="T204" i="2"/>
  <c r="P204" i="2"/>
  <c r="AE203" i="2"/>
  <c r="AF203" i="2" s="1"/>
  <c r="AB203" i="2"/>
  <c r="X203" i="2"/>
  <c r="T203" i="2"/>
  <c r="P203" i="2"/>
  <c r="AE202" i="2"/>
  <c r="AF202" i="2" s="1"/>
  <c r="AB202" i="2"/>
  <c r="X202" i="2"/>
  <c r="T202" i="2"/>
  <c r="P202" i="2"/>
  <c r="M202" i="2"/>
  <c r="AE201" i="2"/>
  <c r="AB201" i="2"/>
  <c r="X201" i="2"/>
  <c r="T201" i="2"/>
  <c r="P201" i="2"/>
  <c r="M201" i="2"/>
  <c r="AE200" i="2"/>
  <c r="AF200" i="2" s="1"/>
  <c r="AB200" i="2"/>
  <c r="X200" i="2"/>
  <c r="T200" i="2"/>
  <c r="P200" i="2"/>
  <c r="M200" i="2"/>
  <c r="AE199" i="2"/>
  <c r="AF199" i="2" s="1"/>
  <c r="AB199" i="2"/>
  <c r="X199" i="2"/>
  <c r="T199" i="2"/>
  <c r="P199" i="2"/>
  <c r="M199" i="2"/>
  <c r="AE198" i="2"/>
  <c r="AF198" i="2" s="1"/>
  <c r="AB198" i="2"/>
  <c r="X198" i="2"/>
  <c r="Y198" i="2" s="1"/>
  <c r="T198" i="2"/>
  <c r="P198" i="2"/>
  <c r="AE197" i="2"/>
  <c r="AF197" i="2" s="1"/>
  <c r="AB197" i="2"/>
  <c r="X197" i="2"/>
  <c r="T197" i="2"/>
  <c r="P197" i="2"/>
  <c r="AE196" i="2"/>
  <c r="AF196" i="2" s="1"/>
  <c r="AB196" i="2"/>
  <c r="X196" i="2"/>
  <c r="T196" i="2"/>
  <c r="P196" i="2"/>
  <c r="AE195" i="2"/>
  <c r="AF195" i="2" s="1"/>
  <c r="AB195" i="2"/>
  <c r="X195" i="2"/>
  <c r="T195" i="2"/>
  <c r="P195" i="2"/>
  <c r="AE194" i="2"/>
  <c r="AF194" i="2" s="1"/>
  <c r="AB194" i="2"/>
  <c r="X194" i="2"/>
  <c r="T194" i="2"/>
  <c r="P194" i="2"/>
  <c r="M194" i="2"/>
  <c r="AE193" i="2"/>
  <c r="AF193" i="2" s="1"/>
  <c r="AB193" i="2"/>
  <c r="X193" i="2"/>
  <c r="T193" i="2"/>
  <c r="P193" i="2"/>
  <c r="M193" i="2"/>
  <c r="AE192" i="2"/>
  <c r="AB192" i="2"/>
  <c r="X192" i="2"/>
  <c r="T192" i="2"/>
  <c r="P192" i="2"/>
  <c r="M192" i="2"/>
  <c r="AE191" i="2"/>
  <c r="AF191" i="2" s="1"/>
  <c r="AB191" i="2"/>
  <c r="X191" i="2"/>
  <c r="T191" i="2"/>
  <c r="P191" i="2"/>
  <c r="M191" i="2"/>
  <c r="AE190" i="2"/>
  <c r="AF190" i="2" s="1"/>
  <c r="AB190" i="2"/>
  <c r="X190" i="2"/>
  <c r="T190" i="2"/>
  <c r="P190" i="2"/>
  <c r="M190" i="2"/>
  <c r="AE189" i="2"/>
  <c r="AF189" i="2" s="1"/>
  <c r="AB189" i="2"/>
  <c r="X189" i="2"/>
  <c r="T189" i="2"/>
  <c r="P189" i="2"/>
  <c r="M189" i="2"/>
  <c r="AE188" i="2"/>
  <c r="AF188" i="2" s="1"/>
  <c r="AB188" i="2"/>
  <c r="X188" i="2"/>
  <c r="T188" i="2"/>
  <c r="P188" i="2"/>
  <c r="AE187" i="2"/>
  <c r="AF187" i="2" s="1"/>
  <c r="AB187" i="2"/>
  <c r="X187" i="2"/>
  <c r="T187" i="2"/>
  <c r="P187" i="2"/>
  <c r="AE186" i="2"/>
  <c r="AF186" i="2" s="1"/>
  <c r="AB186" i="2"/>
  <c r="X186" i="2"/>
  <c r="T186" i="2"/>
  <c r="P186" i="2"/>
  <c r="AE185" i="2"/>
  <c r="AF185" i="2" s="1"/>
  <c r="AB185" i="2"/>
  <c r="X185" i="2"/>
  <c r="T185" i="2"/>
  <c r="P185" i="2"/>
  <c r="AE184" i="2"/>
  <c r="AF184" i="2" s="1"/>
  <c r="AD184" i="2"/>
  <c r="AB184" i="2"/>
  <c r="X184" i="2"/>
  <c r="T184" i="2"/>
  <c r="P184" i="2"/>
  <c r="AF183" i="2"/>
  <c r="AE183" i="2"/>
  <c r="AB183" i="2"/>
  <c r="X183" i="2"/>
  <c r="T183" i="2"/>
  <c r="P183" i="2"/>
  <c r="AE182" i="2"/>
  <c r="AF182" i="2" s="1"/>
  <c r="AB182" i="2"/>
  <c r="X182" i="2"/>
  <c r="T182" i="2"/>
  <c r="P182" i="2"/>
  <c r="AF181" i="2"/>
  <c r="AE181" i="2"/>
  <c r="AB181" i="2"/>
  <c r="X181" i="2"/>
  <c r="T181" i="2"/>
  <c r="P181" i="2"/>
  <c r="AE180" i="2"/>
  <c r="AF180" i="2" s="1"/>
  <c r="AB180" i="2"/>
  <c r="X180" i="2"/>
  <c r="T180" i="2"/>
  <c r="P180" i="2"/>
  <c r="M180" i="2"/>
  <c r="AE179" i="2"/>
  <c r="AB179" i="2"/>
  <c r="X179" i="2"/>
  <c r="T179" i="2"/>
  <c r="P179" i="2"/>
  <c r="M179" i="2"/>
  <c r="AE178" i="2"/>
  <c r="AF178" i="2" s="1"/>
  <c r="AB178" i="2"/>
  <c r="X178" i="2"/>
  <c r="T178" i="2"/>
  <c r="P178" i="2"/>
  <c r="M178" i="2"/>
  <c r="AE177" i="2"/>
  <c r="AF177" i="2" s="1"/>
  <c r="AB177" i="2"/>
  <c r="X177" i="2"/>
  <c r="T177" i="2"/>
  <c r="P177" i="2"/>
  <c r="M177" i="2"/>
  <c r="AE176" i="2"/>
  <c r="AB176" i="2"/>
  <c r="X176" i="2"/>
  <c r="T176" i="2"/>
  <c r="P176" i="2"/>
  <c r="M176" i="2"/>
  <c r="AE175" i="2"/>
  <c r="AF175" i="2" s="1"/>
  <c r="AB174" i="2"/>
  <c r="X174" i="2"/>
  <c r="T174" i="2"/>
  <c r="Q174" i="2"/>
  <c r="AE174" i="2" s="1"/>
  <c r="AF174" i="2" s="1"/>
  <c r="P174" i="2"/>
  <c r="AE173" i="2"/>
  <c r="AF173" i="2" s="1"/>
  <c r="AB173" i="2"/>
  <c r="X173" i="2"/>
  <c r="T173" i="2"/>
  <c r="P173" i="2"/>
  <c r="AB172" i="2"/>
  <c r="X172" i="2"/>
  <c r="Y172" i="2" s="1"/>
  <c r="AE172" i="2" s="1"/>
  <c r="AF172" i="2" s="1"/>
  <c r="T172" i="2"/>
  <c r="P172" i="2"/>
  <c r="AE171" i="2"/>
  <c r="AF171" i="2" s="1"/>
  <c r="AB171" i="2"/>
  <c r="X171" i="2"/>
  <c r="T171" i="2"/>
  <c r="P171" i="2"/>
  <c r="AE170" i="2"/>
  <c r="AF170" i="2" s="1"/>
  <c r="AB170" i="2"/>
  <c r="X170" i="2"/>
  <c r="T170" i="2"/>
  <c r="P170" i="2"/>
  <c r="AF169" i="2"/>
  <c r="AE169" i="2"/>
  <c r="AB169" i="2"/>
  <c r="X169" i="2"/>
  <c r="T169" i="2"/>
  <c r="P169" i="2"/>
  <c r="AE168" i="2"/>
  <c r="AF168" i="2" s="1"/>
  <c r="AB168" i="2"/>
  <c r="X168" i="2"/>
  <c r="T168" i="2"/>
  <c r="P168" i="2"/>
  <c r="AE167" i="2"/>
  <c r="AF167" i="2" s="1"/>
  <c r="AB167" i="2"/>
  <c r="X167" i="2"/>
  <c r="T167" i="2"/>
  <c r="P167" i="2"/>
  <c r="AE166" i="2"/>
  <c r="AF166" i="2" s="1"/>
  <c r="AB166" i="2"/>
  <c r="X166" i="2"/>
  <c r="T166" i="2"/>
  <c r="P166" i="2"/>
  <c r="AE165" i="2"/>
  <c r="AF165" i="2" s="1"/>
  <c r="AB165" i="2"/>
  <c r="X165" i="2"/>
  <c r="T165" i="2"/>
  <c r="P165" i="2"/>
  <c r="AB164" i="2"/>
  <c r="Y164" i="2"/>
  <c r="X164" i="2"/>
  <c r="T164" i="2"/>
  <c r="P164" i="2"/>
  <c r="Q164" i="2" s="1"/>
  <c r="AE164" i="2" s="1"/>
  <c r="AF164" i="2" s="1"/>
  <c r="AE163" i="2"/>
  <c r="AF163" i="2" s="1"/>
  <c r="AB163" i="2"/>
  <c r="X163" i="2"/>
  <c r="T163" i="2"/>
  <c r="P163" i="2"/>
  <c r="AF162" i="2"/>
  <c r="AE162" i="2"/>
  <c r="AB162" i="2"/>
  <c r="X162" i="2"/>
  <c r="T162" i="2"/>
  <c r="P162" i="2"/>
  <c r="AE161" i="2"/>
  <c r="AF161" i="2" s="1"/>
  <c r="AB161" i="2"/>
  <c r="X161" i="2"/>
  <c r="T161" i="2"/>
  <c r="P161" i="2"/>
  <c r="AE160" i="2"/>
  <c r="AF160" i="2" s="1"/>
  <c r="AB160" i="2"/>
  <c r="X160" i="2"/>
  <c r="T160" i="2"/>
  <c r="P160" i="2"/>
  <c r="AB159" i="2"/>
  <c r="Y159" i="2"/>
  <c r="AE159" i="2" s="1"/>
  <c r="AF159" i="2" s="1"/>
  <c r="X159" i="2"/>
  <c r="T159" i="2"/>
  <c r="P159" i="2"/>
  <c r="AE158" i="2"/>
  <c r="AF158" i="2" s="1"/>
  <c r="AB158" i="2"/>
  <c r="X158" i="2"/>
  <c r="T158" i="2"/>
  <c r="P158" i="2"/>
  <c r="AE157" i="2"/>
  <c r="AF157" i="2" s="1"/>
  <c r="AB157" i="2"/>
  <c r="X157" i="2"/>
  <c r="T157" i="2"/>
  <c r="P157" i="2"/>
  <c r="AF156" i="2"/>
  <c r="AE156" i="2"/>
  <c r="AB156" i="2"/>
  <c r="X156" i="2"/>
  <c r="T156" i="2"/>
  <c r="P156" i="2"/>
  <c r="AE155" i="2"/>
  <c r="AF155" i="2" s="1"/>
  <c r="AB155" i="2"/>
  <c r="X155" i="2"/>
  <c r="T155" i="2"/>
  <c r="P155" i="2"/>
  <c r="AF154" i="2"/>
  <c r="AE154" i="2"/>
  <c r="AB154" i="2"/>
  <c r="X154" i="2"/>
  <c r="T154" i="2"/>
  <c r="P154" i="2"/>
  <c r="AE153" i="2"/>
  <c r="AF153" i="2" s="1"/>
  <c r="AB153" i="2"/>
  <c r="X153" i="2"/>
  <c r="T153" i="2"/>
  <c r="P153" i="2"/>
  <c r="AB152" i="2"/>
  <c r="X152" i="2"/>
  <c r="Y152" i="2" s="1"/>
  <c r="AE152" i="2" s="1"/>
  <c r="AF152" i="2" s="1"/>
  <c r="T152" i="2"/>
  <c r="P152" i="2"/>
  <c r="AB151" i="2"/>
  <c r="X151" i="2"/>
  <c r="T151" i="2"/>
  <c r="Q151" i="2"/>
  <c r="AE151" i="2" s="1"/>
  <c r="AF151" i="2" s="1"/>
  <c r="P151" i="2"/>
  <c r="AF150" i="2"/>
  <c r="AE150" i="2"/>
  <c r="AB150" i="2"/>
  <c r="X150" i="2"/>
  <c r="T150" i="2"/>
  <c r="P150" i="2"/>
  <c r="AE149" i="2"/>
  <c r="AF149" i="2" s="1"/>
  <c r="AB149" i="2"/>
  <c r="X149" i="2"/>
  <c r="T149" i="2"/>
  <c r="P149" i="2"/>
  <c r="AF148" i="2"/>
  <c r="AE148" i="2"/>
  <c r="AB148" i="2"/>
  <c r="X148" i="2"/>
  <c r="T148" i="2"/>
  <c r="P148" i="2"/>
  <c r="AB147" i="2"/>
  <c r="Y147" i="2"/>
  <c r="AE147" i="2" s="1"/>
  <c r="AF147" i="2" s="1"/>
  <c r="X147" i="2"/>
  <c r="T147" i="2"/>
  <c r="P147" i="2"/>
  <c r="AE146" i="2"/>
  <c r="AF146" i="2" s="1"/>
  <c r="AB146" i="2"/>
  <c r="X146" i="2"/>
  <c r="T146" i="2"/>
  <c r="P146" i="2"/>
  <c r="AE145" i="2"/>
  <c r="AF145" i="2" s="1"/>
  <c r="AB145" i="2"/>
  <c r="X145" i="2"/>
  <c r="T145" i="2"/>
  <c r="P145" i="2"/>
  <c r="AE144" i="2"/>
  <c r="AF144" i="2" s="1"/>
  <c r="AB144" i="2"/>
  <c r="X144" i="2"/>
  <c r="Y144" i="2" s="1"/>
  <c r="T144" i="2"/>
  <c r="P144" i="2"/>
  <c r="Q144" i="2" s="1"/>
  <c r="AB143" i="2"/>
  <c r="X143" i="2"/>
  <c r="Y143" i="2" s="1"/>
  <c r="T143" i="2"/>
  <c r="P143" i="2"/>
  <c r="Q143" i="2" s="1"/>
  <c r="AE143" i="2" s="1"/>
  <c r="AF143" i="2" s="1"/>
  <c r="AE142" i="2"/>
  <c r="AF142" i="2" s="1"/>
  <c r="AB142" i="2"/>
  <c r="X142" i="2"/>
  <c r="T142" i="2"/>
  <c r="P142" i="2"/>
  <c r="AE141" i="2"/>
  <c r="AF141" i="2" s="1"/>
  <c r="AB141" i="2"/>
  <c r="X141" i="2"/>
  <c r="T141" i="2"/>
  <c r="P141" i="2"/>
  <c r="AF140" i="2"/>
  <c r="AB140" i="2"/>
  <c r="Y140" i="2"/>
  <c r="AE140" i="2" s="1"/>
  <c r="X140" i="2"/>
  <c r="T140" i="2"/>
  <c r="P140" i="2"/>
  <c r="AE139" i="2"/>
  <c r="AF139" i="2" s="1"/>
  <c r="AB139" i="2"/>
  <c r="X139" i="2"/>
  <c r="T139" i="2"/>
  <c r="P139" i="2"/>
  <c r="AF138" i="2"/>
  <c r="AE138" i="2"/>
  <c r="AB138" i="2"/>
  <c r="X138" i="2"/>
  <c r="T138" i="2"/>
  <c r="P138" i="2"/>
  <c r="AE137" i="2"/>
  <c r="AF137" i="2" s="1"/>
  <c r="AB137" i="2"/>
  <c r="X137" i="2"/>
  <c r="T137" i="2"/>
  <c r="P137" i="2"/>
  <c r="M137" i="2"/>
  <c r="AE136" i="2"/>
  <c r="AB136" i="2"/>
  <c r="X136" i="2"/>
  <c r="T136" i="2"/>
  <c r="P136" i="2"/>
  <c r="M136" i="2"/>
  <c r="AF134" i="2"/>
  <c r="AD134" i="2"/>
  <c r="AE134" i="2" s="1"/>
  <c r="AB134" i="2"/>
  <c r="X134" i="2"/>
  <c r="T134" i="2"/>
  <c r="P134" i="2"/>
  <c r="M134" i="2"/>
  <c r="C134" i="2"/>
  <c r="AD133" i="2"/>
  <c r="AB133" i="2"/>
  <c r="X133" i="2"/>
  <c r="Y133" i="2" s="1"/>
  <c r="AE133" i="2" s="1"/>
  <c r="AF133" i="2" s="1"/>
  <c r="T133" i="2"/>
  <c r="P133" i="2"/>
  <c r="M133" i="2"/>
  <c r="C133" i="2"/>
  <c r="AE132" i="2"/>
  <c r="AF132" i="2" s="1"/>
  <c r="AB132" i="2"/>
  <c r="X132" i="2"/>
  <c r="T132" i="2"/>
  <c r="P132" i="2"/>
  <c r="M132" i="2"/>
  <c r="AB131" i="2"/>
  <c r="X131" i="2"/>
  <c r="T131" i="2"/>
  <c r="Q131" i="2"/>
  <c r="AE131" i="2" s="1"/>
  <c r="AF131" i="2" s="1"/>
  <c r="P131" i="2"/>
  <c r="M131" i="2"/>
  <c r="AF130" i="2"/>
  <c r="AE130" i="2"/>
  <c r="AB130" i="2"/>
  <c r="X130" i="2"/>
  <c r="T130" i="2"/>
  <c r="P130" i="2"/>
  <c r="AE129" i="2"/>
  <c r="AF129" i="2" s="1"/>
  <c r="AB129" i="2"/>
  <c r="X129" i="2"/>
  <c r="T129" i="2"/>
  <c r="P129" i="2"/>
  <c r="AF128" i="2"/>
  <c r="AE128" i="2"/>
  <c r="AB128" i="2"/>
  <c r="X128" i="2"/>
  <c r="T128" i="2"/>
  <c r="P128" i="2"/>
  <c r="AE127" i="2"/>
  <c r="AF127" i="2" s="1"/>
  <c r="AB127" i="2"/>
  <c r="X127" i="2"/>
  <c r="T127" i="2"/>
  <c r="P127" i="2"/>
  <c r="AF126" i="2"/>
  <c r="AE126" i="2"/>
  <c r="AB126" i="2"/>
  <c r="X126" i="2"/>
  <c r="T126" i="2"/>
  <c r="P126" i="2"/>
  <c r="AB125" i="2"/>
  <c r="X125" i="2"/>
  <c r="T125" i="2"/>
  <c r="P125" i="2"/>
  <c r="Q125" i="2" s="1"/>
  <c r="AE125" i="2" s="1"/>
  <c r="AF125" i="2" s="1"/>
  <c r="AE124" i="2"/>
  <c r="AF124" i="2" s="1"/>
  <c r="AB124" i="2"/>
  <c r="X124" i="2"/>
  <c r="T124" i="2"/>
  <c r="P124" i="2"/>
  <c r="AE123" i="2"/>
  <c r="AF123" i="2" s="1"/>
  <c r="AB123" i="2"/>
  <c r="X123" i="2"/>
  <c r="T123" i="2"/>
  <c r="P123" i="2"/>
  <c r="AE122" i="2"/>
  <c r="AF122" i="2" s="1"/>
  <c r="AB122" i="2"/>
  <c r="X122" i="2"/>
  <c r="T122" i="2"/>
  <c r="P122" i="2"/>
  <c r="AE121" i="2"/>
  <c r="AF121" i="2" s="1"/>
  <c r="AB121" i="2"/>
  <c r="X121" i="2"/>
  <c r="T121" i="2"/>
  <c r="P121" i="2"/>
  <c r="AB120" i="2"/>
  <c r="Y120" i="2"/>
  <c r="AE120" i="2" s="1"/>
  <c r="AF120" i="2" s="1"/>
  <c r="X120" i="2"/>
  <c r="T120" i="2"/>
  <c r="P120" i="2"/>
  <c r="AD119" i="2"/>
  <c r="AB119" i="2"/>
  <c r="Y119" i="2"/>
  <c r="AE119" i="2" s="1"/>
  <c r="AF119" i="2" s="1"/>
  <c r="X119" i="2"/>
  <c r="T119" i="2"/>
  <c r="P119" i="2"/>
  <c r="AE118" i="2"/>
  <c r="AF118" i="2" s="1"/>
  <c r="AB118" i="2"/>
  <c r="X118" i="2"/>
  <c r="T118" i="2"/>
  <c r="P118" i="2"/>
  <c r="AF117" i="2"/>
  <c r="AE117" i="2"/>
  <c r="AB117" i="2"/>
  <c r="X117" i="2"/>
  <c r="T117" i="2"/>
  <c r="P117" i="2"/>
  <c r="AE116" i="2"/>
  <c r="AF116" i="2" s="1"/>
  <c r="AB116" i="2"/>
  <c r="X116" i="2"/>
  <c r="T116" i="2"/>
  <c r="P116" i="2"/>
  <c r="AB115" i="2"/>
  <c r="X115" i="2"/>
  <c r="Y115" i="2" s="1"/>
  <c r="AE115" i="2" s="1"/>
  <c r="AF115" i="2" s="1"/>
  <c r="T115" i="2"/>
  <c r="P115" i="2"/>
  <c r="AB114" i="2"/>
  <c r="X114" i="2"/>
  <c r="Y114" i="2" s="1"/>
  <c r="AE114" i="2" s="1"/>
  <c r="AF114" i="2" s="1"/>
  <c r="T114" i="2"/>
  <c r="P114" i="2"/>
  <c r="AE113" i="2"/>
  <c r="AF113" i="2" s="1"/>
  <c r="AB113" i="2"/>
  <c r="X113" i="2"/>
  <c r="T113" i="2"/>
  <c r="P113" i="2"/>
  <c r="AF112" i="2"/>
  <c r="AE112" i="2"/>
  <c r="AB112" i="2"/>
  <c r="X112" i="2"/>
  <c r="T112" i="2"/>
  <c r="P112" i="2"/>
  <c r="AE111" i="2"/>
  <c r="AF111" i="2" s="1"/>
  <c r="AB111" i="2"/>
  <c r="X111" i="2"/>
  <c r="Y111" i="2" s="1"/>
  <c r="T111" i="2"/>
  <c r="P111" i="2"/>
  <c r="AE110" i="2"/>
  <c r="AF110" i="2" s="1"/>
  <c r="AB110" i="2"/>
  <c r="X110" i="2"/>
  <c r="T110" i="2"/>
  <c r="P110" i="2"/>
  <c r="AE109" i="2"/>
  <c r="AF109" i="2" s="1"/>
  <c r="AB109" i="2"/>
  <c r="X109" i="2"/>
  <c r="T109" i="2"/>
  <c r="P109" i="2"/>
  <c r="AE108" i="2"/>
  <c r="AF108" i="2" s="1"/>
  <c r="AB108" i="2"/>
  <c r="X108" i="2"/>
  <c r="T108" i="2"/>
  <c r="P108" i="2"/>
  <c r="AE107" i="2"/>
  <c r="AF107" i="2" s="1"/>
  <c r="AB107" i="2"/>
  <c r="X107" i="2"/>
  <c r="T107" i="2"/>
  <c r="P107" i="2"/>
  <c r="AE106" i="2"/>
  <c r="AF106" i="2" s="1"/>
  <c r="AB106" i="2"/>
  <c r="X106" i="2"/>
  <c r="T106" i="2"/>
  <c r="P106" i="2"/>
  <c r="AE105" i="2"/>
  <c r="AF105" i="2" s="1"/>
  <c r="AB105" i="2"/>
  <c r="X105" i="2"/>
  <c r="T105" i="2"/>
  <c r="P105" i="2"/>
  <c r="AE104" i="2"/>
  <c r="AF104" i="2" s="1"/>
  <c r="AB104" i="2"/>
  <c r="X104" i="2"/>
  <c r="T104" i="2"/>
  <c r="P104" i="2"/>
  <c r="AF102" i="2"/>
  <c r="AE102" i="2"/>
  <c r="AB102" i="2"/>
  <c r="X102" i="2"/>
  <c r="T102" i="2"/>
  <c r="P102" i="2"/>
  <c r="M102" i="2"/>
  <c r="AE101" i="2"/>
  <c r="AB101" i="2"/>
  <c r="X101" i="2"/>
  <c r="T101" i="2"/>
  <c r="P101" i="2"/>
  <c r="M101" i="2"/>
  <c r="AE100" i="2"/>
  <c r="AF100" i="2" s="1"/>
  <c r="AB100" i="2"/>
  <c r="X100" i="2"/>
  <c r="T100" i="2"/>
  <c r="P100" i="2"/>
  <c r="M100" i="2"/>
  <c r="AE99" i="2"/>
  <c r="AB99" i="2"/>
  <c r="X99" i="2"/>
  <c r="T99" i="2"/>
  <c r="P99" i="2"/>
  <c r="M99" i="2"/>
  <c r="AF99" i="2" s="1"/>
  <c r="AE98" i="2"/>
  <c r="AF98" i="2" s="1"/>
  <c r="AB98" i="2"/>
  <c r="X98" i="2"/>
  <c r="T98" i="2"/>
  <c r="P98" i="2"/>
  <c r="AE97" i="2"/>
  <c r="AF97" i="2" s="1"/>
  <c r="AB97" i="2"/>
  <c r="X97" i="2"/>
  <c r="T97" i="2"/>
  <c r="P97" i="2"/>
  <c r="AE96" i="2"/>
  <c r="AF96" i="2" s="1"/>
  <c r="AB96" i="2"/>
  <c r="X96" i="2"/>
  <c r="T96" i="2"/>
  <c r="P96" i="2"/>
  <c r="M96" i="2"/>
  <c r="AE95" i="2"/>
  <c r="AF95" i="2" s="1"/>
  <c r="AB95" i="2"/>
  <c r="X95" i="2"/>
  <c r="T95" i="2"/>
  <c r="P95" i="2"/>
  <c r="M95" i="2"/>
  <c r="AE94" i="2"/>
  <c r="AF94" i="2" s="1"/>
  <c r="AB94" i="2"/>
  <c r="X94" i="2"/>
  <c r="T94" i="2"/>
  <c r="P94" i="2"/>
  <c r="AE93" i="2"/>
  <c r="AF93" i="2" s="1"/>
  <c r="AB93" i="2"/>
  <c r="X93" i="2"/>
  <c r="T93" i="2"/>
  <c r="P93" i="2"/>
  <c r="AE92" i="2"/>
  <c r="AB92" i="2"/>
  <c r="X92" i="2"/>
  <c r="T92" i="2"/>
  <c r="P92" i="2"/>
  <c r="M92" i="2"/>
  <c r="AE91" i="2"/>
  <c r="AF91" i="2" s="1"/>
  <c r="AB91" i="2"/>
  <c r="X91" i="2"/>
  <c r="T91" i="2"/>
  <c r="P91" i="2"/>
  <c r="AE90" i="2"/>
  <c r="AF90" i="2" s="1"/>
  <c r="AB90" i="2"/>
  <c r="X90" i="2"/>
  <c r="T90" i="2"/>
  <c r="P90" i="2"/>
  <c r="AE89" i="2"/>
  <c r="AF89" i="2" s="1"/>
  <c r="AB89" i="2"/>
  <c r="X89" i="2"/>
  <c r="T89" i="2"/>
  <c r="P89" i="2"/>
  <c r="AE88" i="2"/>
  <c r="AF88" i="2" s="1"/>
  <c r="AB88" i="2"/>
  <c r="Y88" i="2"/>
  <c r="X88" i="2"/>
  <c r="T88" i="2"/>
  <c r="P88" i="2"/>
  <c r="AE87" i="2"/>
  <c r="AF87" i="2" s="1"/>
  <c r="AB87" i="2"/>
  <c r="X87" i="2"/>
  <c r="T87" i="2"/>
  <c r="P87" i="2"/>
  <c r="AF86" i="2"/>
  <c r="AE86" i="2"/>
  <c r="AB86" i="2"/>
  <c r="X86" i="2"/>
  <c r="T86" i="2"/>
  <c r="P86" i="2"/>
  <c r="AE85" i="2"/>
  <c r="AF85" i="2" s="1"/>
  <c r="AB85" i="2"/>
  <c r="X85" i="2"/>
  <c r="T85" i="2"/>
  <c r="P85" i="2"/>
  <c r="AF84" i="2"/>
  <c r="AE84" i="2"/>
  <c r="AB84" i="2"/>
  <c r="X84" i="2"/>
  <c r="Y84" i="2" s="1"/>
  <c r="T84" i="2"/>
  <c r="P84" i="2"/>
  <c r="AE83" i="2"/>
  <c r="AF83" i="2" s="1"/>
  <c r="AB83" i="2"/>
  <c r="X83" i="2"/>
  <c r="T83" i="2"/>
  <c r="P83" i="2"/>
  <c r="AE82" i="2"/>
  <c r="AF82" i="2" s="1"/>
  <c r="AB82" i="2"/>
  <c r="X82" i="2"/>
  <c r="T82" i="2"/>
  <c r="P82" i="2"/>
  <c r="AE81" i="2"/>
  <c r="AF81" i="2" s="1"/>
  <c r="AB81" i="2"/>
  <c r="X81" i="2"/>
  <c r="T81" i="2"/>
  <c r="P81" i="2"/>
  <c r="AB80" i="2"/>
  <c r="X80" i="2"/>
  <c r="Y80" i="2" s="1"/>
  <c r="AE80" i="2" s="1"/>
  <c r="AF80" i="2" s="1"/>
  <c r="T80" i="2"/>
  <c r="P80" i="2"/>
  <c r="AB79" i="2"/>
  <c r="X79" i="2"/>
  <c r="Y79" i="2" s="1"/>
  <c r="AE79" i="2" s="1"/>
  <c r="AF79" i="2" s="1"/>
  <c r="T79" i="2"/>
  <c r="P79" i="2"/>
  <c r="AB78" i="2"/>
  <c r="Y78" i="2"/>
  <c r="AE78" i="2" s="1"/>
  <c r="AF78" i="2" s="1"/>
  <c r="X78" i="2"/>
  <c r="T78" i="2"/>
  <c r="P78" i="2"/>
  <c r="AE77" i="2"/>
  <c r="AF77" i="2" s="1"/>
  <c r="AB77" i="2"/>
  <c r="X77" i="2"/>
  <c r="T77" i="2"/>
  <c r="P77" i="2"/>
  <c r="AE76" i="2"/>
  <c r="AF76" i="2" s="1"/>
  <c r="AB76" i="2"/>
  <c r="X76" i="2"/>
  <c r="T76" i="2"/>
  <c r="P76" i="2"/>
  <c r="AF75" i="2"/>
  <c r="AE75" i="2"/>
  <c r="AB75" i="2"/>
  <c r="X75" i="2"/>
  <c r="T75" i="2"/>
  <c r="P75" i="2"/>
  <c r="AE73" i="2"/>
  <c r="AF73" i="2" s="1"/>
  <c r="AB73" i="2"/>
  <c r="X73" i="2"/>
  <c r="T73" i="2"/>
  <c r="P73" i="2"/>
  <c r="AF72" i="2"/>
  <c r="AE72" i="2"/>
  <c r="AB72" i="2"/>
  <c r="X72" i="2"/>
  <c r="T72" i="2"/>
  <c r="P72" i="2"/>
  <c r="AE71" i="2"/>
  <c r="AF71" i="2" s="1"/>
  <c r="AB71" i="2"/>
  <c r="X71" i="2"/>
  <c r="Y71" i="2" s="1"/>
  <c r="T71" i="2"/>
  <c r="P71" i="2"/>
  <c r="AE69" i="2"/>
  <c r="AF69" i="2" s="1"/>
  <c r="AB69" i="2"/>
  <c r="X69" i="2"/>
  <c r="T69" i="2"/>
  <c r="P69" i="2"/>
  <c r="AB68" i="2"/>
  <c r="X68" i="2"/>
  <c r="Y68" i="2" s="1"/>
  <c r="AE68" i="2" s="1"/>
  <c r="AF68" i="2" s="1"/>
  <c r="T68" i="2"/>
  <c r="P68" i="2"/>
  <c r="AB67" i="2"/>
  <c r="X67" i="2"/>
  <c r="Y67" i="2" s="1"/>
  <c r="AE67" i="2" s="1"/>
  <c r="AF67" i="2" s="1"/>
  <c r="T67" i="2"/>
  <c r="P67" i="2"/>
  <c r="AE66" i="2"/>
  <c r="AF66" i="2" s="1"/>
  <c r="AB66" i="2"/>
  <c r="X66" i="2"/>
  <c r="T66" i="2"/>
  <c r="P66" i="2"/>
  <c r="AB65" i="2"/>
  <c r="X65" i="2"/>
  <c r="Y65" i="2" s="1"/>
  <c r="AE65" i="2" s="1"/>
  <c r="AF65" i="2" s="1"/>
  <c r="T65" i="2"/>
  <c r="P65" i="2"/>
  <c r="AE64" i="2"/>
  <c r="AF64" i="2" s="1"/>
  <c r="AB64" i="2"/>
  <c r="X64" i="2"/>
  <c r="Y64" i="2" s="1"/>
  <c r="T64" i="2"/>
  <c r="P64" i="2"/>
  <c r="AE63" i="2"/>
  <c r="AF63" i="2" s="1"/>
  <c r="AB63" i="2"/>
  <c r="X63" i="2"/>
  <c r="T63" i="2"/>
  <c r="P63" i="2"/>
  <c r="AE62" i="2"/>
  <c r="AF62" i="2" s="1"/>
  <c r="AB62" i="2"/>
  <c r="X62" i="2"/>
  <c r="T62" i="2"/>
  <c r="P62" i="2"/>
  <c r="AE61" i="2"/>
  <c r="AF61" i="2" s="1"/>
  <c r="AB61" i="2"/>
  <c r="Y61" i="2"/>
  <c r="X61" i="2"/>
  <c r="T61" i="2"/>
  <c r="P61" i="2"/>
  <c r="AB60" i="2"/>
  <c r="Y60" i="2"/>
  <c r="AE60" i="2" s="1"/>
  <c r="AF60" i="2" s="1"/>
  <c r="X60" i="2"/>
  <c r="T60" i="2"/>
  <c r="P60" i="2"/>
  <c r="AB59" i="2"/>
  <c r="X59" i="2"/>
  <c r="Y59" i="2" s="1"/>
  <c r="AE59" i="2" s="1"/>
  <c r="AF59" i="2" s="1"/>
  <c r="T59" i="2"/>
  <c r="P59" i="2"/>
  <c r="AE58" i="2"/>
  <c r="AF58" i="2" s="1"/>
  <c r="AB58" i="2"/>
  <c r="X58" i="2"/>
  <c r="Y58" i="2" s="1"/>
  <c r="T58" i="2"/>
  <c r="P58" i="2"/>
  <c r="AE57" i="2"/>
  <c r="AF57" i="2" s="1"/>
  <c r="AB57" i="2"/>
  <c r="X57" i="2"/>
  <c r="T57" i="2"/>
  <c r="P57" i="2"/>
  <c r="AE56" i="2"/>
  <c r="AF56" i="2" s="1"/>
  <c r="AB56" i="2"/>
  <c r="X56" i="2"/>
  <c r="T56" i="2"/>
  <c r="P56" i="2"/>
  <c r="AE55" i="2"/>
  <c r="AF55" i="2" s="1"/>
  <c r="AB55" i="2"/>
  <c r="Y55" i="2"/>
  <c r="X55" i="2"/>
  <c r="T55" i="2"/>
  <c r="P55" i="2"/>
  <c r="AE53" i="2"/>
  <c r="AF53" i="2" s="1"/>
  <c r="AB53" i="2"/>
  <c r="X53" i="2"/>
  <c r="T53" i="2"/>
  <c r="P53" i="2"/>
  <c r="AE52" i="2"/>
  <c r="AF52" i="2" s="1"/>
  <c r="AB52" i="2"/>
  <c r="X52" i="2"/>
  <c r="T52" i="2"/>
  <c r="P52" i="2"/>
  <c r="AE51" i="2"/>
  <c r="AF51" i="2" s="1"/>
  <c r="AB51" i="2"/>
  <c r="X51" i="2"/>
  <c r="T51" i="2"/>
  <c r="P51" i="2"/>
  <c r="AE50" i="2"/>
  <c r="AF50" i="2" s="1"/>
  <c r="AB50" i="2"/>
  <c r="X50" i="2"/>
  <c r="T50" i="2"/>
  <c r="P50" i="2"/>
  <c r="AB49" i="2"/>
  <c r="Y49" i="2"/>
  <c r="AE49" i="2" s="1"/>
  <c r="AF49" i="2" s="1"/>
  <c r="X49" i="2"/>
  <c r="T49" i="2"/>
  <c r="P49" i="2"/>
  <c r="AE48" i="2"/>
  <c r="AF48" i="2" s="1"/>
  <c r="AB48" i="2"/>
  <c r="X48" i="2"/>
  <c r="T48" i="2"/>
  <c r="P48" i="2"/>
  <c r="AB47" i="2"/>
  <c r="Y47" i="2"/>
  <c r="AE47" i="2" s="1"/>
  <c r="AF47" i="2" s="1"/>
  <c r="X47" i="2"/>
  <c r="T47" i="2"/>
  <c r="P47" i="2"/>
  <c r="AE46" i="2"/>
  <c r="AF46" i="2" s="1"/>
  <c r="AB46" i="2"/>
  <c r="X46" i="2"/>
  <c r="T46" i="2"/>
  <c r="P46" i="2"/>
  <c r="AE45" i="2"/>
  <c r="AF45" i="2" s="1"/>
  <c r="AE44" i="2"/>
  <c r="AF44" i="2" s="1"/>
  <c r="AB44" i="2"/>
  <c r="X44" i="2"/>
  <c r="T44" i="2"/>
  <c r="P44" i="2"/>
  <c r="AE43" i="2"/>
  <c r="M41" i="2"/>
  <c r="AF41" i="2" s="1"/>
  <c r="M40" i="2"/>
  <c r="AF40" i="2" s="1"/>
  <c r="AF39" i="2"/>
  <c r="M39" i="2"/>
  <c r="M38" i="2"/>
  <c r="AF38" i="2" s="1"/>
  <c r="AB37" i="2"/>
  <c r="Y37" i="2"/>
  <c r="AE37" i="2" s="1"/>
  <c r="AF37" i="2" s="1"/>
  <c r="X37" i="2"/>
  <c r="T37" i="2"/>
  <c r="P37" i="2"/>
  <c r="AE36" i="2"/>
  <c r="AF36" i="2" s="1"/>
  <c r="AB36" i="2"/>
  <c r="X36" i="2"/>
  <c r="T36" i="2"/>
  <c r="P36" i="2"/>
  <c r="AF35" i="2"/>
  <c r="AE35" i="2"/>
  <c r="AB35" i="2"/>
  <c r="X35" i="2"/>
  <c r="T35" i="2"/>
  <c r="P35" i="2"/>
  <c r="AE34" i="2"/>
  <c r="AF34" i="2" s="1"/>
  <c r="AB34" i="2"/>
  <c r="X34" i="2"/>
  <c r="Y34" i="2" s="1"/>
  <c r="T34" i="2"/>
  <c r="P34" i="2"/>
  <c r="AB33" i="2"/>
  <c r="Y33" i="2"/>
  <c r="AE33" i="2" s="1"/>
  <c r="AF33" i="2" s="1"/>
  <c r="X33" i="2"/>
  <c r="T33" i="2"/>
  <c r="P33" i="2"/>
  <c r="AE32" i="2"/>
  <c r="AF32" i="2" s="1"/>
  <c r="AB32" i="2"/>
  <c r="X32" i="2"/>
  <c r="T32" i="2"/>
  <c r="P32" i="2"/>
  <c r="AE31" i="2"/>
  <c r="AF31" i="2" s="1"/>
  <c r="AB31" i="2"/>
  <c r="X31" i="2"/>
  <c r="T31" i="2"/>
  <c r="P31" i="2"/>
  <c r="AE30" i="2"/>
  <c r="AF30" i="2" s="1"/>
  <c r="AB30" i="2"/>
  <c r="X30" i="2"/>
  <c r="T30" i="2"/>
  <c r="P30" i="2"/>
  <c r="AB29" i="2"/>
  <c r="X29" i="2"/>
  <c r="Y29" i="2" s="1"/>
  <c r="AE29" i="2" s="1"/>
  <c r="AF29" i="2" s="1"/>
  <c r="T29" i="2"/>
  <c r="P29" i="2"/>
  <c r="AE28" i="2"/>
  <c r="AF28" i="2" s="1"/>
  <c r="AB28" i="2"/>
  <c r="X28" i="2"/>
  <c r="T28" i="2"/>
  <c r="P28" i="2"/>
  <c r="AE27" i="2"/>
  <c r="AF27" i="2" s="1"/>
  <c r="AB27" i="2"/>
  <c r="X27" i="2"/>
  <c r="T27" i="2"/>
  <c r="P27" i="2"/>
  <c r="AE26" i="2"/>
  <c r="AF26" i="2" s="1"/>
  <c r="AB26" i="2"/>
  <c r="X26" i="2"/>
  <c r="T26" i="2"/>
  <c r="P26" i="2"/>
  <c r="AE25" i="2"/>
  <c r="AF25" i="2" s="1"/>
  <c r="AB25" i="2"/>
  <c r="X25" i="2"/>
  <c r="T25" i="2"/>
  <c r="P25" i="2"/>
  <c r="AB24" i="2"/>
  <c r="Y24" i="2"/>
  <c r="AE24" i="2" s="1"/>
  <c r="AF24" i="2" s="1"/>
  <c r="X24" i="2"/>
  <c r="T24" i="2"/>
  <c r="P24" i="2"/>
  <c r="AB23" i="2"/>
  <c r="Y23" i="2"/>
  <c r="AE23" i="2" s="1"/>
  <c r="AF23" i="2" s="1"/>
  <c r="X23" i="2"/>
  <c r="T23" i="2"/>
  <c r="P23" i="2"/>
  <c r="AB22" i="2"/>
  <c r="X22" i="2"/>
  <c r="Y22" i="2" s="1"/>
  <c r="AE22" i="2" s="1"/>
  <c r="AF22" i="2" s="1"/>
  <c r="T22" i="2"/>
  <c r="P22" i="2"/>
  <c r="AB21" i="2"/>
  <c r="X21" i="2"/>
  <c r="Y21" i="2" s="1"/>
  <c r="AE21" i="2" s="1"/>
  <c r="AF21" i="2" s="1"/>
  <c r="T21" i="2"/>
  <c r="P21" i="2"/>
  <c r="AE20" i="2"/>
  <c r="AF20" i="2" s="1"/>
  <c r="AB20" i="2"/>
  <c r="X20" i="2"/>
  <c r="T20" i="2"/>
  <c r="P20" i="2"/>
  <c r="AE19" i="2"/>
  <c r="AF19" i="2" s="1"/>
  <c r="AB19" i="2"/>
  <c r="X19" i="2"/>
  <c r="T19" i="2"/>
  <c r="P19" i="2"/>
  <c r="AE18" i="2"/>
  <c r="AF18" i="2" s="1"/>
  <c r="AB18" i="2"/>
  <c r="X18" i="2"/>
  <c r="T18" i="2"/>
  <c r="P18" i="2"/>
  <c r="AE17" i="2"/>
  <c r="AF17" i="2" s="1"/>
  <c r="AB17" i="2"/>
  <c r="X17" i="2"/>
  <c r="T17" i="2"/>
  <c r="P17" i="2"/>
  <c r="AE16" i="2"/>
  <c r="AF16" i="2" s="1"/>
  <c r="AB16" i="2"/>
  <c r="Y16" i="2"/>
  <c r="X16" i="2"/>
  <c r="T16" i="2"/>
  <c r="P16" i="2"/>
  <c r="AB15" i="2"/>
  <c r="X15" i="2"/>
  <c r="Y15" i="2" s="1"/>
  <c r="AE15" i="2" s="1"/>
  <c r="AF15" i="2" s="1"/>
  <c r="T15" i="2"/>
  <c r="P15" i="2"/>
  <c r="AE14" i="2"/>
  <c r="AF14" i="2" s="1"/>
  <c r="AB14" i="2"/>
  <c r="X14" i="2"/>
  <c r="T14" i="2"/>
  <c r="P14" i="2"/>
  <c r="AE13" i="2"/>
  <c r="AF13" i="2" s="1"/>
  <c r="AB13" i="2"/>
  <c r="X13" i="2"/>
  <c r="T13" i="2"/>
  <c r="P13" i="2"/>
  <c r="AE12" i="2"/>
  <c r="AF12" i="2" s="1"/>
  <c r="AB12" i="2"/>
  <c r="X12" i="2"/>
  <c r="T12" i="2"/>
  <c r="P12" i="2"/>
  <c r="AE11" i="2"/>
  <c r="AF11" i="2" s="1"/>
  <c r="AB11" i="2"/>
  <c r="Y11" i="2"/>
  <c r="X11" i="2"/>
  <c r="T11" i="2"/>
  <c r="P11" i="2"/>
  <c r="AE10" i="2"/>
  <c r="AF10" i="2" s="1"/>
  <c r="AB10" i="2"/>
  <c r="X10" i="2"/>
  <c r="T10" i="2"/>
  <c r="P10" i="2"/>
  <c r="AF9" i="2"/>
  <c r="AE9" i="2"/>
  <c r="AB9" i="2"/>
  <c r="X9" i="2"/>
  <c r="T9" i="2"/>
  <c r="P9" i="2"/>
  <c r="AI354" i="1" l="1"/>
  <c r="AF338" i="2"/>
  <c r="AF329" i="2"/>
  <c r="AF351" i="2"/>
  <c r="AF333" i="2"/>
  <c r="AF101" i="2"/>
  <c r="AC355" i="2"/>
  <c r="U355" i="2"/>
  <c r="Y355" i="2"/>
  <c r="AF176" i="2"/>
  <c r="AF136" i="2"/>
  <c r="AF179" i="2"/>
  <c r="AF192" i="2"/>
  <c r="AF201" i="2"/>
  <c r="AF272" i="2"/>
  <c r="AF92" i="2"/>
  <c r="AD355" i="2"/>
  <c r="AE215" i="2"/>
  <c r="AF215" i="2" s="1"/>
  <c r="AF330" i="2"/>
  <c r="AF339" i="2"/>
  <c r="Q355" i="2"/>
  <c r="M38" i="1"/>
  <c r="AJ38" i="1" s="1"/>
  <c r="M39" i="1"/>
  <c r="AJ39" i="1" s="1"/>
  <c r="M40" i="1"/>
  <c r="AJ40" i="1" s="1"/>
  <c r="M37" i="1"/>
  <c r="AJ37" i="1" s="1"/>
  <c r="AF355" i="2" l="1"/>
  <c r="M134" i="1"/>
  <c r="M135" i="1"/>
  <c r="AJ135" i="1" l="1"/>
  <c r="AJ134" i="1"/>
  <c r="AJ311" i="1" l="1"/>
  <c r="AJ10" i="1"/>
  <c r="AJ12" i="1"/>
  <c r="AJ13" i="1"/>
  <c r="AJ14" i="1"/>
  <c r="AJ17" i="1"/>
  <c r="AJ18" i="1"/>
  <c r="AJ19" i="1"/>
  <c r="AJ20" i="1"/>
  <c r="AJ25" i="1"/>
  <c r="AJ26" i="1"/>
  <c r="AJ27" i="1"/>
  <c r="AJ28" i="1"/>
  <c r="AJ30" i="1"/>
  <c r="AJ31" i="1"/>
  <c r="AJ32" i="1"/>
  <c r="AJ35" i="1"/>
  <c r="AJ45" i="1"/>
  <c r="AJ46" i="1"/>
  <c r="AJ47" i="1"/>
  <c r="AJ49" i="1"/>
  <c r="AJ51" i="1"/>
  <c r="AJ52" i="1"/>
  <c r="AJ53" i="1"/>
  <c r="AJ54" i="1"/>
  <c r="AJ57" i="1"/>
  <c r="AJ58" i="1"/>
  <c r="AJ63" i="1"/>
  <c r="AJ64" i="1"/>
  <c r="AJ67" i="1"/>
  <c r="AJ70" i="1"/>
  <c r="AJ73" i="1"/>
  <c r="AJ74" i="1"/>
  <c r="AJ76" i="1"/>
  <c r="AJ77" i="1"/>
  <c r="AJ78" i="1"/>
  <c r="AJ82" i="1"/>
  <c r="AJ83" i="1"/>
  <c r="AJ84" i="1"/>
  <c r="AJ86" i="1"/>
  <c r="AJ87" i="1"/>
  <c r="AJ88" i="1"/>
  <c r="AJ90" i="1"/>
  <c r="AJ91" i="1"/>
  <c r="AJ92" i="1"/>
  <c r="AJ94" i="1"/>
  <c r="AJ95" i="1"/>
  <c r="AJ98" i="1"/>
  <c r="AJ99" i="1"/>
  <c r="AJ105" i="1"/>
  <c r="AJ106" i="1"/>
  <c r="AJ107" i="1"/>
  <c r="AJ108" i="1"/>
  <c r="AJ109" i="1"/>
  <c r="AJ110" i="1"/>
  <c r="AJ111" i="1"/>
  <c r="AJ113" i="1"/>
  <c r="AJ114" i="1"/>
  <c r="AJ115" i="1"/>
  <c r="AJ116" i="1"/>
  <c r="AJ119" i="1"/>
  <c r="AJ120" i="1"/>
  <c r="AJ121" i="1"/>
  <c r="AJ122" i="1"/>
  <c r="AJ124" i="1"/>
  <c r="AJ125" i="1"/>
  <c r="AJ126" i="1"/>
  <c r="AJ127" i="1"/>
  <c r="AJ128" i="1"/>
  <c r="AJ136" i="1"/>
  <c r="AJ137" i="1"/>
  <c r="AJ139" i="1"/>
  <c r="AJ140" i="1"/>
  <c r="AJ143" i="1"/>
  <c r="AJ144" i="1"/>
  <c r="AJ146" i="1"/>
  <c r="AJ147" i="1"/>
  <c r="AJ148" i="1"/>
  <c r="AJ151" i="1"/>
  <c r="AJ152" i="1"/>
  <c r="AJ153" i="1"/>
  <c r="AJ154" i="1"/>
  <c r="AJ155" i="1"/>
  <c r="AJ156" i="1"/>
  <c r="AJ158" i="1"/>
  <c r="AJ159" i="1"/>
  <c r="AJ160" i="1"/>
  <c r="AJ161" i="1"/>
  <c r="AJ163" i="1"/>
  <c r="AJ164" i="1"/>
  <c r="AJ165" i="1"/>
  <c r="AJ166" i="1"/>
  <c r="AJ167" i="1"/>
  <c r="AJ168" i="1"/>
  <c r="AJ169" i="1"/>
  <c r="AJ171" i="1"/>
  <c r="AJ173" i="1"/>
  <c r="AJ179" i="1"/>
  <c r="AJ180" i="1"/>
  <c r="AJ181" i="1"/>
  <c r="AJ183" i="1"/>
  <c r="AJ184" i="1"/>
  <c r="AJ185" i="1"/>
  <c r="AJ186" i="1"/>
  <c r="AJ193" i="1"/>
  <c r="AJ194" i="1"/>
  <c r="AJ195" i="1"/>
  <c r="AJ201" i="1"/>
  <c r="AJ202" i="1"/>
  <c r="AJ203" i="1"/>
  <c r="AJ204" i="1"/>
  <c r="AJ205" i="1"/>
  <c r="AJ206" i="1"/>
  <c r="AJ208" i="1"/>
  <c r="AJ209" i="1"/>
  <c r="AJ210" i="1"/>
  <c r="AJ214" i="1"/>
  <c r="AJ215" i="1"/>
  <c r="AJ216" i="1"/>
  <c r="AJ217" i="1"/>
  <c r="AJ218" i="1"/>
  <c r="AJ219" i="1"/>
  <c r="AJ220" i="1"/>
  <c r="AJ221" i="1"/>
  <c r="AJ222" i="1"/>
  <c r="AJ225" i="1"/>
  <c r="AJ226" i="1"/>
  <c r="AJ228" i="1"/>
  <c r="AJ229" i="1"/>
  <c r="AJ231" i="1"/>
  <c r="AJ232" i="1"/>
  <c r="AJ233" i="1"/>
  <c r="AJ234" i="1"/>
  <c r="AJ235" i="1"/>
  <c r="AJ236" i="1"/>
  <c r="AJ238" i="1"/>
  <c r="AJ239" i="1"/>
  <c r="AJ240" i="1"/>
  <c r="AJ242" i="1"/>
  <c r="AJ243" i="1"/>
  <c r="AJ245" i="1"/>
  <c r="AJ246" i="1"/>
  <c r="AJ247" i="1"/>
  <c r="AJ248" i="1"/>
  <c r="AJ249" i="1"/>
  <c r="AJ251" i="1"/>
  <c r="AJ252" i="1"/>
  <c r="AJ253" i="1"/>
  <c r="AJ254" i="1"/>
  <c r="AJ255" i="1"/>
  <c r="AJ257" i="1"/>
  <c r="AJ258" i="1"/>
  <c r="AJ259" i="1"/>
  <c r="AJ260" i="1"/>
  <c r="AJ261" i="1"/>
  <c r="AJ262" i="1"/>
  <c r="AJ264" i="1"/>
  <c r="AJ265" i="1"/>
  <c r="AJ266" i="1"/>
  <c r="AJ267" i="1"/>
  <c r="AJ268" i="1"/>
  <c r="AJ272" i="1"/>
  <c r="AJ277" i="1"/>
  <c r="AJ278" i="1"/>
  <c r="AJ279" i="1"/>
  <c r="AJ280" i="1"/>
  <c r="AJ281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8" i="1"/>
  <c r="AJ299" i="1"/>
  <c r="AJ300" i="1"/>
  <c r="AJ301" i="1"/>
  <c r="AJ304" i="1"/>
  <c r="AJ305" i="1"/>
  <c r="AJ307" i="1"/>
  <c r="AJ308" i="1"/>
  <c r="AJ309" i="1"/>
  <c r="AJ321" i="1"/>
  <c r="AJ323" i="1"/>
  <c r="AJ341" i="1"/>
  <c r="AJ342" i="1"/>
  <c r="AJ343" i="1"/>
  <c r="AJ344" i="1"/>
  <c r="AJ345" i="1"/>
  <c r="AJ346" i="1"/>
  <c r="AJ347" i="1"/>
  <c r="AJ9" i="1"/>
  <c r="M131" i="1" l="1"/>
  <c r="M132" i="1"/>
  <c r="M129" i="1"/>
  <c r="M320" i="1"/>
  <c r="M319" i="1"/>
  <c r="AJ319" i="1" s="1"/>
  <c r="M316" i="1"/>
  <c r="AJ316" i="1" s="1"/>
  <c r="M322" i="1"/>
  <c r="AJ322" i="1" s="1"/>
  <c r="M318" i="1"/>
  <c r="AJ318" i="1" s="1"/>
  <c r="M317" i="1"/>
  <c r="AJ317" i="1" s="1"/>
  <c r="M350" i="1"/>
  <c r="AJ350" i="1" s="1"/>
  <c r="M353" i="1"/>
  <c r="AJ353" i="1" s="1"/>
  <c r="M352" i="1"/>
  <c r="AJ352" i="1" s="1"/>
  <c r="M349" i="1"/>
  <c r="AJ349" i="1" s="1"/>
  <c r="M263" i="1"/>
  <c r="AJ263" i="1" s="1"/>
  <c r="M256" i="1"/>
  <c r="AJ256" i="1" s="1"/>
  <c r="M303" i="1"/>
  <c r="AJ303" i="1" s="1"/>
  <c r="M282" i="1"/>
  <c r="AJ282" i="1" s="1"/>
  <c r="M250" i="1"/>
  <c r="AJ250" i="1" s="1"/>
  <c r="M269" i="1"/>
  <c r="AJ269" i="1" s="1"/>
  <c r="M271" i="1"/>
  <c r="AJ271" i="1" s="1"/>
  <c r="M130" i="1"/>
  <c r="AJ130" i="1" s="1"/>
  <c r="M178" i="1"/>
  <c r="AJ178" i="1" s="1"/>
  <c r="M200" i="1"/>
  <c r="AJ200" i="1" s="1"/>
  <c r="M192" i="1"/>
  <c r="AJ192" i="1" s="1"/>
  <c r="M199" i="1"/>
  <c r="AJ199" i="1" s="1"/>
  <c r="M93" i="1"/>
  <c r="AJ93" i="1" s="1"/>
  <c r="M103" i="1"/>
  <c r="AJ103" i="1" s="1"/>
  <c r="M101" i="1"/>
  <c r="AJ101" i="1" s="1"/>
  <c r="M102" i="1"/>
  <c r="AJ102" i="1" s="1"/>
  <c r="M198" i="1"/>
  <c r="AJ198" i="1" s="1"/>
  <c r="M197" i="1"/>
  <c r="AJ197" i="1" s="1"/>
  <c r="M97" i="1"/>
  <c r="AJ97" i="1" s="1"/>
  <c r="M191" i="1"/>
  <c r="AJ191" i="1" s="1"/>
  <c r="M190" i="1"/>
  <c r="AJ190" i="1" s="1"/>
  <c r="M189" i="1"/>
  <c r="AJ189" i="1" s="1"/>
  <c r="M188" i="1"/>
  <c r="AJ188" i="1" s="1"/>
  <c r="M187" i="1"/>
  <c r="AJ187" i="1" s="1"/>
  <c r="M177" i="1"/>
  <c r="AJ177" i="1" s="1"/>
  <c r="M176" i="1"/>
  <c r="AJ176" i="1" s="1"/>
  <c r="M175" i="1"/>
  <c r="AJ175" i="1" s="1"/>
  <c r="M174" i="1"/>
  <c r="AJ174" i="1" s="1"/>
  <c r="M96" i="1"/>
  <c r="AJ96" i="1" s="1"/>
  <c r="M100" i="1"/>
  <c r="AJ100" i="1" s="1"/>
  <c r="M340" i="1"/>
  <c r="AJ340" i="1" s="1"/>
  <c r="M351" i="1"/>
  <c r="AJ351" i="1" s="1"/>
  <c r="M310" i="1"/>
  <c r="AJ310" i="1" s="1"/>
  <c r="M302" i="1"/>
  <c r="AJ302" i="1" s="1"/>
  <c r="M270" i="1"/>
  <c r="AJ270" i="1" s="1"/>
  <c r="M213" i="1"/>
  <c r="M212" i="1"/>
  <c r="M211" i="1"/>
  <c r="AJ182" i="1" l="1"/>
  <c r="AJ132" i="1"/>
  <c r="AJ23" i="1" l="1"/>
  <c r="AJ196" i="1"/>
  <c r="AJ334" i="1"/>
  <c r="AJ170" i="1"/>
  <c r="C319" i="1"/>
  <c r="C316" i="1"/>
  <c r="AJ65" i="1"/>
  <c r="AJ320" i="1"/>
  <c r="C320" i="1"/>
  <c r="AJ112" i="1"/>
  <c r="AJ48" i="1"/>
  <c r="AJ56" i="1"/>
  <c r="AJ85" i="1"/>
  <c r="AJ129" i="1"/>
  <c r="AJ72" i="1"/>
  <c r="AJ274" i="1"/>
  <c r="AJ230" i="1"/>
  <c r="AJ296" i="1"/>
  <c r="AJ81" i="1"/>
  <c r="AJ138" i="1"/>
  <c r="AJ68" i="1"/>
  <c r="AJ69" i="1"/>
  <c r="AJ33" i="1"/>
  <c r="AJ297" i="1"/>
  <c r="AJ295" i="1"/>
  <c r="AJ60" i="1"/>
  <c r="AJ89" i="1"/>
  <c r="AJ150" i="1"/>
  <c r="AJ21" i="1"/>
  <c r="AJ34" i="1"/>
  <c r="AJ36" i="1"/>
  <c r="AJ223" i="1"/>
  <c r="AJ145" i="1"/>
  <c r="AJ29" i="1"/>
  <c r="AJ118" i="1"/>
  <c r="AJ61" i="1"/>
  <c r="AJ224" i="1"/>
  <c r="C132" i="1"/>
  <c r="AJ16" i="1"/>
  <c r="AJ24" i="1"/>
  <c r="AJ66" i="1"/>
  <c r="AJ79" i="1"/>
  <c r="AJ62" i="1"/>
  <c r="AJ22" i="1"/>
  <c r="AJ313" i="1"/>
  <c r="AJ80" i="1"/>
  <c r="AJ244" i="1"/>
  <c r="AJ117" i="1"/>
  <c r="C227" i="1"/>
  <c r="AJ273" i="1"/>
  <c r="AJ275" i="1"/>
  <c r="AJ276" i="1"/>
  <c r="AJ157" i="1"/>
  <c r="AJ59" i="1"/>
  <c r="AJ131" i="1"/>
  <c r="C131" i="1"/>
  <c r="AJ50" i="1"/>
  <c r="AJ237" i="1"/>
  <c r="AJ172" i="1"/>
  <c r="AJ15" i="1"/>
  <c r="AJ149" i="1"/>
  <c r="C322" i="1"/>
  <c r="C318" i="1"/>
  <c r="AJ11" i="1" l="1"/>
  <c r="AJ123" i="1"/>
  <c r="AJ141" i="1"/>
  <c r="AJ213" i="1"/>
  <c r="AJ142" i="1"/>
  <c r="AJ162" i="1"/>
  <c r="AJ212" i="1"/>
  <c r="M338" i="1" l="1"/>
  <c r="AJ338" i="1" s="1"/>
  <c r="M336" i="1"/>
  <c r="AJ336" i="1" s="1"/>
  <c r="M337" i="1"/>
  <c r="AJ337" i="1" s="1"/>
  <c r="M335" i="1"/>
  <c r="AJ335" i="1" s="1"/>
  <c r="M331" i="1"/>
  <c r="AJ331" i="1" s="1"/>
  <c r="M330" i="1"/>
  <c r="AJ330" i="1" s="1"/>
  <c r="M328" i="1"/>
  <c r="AJ328" i="1" s="1"/>
  <c r="M329" i="1"/>
  <c r="AJ329" i="1" s="1"/>
  <c r="M326" i="1"/>
  <c r="AJ326" i="1" s="1"/>
  <c r="M325" i="1"/>
  <c r="AJ325" i="1" s="1"/>
  <c r="K347" i="1"/>
  <c r="K345" i="1"/>
  <c r="K344" i="1"/>
  <c r="K346" i="1"/>
  <c r="M327" i="1"/>
  <c r="AJ327" i="1" s="1"/>
  <c r="AJ211" i="1" l="1"/>
  <c r="AJ354" i="1" s="1"/>
</calcChain>
</file>

<file path=xl/sharedStrings.xml><?xml version="1.0" encoding="utf-8"?>
<sst xmlns="http://schemas.openxmlformats.org/spreadsheetml/2006/main" count="3772" uniqueCount="559">
  <si>
    <t>REXONA</t>
  </si>
  <si>
    <t>REGULAR</t>
  </si>
  <si>
    <t>REXONA DEO STI AP V8 12X50G</t>
  </si>
  <si>
    <t>GR</t>
  </si>
  <si>
    <t>AXE</t>
  </si>
  <si>
    <t>AXE DEO STI AP DARK TEMPTATION 12X50G</t>
  </si>
  <si>
    <t>AXE DEO STI DARK TEMPTATION 12X54G</t>
  </si>
  <si>
    <t>REXONA DEO STI AP INVISIBLE 12X50G</t>
  </si>
  <si>
    <t>AXE DEO STI EXCITE 12X54G</t>
  </si>
  <si>
    <t>AXE DEO STI DPG APOLLO 12X54G</t>
  </si>
  <si>
    <t>REXONA DEO ROLLON AP AQUASHIELD 12X50ML</t>
  </si>
  <si>
    <t>DOVE</t>
  </si>
  <si>
    <t>DOVE DEO STICK INVISIBLE DRY FM 12X50G</t>
  </si>
  <si>
    <t>REXONA MEN DEO STI AP ANTIB 12X50G</t>
  </si>
  <si>
    <t>LINEA</t>
  </si>
  <si>
    <t>AXE DEO STI AP BLACK 12X50G</t>
  </si>
  <si>
    <t>AXE DEO STI DPG BLACK 12X54G</t>
  </si>
  <si>
    <t>AXE DEO ROL BLACK 12X50ML</t>
  </si>
  <si>
    <t>REXONA MEN DEO STI AP 24H XTRACOOL12X50G</t>
  </si>
  <si>
    <t>REXONA MEN DEO STI AP ANTIB INV 12X50G</t>
  </si>
  <si>
    <t>REXONA MEN DEO ROL AP ANTIB INV12X50ML</t>
  </si>
  <si>
    <t>AXE DEO STI COLLISION 12X54G</t>
  </si>
  <si>
    <t>AXE DEO STI AP COLLISION 12X50G</t>
  </si>
  <si>
    <t>DOVE DEO STICK AP DERMO ACLARANT 12X45G</t>
  </si>
  <si>
    <t>DOVE DEO STICK AP ORIGINAL 12X45G</t>
  </si>
  <si>
    <t>DOVE DEO STI AP INVISIBLE DRY 12X45G</t>
  </si>
  <si>
    <t>DOVE DEO STICK AP CLEAR TONE 12X45G</t>
  </si>
  <si>
    <t>REXONA WOMEN DEO STI ANTIB 12X45G</t>
  </si>
  <si>
    <t>REXONA DEO STI AP ACTR BAMBOO 12X45G</t>
  </si>
  <si>
    <t>REXONA DEO STI AP ACTIVE EMOTION 12X45G</t>
  </si>
  <si>
    <t>REXONA DEO STI AP POWDER 12X45G</t>
  </si>
  <si>
    <t>REXONA WOMEN DEO STI AP ANTIB INV 12X45G</t>
  </si>
  <si>
    <t>REXONA MEN DEO STI AP ARTIC 12X45G</t>
  </si>
  <si>
    <t>REXONA MEN DEO STI AP CITRUS 12X45G</t>
  </si>
  <si>
    <t>DOVE DEO AER ST HIPOALERGENIC 12X45G</t>
  </si>
  <si>
    <t>AXE DEO STI KILO 12X54G</t>
  </si>
  <si>
    <t>INNOVACIÓN</t>
  </si>
  <si>
    <t>SAVILE ROL MANZANILLA 12X45ML</t>
  </si>
  <si>
    <t>SAVILE DEO STI AP AGUA DE ROSAS 12X45G</t>
  </si>
  <si>
    <t>EGO DEO STI FRESH 12X45G</t>
  </si>
  <si>
    <t>G</t>
  </si>
  <si>
    <t>EGO DEO STI SPORT 12X45G</t>
  </si>
  <si>
    <t>EGO DEO STI FORCE 12X45G</t>
  </si>
  <si>
    <t>SAVILE ROL AGUA DE ROSAS 12X45ML</t>
  </si>
  <si>
    <t>EGO DEO ROL AP SPORT 12X45ML</t>
  </si>
  <si>
    <t>ML</t>
  </si>
  <si>
    <t>SAVILE DEO STI AP MANZANILLA 12X45G</t>
  </si>
  <si>
    <t>EGO</t>
  </si>
  <si>
    <t>EGO DEO STI ALFA 12X45G</t>
  </si>
  <si>
    <t>EGO DEO ROL AP ALFA 12X45ML</t>
  </si>
  <si>
    <t>SAVILE DEO STI AP BICARBONATO LIMON 12X45G</t>
  </si>
  <si>
    <t>AXE DEO STI FUSION 12X54G</t>
  </si>
  <si>
    <t>REXONA DEO STI AP ACTIVE 12X50G</t>
  </si>
  <si>
    <t>REXONA DEO ROLLON AP V8 12X50ML</t>
  </si>
  <si>
    <t>REXONA DEO ROLLON AP POWDER 12X50ML</t>
  </si>
  <si>
    <t>REXONA DEO ROLLON AP BAMBOO 12X50ML</t>
  </si>
  <si>
    <t>AXE DEO ROL DARK TEMPTATION 12X50ML</t>
  </si>
  <si>
    <t>REXONA DEO ROL AP ACTIVE EMOTION 12X50ML</t>
  </si>
  <si>
    <t>REXONA DEO ROLLON AP SUPERHERO 12X50ML</t>
  </si>
  <si>
    <t>REXONA DEO ROLLON AP EXTRA FRESH 12X50ML</t>
  </si>
  <si>
    <t>REXONA MEN DEO ROL AP XTRACOOL 12X50ML</t>
  </si>
  <si>
    <t>DOVE JAB BLANCO 48X135G</t>
  </si>
  <si>
    <t>POND'S</t>
  </si>
  <si>
    <t>PONDS CR C ORIGINAL 24X95G</t>
  </si>
  <si>
    <t>PONDS CR C ORIGINAL 24X185G</t>
  </si>
  <si>
    <t>PONDS CR C ORIGINAL ECON 12X365G</t>
  </si>
  <si>
    <t>PONDS CR S HUMECTANTE NUTRITIVA 24X50G</t>
  </si>
  <si>
    <t>PONDS CR S HUMECTANTE NUTRITIVA 24X100G</t>
  </si>
  <si>
    <t>PONDS CR S HUMECTANTE NUTRITIVA 24X200G</t>
  </si>
  <si>
    <t>PONDS CR CLARANT B3 SECA 24X100G</t>
  </si>
  <si>
    <t>PONDS CR CLARANT B3 GRASA 24X100G</t>
  </si>
  <si>
    <t>PONDS CR BIOHIDRATANTE 24X100G</t>
  </si>
  <si>
    <t>PONDS LOC BIOHYDRATANTE DUAL 12X200ML</t>
  </si>
  <si>
    <t>PONDS LOC TONICA ASTRING 12X200ML</t>
  </si>
  <si>
    <t>PONDS CR REJUVENESS DIA 24X100G</t>
  </si>
  <si>
    <t>PONDS CR REJUVENESS 24X200G</t>
  </si>
  <si>
    <t>PONDS CR REJUVENESS NOCHE 24X100G</t>
  </si>
  <si>
    <t>PONDS CR REJUVENESS NOCHE 24X200G</t>
  </si>
  <si>
    <t>7501056338596</t>
  </si>
  <si>
    <t>SEDAL</t>
  </si>
  <si>
    <t>SEDAL AC RESTAURACION INST 12X650ML</t>
  </si>
  <si>
    <t>7501056338626</t>
  </si>
  <si>
    <t>SEDAL SH RESTAURACION INST 12X650ML</t>
  </si>
  <si>
    <t>VASELINE</t>
  </si>
  <si>
    <t>VASELINE ORIG PURE SKIN JELLY 12X100GR</t>
  </si>
  <si>
    <t>7501056340025</t>
  </si>
  <si>
    <t>SEDAL CR PEINAR REST INST 12X300ML</t>
  </si>
  <si>
    <t>7501056340100</t>
  </si>
  <si>
    <t>SEDAL CR PEINAR ANTI SPONGE 12X300ML</t>
  </si>
  <si>
    <t>7501056340117</t>
  </si>
  <si>
    <t>SEDAL CR PEINAR LISO PERFECTO 12X300ML</t>
  </si>
  <si>
    <t>7501056340124</t>
  </si>
  <si>
    <t>SEDAL CR PEINAR CERAMIDAS 12X300ML</t>
  </si>
  <si>
    <t>7501056340131</t>
  </si>
  <si>
    <t>SEDAL CR PEIN RIZOS DEFINIDOS 12X300ML</t>
  </si>
  <si>
    <t>7501056342227</t>
  </si>
  <si>
    <t>7501056342234</t>
  </si>
  <si>
    <t>SEDAL CR PEIN LISO PERFECTO 12X135ML</t>
  </si>
  <si>
    <t>7501056342241</t>
  </si>
  <si>
    <t>SEDAL CR PEIN ANTI SPONGE 12X135ML</t>
  </si>
  <si>
    <t>7501056342258</t>
  </si>
  <si>
    <t>SEDAL CR PEIN REST INSTANT12X135ML</t>
  </si>
  <si>
    <t>PONDS CR CLARANT B3 SPF15 24X100G</t>
  </si>
  <si>
    <t>DOVE CR NUTRICION GO FRESH 12X200ML</t>
  </si>
  <si>
    <t>DOVE CR NUTRICION INTENSIVA 12X200ML</t>
  </si>
  <si>
    <t>PONDS LOC LIMP CLAR B3 DUAL 12X200ML</t>
  </si>
  <si>
    <t>DOVE JAB PINK 48X135G</t>
  </si>
  <si>
    <t>7501056353100</t>
  </si>
  <si>
    <t>SEDAL SH 2EN1 CERAMIDAS 12X650ML</t>
  </si>
  <si>
    <t>PONDS POLVO COMP AF NATURAL1 16X12G</t>
  </si>
  <si>
    <t>PONDS POLVO COMP AF BRONCEADO 16X12G</t>
  </si>
  <si>
    <t>PONDS POLVO COMP AF TROPICAL 16X12G</t>
  </si>
  <si>
    <t>PONDS POLVO COMP AF GITANO 16X12G</t>
  </si>
  <si>
    <t>PONDS POLVO COMP AF CANELA 16X12G</t>
  </si>
  <si>
    <t>PONDS POLVO COMP AF CARIBE 16X12G</t>
  </si>
  <si>
    <t>EFFICIENT</t>
  </si>
  <si>
    <t>REXONA EFFICIENT TALCO 12X100GR</t>
  </si>
  <si>
    <t>REXONA EFFICIENT TALCO 12X200GR</t>
  </si>
  <si>
    <t>DOVE JAB BLANCO PK 12X4X100G</t>
  </si>
  <si>
    <t>7501059350571</t>
  </si>
  <si>
    <t>St Ives</t>
  </si>
  <si>
    <t>ST IVES CR AV Y KAR HIDRAT PROF 36X100ML</t>
  </si>
  <si>
    <t>7503008336193</t>
  </si>
  <si>
    <t>EGO FOR MEN GEL BLACK 12X500ML</t>
  </si>
  <si>
    <t>7506192500555</t>
  </si>
  <si>
    <t>EGO FOR MEN GEL BLACK 24X250ML</t>
  </si>
  <si>
    <t>7506192500951</t>
  </si>
  <si>
    <t>SAVILE</t>
  </si>
  <si>
    <t>SAVILE AC AGUACATE 12X750ML</t>
  </si>
  <si>
    <t>7506192500968</t>
  </si>
  <si>
    <t>SAVILE AC LINAZA 12X750ML</t>
  </si>
  <si>
    <t>7506192500975</t>
  </si>
  <si>
    <t>SAVILE AC KERATINA 12X750ML</t>
  </si>
  <si>
    <t>7506192500982</t>
  </si>
  <si>
    <t>SAVILE AC CHILE 12X750ML</t>
  </si>
  <si>
    <t>7506192501019</t>
  </si>
  <si>
    <t>SAVILE SH AGUACATE 12X750ML</t>
  </si>
  <si>
    <t>7506192501026</t>
  </si>
  <si>
    <t>7506192501033</t>
  </si>
  <si>
    <t>SAVILE SH LINAZA 12X750ML</t>
  </si>
  <si>
    <t>7506192501040</t>
  </si>
  <si>
    <t>SAVILE SH KERATINA 12X750ML</t>
  </si>
  <si>
    <t>7506192501057</t>
  </si>
  <si>
    <t>SAVILE SH CHILE 12X750ML</t>
  </si>
  <si>
    <t>7506192502139</t>
  </si>
  <si>
    <t>EGO FM GEL FORCE 24X250ML</t>
  </si>
  <si>
    <t>7506192502603</t>
  </si>
  <si>
    <t>SAVILE SH MIEL 2EN1 12X180ML</t>
  </si>
  <si>
    <t>7506192502610</t>
  </si>
  <si>
    <t>SAVILE SH CHILE 12X180ML</t>
  </si>
  <si>
    <t>7506192503266</t>
  </si>
  <si>
    <t>EGO FOR MEN SH BLACK 12X200ML</t>
  </si>
  <si>
    <t>7506192503273</t>
  </si>
  <si>
    <t>EGO FM SH 2EN1 CONTROL CAIDA 12X200ML</t>
  </si>
  <si>
    <t>7506192503280</t>
  </si>
  <si>
    <t>EGO FOR MEN SH FORCE 12X200ML</t>
  </si>
  <si>
    <t>7506192503358</t>
  </si>
  <si>
    <t>EGO FOR MEN GEL 12X200ML</t>
  </si>
  <si>
    <t>7506192503426</t>
  </si>
  <si>
    <t>SAVILE SH KERATINA 12X180ML</t>
  </si>
  <si>
    <t>7506192504065</t>
  </si>
  <si>
    <t>SAVILE CR PEIN LISO KERATINA 12X300ML</t>
  </si>
  <si>
    <t>7506192504072</t>
  </si>
  <si>
    <t>SAVILE CR PEIN RIZO KERATINA 12X300ML</t>
  </si>
  <si>
    <t>7506192504089</t>
  </si>
  <si>
    <t>SAVILE CR PEIN ANTI ESPJDO KER 12X300ML</t>
  </si>
  <si>
    <t>7506192504393</t>
  </si>
  <si>
    <t>SAVILE SH ACEITE ARGAN 12X750ML</t>
  </si>
  <si>
    <t>7506192504416</t>
  </si>
  <si>
    <t>SAVILE SH ACEITE ARGAN 12X180ML</t>
  </si>
  <si>
    <t>7506192504430</t>
  </si>
  <si>
    <t>SAVILE AC ACEITE ARGAN 12X750ML</t>
  </si>
  <si>
    <t>7506192504461</t>
  </si>
  <si>
    <t>SAVILE CR PEIN RIZO ACEITE ARGAN12X300ML</t>
  </si>
  <si>
    <t>7506192504515</t>
  </si>
  <si>
    <t>EGO FOR MEN CERA DRY 12X25ML</t>
  </si>
  <si>
    <t>7506192504539</t>
  </si>
  <si>
    <t>EGO FOR MEN CERA WET 12X25ML</t>
  </si>
  <si>
    <t>7506192504614</t>
  </si>
  <si>
    <t>BIOEXPERT</t>
  </si>
  <si>
    <t>BIOEXPERT SH PLACENTA VEGETAL 12X350ML</t>
  </si>
  <si>
    <t>7506192504621</t>
  </si>
  <si>
    <t>BIOEXPERT SH CAPULLO DE SEDA 12X350ML</t>
  </si>
  <si>
    <t>7506192504638</t>
  </si>
  <si>
    <t>BIOEXPERT SH COCO 12X350ML</t>
  </si>
  <si>
    <t>7506192504645</t>
  </si>
  <si>
    <t>BIOEXPERT SH MACADAMIA 12X350ML</t>
  </si>
  <si>
    <t>7506192504652</t>
  </si>
  <si>
    <t>BIOEXPERT SH 2EN1 KERATINA 12X350ML</t>
  </si>
  <si>
    <t>7506192504713</t>
  </si>
  <si>
    <t>BIOEXPERT AC PLACENTA VEGETAL 12X350ML</t>
  </si>
  <si>
    <t>7506192504720</t>
  </si>
  <si>
    <t>BIOEXPERT AC CAPULLO DE SEDA 12X350ML</t>
  </si>
  <si>
    <t>7506192504805</t>
  </si>
  <si>
    <t>BIOEXPERT CR PEIN RIZO PLAVEG 12X300ML</t>
  </si>
  <si>
    <t>7506192504812</t>
  </si>
  <si>
    <t>BIOEXPERT CR PEIN ANTIFR MACADAM12X300ML</t>
  </si>
  <si>
    <t>7506192504935</t>
  </si>
  <si>
    <t>SAVILE NATURAL SH MANZANA 12X800ML</t>
  </si>
  <si>
    <t>7506192504942</t>
  </si>
  <si>
    <t>SAVILE NATURAL SH FLORES 12X800ML</t>
  </si>
  <si>
    <t>7506192504959</t>
  </si>
  <si>
    <t>SAVILE NATURAL SH FRUTAS 12X800ML</t>
  </si>
  <si>
    <t>7506192505499</t>
  </si>
  <si>
    <t>SAVILE SH BIOTINA 12X750ML</t>
  </si>
  <si>
    <t>7506192505512</t>
  </si>
  <si>
    <t>SAVILE AC BIOTINA 12X750ML</t>
  </si>
  <si>
    <t>7506192505529</t>
  </si>
  <si>
    <t>SAVILE CR PEIN ANTI ESPJDO BIOTN12X300ML</t>
  </si>
  <si>
    <t>7506192505543</t>
  </si>
  <si>
    <t>SAVILE CR PEIN RIZO BIOTINA 12X300ML</t>
  </si>
  <si>
    <t>7506192505550</t>
  </si>
  <si>
    <t>SAVILE SH BIOTINA 12X180ML</t>
  </si>
  <si>
    <t>7506192505956</t>
  </si>
  <si>
    <t>SAVILE CR PEIN ANTI ESPJDO BIOTN20X100ML</t>
  </si>
  <si>
    <t>7506192506045</t>
  </si>
  <si>
    <t>EGO FOR MEN CERA MATE 12X25ML</t>
  </si>
  <si>
    <t>7506192506106</t>
  </si>
  <si>
    <t>SAVILE SH COLAGENO 12X750ML</t>
  </si>
  <si>
    <t>7506192506113</t>
  </si>
  <si>
    <t>SAVILE AC COLAGENO 12X750ML</t>
  </si>
  <si>
    <t>7506192506120</t>
  </si>
  <si>
    <t>SAVILE SH COLAGENO 12X180ML</t>
  </si>
  <si>
    <t>7506192506144</t>
  </si>
  <si>
    <t>SAVILE CR PEIN ANTI ESPJDO COLAG12X300ML</t>
  </si>
  <si>
    <t>7506192506151</t>
  </si>
  <si>
    <t>SAVILE CR PEIN LISO COLAGENO 12X300ML</t>
  </si>
  <si>
    <t>7506192506168</t>
  </si>
  <si>
    <t>SAVILE CR PEIN RIZO COLAGENO 12X300ML</t>
  </si>
  <si>
    <t>7506192506175</t>
  </si>
  <si>
    <t>SAVILE CR PEIN ANTI ESPJDO COLAG20X100ML</t>
  </si>
  <si>
    <t>7506192506557</t>
  </si>
  <si>
    <t>SAVILE SH MENTA Y EUCALIPTO 12X180ML</t>
  </si>
  <si>
    <t>7506192506564</t>
  </si>
  <si>
    <t>SAVILE SH MENTA Y EUCALIPTO 12X750ML</t>
  </si>
  <si>
    <t>7506192506601</t>
  </si>
  <si>
    <t xml:space="preserve">EGO FOR MEN GEL ATTRACTION 12X200ML </t>
  </si>
  <si>
    <t>ZEST</t>
  </si>
  <si>
    <t>7506306202962</t>
  </si>
  <si>
    <t>ZEST JAB TORONJA Y ALBAHACA 72x150g</t>
  </si>
  <si>
    <t>AXE DEO BS KILO 12X97G/150ML</t>
  </si>
  <si>
    <t>PONDS POLVO COMP AF BEIGE CLARO 16X12G</t>
  </si>
  <si>
    <t>PONDS POLVO COMP AF ARENA NATURAL 16X12G</t>
  </si>
  <si>
    <t>PONDS POLVO COMP AF BEIGE 16X12G</t>
  </si>
  <si>
    <t>7506306204669</t>
  </si>
  <si>
    <t xml:space="preserve">INNOVACIÓN </t>
  </si>
  <si>
    <t>SEDAL AC BRILLO Y SUAVIDAD 12X650ML</t>
  </si>
  <si>
    <t>7506306204683</t>
  </si>
  <si>
    <t>SEDAL AC HIDRATACION LIGERA 12X650ML</t>
  </si>
  <si>
    <t>7506306204690</t>
  </si>
  <si>
    <t>SEDAL AC HIDRATACION LIGERA 12X340ML</t>
  </si>
  <si>
    <t>7506306204799</t>
  </si>
  <si>
    <t>SEDAL SH BRILLO Y SUAVIDAD 12X650ML</t>
  </si>
  <si>
    <t>7506306204805</t>
  </si>
  <si>
    <t>SEDAL CR PEIN HIDRAT LIGERA 12X300ML</t>
  </si>
  <si>
    <t>7506306204829</t>
  </si>
  <si>
    <t>SEDAL SH HIDRATACION LIGERA 12X340ML</t>
  </si>
  <si>
    <t>7506306204966</t>
  </si>
  <si>
    <t>SEDAL SH BRILLO Y SUAVIDAD 12X340ML</t>
  </si>
  <si>
    <t>7506306205611</t>
  </si>
  <si>
    <t>REXONA SCL</t>
  </si>
  <si>
    <t>REXONA JAB ACTIVE 72X142G</t>
  </si>
  <si>
    <t>7506306205628</t>
  </si>
  <si>
    <t>REXONA JAB ANTIBAC 72X142G</t>
  </si>
  <si>
    <t>7506306205635</t>
  </si>
  <si>
    <t>REXONA JAB BAMBOO 72X142G</t>
  </si>
  <si>
    <t>7506306205642</t>
  </si>
  <si>
    <t>REXONA JAB ORCHID 72X142G</t>
  </si>
  <si>
    <t>7506306206571</t>
  </si>
  <si>
    <t>REXONA JAB ANTIBAC FRESH 72X142G</t>
  </si>
  <si>
    <t>ST IVES CR PIEL R COLAGEN ELAST 12X200ML</t>
  </si>
  <si>
    <t>7506306208353</t>
  </si>
  <si>
    <t>ST IVES CR AVENA Y KARIT H PROF 12X200ML</t>
  </si>
  <si>
    <t>7506306208384</t>
  </si>
  <si>
    <t>ST IVES CR H DIARIA VITAMINA E 12X200ML</t>
  </si>
  <si>
    <t>SAVILE DEO AER AP AGUA DE ROSAS 12X150ML</t>
  </si>
  <si>
    <t>SAVILE SPR BIOTINA 12X300ML</t>
  </si>
  <si>
    <t>SAVILE MOUS KERATINA 12X200ML</t>
  </si>
  <si>
    <t>SAVILE MOUS FLORES 12X200ML</t>
  </si>
  <si>
    <t>SAVILE SPR KERATINA 12X300ML</t>
  </si>
  <si>
    <t>7506306209930</t>
  </si>
  <si>
    <t>EGO CR AFEITAR FRESH 12X200ML</t>
  </si>
  <si>
    <t>7506306209954</t>
  </si>
  <si>
    <t>EGO CR AFEITAR FORCE 12X200ML</t>
  </si>
  <si>
    <t>EGO DEO AER BS SPORT 12X150ML</t>
  </si>
  <si>
    <t>7506306210257</t>
  </si>
  <si>
    <t>SAVILE JAB AGUA DE ROSAS 72X150G</t>
  </si>
  <si>
    <t>7506306210271</t>
  </si>
  <si>
    <t>SAVILE JAB COCO 72X150G</t>
  </si>
  <si>
    <t>7506306210295</t>
  </si>
  <si>
    <t>SAVILE JAB ACEITE DE AGUACATE 72X150G</t>
  </si>
  <si>
    <t>7506306210516</t>
  </si>
  <si>
    <t>SEDAL AC BOMBA ARGAN 12X650ML</t>
  </si>
  <si>
    <t>7506306210523</t>
  </si>
  <si>
    <t>SEDAL SH BOMBA ARGAN 12X340ML</t>
  </si>
  <si>
    <t>7506306210530</t>
  </si>
  <si>
    <t>SEDAL CR PEIN BOMBA ARGAN 12X300ML</t>
  </si>
  <si>
    <t>7506306210561</t>
  </si>
  <si>
    <t>SEDAL SH BOMBA ARGAN 12X650ML</t>
  </si>
  <si>
    <t>7506306210578</t>
  </si>
  <si>
    <t>SEDAL AC BOMBA ARGAN 12X340ML</t>
  </si>
  <si>
    <t>7506306211087</t>
  </si>
  <si>
    <t>SAVILE JAB COCO 32X3X100G</t>
  </si>
  <si>
    <t>7506306211094</t>
  </si>
  <si>
    <t>SAVILE JAB AGUA DE ROSAS 32X3X100G</t>
  </si>
  <si>
    <t>7506306211100</t>
  </si>
  <si>
    <t>SAVILE JAB ACEITE DE AGUACATE 32X3X100G</t>
  </si>
  <si>
    <t>7506306213463</t>
  </si>
  <si>
    <t>SAVILE SH ALMENDRA 12X750ML</t>
  </si>
  <si>
    <t>7506306213470</t>
  </si>
  <si>
    <t>SAVILE SH ALMENDRA 12X180ML</t>
  </si>
  <si>
    <t>7506306213487</t>
  </si>
  <si>
    <t>SAVILE AC ALMENDRA 12X750ML</t>
  </si>
  <si>
    <t>7506306213494</t>
  </si>
  <si>
    <t>SAVILE CR PEIN LISO ALMENDRA 12X300ML</t>
  </si>
  <si>
    <t>7506306213500</t>
  </si>
  <si>
    <t>SAVILE CR PEIN RIZO ALMENDRA 12X300ML</t>
  </si>
  <si>
    <t>7506306213517</t>
  </si>
  <si>
    <t>SAVILE CR PEIN ANTI ESPJDO ALMEN12X300ML</t>
  </si>
  <si>
    <t>7506306213524</t>
  </si>
  <si>
    <t>SAVILE CR PEIN ANTI ESPJDO ALMEN20X100ML</t>
  </si>
  <si>
    <t>SAVILE CR PEIN RIZO LECHE DE COCO 12X300ML</t>
  </si>
  <si>
    <t>SAVILE SH LECHE DE ALMENDRAS 12X750ML</t>
  </si>
  <si>
    <t>SAVILE SH LECHE DE COCO 12X750ML</t>
  </si>
  <si>
    <t>SAVILE AC LECHE DE COCO 12X750ML</t>
  </si>
  <si>
    <t>SAVILE AC LECHE DE ALMENDRAS 12X750ML</t>
  </si>
  <si>
    <t>SAVILE CR PEIN ANTI ESPJ LECH DE ALMEN 12X300ML</t>
  </si>
  <si>
    <t>SAVILE SH LECHE DE COCO 12X180ML</t>
  </si>
  <si>
    <t>EGO DEO AER BS ALFA 12X150ML</t>
  </si>
  <si>
    <t>SAVILE DEO AER AP BICARBONATO LIMON 12X150ML</t>
  </si>
  <si>
    <t>SAVILE JAB BICARBONATO DE SODIO24X5X100G</t>
  </si>
  <si>
    <t>SAVILE JAB BICARBONATO DE SODIO 72X150G</t>
  </si>
  <si>
    <t>EGO GEL CONTROL CAIDA 24X200ML</t>
  </si>
  <si>
    <t>PONDS CR S HUMECTANTE FPS30 12X200G</t>
  </si>
  <si>
    <t>PONDS CR REJUVENESS FPS30 12X200G</t>
  </si>
  <si>
    <t>AXE DEO BS YOUNG 12X97G/150ML</t>
  </si>
  <si>
    <t>AXE DEO BS CONVICTION 12X97G/150ML</t>
  </si>
  <si>
    <t>7506306233133</t>
  </si>
  <si>
    <t>SEDAL SH 2EN1 REST INSTANT 12X650ML</t>
  </si>
  <si>
    <t>7506306233140</t>
  </si>
  <si>
    <t>SEDAL SH 2EN1 RIZOS DEFINIDOS 12X650ML</t>
  </si>
  <si>
    <t>7506306234062</t>
  </si>
  <si>
    <t>SEDAL CR PEIN HIDRAT ANTI NUDOS 12X300ML</t>
  </si>
  <si>
    <t>7506306234086</t>
  </si>
  <si>
    <t>SEDAL SH H ANTI NUDOS 12X650ML</t>
  </si>
  <si>
    <t>7506306234093</t>
  </si>
  <si>
    <t>SEDAL AC HIDRATACION ANTINUDOS 12X650ML</t>
  </si>
  <si>
    <t>7506306234437</t>
  </si>
  <si>
    <t>SEDAL AC KERATINA C/ ANTIOX 12X650ML</t>
  </si>
  <si>
    <t>7506306237087</t>
  </si>
  <si>
    <t>SEDAL AC RIZOS DEFINIDOS 12X190ML</t>
  </si>
  <si>
    <t>7506306237094</t>
  </si>
  <si>
    <t>SEDAL AC CERAMIDAS 12X190ML</t>
  </si>
  <si>
    <t>7506306237100</t>
  </si>
  <si>
    <t>SEDAL AC LISO PERFECTO 12X340ML</t>
  </si>
  <si>
    <t>7506306237155</t>
  </si>
  <si>
    <t>SEDAL AC RIZOS DEFINIDOS 12X340ML</t>
  </si>
  <si>
    <t>7506306237162</t>
  </si>
  <si>
    <t>SEDAL AC CAIDA 12X340ML</t>
  </si>
  <si>
    <t>7506306237179</t>
  </si>
  <si>
    <t>SEDAL AC RESTAURACION INST 12X340ML</t>
  </si>
  <si>
    <t>7506306237247</t>
  </si>
  <si>
    <t>SEDAL SH HIDRAT ANTI NUDOS 12X340ML</t>
  </si>
  <si>
    <t>7506306237254</t>
  </si>
  <si>
    <t>SEDAL SH LISO PERFECTO 12X340ML</t>
  </si>
  <si>
    <t>7506306237308</t>
  </si>
  <si>
    <t>SEDAL SH CAIDA 12X340ML</t>
  </si>
  <si>
    <t>7506306237315</t>
  </si>
  <si>
    <t>SEDAL SH CERAMIDAS 12X340ML</t>
  </si>
  <si>
    <t>7506306237322</t>
  </si>
  <si>
    <t>SEDAL SH REST INST 12X340ML</t>
  </si>
  <si>
    <t>7506306237339</t>
  </si>
  <si>
    <t>SEDAL SH KERATINA C/ANTIOX 12X340ML</t>
  </si>
  <si>
    <t>7506306237384</t>
  </si>
  <si>
    <t>SEDAL SH LISO PERFECTO 12X190ML</t>
  </si>
  <si>
    <t>7506306237391</t>
  </si>
  <si>
    <t>SEDAL SH RIZOS DEFINIDOS 12X190ML</t>
  </si>
  <si>
    <t>7506306237407</t>
  </si>
  <si>
    <t>SEDAL SH CERAMIDAS 12X190ML</t>
  </si>
  <si>
    <t>7506306237414</t>
  </si>
  <si>
    <t>SEDAL SH RESTA INST 12X190ML</t>
  </si>
  <si>
    <t>7506306237421</t>
  </si>
  <si>
    <t>SEDAL SH RIZOS DEFINIDOS 12X340ML</t>
  </si>
  <si>
    <t>7506306238237</t>
  </si>
  <si>
    <t>ZEST JAB AQUA 96X100G</t>
  </si>
  <si>
    <t>7506306238336</t>
  </si>
  <si>
    <t>ZEST JAB AQUA 72X150G</t>
  </si>
  <si>
    <t>7506306238350</t>
  </si>
  <si>
    <t>ZEST JAB MEN 72X150G</t>
  </si>
  <si>
    <t>7506306238398</t>
  </si>
  <si>
    <t>ZEST JAB PEPINO 72X150G</t>
  </si>
  <si>
    <t>7506306238404</t>
  </si>
  <si>
    <t>ZEST JAB ALMENDRA Y AVENA 72X150G</t>
  </si>
  <si>
    <t>7506306238534</t>
  </si>
  <si>
    <t>ZEST JAB AQUA 32X3X100G</t>
  </si>
  <si>
    <t>CAMAY</t>
  </si>
  <si>
    <t>CAMAY JAB CLASICO 72X150G</t>
  </si>
  <si>
    <t>CAMAY JAB FLOR DE LOTO 72X150G</t>
  </si>
  <si>
    <t>CAMAY JAB JAZMIN 72X150G</t>
  </si>
  <si>
    <t>CAMAY JAB ORQUIDEA NEGRA 72X150G</t>
  </si>
  <si>
    <t>7506306240087</t>
  </si>
  <si>
    <t>SEDAL SH HIDRAT ANTI NUDOS 12X190ML</t>
  </si>
  <si>
    <t>DOVE DEO AER AP DERMO ACLARANT 12X89G</t>
  </si>
  <si>
    <t>DOVE DEO AER AP ORIGINAL 12X89G</t>
  </si>
  <si>
    <t>DOVE DEO AER AP CLEAR TONE 12X89G</t>
  </si>
  <si>
    <t>DOVE DEO AER AP CALMING 12X89G</t>
  </si>
  <si>
    <t>7506306311145</t>
  </si>
  <si>
    <t>SEDAL SH HIDRATACION LIGERA 12X650ML</t>
  </si>
  <si>
    <t>7506306311152</t>
  </si>
  <si>
    <t>SEDAL CR PEIN BRILLO Y SUAVIDAD 12X300ML</t>
  </si>
  <si>
    <t>7702006910576</t>
  </si>
  <si>
    <t>SEDAL SH CERAMIDAS 12X650ML</t>
  </si>
  <si>
    <t>7702006912167</t>
  </si>
  <si>
    <t>SEDAL SH CAIDA 12X650ML</t>
  </si>
  <si>
    <t>7702006912907</t>
  </si>
  <si>
    <t>SEDAL SH LISO PERFECTO 12X650ML</t>
  </si>
  <si>
    <t>7702006912938</t>
  </si>
  <si>
    <t>SEDAL SH RIZOS DEFINIDOS 12X650ML</t>
  </si>
  <si>
    <t>7791293006062</t>
  </si>
  <si>
    <t>SEDAL AC CERAMIDAS 12X650ML</t>
  </si>
  <si>
    <t>AXE DEO AER AP APOLLO 12X90G/152ML</t>
  </si>
  <si>
    <t>AXE DEO AER AP EXCITE 12X90G/152ML</t>
  </si>
  <si>
    <t>REXONA DEO AER AP V8 12X90G/150ML</t>
  </si>
  <si>
    <t>REXONA DEO AER AP XTRACOOL 12X90G/150ML</t>
  </si>
  <si>
    <t xml:space="preserve">REGULAR </t>
  </si>
  <si>
    <t>REXONA DEO AER AP ACTIVE 12X90G/150ML</t>
  </si>
  <si>
    <t>REXONA DEO AER AP FANATICS 12X90G/150ML</t>
  </si>
  <si>
    <t>AXE DEO AER AP GOLD TEMPT 12X90G/152ML</t>
  </si>
  <si>
    <t>REXONA DEO AER AP ANTIB 12X90G/150ML</t>
  </si>
  <si>
    <t>AXE DEO BS APOLLO 12X97G/150ML</t>
  </si>
  <si>
    <t>AXE DEO BS DARK TEMPT 12X97G/150ML</t>
  </si>
  <si>
    <t>AXE DEO BS EXCITE 12X97G/150ML</t>
  </si>
  <si>
    <t>AXE DEO BS FUSION 12X97G/150ML</t>
  </si>
  <si>
    <t>AXE DEO BS GOLD TEMPT 12X97G/150ML</t>
  </si>
  <si>
    <t>AXE DEO AER AP BLACK 12X90G/152ML</t>
  </si>
  <si>
    <t>AXE DEO BS BLACK 12X97G/150ML</t>
  </si>
  <si>
    <t>REXONA WOMEN AER AP ANTIB 12X90G/150ML</t>
  </si>
  <si>
    <t>REXONA DEO AER AP SEXY 12X90G/150ML</t>
  </si>
  <si>
    <t>REXONA DEO AER AP HAPPY 12X90G/150ML</t>
  </si>
  <si>
    <t>REXONA DEO AER AP POWDER 12X90G/150ML</t>
  </si>
  <si>
    <t>REXONA DEO AER AP ACT EMOT 12X90G/150ML</t>
  </si>
  <si>
    <t>REXONA DEO AER AP BAMBOO 12X90G/150ML</t>
  </si>
  <si>
    <t>REXONA WOMEN DEO AER AP INV 12X90G/150ML</t>
  </si>
  <si>
    <t>DOVE AER AP GO FRESH GRANADA &amp; VERBENA 12X89G / 150ML</t>
  </si>
  <si>
    <t>REXONA DEO AER EFFICIENT 12X153 ml</t>
  </si>
  <si>
    <t>AXE DEO BS GOLD WOOD 12X97G/150ML</t>
  </si>
  <si>
    <t>REXONA MEN DEO AER AP V8 12X62.5G/105ML</t>
  </si>
  <si>
    <t>REXONA WOMEN AER AP POWD D12X62.5G/105ML</t>
  </si>
  <si>
    <t>AXE DEO AER AP DARK TEMPT 12X90G/152ML</t>
  </si>
  <si>
    <t xml:space="preserve">BIO EXPERT </t>
  </si>
  <si>
    <t>EGO DEO ROL AP FRESH 12X45ML</t>
  </si>
  <si>
    <t>EGO DEO ROL AP FORCE 12X45ML</t>
  </si>
  <si>
    <t>077043103265</t>
  </si>
  <si>
    <t>ST IVES CR VITAMINA E 12X532ML</t>
  </si>
  <si>
    <t>PONDS CR S HUMECTANTE NUTRITIVA 12X400G</t>
  </si>
  <si>
    <t>SEDAL CR PEIN RIZOS DEFINIDOS 12X135ML</t>
  </si>
  <si>
    <t>SAVILE SH 2EN1 MIEL 12X750ML</t>
  </si>
  <si>
    <t>SAVILE DEO AER AP MANZANILLA 12X150ML</t>
  </si>
  <si>
    <t>EGO DEO AER BS FRESH 12X150ML</t>
  </si>
  <si>
    <t>EGO DEO AER BS FORCE 12X150ML</t>
  </si>
  <si>
    <t>SEDAL SH CRECIMIENTO SALUD 12X650ML</t>
  </si>
  <si>
    <t>SEDAL SH CRECIMIENTO SALUD 12X340ML</t>
  </si>
  <si>
    <t>SEDAL SH CRECIMIENTO SALUD 12X190ML</t>
  </si>
  <si>
    <t>SEDAL CR PEIN CRECIMIENTO SALUD 12X300ML</t>
  </si>
  <si>
    <t>SEDAL AC CRECIMIENTO SALUD 12X650ML</t>
  </si>
  <si>
    <t>7506306215559</t>
  </si>
  <si>
    <t>SAVILE GEL COLAGENO 24x250ML</t>
  </si>
  <si>
    <t>7506306215580</t>
  </si>
  <si>
    <t>SAVILE GEL KERATINA 24x250ML</t>
  </si>
  <si>
    <t>SEDAL SH BOMBA NUTRITION 12X650ML</t>
  </si>
  <si>
    <t>SEDAL SH BOMBA NUTRITION 12X340ML</t>
  </si>
  <si>
    <t>SEDAL CR PEIN BOMBA NUTRITION 12X300 ML</t>
  </si>
  <si>
    <t>SEDAL AC BOMBA NUTRITION 12X650ML</t>
  </si>
  <si>
    <t>CAMAY JAB CLASICO 24X5X100G</t>
  </si>
  <si>
    <t>REXONA WOMEN AER AP ANTIB I12X90G/150ML</t>
  </si>
  <si>
    <t>AXE DEO BS BLACK NIGHT 12X97G/150ML</t>
  </si>
  <si>
    <t>CÓD EAN</t>
  </si>
  <si>
    <t>CÓD SAP</t>
  </si>
  <si>
    <t>MARCA</t>
  </si>
  <si>
    <t>TIPO</t>
  </si>
  <si>
    <t>DESCRIPCION</t>
  </si>
  <si>
    <t>CONT</t>
  </si>
  <si>
    <t>UN</t>
  </si>
  <si>
    <t>PIEZAS/
CAJAS</t>
  </si>
  <si>
    <t>PRECIO UNITARIO (Sin IVA)</t>
  </si>
  <si>
    <t>PRECIO  x CAJA (sin IVA)</t>
  </si>
  <si>
    <t>DO</t>
  </si>
  <si>
    <t>ARB</t>
  </si>
  <si>
    <t>VILL</t>
  </si>
  <si>
    <t>ALL</t>
  </si>
  <si>
    <t>TOTAL</t>
  </si>
  <si>
    <t>CATALOGO UNILEVER</t>
  </si>
  <si>
    <t>ACTUALIZADO A JULIO 2019</t>
  </si>
  <si>
    <t>PEDIDO</t>
  </si>
  <si>
    <t xml:space="preserve">REXONA  </t>
  </si>
  <si>
    <t>ST. IVES</t>
  </si>
  <si>
    <t>JABONES</t>
  </si>
  <si>
    <t>GEL</t>
  </si>
  <si>
    <t>DH</t>
  </si>
  <si>
    <t>CERA</t>
  </si>
  <si>
    <t>SH</t>
  </si>
  <si>
    <t>AC</t>
  </si>
  <si>
    <t>CR</t>
  </si>
  <si>
    <t>DEO</t>
  </si>
  <si>
    <t>TALCO</t>
  </si>
  <si>
    <t>CR AFEITAR</t>
  </si>
  <si>
    <t>CREMA</t>
  </si>
  <si>
    <t>POLVO</t>
  </si>
  <si>
    <t>DESMAQ</t>
  </si>
  <si>
    <t>CREMA S</t>
  </si>
  <si>
    <t>CREMA BIO</t>
  </si>
  <si>
    <t>CREMA C</t>
  </si>
  <si>
    <t>CREMA CLAR</t>
  </si>
  <si>
    <t>CREMA REJ</t>
  </si>
  <si>
    <t>DEO H</t>
  </si>
  <si>
    <t>DEO M</t>
  </si>
  <si>
    <t>CPP</t>
  </si>
  <si>
    <t>SPRAY</t>
  </si>
  <si>
    <t>MOUSSE</t>
  </si>
  <si>
    <t>VASELINA</t>
  </si>
  <si>
    <t xml:space="preserve"> </t>
  </si>
  <si>
    <t>7506192506595</t>
  </si>
  <si>
    <t xml:space="preserve">EGO FOR MEN GEL ATTRACTION 12X450ML </t>
  </si>
  <si>
    <t>EGO GEL CONTROL CAIDA 12X450ML</t>
  </si>
  <si>
    <t>7506306215146</t>
  </si>
  <si>
    <t>SAVILE SPR ACEITE DE COCO 12X300ML</t>
  </si>
  <si>
    <t>067238891190</t>
  </si>
  <si>
    <t>ANGEL FACE NATURAL 2 11GR.</t>
  </si>
  <si>
    <t>ANGEL FACE TOPACIO 11 GR.</t>
  </si>
  <si>
    <t>JAB DOVE HIDRATACION FRESCA 4/100 GR</t>
  </si>
  <si>
    <t>JAB. DOVE HIDRATACION FRESCA 135 GR</t>
  </si>
  <si>
    <t>JAB. DOVE HUMECTACION SENSIBLE 75 GR</t>
  </si>
  <si>
    <t>JAB. DOVE LECHE DE COCO 135 GR</t>
  </si>
  <si>
    <t>D SAVILE ROL AP LIMON 12/45</t>
  </si>
  <si>
    <t>JABON DOVE CREAM OIL 135GR</t>
  </si>
  <si>
    <t>LA PETACA</t>
  </si>
  <si>
    <t>REXONA  EFFICIENT</t>
  </si>
  <si>
    <t>AXE DEO BS MARTIN GARRIX I 12X97G/150ML</t>
  </si>
  <si>
    <t>DOVE DEO R RENOVADOR 12X50ML</t>
  </si>
  <si>
    <t>DOVE DEO R DERMO ACLARANT 12X50ML</t>
  </si>
  <si>
    <t>BABY DOVE</t>
  </si>
  <si>
    <t>BIOEXPERT CR PEIN LISO PLAVEG 12X300ML</t>
  </si>
  <si>
    <t>7506192504799</t>
  </si>
  <si>
    <t>PEDIDO Y DISTRIBUCION MZO 2020</t>
  </si>
  <si>
    <t xml:space="preserve">REXONA DEO A CLINIC EXPERT CLEAN 55 ML </t>
  </si>
  <si>
    <t>REXONA DEO A CLINIC EXPERT CLASICO 55 ML</t>
  </si>
  <si>
    <t>AXE BS FLORES 12X105G</t>
  </si>
  <si>
    <t>105G</t>
  </si>
  <si>
    <t>AXE BS MOJITO 12X105G</t>
  </si>
  <si>
    <t>AXE DEO AER AP FLORES 12X95G</t>
  </si>
  <si>
    <t>95G</t>
  </si>
  <si>
    <t>AXE DEO AER AP MOJITO 12X95G</t>
  </si>
  <si>
    <t>DEO AXE BODYSPRAY ANARHY FOR HER 150ML</t>
  </si>
  <si>
    <t>DES. AXE ROLL ON ANARCHY ( WOMEN ) 50 ML</t>
  </si>
  <si>
    <t>JAB. ZETS NEUTRO SUAVE 150 GRS.</t>
  </si>
  <si>
    <t>CEDIS</t>
  </si>
  <si>
    <t>DM</t>
  </si>
  <si>
    <t xml:space="preserve"> DEO</t>
  </si>
  <si>
    <t xml:space="preserve">PEDIDO Y DISTRIBUCION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</si>
</sst>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b/>
      <sz val="8"/>
      <name val="Arial Narrow"/>
      <family val="2"/>
    </font>
    <font>
      <b/>
      <sz val="12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name val="Arial Narrow"/>
      <family val="2"/>
    </font>
    <font>
      <b/>
      <sz val="8"/>
      <name val="Arial"/>
      <family val="2"/>
    </font>
    <font>
      <sz val="10"/>
      <color theme="1"/>
      <name val="Unilever Illustrative Type"/>
    </font>
    <font>
      <sz val="11"/>
      <color rgb="FFFF0000"/>
      <name val="Calibri"/>
      <family val="2"/>
      <scheme val="minor"/>
    </font>
    <font>
      <b/>
      <sz val="9"/>
      <name val="Arial"/>
      <family val="2"/>
    </font>
    <font>
      <sz val="11"/>
      <color rgb="FF006100"/>
      <name val="Calibri"/>
      <family val="2"/>
      <scheme val="minor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7" fillId="2" borderId="0" applyNumberFormat="0" applyBorder="0" applyAlignment="0" applyProtection="0"/>
  </cellStyleXfs>
  <cellXfs count="101">
    <xf numFmtId="0" fontId="0" fillId="0" borderId="0" xfId="0"/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1" xfId="0" applyFont="1" applyFill="1" applyBorder="1" applyAlignment="1">
      <alignment vertical="center"/>
    </xf>
    <xf numFmtId="1" fontId="3" fillId="0" borderId="1" xfId="2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vertical="center"/>
    </xf>
    <xf numFmtId="1" fontId="2" fillId="0" borderId="1" xfId="2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left" vertical="center"/>
    </xf>
    <xf numFmtId="44" fontId="2" fillId="0" borderId="1" xfId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/>
    </xf>
    <xf numFmtId="0" fontId="7" fillId="0" borderId="1" xfId="2" applyFont="1" applyFill="1" applyBorder="1" applyAlignment="1">
      <alignment horizontal="center" vertical="center"/>
    </xf>
    <xf numFmtId="44" fontId="2" fillId="0" borderId="1" xfId="1" applyNumberFormat="1" applyFont="1" applyFill="1" applyBorder="1" applyAlignment="1">
      <alignment horizontal="right" vertical="center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9" fillId="0" borderId="1" xfId="0" applyFont="1" applyFill="1" applyBorder="1"/>
    <xf numFmtId="0" fontId="0" fillId="0" borderId="1" xfId="0" applyFill="1" applyBorder="1"/>
    <xf numFmtId="0" fontId="9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1" fontId="8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" fontId="6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44" fontId="6" fillId="0" borderId="5" xfId="8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 wrapText="1"/>
    </xf>
    <xf numFmtId="44" fontId="13" fillId="0" borderId="5" xfId="8" applyFont="1" applyFill="1" applyBorder="1" applyAlignment="1">
      <alignment horizontal="center" vertical="center" wrapText="1"/>
    </xf>
    <xf numFmtId="1" fontId="9" fillId="0" borderId="0" xfId="0" applyNumberFormat="1" applyFont="1" applyFill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7" fontId="10" fillId="0" borderId="0" xfId="0" applyNumberFormat="1" applyFont="1" applyFill="1" applyAlignment="1">
      <alignment horizontal="center"/>
    </xf>
    <xf numFmtId="1" fontId="7" fillId="0" borderId="1" xfId="2" applyNumberFormat="1" applyFont="1" applyFill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164" fontId="9" fillId="0" borderId="0" xfId="0" applyNumberFormat="1" applyFont="1" applyFill="1"/>
    <xf numFmtId="164" fontId="13" fillId="0" borderId="5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horizontal="right" vertical="center"/>
    </xf>
    <xf numFmtId="44" fontId="0" fillId="0" borderId="1" xfId="0" applyNumberFormat="1" applyFill="1" applyBorder="1"/>
    <xf numFmtId="0" fontId="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center"/>
    </xf>
    <xf numFmtId="164" fontId="9" fillId="0" borderId="1" xfId="0" applyNumberFormat="1" applyFont="1" applyFill="1" applyBorder="1"/>
    <xf numFmtId="0" fontId="15" fillId="0" borderId="0" xfId="0" applyFont="1" applyFill="1"/>
    <xf numFmtId="44" fontId="0" fillId="0" borderId="0" xfId="0" applyNumberFormat="1" applyFill="1"/>
    <xf numFmtId="44" fontId="9" fillId="0" borderId="1" xfId="0" applyNumberFormat="1" applyFont="1" applyFill="1" applyBorder="1"/>
    <xf numFmtId="0" fontId="7" fillId="0" borderId="0" xfId="0" applyFont="1" applyFill="1" applyAlignment="1">
      <alignment vertical="center"/>
    </xf>
    <xf numFmtId="2" fontId="0" fillId="0" borderId="1" xfId="0" applyNumberForma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1" fontId="16" fillId="0" borderId="5" xfId="8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left" vertical="center"/>
    </xf>
    <xf numFmtId="1" fontId="16" fillId="3" borderId="5" xfId="8" applyNumberFormat="1" applyFont="1" applyFill="1" applyBorder="1" applyAlignment="1">
      <alignment horizontal="center" vertical="center" wrapText="1"/>
    </xf>
    <xf numFmtId="1" fontId="9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0" fillId="3" borderId="0" xfId="0" applyFill="1"/>
    <xf numFmtId="1" fontId="9" fillId="3" borderId="1" xfId="0" applyNumberFormat="1" applyFont="1" applyFill="1" applyBorder="1" applyAlignment="1">
      <alignment horizontal="center"/>
    </xf>
    <xf numFmtId="1" fontId="9" fillId="3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4" fontId="9" fillId="0" borderId="0" xfId="0" applyNumberFormat="1" applyFont="1" applyFill="1" applyAlignment="1">
      <alignment horizontal="center"/>
    </xf>
    <xf numFmtId="44" fontId="2" fillId="0" borderId="1" xfId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44" fontId="2" fillId="0" borderId="1" xfId="1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44" fontId="0" fillId="0" borderId="1" xfId="0" applyNumberForma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1" fontId="0" fillId="0" borderId="0" xfId="0" applyNumberFormat="1" applyFont="1" applyFill="1" applyBorder="1" applyAlignment="1">
      <alignment horizontal="center"/>
    </xf>
    <xf numFmtId="44" fontId="9" fillId="0" borderId="1" xfId="0" applyNumberFormat="1" applyFont="1" applyFill="1" applyBorder="1" applyAlignment="1">
      <alignment horizontal="center"/>
    </xf>
    <xf numFmtId="44" fontId="0" fillId="0" borderId="0" xfId="0" applyNumberFormat="1" applyFill="1" applyAlignment="1">
      <alignment horizontal="center"/>
    </xf>
    <xf numFmtId="1" fontId="17" fillId="2" borderId="1" xfId="12" applyNumberFormat="1" applyBorder="1" applyAlignment="1">
      <alignment horizontal="center" vertical="center"/>
    </xf>
    <xf numFmtId="1" fontId="17" fillId="2" borderId="1" xfId="12" applyNumberFormat="1" applyBorder="1" applyAlignment="1">
      <alignment horizontal="center"/>
    </xf>
    <xf numFmtId="1" fontId="17" fillId="2" borderId="0" xfId="12" applyNumberFormat="1" applyBorder="1" applyAlignment="1">
      <alignment horizontal="center" vertical="center"/>
    </xf>
    <xf numFmtId="1" fontId="17" fillId="2" borderId="0" xfId="12" applyNumberFormat="1" applyBorder="1" applyAlignment="1">
      <alignment horizontal="center"/>
    </xf>
    <xf numFmtId="0" fontId="17" fillId="2" borderId="1" xfId="12" applyBorder="1" applyAlignment="1">
      <alignment horizontal="center"/>
    </xf>
    <xf numFmtId="0" fontId="17" fillId="2" borderId="0" xfId="12" applyBorder="1" applyAlignment="1">
      <alignment horizontal="center"/>
    </xf>
    <xf numFmtId="0" fontId="18" fillId="0" borderId="0" xfId="0" applyFont="1" applyFill="1" applyAlignment="1">
      <alignment horizontal="center"/>
    </xf>
    <xf numFmtId="1" fontId="6" fillId="0" borderId="2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wrapText="1"/>
    </xf>
    <xf numFmtId="1" fontId="6" fillId="0" borderId="4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1" fontId="9" fillId="0" borderId="5" xfId="12" applyNumberFormat="1" applyFont="1" applyFill="1" applyBorder="1" applyAlignment="1">
      <alignment horizontal="center" vertical="center" wrapText="1"/>
    </xf>
    <xf numFmtId="1" fontId="9" fillId="0" borderId="1" xfId="12" applyNumberFormat="1" applyFont="1" applyFill="1" applyBorder="1" applyAlignment="1">
      <alignment horizontal="center" vertical="center"/>
    </xf>
    <xf numFmtId="1" fontId="9" fillId="0" borderId="1" xfId="12" applyNumberFormat="1" applyFont="1" applyFill="1" applyBorder="1" applyAlignment="1">
      <alignment horizontal="center"/>
    </xf>
    <xf numFmtId="0" fontId="9" fillId="0" borderId="1" xfId="12" applyFont="1" applyFill="1" applyBorder="1" applyAlignment="1">
      <alignment horizontal="center"/>
    </xf>
    <xf numFmtId="0" fontId="9" fillId="0" borderId="0" xfId="12" applyFont="1" applyFill="1" applyBorder="1" applyAlignment="1">
      <alignment horizontal="center"/>
    </xf>
    <xf numFmtId="1" fontId="9" fillId="0" borderId="0" xfId="12" applyNumberFormat="1" applyFont="1" applyFill="1" applyBorder="1" applyAlignment="1">
      <alignment horizontal="center"/>
    </xf>
    <xf numFmtId="1" fontId="9" fillId="0" borderId="0" xfId="12" applyNumberFormat="1" applyFont="1" applyFill="1" applyBorder="1" applyAlignment="1">
      <alignment horizontal="center" vertical="center"/>
    </xf>
    <xf numFmtId="1" fontId="9" fillId="0" borderId="0" xfId="12" applyNumberFormat="1" applyFont="1" applyFill="1" applyAlignment="1">
      <alignment horizontal="center" vertical="center"/>
    </xf>
  </cellXfs>
  <cellStyles count="13">
    <cellStyle name="AFE 2" xfId="2"/>
    <cellStyle name="Buena" xfId="12" builtinId="26"/>
    <cellStyle name="Currency 2" xfId="8"/>
    <cellStyle name="Millares 2" xfId="10"/>
    <cellStyle name="Moneda" xfId="1" builtinId="4"/>
    <cellStyle name="Moneda 2" xfId="3"/>
    <cellStyle name="Moneda 2 2 2 2 2" xfId="6"/>
    <cellStyle name="Moneda 2 7" xfId="7"/>
    <cellStyle name="Moneda 8" xfId="5"/>
    <cellStyle name="Normal" xfId="0" builtinId="0"/>
    <cellStyle name="Normal 10 3" xfId="11"/>
    <cellStyle name="Normal 2" xfId="4"/>
    <cellStyle name="Porcentual 2" xfId="9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U690"/>
  <sheetViews>
    <sheetView tabSelected="1" workbookViewId="0">
      <pane ySplit="7" topLeftCell="A9" activePane="bottomLeft" state="frozen"/>
      <selection pane="bottomLeft" activeCell="AI354" sqref="C5:AI354"/>
    </sheetView>
  </sheetViews>
  <sheetFormatPr baseColWidth="10" defaultColWidth="11.5703125" defaultRowHeight="16.5" customHeight="1"/>
  <cols>
    <col min="1" max="1" width="6.28515625" style="16" hidden="1" customWidth="1"/>
    <col min="2" max="2" width="9" style="16" hidden="1" customWidth="1"/>
    <col min="3" max="3" width="23" style="16" customWidth="1"/>
    <col min="4" max="4" width="9" style="16" hidden="1" customWidth="1"/>
    <col min="5" max="5" width="12.7109375" style="15" hidden="1" customWidth="1"/>
    <col min="6" max="6" width="13" style="15" hidden="1" customWidth="1"/>
    <col min="7" max="7" width="60.85546875" style="20" bestFit="1" customWidth="1"/>
    <col min="8" max="8" width="5.42578125" style="15" hidden="1" customWidth="1"/>
    <col min="9" max="9" width="3.7109375" style="15" hidden="1" customWidth="1"/>
    <col min="10" max="10" width="6.85546875" style="16" bestFit="1" customWidth="1"/>
    <col min="11" max="11" width="8.140625" style="16" hidden="1" customWidth="1"/>
    <col min="12" max="12" width="6.5703125" style="68" hidden="1" customWidth="1"/>
    <col min="13" max="13" width="10.28515625" style="16" hidden="1" customWidth="1"/>
    <col min="14" max="15" width="4" style="16" hidden="1" customWidth="1"/>
    <col min="16" max="16" width="4.7109375" style="16" hidden="1" customWidth="1"/>
    <col min="17" max="17" width="7.7109375" style="100" customWidth="1"/>
    <col min="18" max="18" width="5" style="33" hidden="1" customWidth="1"/>
    <col min="19" max="19" width="6" style="33" hidden="1" customWidth="1"/>
    <col min="20" max="20" width="5" style="33" hidden="1" customWidth="1"/>
    <col min="21" max="21" width="6.140625" style="100" customWidth="1"/>
    <col min="22" max="22" width="3.140625" style="33" hidden="1" customWidth="1"/>
    <col min="23" max="24" width="5" style="33" hidden="1" customWidth="1"/>
    <col min="25" max="25" width="7.42578125" style="100" customWidth="1"/>
    <col min="26" max="26" width="5" style="33" hidden="1" customWidth="1"/>
    <col min="27" max="27" width="6" style="33" hidden="1" customWidth="1"/>
    <col min="28" max="28" width="5" style="33" hidden="1" customWidth="1"/>
    <col min="29" max="29" width="6.5703125" style="100" customWidth="1"/>
    <col min="30" max="32" width="4.140625" style="33" hidden="1" customWidth="1"/>
    <col min="33" max="33" width="7.5703125" style="100" customWidth="1"/>
    <col min="34" max="34" width="7.5703125" style="33" hidden="1" customWidth="1"/>
    <col min="35" max="35" width="8.42578125" style="100" customWidth="1"/>
    <col min="36" max="36" width="14.5703125" style="75" hidden="1" customWidth="1"/>
    <col min="37" max="37" width="14.5703125" style="16" hidden="1" customWidth="1"/>
    <col min="38" max="39" width="14.5703125" style="15" hidden="1" customWidth="1"/>
    <col min="40" max="42" width="14.5703125" style="15" customWidth="1"/>
    <col min="43" max="16384" width="11.5703125" style="15"/>
  </cols>
  <sheetData>
    <row r="1" spans="1:41" ht="23.25" customHeight="1"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spans="1:41" ht="23.25" customHeight="1">
      <c r="C2" s="92" t="s">
        <v>491</v>
      </c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</row>
    <row r="3" spans="1:41" ht="23.25" customHeight="1">
      <c r="C3" s="36" t="s">
        <v>520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 spans="1:41" ht="23.25" customHeight="1"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 spans="1:41" ht="23.25" customHeight="1">
      <c r="C5" s="88" t="s">
        <v>558</v>
      </c>
      <c r="D5" s="88"/>
      <c r="E5" s="88"/>
      <c r="F5" s="88"/>
      <c r="G5" s="88"/>
      <c r="H5" s="88"/>
      <c r="I5" s="88"/>
      <c r="J5" s="88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 spans="1:41" ht="23.25" customHeight="1">
      <c r="Q6" s="89" t="s">
        <v>493</v>
      </c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1"/>
    </row>
    <row r="7" spans="1:41" s="17" customFormat="1" ht="28.5" customHeight="1">
      <c r="C7" s="25" t="s">
        <v>476</v>
      </c>
      <c r="D7" s="26" t="s">
        <v>477</v>
      </c>
      <c r="E7" s="26" t="s">
        <v>478</v>
      </c>
      <c r="F7" s="26" t="s">
        <v>479</v>
      </c>
      <c r="G7" s="27" t="s">
        <v>480</v>
      </c>
      <c r="H7" s="31" t="s">
        <v>481</v>
      </c>
      <c r="I7" s="31" t="s">
        <v>482</v>
      </c>
      <c r="J7" s="31" t="s">
        <v>483</v>
      </c>
      <c r="K7" s="31" t="s">
        <v>484</v>
      </c>
      <c r="L7" s="41"/>
      <c r="M7" s="32" t="s">
        <v>485</v>
      </c>
      <c r="N7" s="32"/>
      <c r="O7" s="28"/>
      <c r="P7" s="28"/>
      <c r="Q7" s="93" t="s">
        <v>486</v>
      </c>
      <c r="R7" s="57"/>
      <c r="S7" s="57"/>
      <c r="T7" s="57"/>
      <c r="U7" s="93" t="s">
        <v>487</v>
      </c>
      <c r="V7" s="57"/>
      <c r="W7" s="57"/>
      <c r="X7" s="57"/>
      <c r="Y7" s="93" t="s">
        <v>488</v>
      </c>
      <c r="Z7" s="57"/>
      <c r="AA7" s="57"/>
      <c r="AB7" s="57"/>
      <c r="AC7" s="93" t="s">
        <v>489</v>
      </c>
      <c r="AD7" s="57"/>
      <c r="AE7" s="57"/>
      <c r="AF7" s="57"/>
      <c r="AG7" s="93" t="s">
        <v>535</v>
      </c>
      <c r="AH7" s="57" t="s">
        <v>555</v>
      </c>
      <c r="AI7" s="93" t="s">
        <v>490</v>
      </c>
      <c r="AJ7" s="75"/>
    </row>
    <row r="8" spans="1:41" ht="16.5" hidden="1" customHeight="1">
      <c r="A8" s="3">
        <v>1</v>
      </c>
      <c r="B8" s="29"/>
      <c r="C8" s="22" t="s">
        <v>4</v>
      </c>
      <c r="D8" s="23"/>
      <c r="E8" s="23"/>
      <c r="F8" s="23"/>
      <c r="G8" s="24"/>
      <c r="H8" s="23"/>
      <c r="I8" s="23"/>
      <c r="J8" s="23"/>
      <c r="K8" s="23"/>
      <c r="L8" s="72"/>
      <c r="M8" s="23"/>
      <c r="N8" s="23"/>
      <c r="O8" s="23"/>
      <c r="P8" s="23"/>
      <c r="Q8" s="82"/>
      <c r="R8" s="34"/>
      <c r="S8" s="34"/>
      <c r="T8" s="34"/>
      <c r="U8" s="82"/>
      <c r="V8" s="34"/>
      <c r="W8" s="34"/>
      <c r="X8" s="34"/>
      <c r="Y8" s="82"/>
      <c r="Z8" s="34"/>
      <c r="AA8" s="34"/>
      <c r="AB8" s="34"/>
      <c r="AC8" s="82"/>
      <c r="AD8" s="34"/>
      <c r="AE8" s="34"/>
      <c r="AF8" s="34"/>
      <c r="AG8" s="82"/>
      <c r="AH8" s="34"/>
      <c r="AI8" s="82"/>
      <c r="AJ8" s="23"/>
    </row>
    <row r="9" spans="1:41" s="1" customFormat="1" ht="16.5" customHeight="1">
      <c r="A9" s="3">
        <v>2</v>
      </c>
      <c r="B9" s="29" t="s">
        <v>498</v>
      </c>
      <c r="C9" s="6">
        <v>75048105</v>
      </c>
      <c r="D9" s="9">
        <v>67650793</v>
      </c>
      <c r="E9" s="8" t="s">
        <v>4</v>
      </c>
      <c r="F9" s="9" t="s">
        <v>14</v>
      </c>
      <c r="G9" s="10" t="s">
        <v>17</v>
      </c>
      <c r="H9" s="8">
        <v>50</v>
      </c>
      <c r="I9" s="9" t="s">
        <v>3</v>
      </c>
      <c r="J9" s="9">
        <v>12</v>
      </c>
      <c r="K9" s="69">
        <v>25.583333333333332</v>
      </c>
      <c r="L9" s="70"/>
      <c r="M9" s="69">
        <v>307</v>
      </c>
      <c r="N9" s="35">
        <v>27</v>
      </c>
      <c r="O9" s="35">
        <v>9</v>
      </c>
      <c r="P9" s="35">
        <v>18</v>
      </c>
      <c r="Q9" s="94">
        <f>P9/J9</f>
        <v>1.5</v>
      </c>
      <c r="R9" s="35">
        <v>5</v>
      </c>
      <c r="S9" s="35">
        <v>24</v>
      </c>
      <c r="T9" s="35">
        <v>-19</v>
      </c>
      <c r="U9" s="94"/>
      <c r="V9" s="35">
        <v>9</v>
      </c>
      <c r="W9" s="35">
        <v>16</v>
      </c>
      <c r="X9" s="35">
        <v>-7</v>
      </c>
      <c r="Y9" s="94"/>
      <c r="Z9" s="35">
        <v>17</v>
      </c>
      <c r="AA9" s="35">
        <v>16</v>
      </c>
      <c r="AB9" s="35">
        <v>1</v>
      </c>
      <c r="AC9" s="95">
        <v>1</v>
      </c>
      <c r="AD9" s="35"/>
      <c r="AE9" s="35"/>
      <c r="AF9" s="34"/>
      <c r="AG9" s="96">
        <v>0</v>
      </c>
      <c r="AH9" s="76">
        <v>12</v>
      </c>
      <c r="AI9" s="95">
        <f t="shared" ref="AI9:AI36" si="0">Q9+U9+Y9+AC9+AG9</f>
        <v>2.5</v>
      </c>
      <c r="AJ9" s="77">
        <f t="shared" ref="AJ9:AJ40" si="1">AI9*M9</f>
        <v>767.5</v>
      </c>
      <c r="AK9" s="16"/>
      <c r="AL9" s="15"/>
      <c r="AM9" s="15"/>
      <c r="AN9" s="15"/>
      <c r="AO9" s="15"/>
    </row>
    <row r="10" spans="1:41" s="1" customFormat="1" ht="16.5" customHeight="1">
      <c r="A10" s="3">
        <v>3</v>
      </c>
      <c r="B10" s="29" t="s">
        <v>498</v>
      </c>
      <c r="C10" s="6">
        <v>78924574</v>
      </c>
      <c r="D10" s="9">
        <v>67653174</v>
      </c>
      <c r="E10" s="8" t="s">
        <v>4</v>
      </c>
      <c r="F10" s="9" t="s">
        <v>1</v>
      </c>
      <c r="G10" s="10" t="s">
        <v>56</v>
      </c>
      <c r="H10" s="8">
        <v>53</v>
      </c>
      <c r="I10" s="9" t="s">
        <v>3</v>
      </c>
      <c r="J10" s="9">
        <v>12</v>
      </c>
      <c r="K10" s="69">
        <v>25.583333333333332</v>
      </c>
      <c r="L10" s="70"/>
      <c r="M10" s="69">
        <v>307</v>
      </c>
      <c r="N10" s="35">
        <v>13</v>
      </c>
      <c r="O10" s="35">
        <v>57</v>
      </c>
      <c r="P10" s="35">
        <v>-44</v>
      </c>
      <c r="Q10" s="94"/>
      <c r="R10" s="35">
        <v>10</v>
      </c>
      <c r="S10" s="35">
        <v>27</v>
      </c>
      <c r="T10" s="35">
        <v>-17</v>
      </c>
      <c r="U10" s="94"/>
      <c r="V10" s="35">
        <v>14</v>
      </c>
      <c r="W10" s="35">
        <v>10</v>
      </c>
      <c r="X10" s="35">
        <v>4</v>
      </c>
      <c r="Y10" s="94">
        <v>1</v>
      </c>
      <c r="Z10" s="35">
        <v>24</v>
      </c>
      <c r="AA10" s="35">
        <v>19</v>
      </c>
      <c r="AB10" s="35">
        <v>5</v>
      </c>
      <c r="AC10" s="95">
        <v>1</v>
      </c>
      <c r="AD10" s="35"/>
      <c r="AE10" s="35"/>
      <c r="AF10" s="34"/>
      <c r="AG10" s="96">
        <v>0</v>
      </c>
      <c r="AH10" s="76">
        <v>12</v>
      </c>
      <c r="AI10" s="95">
        <f t="shared" si="0"/>
        <v>2</v>
      </c>
      <c r="AJ10" s="77">
        <f t="shared" si="1"/>
        <v>614</v>
      </c>
      <c r="AK10" s="16"/>
      <c r="AL10" s="15"/>
      <c r="AM10" s="15"/>
      <c r="AN10" s="15"/>
      <c r="AO10" s="15"/>
    </row>
    <row r="11" spans="1:41" s="1" customFormat="1" ht="16.5" customHeight="1">
      <c r="A11" s="3">
        <v>4</v>
      </c>
      <c r="B11" s="29" t="s">
        <v>498</v>
      </c>
      <c r="C11" s="6">
        <v>75048099</v>
      </c>
      <c r="D11" s="9">
        <v>67653383</v>
      </c>
      <c r="E11" s="8" t="s">
        <v>4</v>
      </c>
      <c r="F11" s="9" t="s">
        <v>14</v>
      </c>
      <c r="G11" s="10" t="s">
        <v>16</v>
      </c>
      <c r="H11" s="8">
        <v>54</v>
      </c>
      <c r="I11" s="9" t="s">
        <v>3</v>
      </c>
      <c r="J11" s="9">
        <v>12</v>
      </c>
      <c r="K11" s="69">
        <v>30</v>
      </c>
      <c r="L11" s="70"/>
      <c r="M11" s="69">
        <v>360</v>
      </c>
      <c r="N11" s="35">
        <v>9</v>
      </c>
      <c r="O11" s="35">
        <v>22</v>
      </c>
      <c r="P11" s="35">
        <v>-13</v>
      </c>
      <c r="Q11" s="94"/>
      <c r="R11" s="35">
        <v>11</v>
      </c>
      <c r="S11" s="35">
        <v>19</v>
      </c>
      <c r="T11" s="35">
        <v>-8</v>
      </c>
      <c r="U11" s="94"/>
      <c r="V11" s="35"/>
      <c r="W11" s="35">
        <v>0</v>
      </c>
      <c r="X11" s="35">
        <v>0</v>
      </c>
      <c r="Y11" s="94"/>
      <c r="Z11" s="35">
        <v>8</v>
      </c>
      <c r="AA11" s="35">
        <v>18</v>
      </c>
      <c r="AB11" s="35">
        <v>-10</v>
      </c>
      <c r="AC11" s="95">
        <v>1</v>
      </c>
      <c r="AD11" s="35"/>
      <c r="AE11" s="35"/>
      <c r="AF11" s="34"/>
      <c r="AG11" s="96">
        <v>0</v>
      </c>
      <c r="AH11" s="76">
        <v>12</v>
      </c>
      <c r="AI11" s="95">
        <f t="shared" si="0"/>
        <v>1</v>
      </c>
      <c r="AJ11" s="77">
        <f t="shared" si="1"/>
        <v>360</v>
      </c>
      <c r="AK11" s="16"/>
      <c r="AL11" s="15"/>
      <c r="AM11" s="15"/>
      <c r="AN11" s="15"/>
      <c r="AO11" s="15"/>
    </row>
    <row r="12" spans="1:41" s="4" customFormat="1" ht="16.5" customHeight="1">
      <c r="A12" s="3">
        <v>5</v>
      </c>
      <c r="B12" s="29" t="s">
        <v>498</v>
      </c>
      <c r="C12" s="6">
        <v>78009233</v>
      </c>
      <c r="D12" s="9">
        <v>67653395</v>
      </c>
      <c r="E12" s="8" t="s">
        <v>4</v>
      </c>
      <c r="F12" s="9" t="s">
        <v>1</v>
      </c>
      <c r="G12" s="10" t="s">
        <v>51</v>
      </c>
      <c r="H12" s="8">
        <v>54</v>
      </c>
      <c r="I12" s="9" t="s">
        <v>3</v>
      </c>
      <c r="J12" s="9">
        <v>12</v>
      </c>
      <c r="K12" s="69">
        <v>30</v>
      </c>
      <c r="L12" s="70"/>
      <c r="M12" s="69">
        <v>360</v>
      </c>
      <c r="N12" s="35">
        <v>10</v>
      </c>
      <c r="O12" s="35">
        <v>14</v>
      </c>
      <c r="P12" s="35">
        <v>-4</v>
      </c>
      <c r="Q12" s="94">
        <v>1</v>
      </c>
      <c r="R12" s="35">
        <v>17</v>
      </c>
      <c r="S12" s="35">
        <v>15</v>
      </c>
      <c r="T12" s="35">
        <v>2</v>
      </c>
      <c r="U12" s="95">
        <v>1</v>
      </c>
      <c r="V12" s="35">
        <v>8</v>
      </c>
      <c r="W12" s="35">
        <v>17</v>
      </c>
      <c r="X12" s="35">
        <v>-9</v>
      </c>
      <c r="Y12" s="94"/>
      <c r="Z12" s="35">
        <v>17</v>
      </c>
      <c r="AA12" s="35">
        <v>19</v>
      </c>
      <c r="AB12" s="35">
        <v>-2</v>
      </c>
      <c r="AC12" s="95">
        <v>1</v>
      </c>
      <c r="AD12" s="35"/>
      <c r="AE12" s="35"/>
      <c r="AF12" s="34"/>
      <c r="AG12" s="96">
        <v>1</v>
      </c>
      <c r="AH12" s="76">
        <v>0</v>
      </c>
      <c r="AI12" s="95">
        <f t="shared" si="0"/>
        <v>4</v>
      </c>
      <c r="AJ12" s="77">
        <f t="shared" si="1"/>
        <v>1440</v>
      </c>
      <c r="AK12" s="78"/>
      <c r="AL12" s="1"/>
      <c r="AM12" s="1"/>
      <c r="AN12" s="1"/>
      <c r="AO12" s="15"/>
    </row>
    <row r="13" spans="1:41" s="1" customFormat="1" ht="16.5" customHeight="1">
      <c r="A13" s="3">
        <v>6</v>
      </c>
      <c r="B13" s="29" t="s">
        <v>498</v>
      </c>
      <c r="C13" s="6">
        <v>75025939</v>
      </c>
      <c r="D13" s="9">
        <v>67653388</v>
      </c>
      <c r="E13" s="8" t="s">
        <v>4</v>
      </c>
      <c r="F13" s="9" t="s">
        <v>1</v>
      </c>
      <c r="G13" s="10" t="s">
        <v>6</v>
      </c>
      <c r="H13" s="8">
        <v>54</v>
      </c>
      <c r="I13" s="9" t="s">
        <v>3</v>
      </c>
      <c r="J13" s="9">
        <v>12</v>
      </c>
      <c r="K13" s="69">
        <v>30</v>
      </c>
      <c r="L13" s="70"/>
      <c r="M13" s="69">
        <v>360</v>
      </c>
      <c r="N13" s="35">
        <v>22</v>
      </c>
      <c r="O13" s="35">
        <v>9</v>
      </c>
      <c r="P13" s="35">
        <v>13</v>
      </c>
      <c r="Q13" s="94">
        <f>P13/J13</f>
        <v>1.0833333333333333</v>
      </c>
      <c r="R13" s="35">
        <v>24</v>
      </c>
      <c r="S13" s="35">
        <v>9</v>
      </c>
      <c r="T13" s="35">
        <v>15</v>
      </c>
      <c r="U13" s="95">
        <v>2</v>
      </c>
      <c r="V13" s="35">
        <v>7</v>
      </c>
      <c r="W13" s="35">
        <v>13</v>
      </c>
      <c r="X13" s="35">
        <v>-6</v>
      </c>
      <c r="Y13" s="94">
        <v>1</v>
      </c>
      <c r="Z13" s="35">
        <v>6</v>
      </c>
      <c r="AA13" s="35">
        <v>30</v>
      </c>
      <c r="AB13" s="35">
        <v>-24</v>
      </c>
      <c r="AC13" s="95"/>
      <c r="AD13" s="35"/>
      <c r="AE13" s="35"/>
      <c r="AF13" s="34"/>
      <c r="AG13" s="96">
        <v>0</v>
      </c>
      <c r="AH13" s="76">
        <v>12</v>
      </c>
      <c r="AI13" s="95">
        <f t="shared" si="0"/>
        <v>4.083333333333333</v>
      </c>
      <c r="AJ13" s="77">
        <f t="shared" si="1"/>
        <v>1470</v>
      </c>
      <c r="AK13" s="16"/>
      <c r="AL13" s="15"/>
      <c r="AM13" s="15"/>
      <c r="AN13" s="15"/>
      <c r="AO13" s="15"/>
    </row>
    <row r="14" spans="1:41" s="4" customFormat="1" ht="16.5" customHeight="1">
      <c r="A14" s="3">
        <v>7</v>
      </c>
      <c r="B14" s="29" t="s">
        <v>498</v>
      </c>
      <c r="C14" s="6">
        <v>75035778</v>
      </c>
      <c r="D14" s="9">
        <v>67653393</v>
      </c>
      <c r="E14" s="8" t="s">
        <v>4</v>
      </c>
      <c r="F14" s="9" t="s">
        <v>1</v>
      </c>
      <c r="G14" s="10" t="s">
        <v>8</v>
      </c>
      <c r="H14" s="8">
        <v>54</v>
      </c>
      <c r="I14" s="9" t="s">
        <v>3</v>
      </c>
      <c r="J14" s="9">
        <v>12</v>
      </c>
      <c r="K14" s="69">
        <v>30</v>
      </c>
      <c r="L14" s="70"/>
      <c r="M14" s="69">
        <v>360</v>
      </c>
      <c r="N14" s="35">
        <v>13</v>
      </c>
      <c r="O14" s="35">
        <v>12</v>
      </c>
      <c r="P14" s="35">
        <v>1</v>
      </c>
      <c r="Q14" s="94">
        <v>1</v>
      </c>
      <c r="R14" s="35">
        <v>9</v>
      </c>
      <c r="S14" s="35">
        <v>14</v>
      </c>
      <c r="T14" s="35">
        <v>-5</v>
      </c>
      <c r="U14" s="95">
        <v>1</v>
      </c>
      <c r="V14" s="35">
        <v>3</v>
      </c>
      <c r="W14" s="35">
        <v>9</v>
      </c>
      <c r="X14" s="35">
        <v>-6</v>
      </c>
      <c r="Y14" s="94">
        <v>1</v>
      </c>
      <c r="Z14" s="35">
        <v>12</v>
      </c>
      <c r="AA14" s="35">
        <v>18</v>
      </c>
      <c r="AB14" s="35">
        <v>-6</v>
      </c>
      <c r="AC14" s="95">
        <v>1</v>
      </c>
      <c r="AD14" s="35"/>
      <c r="AE14" s="35"/>
      <c r="AF14" s="34"/>
      <c r="AG14" s="96">
        <v>0</v>
      </c>
      <c r="AH14" s="76">
        <v>12</v>
      </c>
      <c r="AI14" s="95">
        <f t="shared" si="0"/>
        <v>4</v>
      </c>
      <c r="AJ14" s="77">
        <f t="shared" si="1"/>
        <v>1440</v>
      </c>
      <c r="AK14" s="75"/>
      <c r="AO14" s="15"/>
    </row>
    <row r="15" spans="1:41" s="1" customFormat="1" ht="16.5" customHeight="1">
      <c r="A15" s="3">
        <v>8</v>
      </c>
      <c r="B15" s="29" t="s">
        <v>498</v>
      </c>
      <c r="C15" s="6">
        <v>75043308</v>
      </c>
      <c r="D15" s="9">
        <v>67653382</v>
      </c>
      <c r="E15" s="8" t="s">
        <v>4</v>
      </c>
      <c r="F15" s="9" t="s">
        <v>1</v>
      </c>
      <c r="G15" s="10" t="s">
        <v>9</v>
      </c>
      <c r="H15" s="8">
        <v>54</v>
      </c>
      <c r="I15" s="9" t="s">
        <v>3</v>
      </c>
      <c r="J15" s="9">
        <v>12</v>
      </c>
      <c r="K15" s="69">
        <v>30</v>
      </c>
      <c r="L15" s="70"/>
      <c r="M15" s="69">
        <v>360</v>
      </c>
      <c r="N15" s="35">
        <v>9</v>
      </c>
      <c r="O15" s="35">
        <v>13</v>
      </c>
      <c r="P15" s="35">
        <v>-4</v>
      </c>
      <c r="Q15" s="94">
        <v>1</v>
      </c>
      <c r="R15" s="35">
        <v>11</v>
      </c>
      <c r="S15" s="35">
        <v>1</v>
      </c>
      <c r="T15" s="35">
        <v>10</v>
      </c>
      <c r="U15" s="95">
        <v>1</v>
      </c>
      <c r="V15" s="35">
        <v>4</v>
      </c>
      <c r="W15" s="35">
        <v>8</v>
      </c>
      <c r="X15" s="35">
        <v>-4</v>
      </c>
      <c r="Y15" s="94">
        <v>1</v>
      </c>
      <c r="Z15" s="35">
        <v>7</v>
      </c>
      <c r="AA15" s="35">
        <v>5</v>
      </c>
      <c r="AB15" s="35">
        <v>2</v>
      </c>
      <c r="AC15" s="95">
        <v>1</v>
      </c>
      <c r="AD15" s="35"/>
      <c r="AE15" s="35"/>
      <c r="AF15" s="34"/>
      <c r="AG15" s="96">
        <v>1</v>
      </c>
      <c r="AH15" s="76">
        <v>0</v>
      </c>
      <c r="AI15" s="95">
        <f t="shared" si="0"/>
        <v>5</v>
      </c>
      <c r="AJ15" s="77">
        <f t="shared" si="1"/>
        <v>1800</v>
      </c>
      <c r="AK15" s="16"/>
      <c r="AL15" s="15"/>
      <c r="AM15" s="15"/>
      <c r="AN15" s="15"/>
      <c r="AO15" s="15"/>
    </row>
    <row r="16" spans="1:41" s="1" customFormat="1" ht="16.5" customHeight="1">
      <c r="A16" s="3">
        <v>9</v>
      </c>
      <c r="B16" s="29" t="s">
        <v>498</v>
      </c>
      <c r="C16" s="6">
        <v>75060190</v>
      </c>
      <c r="D16" s="9">
        <v>67653398</v>
      </c>
      <c r="E16" s="8" t="s">
        <v>4</v>
      </c>
      <c r="F16" s="9" t="s">
        <v>1</v>
      </c>
      <c r="G16" s="10" t="s">
        <v>21</v>
      </c>
      <c r="H16" s="8">
        <v>54</v>
      </c>
      <c r="I16" s="9" t="s">
        <v>3</v>
      </c>
      <c r="J16" s="9">
        <v>12</v>
      </c>
      <c r="K16" s="69">
        <v>30</v>
      </c>
      <c r="L16" s="70"/>
      <c r="M16" s="69">
        <v>360</v>
      </c>
      <c r="N16" s="35">
        <v>12</v>
      </c>
      <c r="O16" s="35">
        <v>11</v>
      </c>
      <c r="P16" s="35">
        <v>1</v>
      </c>
      <c r="Q16" s="94">
        <v>1</v>
      </c>
      <c r="R16" s="35">
        <v>14</v>
      </c>
      <c r="S16" s="35">
        <v>4</v>
      </c>
      <c r="T16" s="35">
        <v>10</v>
      </c>
      <c r="U16" s="95">
        <v>1</v>
      </c>
      <c r="V16" s="35"/>
      <c r="W16" s="35">
        <v>0</v>
      </c>
      <c r="X16" s="35">
        <v>0</v>
      </c>
      <c r="Y16" s="94"/>
      <c r="Z16" s="35">
        <v>7</v>
      </c>
      <c r="AA16" s="35">
        <v>13</v>
      </c>
      <c r="AB16" s="35">
        <v>-6</v>
      </c>
      <c r="AC16" s="95">
        <v>1</v>
      </c>
      <c r="AD16" s="35"/>
      <c r="AE16" s="35"/>
      <c r="AF16" s="34"/>
      <c r="AG16" s="96">
        <v>0</v>
      </c>
      <c r="AH16" s="76">
        <v>12</v>
      </c>
      <c r="AI16" s="95">
        <f t="shared" si="0"/>
        <v>3</v>
      </c>
      <c r="AJ16" s="77">
        <f t="shared" si="1"/>
        <v>1080</v>
      </c>
      <c r="AK16" s="16"/>
      <c r="AL16" s="15"/>
      <c r="AM16" s="15"/>
      <c r="AN16" s="15"/>
      <c r="AO16" s="15"/>
    </row>
    <row r="17" spans="1:47" s="1" customFormat="1" ht="16.5" customHeight="1">
      <c r="A17" s="3">
        <v>10</v>
      </c>
      <c r="B17" s="29" t="s">
        <v>498</v>
      </c>
      <c r="C17" s="6">
        <v>75064242</v>
      </c>
      <c r="D17" s="9">
        <v>67653396</v>
      </c>
      <c r="E17" s="8" t="s">
        <v>4</v>
      </c>
      <c r="F17" s="9" t="s">
        <v>1</v>
      </c>
      <c r="G17" s="10" t="s">
        <v>35</v>
      </c>
      <c r="H17" s="8">
        <v>54</v>
      </c>
      <c r="I17" s="9" t="s">
        <v>3</v>
      </c>
      <c r="J17" s="9">
        <v>12</v>
      </c>
      <c r="K17" s="69">
        <v>30</v>
      </c>
      <c r="L17" s="70"/>
      <c r="M17" s="69">
        <v>360</v>
      </c>
      <c r="N17" s="35">
        <v>16</v>
      </c>
      <c r="O17" s="35">
        <v>5</v>
      </c>
      <c r="P17" s="35">
        <v>11</v>
      </c>
      <c r="Q17" s="94">
        <f>P17/J17</f>
        <v>0.91666666666666663</v>
      </c>
      <c r="R17" s="35">
        <v>5</v>
      </c>
      <c r="S17" s="35">
        <v>11</v>
      </c>
      <c r="T17" s="35">
        <v>-6</v>
      </c>
      <c r="U17" s="95">
        <v>1</v>
      </c>
      <c r="V17" s="35">
        <v>8</v>
      </c>
      <c r="W17" s="35">
        <v>10</v>
      </c>
      <c r="X17" s="35">
        <v>-2</v>
      </c>
      <c r="Y17" s="94">
        <v>1</v>
      </c>
      <c r="Z17" s="35">
        <v>8</v>
      </c>
      <c r="AA17" s="35">
        <v>11</v>
      </c>
      <c r="AB17" s="35">
        <v>-3</v>
      </c>
      <c r="AC17" s="95">
        <v>1</v>
      </c>
      <c r="AD17" s="35"/>
      <c r="AE17" s="35"/>
      <c r="AF17" s="34"/>
      <c r="AG17" s="96">
        <v>0</v>
      </c>
      <c r="AH17" s="76">
        <v>12</v>
      </c>
      <c r="AI17" s="95">
        <f t="shared" si="0"/>
        <v>3.9166666666666665</v>
      </c>
      <c r="AJ17" s="77">
        <f t="shared" si="1"/>
        <v>1410</v>
      </c>
      <c r="AK17" s="16"/>
      <c r="AL17" s="15"/>
      <c r="AM17" s="15"/>
      <c r="AN17" s="15"/>
      <c r="AO17" s="15"/>
    </row>
    <row r="18" spans="1:47" s="1" customFormat="1" ht="16.5" customHeight="1">
      <c r="A18" s="3">
        <v>11</v>
      </c>
      <c r="B18" s="29" t="s">
        <v>498</v>
      </c>
      <c r="C18" s="6">
        <v>75025922</v>
      </c>
      <c r="D18" s="9">
        <v>67653296</v>
      </c>
      <c r="E18" s="8" t="s">
        <v>4</v>
      </c>
      <c r="F18" s="9" t="s">
        <v>1</v>
      </c>
      <c r="G18" s="10" t="s">
        <v>5</v>
      </c>
      <c r="H18" s="8">
        <v>50</v>
      </c>
      <c r="I18" s="9" t="s">
        <v>3</v>
      </c>
      <c r="J18" s="9">
        <v>12</v>
      </c>
      <c r="K18" s="69">
        <v>32.916666666666664</v>
      </c>
      <c r="L18" s="70"/>
      <c r="M18" s="69">
        <v>395</v>
      </c>
      <c r="N18" s="35">
        <v>14</v>
      </c>
      <c r="O18" s="35">
        <v>10</v>
      </c>
      <c r="P18" s="35">
        <v>4</v>
      </c>
      <c r="Q18" s="94">
        <v>1</v>
      </c>
      <c r="R18" s="35">
        <v>14</v>
      </c>
      <c r="S18" s="35">
        <v>14</v>
      </c>
      <c r="T18" s="35">
        <v>0</v>
      </c>
      <c r="U18" s="95">
        <v>1</v>
      </c>
      <c r="V18" s="35">
        <v>7</v>
      </c>
      <c r="W18" s="35">
        <v>14</v>
      </c>
      <c r="X18" s="35">
        <v>-7</v>
      </c>
      <c r="Y18" s="94"/>
      <c r="Z18" s="35">
        <v>9</v>
      </c>
      <c r="AA18" s="35">
        <v>24</v>
      </c>
      <c r="AB18" s="35">
        <v>-15</v>
      </c>
      <c r="AC18" s="95"/>
      <c r="AD18" s="35"/>
      <c r="AE18" s="35"/>
      <c r="AF18" s="34"/>
      <c r="AG18" s="96">
        <v>0</v>
      </c>
      <c r="AH18" s="76">
        <v>12</v>
      </c>
      <c r="AI18" s="95">
        <f t="shared" si="0"/>
        <v>2</v>
      </c>
      <c r="AJ18" s="77">
        <f t="shared" si="1"/>
        <v>790</v>
      </c>
      <c r="AK18" s="16"/>
      <c r="AL18" s="15"/>
      <c r="AM18" s="15"/>
      <c r="AN18" s="15"/>
      <c r="AO18" s="4"/>
    </row>
    <row r="19" spans="1:47" s="1" customFormat="1" ht="16.5" customHeight="1">
      <c r="A19" s="3">
        <v>12</v>
      </c>
      <c r="B19" s="29" t="s">
        <v>498</v>
      </c>
      <c r="C19" s="6">
        <v>75060206</v>
      </c>
      <c r="D19" s="9">
        <v>67653312</v>
      </c>
      <c r="E19" s="8" t="s">
        <v>4</v>
      </c>
      <c r="F19" s="9" t="s">
        <v>1</v>
      </c>
      <c r="G19" s="10" t="s">
        <v>22</v>
      </c>
      <c r="H19" s="8">
        <v>50</v>
      </c>
      <c r="I19" s="9" t="s">
        <v>3</v>
      </c>
      <c r="J19" s="9">
        <v>12</v>
      </c>
      <c r="K19" s="69">
        <v>32.916666666666664</v>
      </c>
      <c r="L19" s="70"/>
      <c r="M19" s="69">
        <v>395</v>
      </c>
      <c r="N19" s="35">
        <v>12</v>
      </c>
      <c r="O19" s="35">
        <v>10</v>
      </c>
      <c r="P19" s="35">
        <v>2</v>
      </c>
      <c r="Q19" s="94">
        <v>1</v>
      </c>
      <c r="R19" s="35">
        <v>6</v>
      </c>
      <c r="S19" s="35">
        <v>20</v>
      </c>
      <c r="T19" s="35">
        <v>-14</v>
      </c>
      <c r="U19" s="94"/>
      <c r="V19" s="35">
        <v>8</v>
      </c>
      <c r="W19" s="35">
        <v>14</v>
      </c>
      <c r="X19" s="35">
        <v>-6</v>
      </c>
      <c r="Y19" s="94">
        <v>1</v>
      </c>
      <c r="Z19" s="35">
        <v>19</v>
      </c>
      <c r="AA19" s="35">
        <v>18</v>
      </c>
      <c r="AB19" s="35">
        <v>1</v>
      </c>
      <c r="AC19" s="95">
        <v>1</v>
      </c>
      <c r="AD19" s="35"/>
      <c r="AE19" s="35"/>
      <c r="AF19" s="34"/>
      <c r="AG19" s="96">
        <v>0</v>
      </c>
      <c r="AH19" s="76">
        <v>12</v>
      </c>
      <c r="AI19" s="95">
        <f t="shared" si="0"/>
        <v>3</v>
      </c>
      <c r="AJ19" s="77">
        <f t="shared" si="1"/>
        <v>1185</v>
      </c>
      <c r="AK19" s="16"/>
      <c r="AL19" s="15"/>
      <c r="AM19" s="15"/>
      <c r="AN19" s="15"/>
    </row>
    <row r="20" spans="1:47" s="1" customFormat="1" ht="16.5" customHeight="1">
      <c r="A20" s="3">
        <v>13</v>
      </c>
      <c r="B20" s="29" t="s">
        <v>498</v>
      </c>
      <c r="C20" s="6">
        <v>75048082</v>
      </c>
      <c r="D20" s="9">
        <v>67653288</v>
      </c>
      <c r="E20" s="8" t="s">
        <v>4</v>
      </c>
      <c r="F20" s="9" t="s">
        <v>14</v>
      </c>
      <c r="G20" s="10" t="s">
        <v>15</v>
      </c>
      <c r="H20" s="8">
        <v>50</v>
      </c>
      <c r="I20" s="9" t="s">
        <v>3</v>
      </c>
      <c r="J20" s="9">
        <v>12</v>
      </c>
      <c r="K20" s="69">
        <v>32.916666666666664</v>
      </c>
      <c r="L20" s="70"/>
      <c r="M20" s="69">
        <v>395</v>
      </c>
      <c r="N20" s="35">
        <v>6</v>
      </c>
      <c r="O20" s="35">
        <v>18</v>
      </c>
      <c r="P20" s="35">
        <v>-12</v>
      </c>
      <c r="Q20" s="94"/>
      <c r="R20" s="35">
        <v>5</v>
      </c>
      <c r="S20" s="35">
        <v>16</v>
      </c>
      <c r="T20" s="35">
        <v>-11</v>
      </c>
      <c r="U20" s="94"/>
      <c r="V20" s="35">
        <v>3</v>
      </c>
      <c r="W20" s="35">
        <v>12</v>
      </c>
      <c r="X20" s="35">
        <v>-9</v>
      </c>
      <c r="Y20" s="94"/>
      <c r="Z20" s="35">
        <v>20</v>
      </c>
      <c r="AA20" s="35">
        <v>20</v>
      </c>
      <c r="AB20" s="35">
        <v>0</v>
      </c>
      <c r="AC20" s="95">
        <v>1</v>
      </c>
      <c r="AD20" s="35"/>
      <c r="AE20" s="35"/>
      <c r="AF20" s="34"/>
      <c r="AG20" s="96">
        <v>0</v>
      </c>
      <c r="AH20" s="76">
        <v>12</v>
      </c>
      <c r="AI20" s="95">
        <f t="shared" si="0"/>
        <v>1</v>
      </c>
      <c r="AJ20" s="77">
        <f t="shared" si="1"/>
        <v>395</v>
      </c>
      <c r="AK20" s="16"/>
      <c r="AL20" s="15"/>
      <c r="AM20" s="15"/>
      <c r="AN20" s="15"/>
    </row>
    <row r="21" spans="1:47" s="1" customFormat="1" ht="16.5" customHeight="1">
      <c r="A21" s="3">
        <v>14</v>
      </c>
      <c r="B21" s="29" t="s">
        <v>498</v>
      </c>
      <c r="C21" s="6">
        <v>7791293020297</v>
      </c>
      <c r="D21" s="9">
        <v>67581503</v>
      </c>
      <c r="E21" s="8" t="s">
        <v>4</v>
      </c>
      <c r="F21" s="9" t="s">
        <v>1</v>
      </c>
      <c r="G21" s="10" t="s">
        <v>420</v>
      </c>
      <c r="H21" s="8">
        <v>90</v>
      </c>
      <c r="I21" s="9" t="s">
        <v>3</v>
      </c>
      <c r="J21" s="9">
        <v>12</v>
      </c>
      <c r="K21" s="69">
        <v>44.833333333333336</v>
      </c>
      <c r="L21" s="70"/>
      <c r="M21" s="69">
        <v>538</v>
      </c>
      <c r="N21" s="67">
        <v>14</v>
      </c>
      <c r="O21" s="67">
        <v>13</v>
      </c>
      <c r="P21" s="67">
        <v>1</v>
      </c>
      <c r="Q21" s="94">
        <v>1</v>
      </c>
      <c r="R21" s="67">
        <v>6</v>
      </c>
      <c r="S21" s="67">
        <v>15</v>
      </c>
      <c r="T21" s="67">
        <v>-9</v>
      </c>
      <c r="U21" s="94"/>
      <c r="V21" s="67"/>
      <c r="W21" s="67">
        <v>0</v>
      </c>
      <c r="X21" s="67">
        <v>0</v>
      </c>
      <c r="Y21" s="94"/>
      <c r="Z21" s="67">
        <v>23</v>
      </c>
      <c r="AA21" s="67">
        <v>10</v>
      </c>
      <c r="AB21" s="67">
        <v>13</v>
      </c>
      <c r="AC21" s="95">
        <v>1</v>
      </c>
      <c r="AD21" s="67"/>
      <c r="AE21" s="67"/>
      <c r="AF21" s="66"/>
      <c r="AG21" s="97">
        <v>0</v>
      </c>
      <c r="AH21" s="79">
        <v>12</v>
      </c>
      <c r="AI21" s="95">
        <f t="shared" si="0"/>
        <v>2</v>
      </c>
      <c r="AJ21" s="77">
        <f t="shared" si="1"/>
        <v>1076</v>
      </c>
      <c r="AK21" s="16"/>
      <c r="AL21" s="15"/>
      <c r="AM21" s="15"/>
      <c r="AN21" s="15"/>
      <c r="AP21" s="15"/>
      <c r="AQ21" s="15"/>
      <c r="AR21" s="15"/>
      <c r="AS21" s="15"/>
      <c r="AT21" s="15"/>
    </row>
    <row r="22" spans="1:47" s="1" customFormat="1" ht="16.5" customHeight="1">
      <c r="A22" s="3">
        <v>15</v>
      </c>
      <c r="B22" s="29" t="s">
        <v>498</v>
      </c>
      <c r="C22" s="6">
        <v>7791293028774</v>
      </c>
      <c r="D22" s="9">
        <v>67581500</v>
      </c>
      <c r="E22" s="8" t="s">
        <v>4</v>
      </c>
      <c r="F22" s="9" t="s">
        <v>14</v>
      </c>
      <c r="G22" s="10" t="s">
        <v>434</v>
      </c>
      <c r="H22" s="8">
        <v>90</v>
      </c>
      <c r="I22" s="9" t="s">
        <v>3</v>
      </c>
      <c r="J22" s="9">
        <v>12</v>
      </c>
      <c r="K22" s="69">
        <v>44.833333333333336</v>
      </c>
      <c r="L22" s="70"/>
      <c r="M22" s="69">
        <v>538</v>
      </c>
      <c r="N22" s="35">
        <v>5</v>
      </c>
      <c r="O22" s="35">
        <v>31</v>
      </c>
      <c r="P22" s="35">
        <v>-26</v>
      </c>
      <c r="Q22" s="94"/>
      <c r="R22" s="35">
        <v>3</v>
      </c>
      <c r="S22" s="35">
        <v>15</v>
      </c>
      <c r="T22" s="35">
        <v>-12</v>
      </c>
      <c r="U22" s="94"/>
      <c r="V22" s="35"/>
      <c r="W22" s="35">
        <v>0</v>
      </c>
      <c r="X22" s="35">
        <v>0</v>
      </c>
      <c r="Y22" s="94"/>
      <c r="Z22" s="35">
        <v>9</v>
      </c>
      <c r="AA22" s="35">
        <v>16</v>
      </c>
      <c r="AB22" s="35">
        <v>-7</v>
      </c>
      <c r="AC22" s="95">
        <v>1</v>
      </c>
      <c r="AD22" s="35"/>
      <c r="AE22" s="35"/>
      <c r="AF22" s="34"/>
      <c r="AG22" s="96">
        <v>0</v>
      </c>
      <c r="AH22" s="76">
        <v>12</v>
      </c>
      <c r="AI22" s="95">
        <f t="shared" si="0"/>
        <v>1</v>
      </c>
      <c r="AJ22" s="77">
        <f t="shared" si="1"/>
        <v>538</v>
      </c>
      <c r="AK22" s="16"/>
      <c r="AL22" s="15"/>
      <c r="AM22" s="15"/>
      <c r="AN22" s="15"/>
      <c r="AP22" s="15"/>
      <c r="AQ22" s="15"/>
      <c r="AR22" s="15"/>
      <c r="AS22" s="15"/>
      <c r="AT22" s="15"/>
    </row>
    <row r="23" spans="1:47" s="1" customFormat="1" ht="16.5" customHeight="1">
      <c r="A23" s="3">
        <v>16</v>
      </c>
      <c r="B23" s="29" t="s">
        <v>498</v>
      </c>
      <c r="C23" s="6">
        <v>7791293995779</v>
      </c>
      <c r="D23" s="9">
        <v>67581502</v>
      </c>
      <c r="E23" s="8" t="s">
        <v>4</v>
      </c>
      <c r="F23" s="9" t="s">
        <v>1</v>
      </c>
      <c r="G23" s="10" t="s">
        <v>448</v>
      </c>
      <c r="H23" s="8">
        <v>90</v>
      </c>
      <c r="I23" s="9" t="s">
        <v>3</v>
      </c>
      <c r="J23" s="9">
        <v>12</v>
      </c>
      <c r="K23" s="69">
        <v>44.833333333333336</v>
      </c>
      <c r="L23" s="70"/>
      <c r="M23" s="69">
        <v>538</v>
      </c>
      <c r="N23" s="35">
        <v>15</v>
      </c>
      <c r="O23" s="35">
        <v>14</v>
      </c>
      <c r="P23" s="35">
        <v>1</v>
      </c>
      <c r="Q23" s="94">
        <v>1</v>
      </c>
      <c r="R23" s="35">
        <v>1</v>
      </c>
      <c r="S23" s="35">
        <v>23</v>
      </c>
      <c r="T23" s="35">
        <v>-22</v>
      </c>
      <c r="U23" s="94"/>
      <c r="V23" s="35"/>
      <c r="W23" s="35">
        <v>0</v>
      </c>
      <c r="X23" s="35">
        <v>0</v>
      </c>
      <c r="Y23" s="94"/>
      <c r="Z23" s="35">
        <v>11</v>
      </c>
      <c r="AA23" s="35">
        <v>24</v>
      </c>
      <c r="AB23" s="35">
        <v>-13</v>
      </c>
      <c r="AC23" s="95"/>
      <c r="AD23" s="35"/>
      <c r="AE23" s="35"/>
      <c r="AF23" s="34"/>
      <c r="AG23" s="96">
        <v>0</v>
      </c>
      <c r="AH23" s="76">
        <v>12</v>
      </c>
      <c r="AI23" s="95">
        <f t="shared" si="0"/>
        <v>1</v>
      </c>
      <c r="AJ23" s="77">
        <f t="shared" si="1"/>
        <v>538</v>
      </c>
      <c r="AK23" s="16"/>
      <c r="AL23" s="15"/>
      <c r="AM23" s="15"/>
      <c r="AN23" s="15"/>
      <c r="AP23" s="15"/>
      <c r="AQ23" s="15"/>
      <c r="AR23" s="15"/>
      <c r="AS23" s="15"/>
      <c r="AT23" s="15"/>
    </row>
    <row r="24" spans="1:47" s="1" customFormat="1" ht="16.5" customHeight="1">
      <c r="A24" s="3">
        <v>17</v>
      </c>
      <c r="B24" s="29" t="s">
        <v>498</v>
      </c>
      <c r="C24" s="6">
        <v>7791293025018</v>
      </c>
      <c r="D24" s="9">
        <v>67581508</v>
      </c>
      <c r="E24" s="8" t="s">
        <v>4</v>
      </c>
      <c r="F24" s="9" t="s">
        <v>36</v>
      </c>
      <c r="G24" s="10" t="s">
        <v>427</v>
      </c>
      <c r="H24" s="8">
        <v>90</v>
      </c>
      <c r="I24" s="9" t="s">
        <v>3</v>
      </c>
      <c r="J24" s="9">
        <v>12</v>
      </c>
      <c r="K24" s="69">
        <v>44.833333333333336</v>
      </c>
      <c r="L24" s="70"/>
      <c r="M24" s="69">
        <v>538</v>
      </c>
      <c r="N24" s="35">
        <v>5</v>
      </c>
      <c r="O24" s="35">
        <v>19</v>
      </c>
      <c r="P24" s="35">
        <v>-14</v>
      </c>
      <c r="Q24" s="94"/>
      <c r="R24" s="35">
        <v>3</v>
      </c>
      <c r="S24" s="35">
        <v>9</v>
      </c>
      <c r="T24" s="35">
        <v>-6</v>
      </c>
      <c r="U24" s="95">
        <v>1</v>
      </c>
      <c r="V24" s="35"/>
      <c r="W24" s="35">
        <v>0</v>
      </c>
      <c r="X24" s="35">
        <v>0</v>
      </c>
      <c r="Y24" s="94"/>
      <c r="Z24" s="35">
        <v>7</v>
      </c>
      <c r="AA24" s="35">
        <v>28</v>
      </c>
      <c r="AB24" s="35">
        <v>-21</v>
      </c>
      <c r="AC24" s="95"/>
      <c r="AD24" s="35"/>
      <c r="AE24" s="35"/>
      <c r="AF24" s="34"/>
      <c r="AG24" s="96">
        <v>0</v>
      </c>
      <c r="AH24" s="76">
        <v>12</v>
      </c>
      <c r="AI24" s="95">
        <f t="shared" si="0"/>
        <v>1</v>
      </c>
      <c r="AJ24" s="77">
        <f t="shared" si="1"/>
        <v>538</v>
      </c>
      <c r="AK24" s="16"/>
      <c r="AL24" s="15"/>
      <c r="AM24" s="15"/>
      <c r="AN24" s="15"/>
      <c r="AP24" s="15"/>
      <c r="AQ24" s="15"/>
      <c r="AR24" s="15"/>
      <c r="AS24" s="15"/>
      <c r="AT24" s="15"/>
    </row>
    <row r="25" spans="1:47" s="1" customFormat="1" ht="16.5" customHeight="1">
      <c r="A25" s="3">
        <v>18</v>
      </c>
      <c r="B25" s="29" t="s">
        <v>498</v>
      </c>
      <c r="C25" s="6">
        <v>7791293020372</v>
      </c>
      <c r="D25" s="9">
        <v>67581504</v>
      </c>
      <c r="E25" s="8" t="s">
        <v>4</v>
      </c>
      <c r="F25" s="9" t="s">
        <v>1</v>
      </c>
      <c r="G25" s="10" t="s">
        <v>421</v>
      </c>
      <c r="H25" s="8">
        <v>90</v>
      </c>
      <c r="I25" s="9" t="s">
        <v>3</v>
      </c>
      <c r="J25" s="9">
        <v>12</v>
      </c>
      <c r="K25" s="69">
        <v>44.833333333333336</v>
      </c>
      <c r="L25" s="70"/>
      <c r="M25" s="69">
        <v>538</v>
      </c>
      <c r="N25" s="35">
        <v>6</v>
      </c>
      <c r="O25" s="35">
        <v>26</v>
      </c>
      <c r="P25" s="35">
        <v>-20</v>
      </c>
      <c r="Q25" s="94"/>
      <c r="R25" s="35">
        <v>4</v>
      </c>
      <c r="S25" s="35">
        <v>11</v>
      </c>
      <c r="T25" s="35">
        <v>-7</v>
      </c>
      <c r="U25" s="94"/>
      <c r="V25" s="35">
        <v>9</v>
      </c>
      <c r="W25" s="35">
        <v>15</v>
      </c>
      <c r="X25" s="35">
        <v>-6</v>
      </c>
      <c r="Y25" s="94">
        <v>1</v>
      </c>
      <c r="Z25" s="35">
        <v>5</v>
      </c>
      <c r="AA25" s="35">
        <v>27</v>
      </c>
      <c r="AB25" s="35">
        <v>-22</v>
      </c>
      <c r="AC25" s="95"/>
      <c r="AD25" s="35"/>
      <c r="AE25" s="35"/>
      <c r="AF25" s="34"/>
      <c r="AG25" s="96">
        <v>0</v>
      </c>
      <c r="AH25" s="76">
        <v>12</v>
      </c>
      <c r="AI25" s="95">
        <f t="shared" si="0"/>
        <v>1</v>
      </c>
      <c r="AJ25" s="77">
        <f t="shared" si="1"/>
        <v>538</v>
      </c>
      <c r="AK25" s="16"/>
      <c r="AL25" s="15"/>
      <c r="AM25" s="15"/>
      <c r="AN25" s="15"/>
      <c r="AP25" s="15"/>
      <c r="AQ25" s="15"/>
      <c r="AR25" s="15"/>
      <c r="AS25" s="15"/>
      <c r="AT25" s="15"/>
    </row>
    <row r="26" spans="1:47" s="1" customFormat="1" ht="16.5" customHeight="1">
      <c r="A26" s="3">
        <v>19</v>
      </c>
      <c r="B26" s="29" t="s">
        <v>498</v>
      </c>
      <c r="C26" s="6">
        <v>7791293025797</v>
      </c>
      <c r="D26" s="9">
        <v>67581313</v>
      </c>
      <c r="E26" s="8" t="s">
        <v>4</v>
      </c>
      <c r="F26" s="9" t="s">
        <v>1</v>
      </c>
      <c r="G26" s="10" t="s">
        <v>430</v>
      </c>
      <c r="H26" s="8">
        <v>96</v>
      </c>
      <c r="I26" s="9" t="s">
        <v>3</v>
      </c>
      <c r="J26" s="9">
        <v>12</v>
      </c>
      <c r="K26" s="69">
        <v>40.833333333333336</v>
      </c>
      <c r="L26" s="70"/>
      <c r="M26" s="69">
        <v>490</v>
      </c>
      <c r="N26" s="35">
        <v>25</v>
      </c>
      <c r="O26" s="35">
        <v>11</v>
      </c>
      <c r="P26" s="35">
        <v>14</v>
      </c>
      <c r="Q26" s="94">
        <f>P26/J26</f>
        <v>1.1666666666666667</v>
      </c>
      <c r="R26" s="35">
        <v>31</v>
      </c>
      <c r="S26" s="35">
        <v>27</v>
      </c>
      <c r="T26" s="35">
        <v>4</v>
      </c>
      <c r="U26" s="95">
        <v>1</v>
      </c>
      <c r="V26" s="35">
        <v>6</v>
      </c>
      <c r="W26" s="35">
        <v>20</v>
      </c>
      <c r="X26" s="35">
        <v>-14</v>
      </c>
      <c r="Y26" s="94"/>
      <c r="Z26" s="35">
        <v>22</v>
      </c>
      <c r="AA26" s="35">
        <v>52</v>
      </c>
      <c r="AB26" s="35">
        <v>-30</v>
      </c>
      <c r="AC26" s="95"/>
      <c r="AD26" s="35"/>
      <c r="AE26" s="35"/>
      <c r="AF26" s="34"/>
      <c r="AG26" s="96">
        <v>0</v>
      </c>
      <c r="AH26" s="76">
        <v>12</v>
      </c>
      <c r="AI26" s="95">
        <f t="shared" si="0"/>
        <v>2.166666666666667</v>
      </c>
      <c r="AJ26" s="77">
        <f t="shared" si="1"/>
        <v>1061.6666666666667</v>
      </c>
      <c r="AK26" s="16"/>
      <c r="AL26" s="15"/>
      <c r="AM26" s="15"/>
      <c r="AN26" s="15"/>
    </row>
    <row r="27" spans="1:47" s="1" customFormat="1" ht="16.5" customHeight="1">
      <c r="A27" s="3">
        <v>20</v>
      </c>
      <c r="B27" s="29" t="s">
        <v>498</v>
      </c>
      <c r="C27" s="6">
        <v>7506306226739</v>
      </c>
      <c r="D27" s="9">
        <v>67581317</v>
      </c>
      <c r="E27" s="8" t="s">
        <v>4</v>
      </c>
      <c r="F27" s="9" t="s">
        <v>1</v>
      </c>
      <c r="G27" s="10" t="s">
        <v>336</v>
      </c>
      <c r="H27" s="8">
        <v>97</v>
      </c>
      <c r="I27" s="9" t="s">
        <v>3</v>
      </c>
      <c r="J27" s="9">
        <v>12</v>
      </c>
      <c r="K27" s="69">
        <v>40.833333333333336</v>
      </c>
      <c r="L27" s="70"/>
      <c r="M27" s="69">
        <v>490</v>
      </c>
      <c r="N27" s="35">
        <v>18</v>
      </c>
      <c r="O27" s="35">
        <v>7</v>
      </c>
      <c r="P27" s="35">
        <v>11</v>
      </c>
      <c r="Q27" s="94">
        <f>P27/J27</f>
        <v>0.91666666666666663</v>
      </c>
      <c r="R27" s="35">
        <v>12</v>
      </c>
      <c r="S27" s="35">
        <v>20</v>
      </c>
      <c r="T27" s="35">
        <v>-8</v>
      </c>
      <c r="U27" s="94"/>
      <c r="V27" s="35">
        <v>2</v>
      </c>
      <c r="W27" s="35">
        <v>10</v>
      </c>
      <c r="X27" s="35">
        <v>-8</v>
      </c>
      <c r="Y27" s="94"/>
      <c r="Z27" s="35">
        <v>19</v>
      </c>
      <c r="AA27" s="35">
        <v>18</v>
      </c>
      <c r="AB27" s="35">
        <v>1</v>
      </c>
      <c r="AC27" s="95">
        <v>1</v>
      </c>
      <c r="AD27" s="35"/>
      <c r="AE27" s="35"/>
      <c r="AF27" s="34"/>
      <c r="AG27" s="96">
        <v>0</v>
      </c>
      <c r="AH27" s="76">
        <v>12</v>
      </c>
      <c r="AI27" s="95">
        <f t="shared" si="0"/>
        <v>1.9166666666666665</v>
      </c>
      <c r="AJ27" s="77">
        <f t="shared" si="1"/>
        <v>939.16666666666663</v>
      </c>
      <c r="AK27" s="16"/>
      <c r="AL27" s="15"/>
      <c r="AM27" s="15"/>
      <c r="AN27" s="15"/>
    </row>
    <row r="28" spans="1:47" s="1" customFormat="1" ht="16.5" customHeight="1">
      <c r="A28" s="3">
        <v>21</v>
      </c>
      <c r="B28" s="29" t="s">
        <v>498</v>
      </c>
      <c r="C28" s="6">
        <v>7506306213081</v>
      </c>
      <c r="D28" s="9">
        <v>67567365</v>
      </c>
      <c r="E28" s="8" t="s">
        <v>4</v>
      </c>
      <c r="F28" s="9" t="s">
        <v>36</v>
      </c>
      <c r="G28" s="7" t="s">
        <v>537</v>
      </c>
      <c r="H28" s="8">
        <v>97</v>
      </c>
      <c r="I28" s="9" t="s">
        <v>3</v>
      </c>
      <c r="J28" s="9">
        <v>12</v>
      </c>
      <c r="K28" s="69">
        <v>40.833333333333336</v>
      </c>
      <c r="L28" s="70"/>
      <c r="M28" s="69">
        <v>490</v>
      </c>
      <c r="N28" s="35">
        <v>1</v>
      </c>
      <c r="O28" s="35">
        <v>20</v>
      </c>
      <c r="P28" s="35">
        <v>-19</v>
      </c>
      <c r="Q28" s="94"/>
      <c r="R28" s="35">
        <v>4</v>
      </c>
      <c r="S28" s="35">
        <v>8</v>
      </c>
      <c r="T28" s="35">
        <v>-4</v>
      </c>
      <c r="U28" s="95">
        <v>1</v>
      </c>
      <c r="V28" s="35">
        <v>4</v>
      </c>
      <c r="W28" s="35">
        <v>15</v>
      </c>
      <c r="X28" s="35">
        <v>-11</v>
      </c>
      <c r="Y28" s="94"/>
      <c r="Z28" s="35">
        <v>10</v>
      </c>
      <c r="AA28" s="35">
        <v>20</v>
      </c>
      <c r="AB28" s="35">
        <v>-10</v>
      </c>
      <c r="AC28" s="95">
        <v>1</v>
      </c>
      <c r="AD28" s="35"/>
      <c r="AE28" s="35"/>
      <c r="AF28" s="34"/>
      <c r="AG28" s="96">
        <v>0</v>
      </c>
      <c r="AH28" s="76">
        <v>12</v>
      </c>
      <c r="AI28" s="95">
        <f t="shared" si="0"/>
        <v>2</v>
      </c>
      <c r="AJ28" s="77">
        <f t="shared" si="1"/>
        <v>980</v>
      </c>
      <c r="AK28" s="16"/>
      <c r="AL28" s="15"/>
      <c r="AM28" s="15"/>
      <c r="AN28" s="15"/>
    </row>
    <row r="29" spans="1:47" s="4" customFormat="1" ht="16.5" customHeight="1">
      <c r="A29" s="3">
        <v>22</v>
      </c>
      <c r="B29" s="29" t="s">
        <v>498</v>
      </c>
      <c r="C29" s="6">
        <v>7791293032153</v>
      </c>
      <c r="D29" s="9">
        <v>67581311</v>
      </c>
      <c r="E29" s="8" t="s">
        <v>4</v>
      </c>
      <c r="F29" s="9" t="s">
        <v>14</v>
      </c>
      <c r="G29" s="7" t="s">
        <v>475</v>
      </c>
      <c r="H29" s="8">
        <v>97</v>
      </c>
      <c r="I29" s="9" t="s">
        <v>3</v>
      </c>
      <c r="J29" s="9">
        <v>12</v>
      </c>
      <c r="K29" s="69">
        <v>40.833333333333336</v>
      </c>
      <c r="L29" s="70"/>
      <c r="M29" s="69">
        <v>490</v>
      </c>
      <c r="N29" s="35">
        <v>14</v>
      </c>
      <c r="O29" s="35">
        <v>22</v>
      </c>
      <c r="P29" s="35">
        <v>-8</v>
      </c>
      <c r="Q29" s="94"/>
      <c r="R29" s="35">
        <v>2</v>
      </c>
      <c r="S29" s="35">
        <v>10</v>
      </c>
      <c r="T29" s="35">
        <v>-8</v>
      </c>
      <c r="U29" s="94"/>
      <c r="V29" s="35"/>
      <c r="W29" s="35">
        <v>0</v>
      </c>
      <c r="X29" s="35">
        <v>0</v>
      </c>
      <c r="Y29" s="94"/>
      <c r="Z29" s="35">
        <v>9</v>
      </c>
      <c r="AA29" s="35">
        <v>20</v>
      </c>
      <c r="AB29" s="35">
        <v>-11</v>
      </c>
      <c r="AC29" s="95">
        <v>1</v>
      </c>
      <c r="AD29" s="35"/>
      <c r="AE29" s="35"/>
      <c r="AF29" s="34"/>
      <c r="AG29" s="96">
        <v>0</v>
      </c>
      <c r="AH29" s="76">
        <v>12</v>
      </c>
      <c r="AI29" s="95">
        <f t="shared" si="0"/>
        <v>1</v>
      </c>
      <c r="AJ29" s="77">
        <f t="shared" si="1"/>
        <v>490</v>
      </c>
      <c r="AK29" s="16"/>
      <c r="AL29" s="15"/>
      <c r="AM29" s="15"/>
      <c r="AN29" s="15"/>
      <c r="AO29" s="1"/>
      <c r="AP29" s="1"/>
      <c r="AQ29" s="1"/>
      <c r="AR29" s="1"/>
      <c r="AS29" s="1"/>
      <c r="AT29" s="1"/>
      <c r="AU29" s="1"/>
    </row>
    <row r="30" spans="1:47" s="1" customFormat="1" ht="16.5" customHeight="1">
      <c r="A30" s="3">
        <v>23</v>
      </c>
      <c r="B30" s="29" t="s">
        <v>498</v>
      </c>
      <c r="C30" s="6">
        <v>7506306226722</v>
      </c>
      <c r="D30" s="9">
        <v>67581314</v>
      </c>
      <c r="E30" s="8" t="s">
        <v>4</v>
      </c>
      <c r="F30" s="9" t="s">
        <v>1</v>
      </c>
      <c r="G30" s="10" t="s">
        <v>335</v>
      </c>
      <c r="H30" s="8">
        <v>97</v>
      </c>
      <c r="I30" s="9" t="s">
        <v>3</v>
      </c>
      <c r="J30" s="9">
        <v>12</v>
      </c>
      <c r="K30" s="69">
        <v>40.833333333333336</v>
      </c>
      <c r="L30" s="70"/>
      <c r="M30" s="69">
        <v>490</v>
      </c>
      <c r="N30" s="35">
        <v>16</v>
      </c>
      <c r="O30" s="35">
        <v>5</v>
      </c>
      <c r="P30" s="35">
        <v>11</v>
      </c>
      <c r="Q30" s="94">
        <f>P30/J30</f>
        <v>0.91666666666666663</v>
      </c>
      <c r="R30" s="35">
        <v>14</v>
      </c>
      <c r="S30" s="35">
        <v>14</v>
      </c>
      <c r="T30" s="35">
        <v>0</v>
      </c>
      <c r="U30" s="95">
        <v>1</v>
      </c>
      <c r="V30" s="35">
        <v>4</v>
      </c>
      <c r="W30" s="35">
        <v>10</v>
      </c>
      <c r="X30" s="35">
        <v>-6</v>
      </c>
      <c r="Y30" s="94">
        <v>1</v>
      </c>
      <c r="Z30" s="35">
        <v>13</v>
      </c>
      <c r="AA30" s="35">
        <v>19</v>
      </c>
      <c r="AB30" s="35">
        <v>-6</v>
      </c>
      <c r="AC30" s="95">
        <v>1</v>
      </c>
      <c r="AD30" s="35"/>
      <c r="AE30" s="35"/>
      <c r="AF30" s="34"/>
      <c r="AG30" s="96">
        <v>0</v>
      </c>
      <c r="AH30" s="76">
        <v>12</v>
      </c>
      <c r="AI30" s="95">
        <f t="shared" si="0"/>
        <v>3.9166666666666665</v>
      </c>
      <c r="AJ30" s="77">
        <f t="shared" si="1"/>
        <v>1919.1666666666665</v>
      </c>
      <c r="AK30" s="16"/>
      <c r="AL30" s="15"/>
      <c r="AM30" s="15"/>
      <c r="AN30" s="15"/>
      <c r="AP30" s="4"/>
      <c r="AQ30" s="4"/>
      <c r="AR30" s="4"/>
      <c r="AS30" s="4"/>
      <c r="AT30" s="4"/>
      <c r="AU30" s="4"/>
    </row>
    <row r="31" spans="1:47" s="1" customFormat="1" ht="16.5" customHeight="1">
      <c r="A31" s="3">
        <v>24</v>
      </c>
      <c r="B31" s="29" t="s">
        <v>498</v>
      </c>
      <c r="C31" s="6">
        <v>7791293025780</v>
      </c>
      <c r="D31" s="9">
        <v>67581305</v>
      </c>
      <c r="E31" s="8" t="s">
        <v>4</v>
      </c>
      <c r="F31" s="9" t="s">
        <v>1</v>
      </c>
      <c r="G31" s="10" t="s">
        <v>429</v>
      </c>
      <c r="H31" s="8">
        <v>97</v>
      </c>
      <c r="I31" s="9" t="s">
        <v>3</v>
      </c>
      <c r="J31" s="9">
        <v>12</v>
      </c>
      <c r="K31" s="69">
        <v>40.833333333333336</v>
      </c>
      <c r="L31" s="70"/>
      <c r="M31" s="69">
        <v>490</v>
      </c>
      <c r="N31" s="35">
        <v>17</v>
      </c>
      <c r="O31" s="35">
        <v>19</v>
      </c>
      <c r="P31" s="35">
        <v>-2</v>
      </c>
      <c r="Q31" s="94">
        <v>1</v>
      </c>
      <c r="R31" s="35">
        <v>5</v>
      </c>
      <c r="S31" s="35">
        <v>20</v>
      </c>
      <c r="T31" s="35">
        <v>-15</v>
      </c>
      <c r="U31" s="94"/>
      <c r="V31" s="35">
        <v>7</v>
      </c>
      <c r="W31" s="35">
        <v>11</v>
      </c>
      <c r="X31" s="35">
        <v>-4</v>
      </c>
      <c r="Y31" s="94">
        <v>1</v>
      </c>
      <c r="Z31" s="35">
        <v>17</v>
      </c>
      <c r="AA31" s="35">
        <v>18</v>
      </c>
      <c r="AB31" s="35">
        <v>-1</v>
      </c>
      <c r="AC31" s="95">
        <v>1</v>
      </c>
      <c r="AD31" s="35"/>
      <c r="AE31" s="35"/>
      <c r="AF31" s="34"/>
      <c r="AG31" s="96">
        <v>0</v>
      </c>
      <c r="AH31" s="76">
        <v>12</v>
      </c>
      <c r="AI31" s="95">
        <f t="shared" si="0"/>
        <v>3</v>
      </c>
      <c r="AJ31" s="77">
        <f t="shared" si="1"/>
        <v>1470</v>
      </c>
      <c r="AK31" s="16"/>
      <c r="AL31" s="15"/>
      <c r="AM31" s="15"/>
      <c r="AN31" s="15"/>
    </row>
    <row r="32" spans="1:47" s="1" customFormat="1" ht="16.5" customHeight="1">
      <c r="A32" s="3">
        <v>25</v>
      </c>
      <c r="B32" s="29" t="s">
        <v>498</v>
      </c>
      <c r="C32" s="6">
        <v>7791293025803</v>
      </c>
      <c r="D32" s="9">
        <v>67581304</v>
      </c>
      <c r="E32" s="8" t="s">
        <v>4</v>
      </c>
      <c r="F32" s="9" t="s">
        <v>1</v>
      </c>
      <c r="G32" s="10" t="s">
        <v>431</v>
      </c>
      <c r="H32" s="8">
        <v>97</v>
      </c>
      <c r="I32" s="9" t="s">
        <v>3</v>
      </c>
      <c r="J32" s="9">
        <v>12</v>
      </c>
      <c r="K32" s="69">
        <v>40.833333333333336</v>
      </c>
      <c r="L32" s="70"/>
      <c r="M32" s="69">
        <v>490</v>
      </c>
      <c r="N32" s="35">
        <v>5</v>
      </c>
      <c r="O32" s="35">
        <v>31</v>
      </c>
      <c r="P32" s="35">
        <v>-26</v>
      </c>
      <c r="Q32" s="94"/>
      <c r="R32" s="35">
        <v>4</v>
      </c>
      <c r="S32" s="35">
        <v>32</v>
      </c>
      <c r="T32" s="35">
        <v>-28</v>
      </c>
      <c r="U32" s="94"/>
      <c r="V32" s="35">
        <v>11</v>
      </c>
      <c r="W32" s="35">
        <v>12</v>
      </c>
      <c r="X32" s="35">
        <v>-1</v>
      </c>
      <c r="Y32" s="94">
        <v>1</v>
      </c>
      <c r="Z32" s="35">
        <v>8</v>
      </c>
      <c r="AA32" s="35">
        <v>11</v>
      </c>
      <c r="AB32" s="35">
        <v>-3</v>
      </c>
      <c r="AC32" s="95">
        <v>1</v>
      </c>
      <c r="AD32" s="35"/>
      <c r="AE32" s="35"/>
      <c r="AF32" s="34"/>
      <c r="AG32" s="96">
        <v>0</v>
      </c>
      <c r="AH32" s="76">
        <v>12</v>
      </c>
      <c r="AI32" s="95">
        <f t="shared" si="0"/>
        <v>2</v>
      </c>
      <c r="AJ32" s="77">
        <f t="shared" si="1"/>
        <v>980</v>
      </c>
      <c r="AK32" s="16"/>
      <c r="AL32" s="15"/>
      <c r="AM32" s="15"/>
      <c r="AN32" s="15"/>
      <c r="AP32" s="15"/>
      <c r="AQ32" s="15"/>
      <c r="AR32" s="15"/>
      <c r="AS32" s="15"/>
      <c r="AT32" s="15"/>
    </row>
    <row r="33" spans="1:46" s="1" customFormat="1" ht="16.5" customHeight="1">
      <c r="A33" s="3">
        <v>26</v>
      </c>
      <c r="B33" s="29" t="s">
        <v>498</v>
      </c>
      <c r="C33" s="6">
        <v>7791293025810</v>
      </c>
      <c r="D33" s="9">
        <v>67581312</v>
      </c>
      <c r="E33" s="8" t="s">
        <v>4</v>
      </c>
      <c r="F33" s="9" t="s">
        <v>1</v>
      </c>
      <c r="G33" s="10" t="s">
        <v>432</v>
      </c>
      <c r="H33" s="8">
        <v>97</v>
      </c>
      <c r="I33" s="9" t="s">
        <v>3</v>
      </c>
      <c r="J33" s="9">
        <v>12</v>
      </c>
      <c r="K33" s="69">
        <v>40.833333333333336</v>
      </c>
      <c r="L33" s="70"/>
      <c r="M33" s="69">
        <v>490</v>
      </c>
      <c r="N33" s="35">
        <v>18</v>
      </c>
      <c r="O33" s="35">
        <v>19</v>
      </c>
      <c r="P33" s="35">
        <v>-1</v>
      </c>
      <c r="Q33" s="94">
        <v>1</v>
      </c>
      <c r="R33" s="35">
        <v>7</v>
      </c>
      <c r="S33" s="35">
        <v>16</v>
      </c>
      <c r="T33" s="35">
        <v>-9</v>
      </c>
      <c r="U33" s="94"/>
      <c r="V33" s="35"/>
      <c r="W33" s="35">
        <v>0</v>
      </c>
      <c r="X33" s="35">
        <v>0</v>
      </c>
      <c r="Y33" s="94"/>
      <c r="Z33" s="35">
        <v>20</v>
      </c>
      <c r="AA33" s="35">
        <v>16</v>
      </c>
      <c r="AB33" s="35">
        <v>4</v>
      </c>
      <c r="AC33" s="95">
        <v>1</v>
      </c>
      <c r="AD33" s="35"/>
      <c r="AE33" s="35"/>
      <c r="AF33" s="34"/>
      <c r="AG33" s="96">
        <v>0</v>
      </c>
      <c r="AH33" s="76">
        <v>12</v>
      </c>
      <c r="AI33" s="95">
        <f t="shared" si="0"/>
        <v>2</v>
      </c>
      <c r="AJ33" s="77">
        <f t="shared" si="1"/>
        <v>980</v>
      </c>
      <c r="AK33" s="16"/>
      <c r="AL33" s="15"/>
      <c r="AM33" s="15"/>
      <c r="AN33" s="15"/>
      <c r="AP33" s="15"/>
      <c r="AQ33" s="15"/>
      <c r="AR33" s="15"/>
      <c r="AS33" s="15"/>
      <c r="AT33" s="15"/>
    </row>
    <row r="34" spans="1:46" s="1" customFormat="1" ht="16.5" customHeight="1">
      <c r="A34" s="3">
        <v>27</v>
      </c>
      <c r="B34" s="29" t="s">
        <v>498</v>
      </c>
      <c r="C34" s="6">
        <v>7791293025865</v>
      </c>
      <c r="D34" s="9">
        <v>67581307</v>
      </c>
      <c r="E34" s="8" t="s">
        <v>4</v>
      </c>
      <c r="F34" s="9" t="s">
        <v>36</v>
      </c>
      <c r="G34" s="10" t="s">
        <v>433</v>
      </c>
      <c r="H34" s="8">
        <v>97</v>
      </c>
      <c r="I34" s="9" t="s">
        <v>3</v>
      </c>
      <c r="J34" s="9">
        <v>12</v>
      </c>
      <c r="K34" s="69">
        <v>40.833333333333336</v>
      </c>
      <c r="L34" s="70"/>
      <c r="M34" s="69">
        <v>490</v>
      </c>
      <c r="N34" s="35">
        <v>21</v>
      </c>
      <c r="O34" s="35">
        <v>15</v>
      </c>
      <c r="P34" s="35">
        <v>6</v>
      </c>
      <c r="Q34" s="94">
        <f>P34/J34</f>
        <v>0.5</v>
      </c>
      <c r="R34" s="35">
        <v>5</v>
      </c>
      <c r="S34" s="35">
        <v>14</v>
      </c>
      <c r="T34" s="35">
        <v>-9</v>
      </c>
      <c r="U34" s="94"/>
      <c r="V34" s="35">
        <v>3</v>
      </c>
      <c r="W34" s="35">
        <v>11</v>
      </c>
      <c r="X34" s="35">
        <v>-8</v>
      </c>
      <c r="Y34" s="94"/>
      <c r="Z34" s="35"/>
      <c r="AA34" s="35">
        <v>48</v>
      </c>
      <c r="AB34" s="35">
        <v>-48</v>
      </c>
      <c r="AC34" s="95"/>
      <c r="AD34" s="35"/>
      <c r="AE34" s="35"/>
      <c r="AF34" s="34"/>
      <c r="AG34" s="96">
        <v>0</v>
      </c>
      <c r="AH34" s="76">
        <v>12</v>
      </c>
      <c r="AI34" s="95">
        <f t="shared" si="0"/>
        <v>0.5</v>
      </c>
      <c r="AJ34" s="77">
        <f t="shared" si="1"/>
        <v>245</v>
      </c>
      <c r="AK34" s="16"/>
      <c r="AL34" s="15"/>
      <c r="AM34" s="15"/>
      <c r="AN34" s="15"/>
      <c r="AP34" s="15"/>
      <c r="AQ34" s="15"/>
      <c r="AR34" s="15"/>
      <c r="AS34" s="15"/>
      <c r="AT34" s="15"/>
    </row>
    <row r="35" spans="1:46" s="1" customFormat="1" ht="16.5" customHeight="1">
      <c r="A35" s="3">
        <v>28</v>
      </c>
      <c r="B35" s="29" t="s">
        <v>498</v>
      </c>
      <c r="C35" s="6">
        <v>7791293028781</v>
      </c>
      <c r="D35" s="9">
        <v>67581306</v>
      </c>
      <c r="E35" s="8" t="s">
        <v>4</v>
      </c>
      <c r="F35" s="9" t="s">
        <v>14</v>
      </c>
      <c r="G35" s="10" t="s">
        <v>435</v>
      </c>
      <c r="H35" s="8">
        <v>97</v>
      </c>
      <c r="I35" s="9" t="s">
        <v>3</v>
      </c>
      <c r="J35" s="9">
        <v>12</v>
      </c>
      <c r="K35" s="69">
        <v>40.833333333333336</v>
      </c>
      <c r="L35" s="70"/>
      <c r="M35" s="69">
        <v>490</v>
      </c>
      <c r="N35" s="35">
        <v>22</v>
      </c>
      <c r="O35" s="35">
        <v>2</v>
      </c>
      <c r="P35" s="35">
        <v>20</v>
      </c>
      <c r="Q35" s="94">
        <f>P35/J35</f>
        <v>1.6666666666666667</v>
      </c>
      <c r="R35" s="35">
        <v>4</v>
      </c>
      <c r="S35" s="35">
        <v>10</v>
      </c>
      <c r="T35" s="35">
        <v>-6</v>
      </c>
      <c r="U35" s="95">
        <v>1</v>
      </c>
      <c r="V35" s="35">
        <v>5</v>
      </c>
      <c r="W35" s="35">
        <v>23</v>
      </c>
      <c r="X35" s="35">
        <v>-18</v>
      </c>
      <c r="Y35" s="94"/>
      <c r="Z35" s="35">
        <v>10</v>
      </c>
      <c r="AA35" s="35">
        <v>18</v>
      </c>
      <c r="AB35" s="35">
        <v>-8</v>
      </c>
      <c r="AC35" s="95">
        <v>1</v>
      </c>
      <c r="AD35" s="35"/>
      <c r="AE35" s="35"/>
      <c r="AF35" s="34"/>
      <c r="AG35" s="96">
        <v>0</v>
      </c>
      <c r="AH35" s="76">
        <v>12</v>
      </c>
      <c r="AI35" s="95">
        <f t="shared" si="0"/>
        <v>3.666666666666667</v>
      </c>
      <c r="AJ35" s="77">
        <f t="shared" si="1"/>
        <v>1796.6666666666667</v>
      </c>
      <c r="AK35" s="16"/>
      <c r="AL35" s="15"/>
      <c r="AM35" s="15"/>
      <c r="AN35" s="15"/>
      <c r="AP35" s="15"/>
      <c r="AQ35" s="15"/>
      <c r="AR35" s="15"/>
      <c r="AS35" s="15"/>
      <c r="AT35" s="15"/>
    </row>
    <row r="36" spans="1:46" s="1" customFormat="1" ht="16.5" customHeight="1">
      <c r="A36" s="3">
        <v>29</v>
      </c>
      <c r="B36" s="29" t="s">
        <v>498</v>
      </c>
      <c r="C36" s="6">
        <v>7506306203044</v>
      </c>
      <c r="D36" s="9">
        <v>67581319</v>
      </c>
      <c r="E36" s="8" t="s">
        <v>4</v>
      </c>
      <c r="F36" s="9" t="s">
        <v>1</v>
      </c>
      <c r="G36" s="10" t="s">
        <v>240</v>
      </c>
      <c r="H36" s="8">
        <v>97</v>
      </c>
      <c r="I36" s="9" t="s">
        <v>3</v>
      </c>
      <c r="J36" s="9">
        <v>12</v>
      </c>
      <c r="K36" s="69">
        <v>40.833333333333336</v>
      </c>
      <c r="L36" s="70"/>
      <c r="M36" s="69">
        <v>490</v>
      </c>
      <c r="N36" s="35">
        <v>11</v>
      </c>
      <c r="O36" s="35">
        <v>24</v>
      </c>
      <c r="P36" s="35">
        <v>-13</v>
      </c>
      <c r="Q36" s="94"/>
      <c r="R36" s="35">
        <v>8</v>
      </c>
      <c r="S36" s="35">
        <v>11</v>
      </c>
      <c r="T36" s="35">
        <v>-3</v>
      </c>
      <c r="U36" s="95">
        <v>1</v>
      </c>
      <c r="V36" s="35">
        <v>3</v>
      </c>
      <c r="W36" s="35">
        <v>17</v>
      </c>
      <c r="X36" s="35">
        <v>-14</v>
      </c>
      <c r="Y36" s="94"/>
      <c r="Z36" s="35">
        <v>15</v>
      </c>
      <c r="AA36" s="35">
        <v>8</v>
      </c>
      <c r="AB36" s="35">
        <v>7</v>
      </c>
      <c r="AC36" s="95">
        <v>1</v>
      </c>
      <c r="AD36" s="35"/>
      <c r="AE36" s="35"/>
      <c r="AF36" s="34"/>
      <c r="AG36" s="96">
        <v>0</v>
      </c>
      <c r="AH36" s="76">
        <v>12</v>
      </c>
      <c r="AI36" s="95">
        <f t="shared" si="0"/>
        <v>2</v>
      </c>
      <c r="AJ36" s="77">
        <f t="shared" si="1"/>
        <v>980</v>
      </c>
      <c r="AK36" s="16"/>
      <c r="AL36" s="15"/>
      <c r="AM36" s="15"/>
      <c r="AN36" s="15"/>
      <c r="AP36" s="15"/>
      <c r="AQ36" s="15"/>
      <c r="AR36" s="15"/>
      <c r="AS36" s="15"/>
      <c r="AT36" s="15"/>
    </row>
    <row r="37" spans="1:46" s="1" customFormat="1" ht="16.5" hidden="1" customHeight="1">
      <c r="A37" s="3">
        <v>30</v>
      </c>
      <c r="B37" s="29" t="s">
        <v>498</v>
      </c>
      <c r="C37" s="6">
        <v>7506306220874</v>
      </c>
      <c r="D37" s="9">
        <v>68146664</v>
      </c>
      <c r="E37" s="8" t="s">
        <v>4</v>
      </c>
      <c r="F37" s="9" t="s">
        <v>36</v>
      </c>
      <c r="G37" s="10" t="s">
        <v>546</v>
      </c>
      <c r="H37" s="8" t="s">
        <v>547</v>
      </c>
      <c r="I37" s="9" t="s">
        <v>3</v>
      </c>
      <c r="J37" s="9">
        <v>12</v>
      </c>
      <c r="K37" s="69">
        <v>44.2</v>
      </c>
      <c r="L37" s="70"/>
      <c r="M37" s="69">
        <f>J37*K37</f>
        <v>530.40000000000009</v>
      </c>
      <c r="N37" s="35"/>
      <c r="O37" s="35">
        <v>24</v>
      </c>
      <c r="P37" s="35">
        <v>-24</v>
      </c>
      <c r="Q37" s="82"/>
      <c r="R37" s="35"/>
      <c r="S37" s="35">
        <v>12</v>
      </c>
      <c r="T37" s="35">
        <v>-12</v>
      </c>
      <c r="U37" s="82"/>
      <c r="V37" s="35"/>
      <c r="W37" s="35">
        <v>12</v>
      </c>
      <c r="X37" s="35">
        <v>-12</v>
      </c>
      <c r="Y37" s="82"/>
      <c r="Z37" s="35"/>
      <c r="AA37" s="35">
        <v>24</v>
      </c>
      <c r="AB37" s="35">
        <v>-24</v>
      </c>
      <c r="AC37" s="83"/>
      <c r="AD37" s="35"/>
      <c r="AE37" s="35"/>
      <c r="AF37" s="34"/>
      <c r="AG37" s="86">
        <v>0</v>
      </c>
      <c r="AH37" s="76">
        <v>12</v>
      </c>
      <c r="AI37" s="83"/>
      <c r="AJ37" s="77">
        <f t="shared" si="1"/>
        <v>0</v>
      </c>
      <c r="AK37" s="16"/>
      <c r="AL37" s="15"/>
      <c r="AM37" s="15"/>
      <c r="AN37" s="15"/>
      <c r="AO37" s="4"/>
      <c r="AP37" s="15"/>
      <c r="AQ37" s="15"/>
      <c r="AR37" s="15"/>
      <c r="AS37" s="15"/>
      <c r="AT37" s="15"/>
    </row>
    <row r="38" spans="1:46" s="1" customFormat="1" ht="16.5" hidden="1" customHeight="1">
      <c r="A38" s="3">
        <v>31</v>
      </c>
      <c r="B38" s="29" t="s">
        <v>498</v>
      </c>
      <c r="C38" s="6">
        <v>7506306220959</v>
      </c>
      <c r="D38" s="9">
        <v>68146672</v>
      </c>
      <c r="E38" s="8" t="s">
        <v>4</v>
      </c>
      <c r="F38" s="9" t="s">
        <v>36</v>
      </c>
      <c r="G38" s="10" t="s">
        <v>548</v>
      </c>
      <c r="H38" s="8" t="s">
        <v>547</v>
      </c>
      <c r="I38" s="9" t="s">
        <v>3</v>
      </c>
      <c r="J38" s="9">
        <v>12</v>
      </c>
      <c r="K38" s="69">
        <v>44.2</v>
      </c>
      <c r="L38" s="70"/>
      <c r="M38" s="69">
        <f>J38*K38</f>
        <v>530.40000000000009</v>
      </c>
      <c r="N38" s="35"/>
      <c r="O38" s="35">
        <v>24</v>
      </c>
      <c r="P38" s="35">
        <v>-24</v>
      </c>
      <c r="Q38" s="82"/>
      <c r="R38" s="35"/>
      <c r="S38" s="35">
        <v>12</v>
      </c>
      <c r="T38" s="35">
        <v>-12</v>
      </c>
      <c r="U38" s="82"/>
      <c r="V38" s="35"/>
      <c r="W38" s="35">
        <v>12</v>
      </c>
      <c r="X38" s="35">
        <v>-12</v>
      </c>
      <c r="Y38" s="82"/>
      <c r="Z38" s="35">
        <v>1</v>
      </c>
      <c r="AA38" s="35">
        <v>23</v>
      </c>
      <c r="AB38" s="35">
        <v>-22</v>
      </c>
      <c r="AC38" s="83"/>
      <c r="AD38" s="35"/>
      <c r="AE38" s="35"/>
      <c r="AF38" s="34"/>
      <c r="AG38" s="86">
        <v>0</v>
      </c>
      <c r="AH38" s="76">
        <v>12</v>
      </c>
      <c r="AI38" s="83"/>
      <c r="AJ38" s="77">
        <f t="shared" si="1"/>
        <v>0</v>
      </c>
      <c r="AK38" s="16"/>
      <c r="AL38" s="15"/>
      <c r="AM38" s="15"/>
      <c r="AN38" s="15"/>
      <c r="AO38" s="4"/>
      <c r="AP38" s="15"/>
      <c r="AQ38" s="15"/>
      <c r="AR38" s="15"/>
      <c r="AS38" s="15"/>
      <c r="AT38" s="15"/>
    </row>
    <row r="39" spans="1:46" s="1" customFormat="1" ht="16.5" hidden="1" customHeight="1">
      <c r="A39" s="3">
        <v>32</v>
      </c>
      <c r="B39" s="29" t="s">
        <v>498</v>
      </c>
      <c r="C39" s="6">
        <v>7506306220546</v>
      </c>
      <c r="D39" s="9">
        <v>68146622</v>
      </c>
      <c r="E39" s="8" t="s">
        <v>4</v>
      </c>
      <c r="F39" s="9" t="s">
        <v>36</v>
      </c>
      <c r="G39" s="10" t="s">
        <v>549</v>
      </c>
      <c r="H39" s="8" t="s">
        <v>550</v>
      </c>
      <c r="I39" s="9" t="s">
        <v>3</v>
      </c>
      <c r="J39" s="9">
        <v>12</v>
      </c>
      <c r="K39" s="69">
        <v>47.32</v>
      </c>
      <c r="L39" s="70"/>
      <c r="M39" s="69">
        <f>J39*K39</f>
        <v>567.84</v>
      </c>
      <c r="N39" s="35">
        <v>1</v>
      </c>
      <c r="O39" s="35">
        <v>23</v>
      </c>
      <c r="P39" s="35">
        <v>-22</v>
      </c>
      <c r="Q39" s="82"/>
      <c r="R39" s="35"/>
      <c r="S39" s="35">
        <v>12</v>
      </c>
      <c r="T39" s="35">
        <v>-12</v>
      </c>
      <c r="U39" s="82"/>
      <c r="V39" s="35">
        <v>1</v>
      </c>
      <c r="W39" s="35">
        <v>11</v>
      </c>
      <c r="X39" s="35">
        <v>-10</v>
      </c>
      <c r="Y39" s="82"/>
      <c r="Z39" s="35">
        <v>1</v>
      </c>
      <c r="AA39" s="35">
        <v>23</v>
      </c>
      <c r="AB39" s="35">
        <v>-22</v>
      </c>
      <c r="AC39" s="83"/>
      <c r="AD39" s="35"/>
      <c r="AE39" s="35"/>
      <c r="AF39" s="34"/>
      <c r="AG39" s="86">
        <v>0</v>
      </c>
      <c r="AH39" s="76">
        <v>12</v>
      </c>
      <c r="AI39" s="83"/>
      <c r="AJ39" s="77">
        <f t="shared" si="1"/>
        <v>0</v>
      </c>
      <c r="AK39" s="16"/>
      <c r="AL39" s="15"/>
      <c r="AM39" s="15"/>
      <c r="AN39" s="15"/>
      <c r="AO39" s="4"/>
      <c r="AP39" s="15"/>
      <c r="AQ39" s="15"/>
      <c r="AR39" s="15"/>
      <c r="AS39" s="15"/>
      <c r="AT39" s="15"/>
    </row>
    <row r="40" spans="1:46" s="1" customFormat="1" ht="16.5" hidden="1" customHeight="1">
      <c r="A40" s="3">
        <v>33</v>
      </c>
      <c r="B40" s="29" t="s">
        <v>498</v>
      </c>
      <c r="C40" s="6">
        <v>7506306220560</v>
      </c>
      <c r="D40" s="9">
        <v>68146624</v>
      </c>
      <c r="E40" s="8" t="s">
        <v>4</v>
      </c>
      <c r="F40" s="9" t="s">
        <v>36</v>
      </c>
      <c r="G40" s="10" t="s">
        <v>551</v>
      </c>
      <c r="H40" s="8" t="s">
        <v>550</v>
      </c>
      <c r="I40" s="9" t="s">
        <v>3</v>
      </c>
      <c r="J40" s="9">
        <v>12</v>
      </c>
      <c r="K40" s="69">
        <v>47.32</v>
      </c>
      <c r="L40" s="70"/>
      <c r="M40" s="69">
        <f>J40*K40</f>
        <v>567.84</v>
      </c>
      <c r="N40" s="35"/>
      <c r="O40" s="35">
        <v>24</v>
      </c>
      <c r="P40" s="35">
        <v>-24</v>
      </c>
      <c r="Q40" s="82"/>
      <c r="R40" s="35"/>
      <c r="S40" s="35">
        <v>12</v>
      </c>
      <c r="T40" s="35">
        <v>-12</v>
      </c>
      <c r="U40" s="82"/>
      <c r="V40" s="35"/>
      <c r="W40" s="35">
        <v>12</v>
      </c>
      <c r="X40" s="35">
        <v>-12</v>
      </c>
      <c r="Y40" s="82"/>
      <c r="Z40" s="35"/>
      <c r="AA40" s="35">
        <v>24</v>
      </c>
      <c r="AB40" s="35">
        <v>-24</v>
      </c>
      <c r="AC40" s="83"/>
      <c r="AD40" s="35"/>
      <c r="AE40" s="35"/>
      <c r="AF40" s="34"/>
      <c r="AG40" s="86">
        <v>0</v>
      </c>
      <c r="AH40" s="76">
        <v>12</v>
      </c>
      <c r="AI40" s="83"/>
      <c r="AJ40" s="77">
        <f t="shared" si="1"/>
        <v>0</v>
      </c>
      <c r="AK40" s="16"/>
      <c r="AL40" s="15"/>
      <c r="AM40" s="15"/>
      <c r="AN40" s="15"/>
      <c r="AO40" s="4"/>
      <c r="AP40" s="15"/>
      <c r="AQ40" s="15"/>
      <c r="AR40" s="15"/>
      <c r="AS40" s="15"/>
      <c r="AT40" s="15"/>
    </row>
    <row r="41" spans="1:46" s="1" customFormat="1" ht="16.5" customHeight="1">
      <c r="A41" s="3">
        <v>34</v>
      </c>
      <c r="B41" s="29" t="s">
        <v>556</v>
      </c>
      <c r="C41" s="6">
        <v>75063139</v>
      </c>
      <c r="D41" s="9"/>
      <c r="E41" s="8"/>
      <c r="F41" s="9"/>
      <c r="G41" s="10" t="s">
        <v>553</v>
      </c>
      <c r="H41" s="8"/>
      <c r="I41" s="9"/>
      <c r="J41" s="9">
        <v>12</v>
      </c>
      <c r="K41" s="69"/>
      <c r="L41" s="70"/>
      <c r="M41" s="69"/>
      <c r="N41" s="35">
        <v>11</v>
      </c>
      <c r="O41" s="35">
        <v>5</v>
      </c>
      <c r="P41" s="35">
        <v>6</v>
      </c>
      <c r="Q41" s="94">
        <f>P41/J41</f>
        <v>0.5</v>
      </c>
      <c r="R41" s="35">
        <v>11</v>
      </c>
      <c r="S41" s="35">
        <v>0</v>
      </c>
      <c r="T41" s="35">
        <v>11</v>
      </c>
      <c r="U41" s="95">
        <v>1</v>
      </c>
      <c r="V41" s="35">
        <v>10</v>
      </c>
      <c r="W41" s="35">
        <v>0</v>
      </c>
      <c r="X41" s="35">
        <v>10</v>
      </c>
      <c r="Y41" s="94">
        <v>1</v>
      </c>
      <c r="Z41" s="35">
        <v>8</v>
      </c>
      <c r="AA41" s="35">
        <v>15</v>
      </c>
      <c r="AB41" s="35">
        <v>-7</v>
      </c>
      <c r="AC41" s="95">
        <v>1</v>
      </c>
      <c r="AD41" s="35"/>
      <c r="AE41" s="35"/>
      <c r="AF41" s="34"/>
      <c r="AG41" s="96">
        <v>1</v>
      </c>
      <c r="AH41" s="76">
        <v>0</v>
      </c>
      <c r="AI41" s="95">
        <f>Q41+U41+Y41+AC41+AG41</f>
        <v>4.5</v>
      </c>
      <c r="AJ41" s="77">
        <v>0</v>
      </c>
      <c r="AK41" s="16">
        <v>0</v>
      </c>
      <c r="AL41" s="15"/>
      <c r="AM41" s="15"/>
      <c r="AN41" s="15"/>
      <c r="AO41" s="4"/>
      <c r="AP41" s="15"/>
      <c r="AQ41" s="15"/>
      <c r="AR41" s="15"/>
      <c r="AS41" s="15"/>
      <c r="AT41" s="15"/>
    </row>
    <row r="42" spans="1:46" s="1" customFormat="1" ht="16.5" customHeight="1">
      <c r="A42" s="3">
        <v>35</v>
      </c>
      <c r="B42" s="29" t="s">
        <v>556</v>
      </c>
      <c r="C42" s="6">
        <v>7506306226852</v>
      </c>
      <c r="D42" s="9"/>
      <c r="E42" s="8"/>
      <c r="F42" s="9"/>
      <c r="G42" s="10" t="s">
        <v>552</v>
      </c>
      <c r="H42" s="8"/>
      <c r="I42" s="9"/>
      <c r="J42" s="9">
        <v>12</v>
      </c>
      <c r="K42" s="69"/>
      <c r="L42" s="70"/>
      <c r="M42" s="69"/>
      <c r="N42" s="35">
        <v>13</v>
      </c>
      <c r="O42" s="35">
        <v>10</v>
      </c>
      <c r="P42" s="35">
        <v>3</v>
      </c>
      <c r="Q42" s="94">
        <v>1</v>
      </c>
      <c r="R42" s="35">
        <v>8</v>
      </c>
      <c r="S42" s="35">
        <v>20</v>
      </c>
      <c r="T42" s="35">
        <v>-12</v>
      </c>
      <c r="U42" s="94"/>
      <c r="V42" s="35">
        <v>5</v>
      </c>
      <c r="W42" s="35">
        <v>11</v>
      </c>
      <c r="X42" s="35">
        <v>-6</v>
      </c>
      <c r="Y42" s="94">
        <v>1</v>
      </c>
      <c r="Z42" s="35">
        <v>19</v>
      </c>
      <c r="AA42" s="35">
        <v>5</v>
      </c>
      <c r="AB42" s="35">
        <v>14</v>
      </c>
      <c r="AC42" s="95">
        <v>2</v>
      </c>
      <c r="AD42" s="35"/>
      <c r="AE42" s="35"/>
      <c r="AF42" s="34"/>
      <c r="AG42" s="96">
        <v>1</v>
      </c>
      <c r="AH42" s="76">
        <v>0</v>
      </c>
      <c r="AI42" s="95">
        <f>Q42+U42+Y42+AC42+AG42</f>
        <v>5</v>
      </c>
      <c r="AJ42" s="77">
        <v>0</v>
      </c>
      <c r="AK42" s="16">
        <v>0</v>
      </c>
      <c r="AL42" s="15"/>
      <c r="AM42" s="15"/>
      <c r="AN42" s="15"/>
      <c r="AO42" s="4"/>
      <c r="AP42" s="15"/>
      <c r="AQ42" s="15"/>
      <c r="AR42" s="15"/>
      <c r="AS42" s="15"/>
      <c r="AT42" s="15"/>
    </row>
    <row r="43" spans="1:46" s="1" customFormat="1" ht="16.5" hidden="1" customHeight="1">
      <c r="A43" s="3">
        <v>36</v>
      </c>
      <c r="B43" s="29"/>
      <c r="C43" s="6"/>
      <c r="D43" s="9"/>
      <c r="E43" s="8"/>
      <c r="F43" s="9"/>
      <c r="G43" s="10"/>
      <c r="H43" s="8"/>
      <c r="I43" s="9"/>
      <c r="J43" s="9"/>
      <c r="K43" s="69"/>
      <c r="L43" s="70"/>
      <c r="M43" s="69"/>
      <c r="N43" s="35"/>
      <c r="O43" s="35"/>
      <c r="P43" s="35"/>
      <c r="Q43" s="83"/>
      <c r="R43" s="35"/>
      <c r="S43" s="35"/>
      <c r="T43" s="35"/>
      <c r="U43" s="83"/>
      <c r="V43" s="35"/>
      <c r="W43" s="35"/>
      <c r="X43" s="35"/>
      <c r="Y43" s="83"/>
      <c r="Z43" s="35"/>
      <c r="AA43" s="35"/>
      <c r="AB43" s="35"/>
      <c r="AC43" s="83"/>
      <c r="AD43" s="39"/>
      <c r="AE43" s="39"/>
      <c r="AF43" s="39"/>
      <c r="AG43" s="83"/>
      <c r="AH43" s="39"/>
      <c r="AI43" s="83"/>
      <c r="AJ43" s="77"/>
      <c r="AK43" s="16"/>
      <c r="AL43" s="15"/>
      <c r="AM43" s="15"/>
      <c r="AN43" s="15"/>
      <c r="AO43" s="4"/>
      <c r="AP43" s="15"/>
      <c r="AQ43" s="15"/>
      <c r="AR43" s="15"/>
      <c r="AS43" s="15"/>
      <c r="AT43" s="15"/>
    </row>
    <row r="44" spans="1:46" s="1" customFormat="1" ht="16.5" hidden="1" customHeight="1">
      <c r="A44" s="3">
        <v>37</v>
      </c>
      <c r="B44" s="29"/>
      <c r="C44" s="22" t="s">
        <v>449</v>
      </c>
      <c r="D44" s="23"/>
      <c r="E44" s="23"/>
      <c r="F44" s="23"/>
      <c r="G44" s="24"/>
      <c r="H44" s="23"/>
      <c r="I44" s="23"/>
      <c r="J44" s="34" t="s">
        <v>520</v>
      </c>
      <c r="K44" s="34" t="s">
        <v>520</v>
      </c>
      <c r="L44" s="70"/>
      <c r="M44" s="34" t="s">
        <v>520</v>
      </c>
      <c r="N44" s="34"/>
      <c r="O44" s="34"/>
      <c r="P44" s="34"/>
      <c r="Q44" s="83"/>
      <c r="R44" s="35"/>
      <c r="S44" s="35"/>
      <c r="T44" s="35"/>
      <c r="U44" s="83"/>
      <c r="V44" s="35"/>
      <c r="W44" s="35"/>
      <c r="X44" s="35"/>
      <c r="Y44" s="83"/>
      <c r="Z44" s="35"/>
      <c r="AA44" s="35"/>
      <c r="AB44" s="35"/>
      <c r="AC44" s="83"/>
      <c r="AD44" s="39"/>
      <c r="AE44" s="39"/>
      <c r="AF44" s="39"/>
      <c r="AG44" s="83"/>
      <c r="AH44" s="39"/>
      <c r="AI44" s="83"/>
      <c r="AJ44" s="77" t="s">
        <v>520</v>
      </c>
      <c r="AK44" s="16"/>
      <c r="AL44"/>
      <c r="AM44"/>
      <c r="AN44"/>
      <c r="AO44"/>
      <c r="AP44"/>
      <c r="AQ44"/>
      <c r="AR44" s="15"/>
      <c r="AS44" s="15"/>
      <c r="AT44" s="15"/>
    </row>
    <row r="45" spans="1:46" s="1" customFormat="1" ht="16.5" customHeight="1">
      <c r="A45" s="3">
        <v>38</v>
      </c>
      <c r="B45" s="29" t="s">
        <v>502</v>
      </c>
      <c r="C45" s="6" t="s">
        <v>193</v>
      </c>
      <c r="D45" s="7">
        <v>34480779</v>
      </c>
      <c r="E45" s="8" t="s">
        <v>179</v>
      </c>
      <c r="F45" s="9" t="s">
        <v>1</v>
      </c>
      <c r="G45" s="10" t="s">
        <v>194</v>
      </c>
      <c r="H45" s="8">
        <v>300</v>
      </c>
      <c r="I45" s="9" t="s">
        <v>45</v>
      </c>
      <c r="J45" s="9">
        <v>12</v>
      </c>
      <c r="K45" s="69">
        <v>28.5</v>
      </c>
      <c r="L45" s="70"/>
      <c r="M45" s="69">
        <v>342</v>
      </c>
      <c r="N45" s="35">
        <v>14</v>
      </c>
      <c r="O45" s="35">
        <v>12</v>
      </c>
      <c r="P45" s="35">
        <v>2</v>
      </c>
      <c r="Q45" s="94">
        <v>1</v>
      </c>
      <c r="R45" s="35">
        <v>9</v>
      </c>
      <c r="S45" s="35">
        <v>23</v>
      </c>
      <c r="T45" s="35">
        <v>-14</v>
      </c>
      <c r="U45" s="94"/>
      <c r="V45" s="35">
        <v>4</v>
      </c>
      <c r="W45" s="35">
        <v>27</v>
      </c>
      <c r="X45" s="35">
        <v>-23</v>
      </c>
      <c r="Y45" s="94"/>
      <c r="Z45" s="35">
        <v>9</v>
      </c>
      <c r="AA45" s="35">
        <v>15</v>
      </c>
      <c r="AB45" s="35">
        <v>-6</v>
      </c>
      <c r="AC45" s="95">
        <v>1</v>
      </c>
      <c r="AD45" s="35"/>
      <c r="AE45" s="35"/>
      <c r="AF45" s="34"/>
      <c r="AG45" s="96">
        <v>0</v>
      </c>
      <c r="AH45" s="76">
        <v>0</v>
      </c>
      <c r="AI45" s="95">
        <f>Q45+U45+Y45+AC45+AG45</f>
        <v>2</v>
      </c>
      <c r="AJ45" s="77">
        <f t="shared" ref="AJ45:AJ54" si="2">AI45*M45</f>
        <v>684</v>
      </c>
      <c r="AK45" s="16"/>
      <c r="AL45"/>
      <c r="AM45"/>
      <c r="AN45"/>
      <c r="AO45"/>
      <c r="AP45"/>
      <c r="AQ45"/>
      <c r="AR45" s="15"/>
      <c r="AS45" s="15"/>
      <c r="AT45" s="15"/>
    </row>
    <row r="46" spans="1:46" s="1" customFormat="1" ht="16.5" hidden="1" customHeight="1">
      <c r="A46" s="3">
        <v>39</v>
      </c>
      <c r="B46" s="29" t="s">
        <v>502</v>
      </c>
      <c r="C46" s="6" t="s">
        <v>542</v>
      </c>
      <c r="D46" s="7">
        <v>34480778</v>
      </c>
      <c r="E46" s="8" t="s">
        <v>179</v>
      </c>
      <c r="F46" s="9" t="s">
        <v>1</v>
      </c>
      <c r="G46" s="10" t="s">
        <v>541</v>
      </c>
      <c r="H46" s="8">
        <v>300</v>
      </c>
      <c r="I46" s="9" t="s">
        <v>45</v>
      </c>
      <c r="J46" s="9">
        <v>12</v>
      </c>
      <c r="K46" s="69">
        <v>28.5</v>
      </c>
      <c r="L46" s="73"/>
      <c r="M46" s="69">
        <v>342</v>
      </c>
      <c r="N46" s="30"/>
      <c r="O46" s="30"/>
      <c r="P46" s="30"/>
      <c r="Q46" s="82"/>
      <c r="R46" s="34"/>
      <c r="S46" s="34"/>
      <c r="T46" s="34"/>
      <c r="U46" s="82"/>
      <c r="V46" s="34"/>
      <c r="W46" s="34"/>
      <c r="X46" s="34"/>
      <c r="Y46" s="82"/>
      <c r="Z46" s="34"/>
      <c r="AA46" s="34"/>
      <c r="AB46" s="34"/>
      <c r="AC46" s="82"/>
      <c r="AD46" s="34"/>
      <c r="AE46" s="34"/>
      <c r="AF46" s="34"/>
      <c r="AG46" s="82"/>
      <c r="AH46" s="34"/>
      <c r="AI46" s="83"/>
      <c r="AJ46" s="77">
        <f t="shared" si="2"/>
        <v>0</v>
      </c>
      <c r="AK46" s="75"/>
      <c r="AL46" s="15"/>
      <c r="AM46" s="15"/>
      <c r="AN46" s="15"/>
      <c r="AP46" s="15"/>
      <c r="AQ46" s="15"/>
      <c r="AR46" s="15"/>
      <c r="AS46" s="15"/>
      <c r="AT46" s="15"/>
    </row>
    <row r="47" spans="1:46" ht="16.5" customHeight="1">
      <c r="A47" s="3">
        <v>40</v>
      </c>
      <c r="B47" s="29" t="s">
        <v>502</v>
      </c>
      <c r="C47" s="6" t="s">
        <v>195</v>
      </c>
      <c r="D47" s="7">
        <v>34480780</v>
      </c>
      <c r="E47" s="8" t="s">
        <v>179</v>
      </c>
      <c r="F47" s="9" t="s">
        <v>1</v>
      </c>
      <c r="G47" s="10" t="s">
        <v>196</v>
      </c>
      <c r="H47" s="8">
        <v>300</v>
      </c>
      <c r="I47" s="9" t="s">
        <v>45</v>
      </c>
      <c r="J47" s="9">
        <v>12</v>
      </c>
      <c r="K47" s="69">
        <v>28.5</v>
      </c>
      <c r="L47" s="70"/>
      <c r="M47" s="69">
        <v>342</v>
      </c>
      <c r="N47" s="35">
        <v>24</v>
      </c>
      <c r="O47" s="35">
        <v>1</v>
      </c>
      <c r="P47" s="35">
        <v>23</v>
      </c>
      <c r="Q47" s="94">
        <f>P47/J47</f>
        <v>1.9166666666666667</v>
      </c>
      <c r="R47" s="35">
        <v>13</v>
      </c>
      <c r="S47" s="35">
        <v>6</v>
      </c>
      <c r="T47" s="35">
        <v>7</v>
      </c>
      <c r="U47" s="95">
        <v>1</v>
      </c>
      <c r="V47" s="35">
        <v>12</v>
      </c>
      <c r="W47" s="35">
        <v>0</v>
      </c>
      <c r="X47" s="35">
        <v>12</v>
      </c>
      <c r="Y47" s="94">
        <v>1</v>
      </c>
      <c r="Z47" s="35">
        <v>12</v>
      </c>
      <c r="AA47" s="35">
        <v>12</v>
      </c>
      <c r="AB47" s="35">
        <v>0</v>
      </c>
      <c r="AC47" s="95">
        <v>1</v>
      </c>
      <c r="AD47" s="35"/>
      <c r="AE47" s="35"/>
      <c r="AF47" s="34"/>
      <c r="AG47" s="96">
        <v>0</v>
      </c>
      <c r="AH47" s="76">
        <v>0</v>
      </c>
      <c r="AI47" s="95">
        <f t="shared" ref="AI47:AI54" si="3">Q47+U47+Y47+AC47+AG47</f>
        <v>4.916666666666667</v>
      </c>
      <c r="AJ47" s="77">
        <f t="shared" si="2"/>
        <v>1681.5</v>
      </c>
      <c r="AK47" s="75"/>
      <c r="AL47" s="4"/>
      <c r="AM47" s="4"/>
      <c r="AO47" s="1"/>
    </row>
    <row r="48" spans="1:46" s="1" customFormat="1" ht="16.5" customHeight="1">
      <c r="A48" s="3">
        <v>41</v>
      </c>
      <c r="B48" s="29" t="s">
        <v>500</v>
      </c>
      <c r="C48" s="6" t="s">
        <v>183</v>
      </c>
      <c r="D48" s="9">
        <v>34480793</v>
      </c>
      <c r="E48" s="8" t="s">
        <v>179</v>
      </c>
      <c r="F48" s="9" t="s">
        <v>1</v>
      </c>
      <c r="G48" s="10" t="s">
        <v>184</v>
      </c>
      <c r="H48" s="8">
        <v>350</v>
      </c>
      <c r="I48" s="9" t="s">
        <v>45</v>
      </c>
      <c r="J48" s="9">
        <v>12</v>
      </c>
      <c r="K48" s="69">
        <v>29.5</v>
      </c>
      <c r="L48" s="70"/>
      <c r="M48" s="69">
        <v>354</v>
      </c>
      <c r="N48" s="35">
        <v>34</v>
      </c>
      <c r="O48" s="35">
        <v>0</v>
      </c>
      <c r="P48" s="35">
        <v>34</v>
      </c>
      <c r="Q48" s="94">
        <f>P48/J48</f>
        <v>2.8333333333333335</v>
      </c>
      <c r="R48" s="35">
        <v>15</v>
      </c>
      <c r="S48" s="35">
        <v>28</v>
      </c>
      <c r="T48" s="35">
        <v>-13</v>
      </c>
      <c r="U48" s="94"/>
      <c r="V48" s="35"/>
      <c r="W48" s="35">
        <v>0</v>
      </c>
      <c r="X48" s="35">
        <v>0</v>
      </c>
      <c r="Y48" s="94"/>
      <c r="Z48" s="35">
        <v>28</v>
      </c>
      <c r="AA48" s="35">
        <v>14</v>
      </c>
      <c r="AB48" s="35">
        <v>14</v>
      </c>
      <c r="AC48" s="95">
        <v>2</v>
      </c>
      <c r="AD48" s="35"/>
      <c r="AE48" s="35"/>
      <c r="AF48" s="34"/>
      <c r="AG48" s="96">
        <v>0</v>
      </c>
      <c r="AH48" s="76">
        <v>0</v>
      </c>
      <c r="AI48" s="95">
        <f t="shared" si="3"/>
        <v>4.8333333333333339</v>
      </c>
      <c r="AJ48" s="77">
        <f t="shared" si="2"/>
        <v>1711.0000000000002</v>
      </c>
      <c r="AK48" s="75"/>
      <c r="AL48" s="4"/>
      <c r="AM48" s="4"/>
      <c r="AN48" s="15"/>
      <c r="AP48" s="15"/>
      <c r="AQ48" s="15"/>
      <c r="AR48" s="15"/>
      <c r="AS48" s="15"/>
      <c r="AT48" s="15"/>
    </row>
    <row r="49" spans="1:46" s="1" customFormat="1" ht="16.5" customHeight="1">
      <c r="A49" s="3">
        <v>42</v>
      </c>
      <c r="B49" s="29" t="s">
        <v>500</v>
      </c>
      <c r="C49" s="6" t="s">
        <v>187</v>
      </c>
      <c r="D49" s="9">
        <v>34480767</v>
      </c>
      <c r="E49" s="8" t="s">
        <v>179</v>
      </c>
      <c r="F49" s="9" t="s">
        <v>1</v>
      </c>
      <c r="G49" s="10" t="s">
        <v>188</v>
      </c>
      <c r="H49" s="8">
        <v>350</v>
      </c>
      <c r="I49" s="9" t="s">
        <v>45</v>
      </c>
      <c r="J49" s="9">
        <v>12</v>
      </c>
      <c r="K49" s="69">
        <v>29.5</v>
      </c>
      <c r="L49" s="70"/>
      <c r="M49" s="69">
        <v>354</v>
      </c>
      <c r="N49" s="35">
        <v>32</v>
      </c>
      <c r="O49" s="35">
        <v>8</v>
      </c>
      <c r="P49" s="35">
        <v>24</v>
      </c>
      <c r="Q49" s="94">
        <f>P49/J49</f>
        <v>2</v>
      </c>
      <c r="R49" s="35">
        <v>19</v>
      </c>
      <c r="S49" s="35">
        <v>20</v>
      </c>
      <c r="T49" s="35">
        <v>-1</v>
      </c>
      <c r="U49" s="95">
        <v>1</v>
      </c>
      <c r="V49" s="35">
        <v>29</v>
      </c>
      <c r="W49" s="35">
        <v>0</v>
      </c>
      <c r="X49" s="35">
        <v>29</v>
      </c>
      <c r="Y49" s="94">
        <v>3</v>
      </c>
      <c r="Z49" s="35">
        <v>27</v>
      </c>
      <c r="AA49" s="35">
        <v>27</v>
      </c>
      <c r="AB49" s="35">
        <v>0</v>
      </c>
      <c r="AC49" s="95">
        <v>1</v>
      </c>
      <c r="AD49" s="35"/>
      <c r="AE49" s="35"/>
      <c r="AF49" s="34"/>
      <c r="AG49" s="96">
        <v>0</v>
      </c>
      <c r="AH49" s="76">
        <v>0</v>
      </c>
      <c r="AI49" s="95">
        <f t="shared" si="3"/>
        <v>7</v>
      </c>
      <c r="AJ49" s="77">
        <f t="shared" si="2"/>
        <v>2478</v>
      </c>
      <c r="AK49" s="75"/>
      <c r="AL49" s="4"/>
      <c r="AM49" s="4"/>
      <c r="AP49" s="15"/>
      <c r="AQ49" s="15"/>
      <c r="AR49" s="15"/>
      <c r="AS49" s="15"/>
      <c r="AT49" s="15"/>
    </row>
    <row r="50" spans="1:46" s="1" customFormat="1" ht="16.5" customHeight="1">
      <c r="A50" s="3">
        <v>43</v>
      </c>
      <c r="B50" s="29" t="s">
        <v>501</v>
      </c>
      <c r="C50" s="6" t="s">
        <v>191</v>
      </c>
      <c r="D50" s="9">
        <v>34480774</v>
      </c>
      <c r="E50" s="8" t="s">
        <v>179</v>
      </c>
      <c r="F50" s="9" t="s">
        <v>1</v>
      </c>
      <c r="G50" s="10" t="s">
        <v>192</v>
      </c>
      <c r="H50" s="8">
        <v>350</v>
      </c>
      <c r="I50" s="9" t="s">
        <v>45</v>
      </c>
      <c r="J50" s="9">
        <v>12</v>
      </c>
      <c r="K50" s="69">
        <v>29.5</v>
      </c>
      <c r="L50" s="70"/>
      <c r="M50" s="69">
        <v>354</v>
      </c>
      <c r="N50" s="35">
        <v>4</v>
      </c>
      <c r="O50" s="35">
        <v>0</v>
      </c>
      <c r="P50" s="35">
        <v>4</v>
      </c>
      <c r="Q50" s="94">
        <v>1</v>
      </c>
      <c r="R50" s="35">
        <v>9</v>
      </c>
      <c r="S50" s="35">
        <v>3</v>
      </c>
      <c r="T50" s="35">
        <v>6</v>
      </c>
      <c r="U50" s="95">
        <v>1</v>
      </c>
      <c r="V50" s="35"/>
      <c r="W50" s="35">
        <v>0</v>
      </c>
      <c r="X50" s="35">
        <v>0</v>
      </c>
      <c r="Y50" s="94"/>
      <c r="Z50" s="35">
        <v>3</v>
      </c>
      <c r="AA50" s="35">
        <v>0</v>
      </c>
      <c r="AB50" s="35">
        <v>3</v>
      </c>
      <c r="AC50" s="95">
        <v>1</v>
      </c>
      <c r="AD50" s="35"/>
      <c r="AE50" s="35"/>
      <c r="AF50" s="34"/>
      <c r="AG50" s="96">
        <v>0</v>
      </c>
      <c r="AH50" s="76">
        <v>0</v>
      </c>
      <c r="AI50" s="95">
        <f t="shared" si="3"/>
        <v>3</v>
      </c>
      <c r="AJ50" s="77">
        <f t="shared" si="2"/>
        <v>1062</v>
      </c>
      <c r="AK50" s="16"/>
      <c r="AL50" s="4"/>
      <c r="AM50" s="4"/>
      <c r="AN50" s="15"/>
      <c r="AP50" s="15"/>
      <c r="AQ50" s="15"/>
      <c r="AR50" s="15"/>
      <c r="AS50" s="15"/>
      <c r="AT50" s="15"/>
    </row>
    <row r="51" spans="1:46" s="1" customFormat="1" ht="16.5" customHeight="1">
      <c r="A51" s="3">
        <v>44</v>
      </c>
      <c r="B51" s="29" t="s">
        <v>500</v>
      </c>
      <c r="C51" s="6" t="s">
        <v>178</v>
      </c>
      <c r="D51" s="9">
        <v>34480791</v>
      </c>
      <c r="E51" s="8" t="s">
        <v>179</v>
      </c>
      <c r="F51" s="9" t="s">
        <v>1</v>
      </c>
      <c r="G51" s="10" t="s">
        <v>180</v>
      </c>
      <c r="H51" s="8">
        <v>350</v>
      </c>
      <c r="I51" s="9" t="s">
        <v>45</v>
      </c>
      <c r="J51" s="9">
        <v>12</v>
      </c>
      <c r="K51" s="69">
        <v>29.5</v>
      </c>
      <c r="L51" s="70"/>
      <c r="M51" s="69">
        <v>354</v>
      </c>
      <c r="N51" s="35">
        <v>31</v>
      </c>
      <c r="O51" s="35">
        <v>16</v>
      </c>
      <c r="P51" s="35">
        <v>15</v>
      </c>
      <c r="Q51" s="94">
        <f>P51/J51</f>
        <v>1.25</v>
      </c>
      <c r="R51" s="35">
        <v>30</v>
      </c>
      <c r="S51" s="35">
        <v>8</v>
      </c>
      <c r="T51" s="35">
        <v>22</v>
      </c>
      <c r="U51" s="95">
        <v>2</v>
      </c>
      <c r="V51" s="35">
        <v>24</v>
      </c>
      <c r="W51" s="35">
        <v>8</v>
      </c>
      <c r="X51" s="35">
        <v>16</v>
      </c>
      <c r="Y51" s="94">
        <v>2</v>
      </c>
      <c r="Z51" s="35">
        <v>40</v>
      </c>
      <c r="AA51" s="35">
        <v>17</v>
      </c>
      <c r="AB51" s="35">
        <v>23</v>
      </c>
      <c r="AC51" s="95">
        <v>2</v>
      </c>
      <c r="AD51" s="35"/>
      <c r="AE51" s="35"/>
      <c r="AF51" s="34"/>
      <c r="AG51" s="96">
        <v>0</v>
      </c>
      <c r="AH51" s="76">
        <v>0</v>
      </c>
      <c r="AI51" s="95">
        <f t="shared" si="3"/>
        <v>7.25</v>
      </c>
      <c r="AJ51" s="77">
        <f t="shared" si="2"/>
        <v>2566.5</v>
      </c>
      <c r="AK51" s="75"/>
      <c r="AL51" s="15"/>
      <c r="AM51" s="15"/>
      <c r="AN51" s="15"/>
      <c r="AP51" s="15"/>
      <c r="AQ51" s="15"/>
      <c r="AR51" s="15"/>
      <c r="AS51" s="15"/>
      <c r="AT51" s="15"/>
    </row>
    <row r="52" spans="1:46" s="1" customFormat="1" ht="16.5" customHeight="1">
      <c r="A52" s="3">
        <v>45</v>
      </c>
      <c r="B52" s="29" t="s">
        <v>500</v>
      </c>
      <c r="C52" s="6" t="s">
        <v>181</v>
      </c>
      <c r="D52" s="9">
        <v>34480792</v>
      </c>
      <c r="E52" s="8" t="s">
        <v>179</v>
      </c>
      <c r="F52" s="9" t="s">
        <v>1</v>
      </c>
      <c r="G52" s="10" t="s">
        <v>182</v>
      </c>
      <c r="H52" s="8">
        <v>350</v>
      </c>
      <c r="I52" s="9" t="s">
        <v>45</v>
      </c>
      <c r="J52" s="9">
        <v>12</v>
      </c>
      <c r="K52" s="69">
        <v>29.5</v>
      </c>
      <c r="L52" s="70"/>
      <c r="M52" s="69">
        <v>354</v>
      </c>
      <c r="N52" s="35">
        <v>26</v>
      </c>
      <c r="O52" s="35">
        <v>0</v>
      </c>
      <c r="P52" s="35">
        <v>26</v>
      </c>
      <c r="Q52" s="94">
        <f>P52/J52</f>
        <v>2.1666666666666665</v>
      </c>
      <c r="R52" s="35">
        <v>19</v>
      </c>
      <c r="S52" s="35">
        <v>37</v>
      </c>
      <c r="T52" s="35">
        <v>-18</v>
      </c>
      <c r="U52" s="94"/>
      <c r="V52" s="35">
        <v>16</v>
      </c>
      <c r="W52" s="35">
        <v>13</v>
      </c>
      <c r="X52" s="35">
        <v>3</v>
      </c>
      <c r="Y52" s="94">
        <v>1</v>
      </c>
      <c r="Z52" s="35">
        <v>17</v>
      </c>
      <c r="AA52" s="35">
        <v>37</v>
      </c>
      <c r="AB52" s="35">
        <v>-20</v>
      </c>
      <c r="AC52" s="95"/>
      <c r="AD52" s="35"/>
      <c r="AE52" s="35"/>
      <c r="AF52" s="34"/>
      <c r="AG52" s="96">
        <v>0</v>
      </c>
      <c r="AH52" s="76">
        <v>0</v>
      </c>
      <c r="AI52" s="95">
        <f t="shared" si="3"/>
        <v>3.1666666666666665</v>
      </c>
      <c r="AJ52" s="77">
        <f t="shared" si="2"/>
        <v>1121</v>
      </c>
      <c r="AK52" s="16"/>
      <c r="AL52" s="4"/>
      <c r="AM52" s="4"/>
      <c r="AN52" s="15"/>
      <c r="AO52" s="4"/>
      <c r="AP52" s="15"/>
      <c r="AQ52" s="15"/>
      <c r="AR52" s="15"/>
      <c r="AS52" s="15"/>
      <c r="AT52" s="15"/>
    </row>
    <row r="53" spans="1:46" s="1" customFormat="1" ht="16.5" customHeight="1">
      <c r="A53" s="3">
        <v>46</v>
      </c>
      <c r="B53" s="29" t="s">
        <v>500</v>
      </c>
      <c r="C53" s="6" t="s">
        <v>185</v>
      </c>
      <c r="D53" s="9">
        <v>34480794</v>
      </c>
      <c r="E53" s="8" t="s">
        <v>179</v>
      </c>
      <c r="F53" s="9" t="s">
        <v>1</v>
      </c>
      <c r="G53" s="10" t="s">
        <v>186</v>
      </c>
      <c r="H53" s="8">
        <v>350</v>
      </c>
      <c r="I53" s="9" t="s">
        <v>45</v>
      </c>
      <c r="J53" s="9">
        <v>12</v>
      </c>
      <c r="K53" s="69">
        <v>29.5</v>
      </c>
      <c r="L53" s="70"/>
      <c r="M53" s="69">
        <v>354</v>
      </c>
      <c r="N53" s="35">
        <v>21</v>
      </c>
      <c r="O53" s="35">
        <v>10</v>
      </c>
      <c r="P53" s="35">
        <v>11</v>
      </c>
      <c r="Q53" s="94">
        <f>P53/J53</f>
        <v>0.91666666666666663</v>
      </c>
      <c r="R53" s="35">
        <v>22</v>
      </c>
      <c r="S53" s="35">
        <v>16</v>
      </c>
      <c r="T53" s="35">
        <v>6</v>
      </c>
      <c r="U53" s="95">
        <v>1</v>
      </c>
      <c r="V53" s="35">
        <v>23</v>
      </c>
      <c r="W53" s="35">
        <v>3</v>
      </c>
      <c r="X53" s="35">
        <v>20</v>
      </c>
      <c r="Y53" s="94">
        <v>2</v>
      </c>
      <c r="Z53" s="35">
        <v>22</v>
      </c>
      <c r="AA53" s="35">
        <v>18</v>
      </c>
      <c r="AB53" s="35">
        <v>4</v>
      </c>
      <c r="AC53" s="95">
        <v>1</v>
      </c>
      <c r="AD53" s="35"/>
      <c r="AE53" s="35"/>
      <c r="AF53" s="34"/>
      <c r="AG53" s="96">
        <v>0</v>
      </c>
      <c r="AH53" s="76">
        <v>0</v>
      </c>
      <c r="AI53" s="95">
        <f t="shared" si="3"/>
        <v>4.9166666666666661</v>
      </c>
      <c r="AJ53" s="77">
        <f t="shared" si="2"/>
        <v>1740.4999999999998</v>
      </c>
      <c r="AK53" s="16"/>
      <c r="AL53" s="15"/>
      <c r="AM53" s="15"/>
      <c r="AN53" s="15"/>
      <c r="AP53" s="15"/>
      <c r="AQ53" s="15"/>
      <c r="AR53" s="15"/>
      <c r="AS53" s="15"/>
      <c r="AT53" s="15"/>
    </row>
    <row r="54" spans="1:46" s="1" customFormat="1" ht="16.5" customHeight="1">
      <c r="A54" s="3">
        <v>47</v>
      </c>
      <c r="B54" s="29" t="s">
        <v>501</v>
      </c>
      <c r="C54" s="6" t="s">
        <v>189</v>
      </c>
      <c r="D54" s="9">
        <v>34480773</v>
      </c>
      <c r="E54" s="8" t="s">
        <v>179</v>
      </c>
      <c r="F54" s="9" t="s">
        <v>1</v>
      </c>
      <c r="G54" s="10" t="s">
        <v>190</v>
      </c>
      <c r="H54" s="8">
        <v>350</v>
      </c>
      <c r="I54" s="9" t="s">
        <v>45</v>
      </c>
      <c r="J54" s="9">
        <v>12</v>
      </c>
      <c r="K54" s="69">
        <v>29.5</v>
      </c>
      <c r="L54" s="70"/>
      <c r="M54" s="69">
        <v>354</v>
      </c>
      <c r="N54" s="67">
        <v>26</v>
      </c>
      <c r="O54" s="67">
        <v>7</v>
      </c>
      <c r="P54" s="67">
        <v>19</v>
      </c>
      <c r="Q54" s="94">
        <f>P54/J54</f>
        <v>1.5833333333333333</v>
      </c>
      <c r="R54" s="67">
        <v>16</v>
      </c>
      <c r="S54" s="67">
        <v>30</v>
      </c>
      <c r="T54" s="67">
        <v>-14</v>
      </c>
      <c r="U54" s="94"/>
      <c r="V54" s="67">
        <v>17</v>
      </c>
      <c r="W54" s="67">
        <v>5</v>
      </c>
      <c r="X54" s="67">
        <v>12</v>
      </c>
      <c r="Y54" s="94">
        <v>1</v>
      </c>
      <c r="Z54" s="67">
        <v>30</v>
      </c>
      <c r="AA54" s="67">
        <v>9</v>
      </c>
      <c r="AB54" s="67">
        <v>21</v>
      </c>
      <c r="AC54" s="95">
        <v>2</v>
      </c>
      <c r="AD54" s="67"/>
      <c r="AE54" s="67"/>
      <c r="AF54" s="66"/>
      <c r="AG54" s="97">
        <v>0</v>
      </c>
      <c r="AH54" s="79">
        <v>0</v>
      </c>
      <c r="AI54" s="95">
        <f t="shared" si="3"/>
        <v>4.583333333333333</v>
      </c>
      <c r="AJ54" s="77">
        <f t="shared" si="2"/>
        <v>1622.5</v>
      </c>
      <c r="AK54" s="16"/>
      <c r="AL54" s="15"/>
      <c r="AM54" s="15"/>
      <c r="AN54" s="15"/>
      <c r="AO54" s="4"/>
    </row>
    <row r="55" spans="1:46" s="1" customFormat="1" ht="16.5" hidden="1" customHeight="1">
      <c r="A55" s="3">
        <v>48</v>
      </c>
      <c r="B55" s="29"/>
      <c r="C55" s="22" t="s">
        <v>11</v>
      </c>
      <c r="D55" s="74"/>
      <c r="E55" s="74"/>
      <c r="F55" s="74"/>
      <c r="G55" s="74"/>
      <c r="H55" s="74"/>
      <c r="I55" s="74"/>
      <c r="J55" s="67"/>
      <c r="K55" s="67"/>
      <c r="L55" s="67"/>
      <c r="M55" s="67"/>
      <c r="N55" s="35"/>
      <c r="O55" s="35"/>
      <c r="P55" s="35"/>
      <c r="Q55" s="83"/>
      <c r="R55" s="35"/>
      <c r="S55" s="35"/>
      <c r="T55" s="35"/>
      <c r="U55" s="83"/>
      <c r="V55" s="35"/>
      <c r="W55" s="35"/>
      <c r="X55" s="35"/>
      <c r="Y55" s="83"/>
      <c r="Z55" s="35"/>
      <c r="AA55" s="35"/>
      <c r="AB55" s="35"/>
      <c r="AC55" s="83"/>
      <c r="AD55" s="35"/>
      <c r="AE55" s="35"/>
      <c r="AF55" s="35"/>
      <c r="AG55" s="86"/>
      <c r="AH55" s="35"/>
      <c r="AI55" s="83"/>
      <c r="AJ55" s="35"/>
      <c r="AK55" s="16"/>
      <c r="AL55" s="15"/>
      <c r="AM55" s="15"/>
      <c r="AN55" s="15"/>
    </row>
    <row r="56" spans="1:46" s="1" customFormat="1" ht="16.5" customHeight="1">
      <c r="A56" s="3">
        <v>49</v>
      </c>
      <c r="B56" s="29" t="s">
        <v>502</v>
      </c>
      <c r="C56" s="6">
        <v>7501056346164</v>
      </c>
      <c r="D56" s="9">
        <v>67458759</v>
      </c>
      <c r="E56" s="8" t="s">
        <v>11</v>
      </c>
      <c r="F56" s="9" t="s">
        <v>1</v>
      </c>
      <c r="G56" s="10" t="s">
        <v>103</v>
      </c>
      <c r="H56" s="8">
        <v>200</v>
      </c>
      <c r="I56" s="9" t="s">
        <v>45</v>
      </c>
      <c r="J56" s="9">
        <v>12</v>
      </c>
      <c r="K56" s="69">
        <v>26.25</v>
      </c>
      <c r="L56" s="70"/>
      <c r="M56" s="69">
        <v>315</v>
      </c>
      <c r="N56" s="35">
        <v>6</v>
      </c>
      <c r="O56" s="35">
        <v>22</v>
      </c>
      <c r="P56" s="35">
        <v>-16</v>
      </c>
      <c r="Q56" s="94"/>
      <c r="R56" s="35"/>
      <c r="S56" s="35">
        <v>26</v>
      </c>
      <c r="T56" s="35">
        <v>-26</v>
      </c>
      <c r="U56" s="94"/>
      <c r="V56" s="35">
        <v>6</v>
      </c>
      <c r="W56" s="35">
        <v>16</v>
      </c>
      <c r="X56" s="35">
        <v>-10</v>
      </c>
      <c r="Y56" s="94"/>
      <c r="Z56" s="35">
        <v>8</v>
      </c>
      <c r="AA56" s="35">
        <v>18</v>
      </c>
      <c r="AB56" s="35">
        <v>-10</v>
      </c>
      <c r="AC56" s="95">
        <v>1</v>
      </c>
      <c r="AD56" s="35"/>
      <c r="AE56" s="35"/>
      <c r="AF56" s="34"/>
      <c r="AG56" s="96">
        <v>0</v>
      </c>
      <c r="AH56" s="76">
        <v>12</v>
      </c>
      <c r="AI56" s="95">
        <f t="shared" ref="AI56:AI70" si="4">Q56+U56+Y56+AC56+AG56</f>
        <v>1</v>
      </c>
      <c r="AJ56" s="77">
        <f t="shared" ref="AJ56:AJ70" si="5">AI56*M56</f>
        <v>315</v>
      </c>
      <c r="AK56" s="16"/>
      <c r="AL56" s="15"/>
      <c r="AM56" s="15"/>
      <c r="AN56" s="15"/>
      <c r="AP56" s="15"/>
      <c r="AQ56" s="15"/>
      <c r="AR56" s="15"/>
      <c r="AS56" s="15"/>
      <c r="AT56" s="15"/>
    </row>
    <row r="57" spans="1:46" s="1" customFormat="1" ht="16.5" customHeight="1">
      <c r="A57" s="3">
        <v>50</v>
      </c>
      <c r="B57" s="29" t="s">
        <v>502</v>
      </c>
      <c r="C57" s="6">
        <v>7501056346188</v>
      </c>
      <c r="D57" s="9">
        <v>67458758</v>
      </c>
      <c r="E57" s="8" t="s">
        <v>11</v>
      </c>
      <c r="F57" s="9" t="s">
        <v>1</v>
      </c>
      <c r="G57" s="10" t="s">
        <v>104</v>
      </c>
      <c r="H57" s="8">
        <v>200</v>
      </c>
      <c r="I57" s="9" t="s">
        <v>45</v>
      </c>
      <c r="J57" s="9">
        <v>12</v>
      </c>
      <c r="K57" s="69">
        <v>26.25</v>
      </c>
      <c r="L57" s="70"/>
      <c r="M57" s="69">
        <v>315</v>
      </c>
      <c r="N57" s="35">
        <v>7</v>
      </c>
      <c r="O57" s="35">
        <v>23</v>
      </c>
      <c r="P57" s="35">
        <v>-16</v>
      </c>
      <c r="Q57" s="94"/>
      <c r="R57" s="35">
        <v>8</v>
      </c>
      <c r="S57" s="35">
        <v>12</v>
      </c>
      <c r="T57" s="35">
        <v>-4</v>
      </c>
      <c r="U57" s="95">
        <v>1</v>
      </c>
      <c r="V57" s="35">
        <v>10</v>
      </c>
      <c r="W57" s="35">
        <v>20</v>
      </c>
      <c r="X57" s="35">
        <v>-10</v>
      </c>
      <c r="Y57" s="94"/>
      <c r="Z57" s="35">
        <v>12</v>
      </c>
      <c r="AA57" s="35">
        <v>25</v>
      </c>
      <c r="AB57" s="35">
        <v>-13</v>
      </c>
      <c r="AC57" s="95"/>
      <c r="AD57" s="35"/>
      <c r="AE57" s="35"/>
      <c r="AF57" s="34"/>
      <c r="AG57" s="96">
        <v>0</v>
      </c>
      <c r="AH57" s="76">
        <v>12</v>
      </c>
      <c r="AI57" s="95">
        <f t="shared" si="4"/>
        <v>1</v>
      </c>
      <c r="AJ57" s="77">
        <f t="shared" si="5"/>
        <v>315</v>
      </c>
      <c r="AK57" s="16"/>
      <c r="AL57" s="15"/>
      <c r="AM57" s="15"/>
      <c r="AN57" s="15"/>
      <c r="AO57" s="4"/>
      <c r="AP57" s="15"/>
      <c r="AQ57" s="15"/>
      <c r="AR57" s="15"/>
      <c r="AS57" s="15"/>
      <c r="AT57" s="15"/>
    </row>
    <row r="58" spans="1:46" s="1" customFormat="1" ht="16.5" customHeight="1">
      <c r="A58" s="3">
        <v>51</v>
      </c>
      <c r="B58" s="29" t="s">
        <v>503</v>
      </c>
      <c r="C58" s="6">
        <v>78928503</v>
      </c>
      <c r="D58" s="9">
        <v>67746895</v>
      </c>
      <c r="E58" s="8" t="s">
        <v>11</v>
      </c>
      <c r="F58" s="9" t="s">
        <v>1</v>
      </c>
      <c r="G58" s="10" t="s">
        <v>539</v>
      </c>
      <c r="H58" s="8">
        <v>53</v>
      </c>
      <c r="I58" s="9" t="s">
        <v>3</v>
      </c>
      <c r="J58" s="9">
        <v>12</v>
      </c>
      <c r="K58" s="69">
        <v>25.25</v>
      </c>
      <c r="L58" s="70"/>
      <c r="M58" s="69">
        <v>303</v>
      </c>
      <c r="N58" s="35">
        <v>10</v>
      </c>
      <c r="O58" s="35">
        <v>2</v>
      </c>
      <c r="P58" s="35">
        <v>8</v>
      </c>
      <c r="Q58" s="94">
        <f>P58/J58</f>
        <v>0.66666666666666663</v>
      </c>
      <c r="R58" s="35">
        <v>12</v>
      </c>
      <c r="S58" s="35">
        <v>1</v>
      </c>
      <c r="T58" s="35">
        <v>11</v>
      </c>
      <c r="U58" s="95">
        <v>1</v>
      </c>
      <c r="V58" s="35">
        <v>12</v>
      </c>
      <c r="W58" s="35">
        <v>0</v>
      </c>
      <c r="X58" s="35">
        <v>12</v>
      </c>
      <c r="Y58" s="94">
        <v>1</v>
      </c>
      <c r="Z58" s="35">
        <v>12</v>
      </c>
      <c r="AA58" s="35">
        <v>0</v>
      </c>
      <c r="AB58" s="35">
        <v>12</v>
      </c>
      <c r="AC58" s="95">
        <v>1</v>
      </c>
      <c r="AD58" s="35"/>
      <c r="AE58" s="35"/>
      <c r="AF58" s="34"/>
      <c r="AG58" s="96">
        <v>1</v>
      </c>
      <c r="AH58" s="76">
        <v>0</v>
      </c>
      <c r="AI58" s="95">
        <f t="shared" si="4"/>
        <v>4.6666666666666661</v>
      </c>
      <c r="AJ58" s="77">
        <f t="shared" si="5"/>
        <v>1413.9999999999998</v>
      </c>
      <c r="AK58" s="16"/>
      <c r="AL58" s="15"/>
      <c r="AM58" s="15"/>
      <c r="AN58" s="15"/>
      <c r="AP58" s="15"/>
      <c r="AQ58" s="15"/>
      <c r="AR58" s="15"/>
      <c r="AS58" s="15"/>
      <c r="AT58" s="15"/>
    </row>
    <row r="59" spans="1:46" s="1" customFormat="1" ht="16.5" customHeight="1">
      <c r="A59" s="3">
        <v>52</v>
      </c>
      <c r="B59" s="29" t="s">
        <v>503</v>
      </c>
      <c r="C59" s="6">
        <v>75063115</v>
      </c>
      <c r="D59" s="9">
        <v>67287932</v>
      </c>
      <c r="E59" s="8" t="s">
        <v>11</v>
      </c>
      <c r="F59" s="9" t="s">
        <v>1</v>
      </c>
      <c r="G59" s="10" t="s">
        <v>538</v>
      </c>
      <c r="H59" s="8">
        <v>53</v>
      </c>
      <c r="I59" s="9" t="s">
        <v>3</v>
      </c>
      <c r="J59" s="9">
        <v>12</v>
      </c>
      <c r="K59" s="69">
        <v>29.833333333333332</v>
      </c>
      <c r="L59" s="70"/>
      <c r="M59" s="69">
        <v>358</v>
      </c>
      <c r="N59" s="35">
        <v>1</v>
      </c>
      <c r="O59" s="35">
        <v>14</v>
      </c>
      <c r="P59" s="35">
        <v>-13</v>
      </c>
      <c r="Q59" s="94"/>
      <c r="R59" s="35">
        <v>2</v>
      </c>
      <c r="S59" s="35">
        <v>10</v>
      </c>
      <c r="T59" s="35">
        <v>-8</v>
      </c>
      <c r="U59" s="94"/>
      <c r="V59" s="35"/>
      <c r="W59" s="35">
        <v>0</v>
      </c>
      <c r="X59" s="35">
        <v>0</v>
      </c>
      <c r="Y59" s="94"/>
      <c r="Z59" s="35">
        <v>11</v>
      </c>
      <c r="AA59" s="35">
        <v>9</v>
      </c>
      <c r="AB59" s="35">
        <v>2</v>
      </c>
      <c r="AC59" s="95">
        <v>1</v>
      </c>
      <c r="AD59" s="35"/>
      <c r="AE59" s="35"/>
      <c r="AF59" s="34"/>
      <c r="AG59" s="96">
        <v>1</v>
      </c>
      <c r="AH59" s="76">
        <v>0</v>
      </c>
      <c r="AI59" s="95">
        <f t="shared" si="4"/>
        <v>2</v>
      </c>
      <c r="AJ59" s="77">
        <f t="shared" si="5"/>
        <v>716</v>
      </c>
      <c r="AK59" s="16"/>
      <c r="AL59" s="15"/>
      <c r="AM59" s="15"/>
      <c r="AN59" s="15"/>
      <c r="AP59" s="15"/>
      <c r="AQ59" s="15"/>
      <c r="AR59" s="15"/>
      <c r="AS59" s="15"/>
      <c r="AT59" s="15"/>
    </row>
    <row r="60" spans="1:46" s="1" customFormat="1" ht="16.5" customHeight="1">
      <c r="A60" s="3">
        <v>53</v>
      </c>
      <c r="B60" s="29" t="s">
        <v>503</v>
      </c>
      <c r="C60" s="6">
        <v>75062835</v>
      </c>
      <c r="D60" s="9">
        <v>67279708</v>
      </c>
      <c r="E60" s="8" t="s">
        <v>11</v>
      </c>
      <c r="F60" s="9" t="s">
        <v>1</v>
      </c>
      <c r="G60" s="10" t="s">
        <v>24</v>
      </c>
      <c r="H60" s="8">
        <v>45</v>
      </c>
      <c r="I60" s="9" t="s">
        <v>3</v>
      </c>
      <c r="J60" s="9">
        <v>12</v>
      </c>
      <c r="K60" s="69">
        <v>33.666666666666664</v>
      </c>
      <c r="L60" s="70"/>
      <c r="M60" s="69">
        <v>404</v>
      </c>
      <c r="N60" s="35">
        <v>9</v>
      </c>
      <c r="O60" s="35">
        <v>3</v>
      </c>
      <c r="P60" s="35">
        <v>6</v>
      </c>
      <c r="Q60" s="94">
        <f>P60/J60</f>
        <v>0.5</v>
      </c>
      <c r="R60" s="35">
        <v>5</v>
      </c>
      <c r="S60" s="35">
        <v>15</v>
      </c>
      <c r="T60" s="35">
        <v>-10</v>
      </c>
      <c r="U60" s="94"/>
      <c r="V60" s="35"/>
      <c r="W60" s="35">
        <v>0</v>
      </c>
      <c r="X60" s="35">
        <v>0</v>
      </c>
      <c r="Y60" s="94"/>
      <c r="Z60" s="35">
        <v>13</v>
      </c>
      <c r="AA60" s="35">
        <v>14</v>
      </c>
      <c r="AB60" s="35">
        <v>-1</v>
      </c>
      <c r="AC60" s="95">
        <v>1</v>
      </c>
      <c r="AD60" s="35"/>
      <c r="AE60" s="35"/>
      <c r="AF60" s="34"/>
      <c r="AG60" s="96">
        <v>1</v>
      </c>
      <c r="AH60" s="76">
        <v>0</v>
      </c>
      <c r="AI60" s="95">
        <f t="shared" si="4"/>
        <v>2.5</v>
      </c>
      <c r="AJ60" s="77">
        <f t="shared" si="5"/>
        <v>1010</v>
      </c>
      <c r="AK60" s="16"/>
      <c r="AL60" s="15"/>
      <c r="AM60" s="15"/>
      <c r="AN60" s="15"/>
      <c r="AP60" s="15"/>
      <c r="AQ60" s="15"/>
      <c r="AR60" s="15"/>
      <c r="AS60" s="15"/>
      <c r="AT60" s="15"/>
    </row>
    <row r="61" spans="1:46" s="1" customFormat="1" ht="16.5" customHeight="1">
      <c r="A61" s="3">
        <v>54</v>
      </c>
      <c r="B61" s="29" t="s">
        <v>503</v>
      </c>
      <c r="C61" s="6">
        <v>75062842</v>
      </c>
      <c r="D61" s="9">
        <v>67341210</v>
      </c>
      <c r="E61" s="8" t="s">
        <v>11</v>
      </c>
      <c r="F61" s="9" t="s">
        <v>1</v>
      </c>
      <c r="G61" s="10" t="s">
        <v>25</v>
      </c>
      <c r="H61" s="8">
        <v>45</v>
      </c>
      <c r="I61" s="9" t="s">
        <v>3</v>
      </c>
      <c r="J61" s="9">
        <v>12</v>
      </c>
      <c r="K61" s="69">
        <v>33.666666666666664</v>
      </c>
      <c r="L61" s="70"/>
      <c r="M61" s="69">
        <v>404</v>
      </c>
      <c r="N61" s="35">
        <v>15</v>
      </c>
      <c r="O61" s="35">
        <v>11</v>
      </c>
      <c r="P61" s="35">
        <v>4</v>
      </c>
      <c r="Q61" s="94">
        <v>1</v>
      </c>
      <c r="R61" s="35">
        <v>4</v>
      </c>
      <c r="S61" s="35">
        <v>8</v>
      </c>
      <c r="T61" s="35">
        <v>-4</v>
      </c>
      <c r="U61" s="95">
        <v>1</v>
      </c>
      <c r="V61" s="35"/>
      <c r="W61" s="35">
        <v>0</v>
      </c>
      <c r="X61" s="35">
        <v>0</v>
      </c>
      <c r="Y61" s="94"/>
      <c r="Z61" s="35">
        <v>24</v>
      </c>
      <c r="AA61" s="35">
        <v>17</v>
      </c>
      <c r="AB61" s="35">
        <v>7</v>
      </c>
      <c r="AC61" s="95">
        <v>1</v>
      </c>
      <c r="AD61" s="35"/>
      <c r="AE61" s="35"/>
      <c r="AF61" s="34"/>
      <c r="AG61" s="96">
        <v>1</v>
      </c>
      <c r="AH61" s="76">
        <v>0</v>
      </c>
      <c r="AI61" s="95">
        <f t="shared" si="4"/>
        <v>4</v>
      </c>
      <c r="AJ61" s="77">
        <f t="shared" si="5"/>
        <v>1616</v>
      </c>
      <c r="AK61" s="16"/>
      <c r="AL61" s="15"/>
      <c r="AM61" s="15"/>
      <c r="AN61" s="15"/>
      <c r="AP61" s="15"/>
      <c r="AQ61" s="15"/>
      <c r="AR61" s="15"/>
      <c r="AS61" s="15"/>
      <c r="AT61" s="15"/>
    </row>
    <row r="62" spans="1:46" s="1" customFormat="1" ht="16.5" customHeight="1">
      <c r="A62" s="3">
        <v>55</v>
      </c>
      <c r="B62" s="29" t="s">
        <v>503</v>
      </c>
      <c r="C62" s="6">
        <v>75062859</v>
      </c>
      <c r="D62" s="9">
        <v>67746874</v>
      </c>
      <c r="E62" s="8" t="s">
        <v>11</v>
      </c>
      <c r="F62" s="9" t="s">
        <v>1</v>
      </c>
      <c r="G62" s="10" t="s">
        <v>26</v>
      </c>
      <c r="H62" s="8">
        <v>45</v>
      </c>
      <c r="I62" s="9" t="s">
        <v>3</v>
      </c>
      <c r="J62" s="9">
        <v>12</v>
      </c>
      <c r="K62" s="69">
        <v>33.666666666666664</v>
      </c>
      <c r="L62" s="70"/>
      <c r="M62" s="69">
        <v>404</v>
      </c>
      <c r="N62" s="35">
        <v>12</v>
      </c>
      <c r="O62" s="35">
        <v>0</v>
      </c>
      <c r="P62" s="35">
        <v>12</v>
      </c>
      <c r="Q62" s="94">
        <f>P62/J62</f>
        <v>1</v>
      </c>
      <c r="R62" s="35">
        <v>12</v>
      </c>
      <c r="S62" s="35">
        <v>0</v>
      </c>
      <c r="T62" s="35">
        <v>12</v>
      </c>
      <c r="U62" s="95">
        <v>1</v>
      </c>
      <c r="V62" s="35"/>
      <c r="W62" s="35">
        <v>0</v>
      </c>
      <c r="X62" s="35">
        <v>0</v>
      </c>
      <c r="Y62" s="94"/>
      <c r="Z62" s="35">
        <v>12</v>
      </c>
      <c r="AA62" s="35">
        <v>0</v>
      </c>
      <c r="AB62" s="35">
        <v>12</v>
      </c>
      <c r="AC62" s="95">
        <v>1</v>
      </c>
      <c r="AD62" s="35"/>
      <c r="AE62" s="35"/>
      <c r="AF62" s="34"/>
      <c r="AG62" s="96">
        <v>1</v>
      </c>
      <c r="AH62" s="76">
        <v>0</v>
      </c>
      <c r="AI62" s="95">
        <f t="shared" si="4"/>
        <v>4</v>
      </c>
      <c r="AJ62" s="77">
        <f t="shared" si="5"/>
        <v>1616</v>
      </c>
      <c r="AK62" s="16"/>
      <c r="AL62" s="15"/>
      <c r="AM62" s="15"/>
      <c r="AN62" s="15"/>
      <c r="AP62" s="15"/>
      <c r="AQ62" s="15"/>
      <c r="AR62" s="15"/>
      <c r="AS62" s="15"/>
      <c r="AT62" s="15"/>
    </row>
    <row r="63" spans="1:46" s="1" customFormat="1" ht="16.5" customHeight="1">
      <c r="A63" s="3">
        <v>56</v>
      </c>
      <c r="B63" s="29" t="s">
        <v>503</v>
      </c>
      <c r="C63" s="6">
        <v>75046224</v>
      </c>
      <c r="D63" s="9">
        <v>84168482</v>
      </c>
      <c r="E63" s="8" t="s">
        <v>11</v>
      </c>
      <c r="F63" s="9" t="s">
        <v>1</v>
      </c>
      <c r="G63" s="10" t="s">
        <v>12</v>
      </c>
      <c r="H63" s="8">
        <v>50</v>
      </c>
      <c r="I63" s="9" t="s">
        <v>3</v>
      </c>
      <c r="J63" s="9">
        <v>12</v>
      </c>
      <c r="K63" s="69">
        <v>35</v>
      </c>
      <c r="L63" s="70"/>
      <c r="M63" s="69">
        <v>420</v>
      </c>
      <c r="N63" s="35">
        <v>12</v>
      </c>
      <c r="O63" s="35">
        <v>11</v>
      </c>
      <c r="P63" s="35">
        <v>1</v>
      </c>
      <c r="Q63" s="94">
        <v>1</v>
      </c>
      <c r="R63" s="35">
        <v>8</v>
      </c>
      <c r="S63" s="35">
        <v>9</v>
      </c>
      <c r="T63" s="35">
        <v>-1</v>
      </c>
      <c r="U63" s="95">
        <v>1</v>
      </c>
      <c r="V63" s="35">
        <v>11</v>
      </c>
      <c r="W63" s="35">
        <v>10</v>
      </c>
      <c r="X63" s="35">
        <v>1</v>
      </c>
      <c r="Y63" s="94">
        <v>1</v>
      </c>
      <c r="Z63" s="35">
        <v>14</v>
      </c>
      <c r="AA63" s="35">
        <v>15</v>
      </c>
      <c r="AB63" s="35">
        <v>-1</v>
      </c>
      <c r="AC63" s="95">
        <v>1</v>
      </c>
      <c r="AD63" s="35"/>
      <c r="AE63" s="35"/>
      <c r="AF63" s="34"/>
      <c r="AG63" s="96">
        <v>1</v>
      </c>
      <c r="AH63" s="76">
        <v>0</v>
      </c>
      <c r="AI63" s="95">
        <f t="shared" si="4"/>
        <v>5</v>
      </c>
      <c r="AJ63" s="77">
        <f t="shared" si="5"/>
        <v>2100</v>
      </c>
      <c r="AK63" s="16"/>
      <c r="AL63" s="15"/>
      <c r="AM63" s="15"/>
      <c r="AN63" s="15"/>
      <c r="AP63" s="15"/>
      <c r="AQ63" s="15"/>
      <c r="AR63" s="15"/>
      <c r="AS63" s="15"/>
      <c r="AT63" s="15"/>
    </row>
    <row r="64" spans="1:46" s="1" customFormat="1" ht="16.5" customHeight="1">
      <c r="A64" s="3">
        <v>57</v>
      </c>
      <c r="B64" s="29" t="s">
        <v>503</v>
      </c>
      <c r="C64" s="6">
        <v>75062828</v>
      </c>
      <c r="D64" s="9">
        <v>67746875</v>
      </c>
      <c r="E64" s="8" t="s">
        <v>11</v>
      </c>
      <c r="F64" s="9" t="s">
        <v>1</v>
      </c>
      <c r="G64" s="10" t="s">
        <v>23</v>
      </c>
      <c r="H64" s="8">
        <v>45</v>
      </c>
      <c r="I64" s="9" t="s">
        <v>3</v>
      </c>
      <c r="J64" s="9">
        <v>12</v>
      </c>
      <c r="K64" s="69">
        <v>37.083333333333336</v>
      </c>
      <c r="L64" s="70"/>
      <c r="M64" s="69">
        <v>445</v>
      </c>
      <c r="N64" s="35">
        <v>16</v>
      </c>
      <c r="O64" s="35">
        <v>7</v>
      </c>
      <c r="P64" s="35">
        <v>9</v>
      </c>
      <c r="Q64" s="94">
        <f>P64/J64</f>
        <v>0.75</v>
      </c>
      <c r="R64" s="35">
        <v>15</v>
      </c>
      <c r="S64" s="35">
        <v>15</v>
      </c>
      <c r="T64" s="35">
        <v>0</v>
      </c>
      <c r="U64" s="95">
        <v>1</v>
      </c>
      <c r="V64" s="35">
        <v>17</v>
      </c>
      <c r="W64" s="35">
        <v>12</v>
      </c>
      <c r="X64" s="35">
        <v>5</v>
      </c>
      <c r="Y64" s="94">
        <v>1</v>
      </c>
      <c r="Z64" s="35">
        <v>24</v>
      </c>
      <c r="AA64" s="35">
        <v>15</v>
      </c>
      <c r="AB64" s="35">
        <v>9</v>
      </c>
      <c r="AC64" s="95">
        <v>1</v>
      </c>
      <c r="AD64" s="35"/>
      <c r="AE64" s="35"/>
      <c r="AF64" s="34"/>
      <c r="AG64" s="96">
        <v>1</v>
      </c>
      <c r="AH64" s="76">
        <v>0</v>
      </c>
      <c r="AI64" s="95">
        <f t="shared" si="4"/>
        <v>4.75</v>
      </c>
      <c r="AJ64" s="77">
        <f t="shared" si="5"/>
        <v>2113.75</v>
      </c>
      <c r="AK64" s="16"/>
      <c r="AL64" s="15"/>
      <c r="AM64" s="15"/>
      <c r="AN64" s="15"/>
    </row>
    <row r="65" spans="1:47" s="1" customFormat="1" ht="16.5" customHeight="1">
      <c r="A65" s="3">
        <v>58</v>
      </c>
      <c r="B65" s="29" t="s">
        <v>503</v>
      </c>
      <c r="C65" s="6">
        <v>75063061</v>
      </c>
      <c r="D65" s="9">
        <v>67287934</v>
      </c>
      <c r="E65" s="8" t="s">
        <v>11</v>
      </c>
      <c r="F65" s="9" t="s">
        <v>1</v>
      </c>
      <c r="G65" s="10" t="s">
        <v>34</v>
      </c>
      <c r="H65" s="8">
        <v>45</v>
      </c>
      <c r="I65" s="9" t="s">
        <v>3</v>
      </c>
      <c r="J65" s="9">
        <v>12</v>
      </c>
      <c r="K65" s="69">
        <v>43.5</v>
      </c>
      <c r="L65" s="70"/>
      <c r="M65" s="69">
        <v>522</v>
      </c>
      <c r="N65" s="35">
        <v>6</v>
      </c>
      <c r="O65" s="35">
        <v>11</v>
      </c>
      <c r="P65" s="35">
        <v>-5</v>
      </c>
      <c r="Q65" s="94">
        <v>1</v>
      </c>
      <c r="R65" s="35">
        <v>6</v>
      </c>
      <c r="S65" s="35">
        <v>37</v>
      </c>
      <c r="T65" s="35">
        <v>-31</v>
      </c>
      <c r="U65" s="94"/>
      <c r="V65" s="35"/>
      <c r="W65" s="35">
        <v>0</v>
      </c>
      <c r="X65" s="35">
        <v>0</v>
      </c>
      <c r="Y65" s="94"/>
      <c r="Z65" s="35">
        <v>14</v>
      </c>
      <c r="AA65" s="35">
        <v>23</v>
      </c>
      <c r="AB65" s="35">
        <v>-9</v>
      </c>
      <c r="AC65" s="95">
        <v>1</v>
      </c>
      <c r="AD65" s="35"/>
      <c r="AE65" s="35"/>
      <c r="AF65" s="34"/>
      <c r="AG65" s="96">
        <v>1</v>
      </c>
      <c r="AH65" s="76">
        <v>0</v>
      </c>
      <c r="AI65" s="95">
        <f t="shared" si="4"/>
        <v>3</v>
      </c>
      <c r="AJ65" s="77">
        <f t="shared" si="5"/>
        <v>1566</v>
      </c>
      <c r="AK65" s="16"/>
      <c r="AL65" s="15"/>
      <c r="AM65" s="15"/>
      <c r="AN65" s="15"/>
    </row>
    <row r="66" spans="1:47" s="1" customFormat="1" ht="16.5" customHeight="1">
      <c r="A66" s="3">
        <v>59</v>
      </c>
      <c r="B66" s="29" t="s">
        <v>503</v>
      </c>
      <c r="C66" s="6">
        <v>7506306241190</v>
      </c>
      <c r="D66" s="9">
        <v>67746867</v>
      </c>
      <c r="E66" s="8" t="s">
        <v>11</v>
      </c>
      <c r="F66" s="9" t="s">
        <v>1</v>
      </c>
      <c r="G66" s="10" t="s">
        <v>404</v>
      </c>
      <c r="H66" s="8">
        <v>89</v>
      </c>
      <c r="I66" s="9" t="s">
        <v>3</v>
      </c>
      <c r="J66" s="9">
        <v>12</v>
      </c>
      <c r="K66" s="69">
        <v>46.333333333333336</v>
      </c>
      <c r="L66" s="70"/>
      <c r="M66" s="69">
        <v>556</v>
      </c>
      <c r="N66" s="35">
        <v>11</v>
      </c>
      <c r="O66" s="35">
        <v>6</v>
      </c>
      <c r="P66" s="35">
        <v>5</v>
      </c>
      <c r="Q66" s="94">
        <v>1</v>
      </c>
      <c r="R66" s="35">
        <v>9</v>
      </c>
      <c r="S66" s="35">
        <v>6</v>
      </c>
      <c r="T66" s="35">
        <v>3</v>
      </c>
      <c r="U66" s="95">
        <v>1</v>
      </c>
      <c r="V66" s="35"/>
      <c r="W66" s="35">
        <v>0</v>
      </c>
      <c r="X66" s="35">
        <v>0</v>
      </c>
      <c r="Y66" s="94"/>
      <c r="Z66" s="35"/>
      <c r="AA66" s="35">
        <v>12</v>
      </c>
      <c r="AB66" s="35">
        <v>-12</v>
      </c>
      <c r="AC66" s="95"/>
      <c r="AD66" s="35"/>
      <c r="AE66" s="35"/>
      <c r="AF66" s="34"/>
      <c r="AG66" s="96">
        <v>1</v>
      </c>
      <c r="AH66" s="76">
        <v>0</v>
      </c>
      <c r="AI66" s="95">
        <f t="shared" si="4"/>
        <v>3</v>
      </c>
      <c r="AJ66" s="77">
        <f t="shared" si="5"/>
        <v>1668</v>
      </c>
      <c r="AK66" s="16"/>
      <c r="AL66" s="15"/>
      <c r="AM66" s="15"/>
      <c r="AN66" s="15"/>
      <c r="AP66" s="15"/>
      <c r="AQ66" s="15"/>
      <c r="AR66" s="15"/>
      <c r="AS66" s="15"/>
      <c r="AT66" s="15"/>
    </row>
    <row r="67" spans="1:47" s="1" customFormat="1" ht="16.5" customHeight="1">
      <c r="A67" s="3">
        <v>60</v>
      </c>
      <c r="B67" s="29" t="s">
        <v>503</v>
      </c>
      <c r="C67" s="6">
        <v>7506306241183</v>
      </c>
      <c r="D67" s="9">
        <v>84165195</v>
      </c>
      <c r="E67" s="8" t="s">
        <v>11</v>
      </c>
      <c r="F67" s="9" t="s">
        <v>1</v>
      </c>
      <c r="G67" s="10" t="s">
        <v>403</v>
      </c>
      <c r="H67" s="8">
        <v>89</v>
      </c>
      <c r="I67" s="9" t="s">
        <v>3</v>
      </c>
      <c r="J67" s="9">
        <v>12</v>
      </c>
      <c r="K67" s="69">
        <v>46.333333333333336</v>
      </c>
      <c r="L67" s="70"/>
      <c r="M67" s="69">
        <v>556</v>
      </c>
      <c r="N67" s="35">
        <v>3</v>
      </c>
      <c r="O67" s="35">
        <v>33</v>
      </c>
      <c r="P67" s="35">
        <v>-30</v>
      </c>
      <c r="Q67" s="94"/>
      <c r="R67" s="35">
        <v>1</v>
      </c>
      <c r="S67" s="35">
        <v>37</v>
      </c>
      <c r="T67" s="35">
        <v>-36</v>
      </c>
      <c r="U67" s="94"/>
      <c r="V67" s="35">
        <v>7</v>
      </c>
      <c r="W67" s="35">
        <v>9</v>
      </c>
      <c r="X67" s="35">
        <v>-2</v>
      </c>
      <c r="Y67" s="94">
        <v>1</v>
      </c>
      <c r="Z67" s="35">
        <v>13</v>
      </c>
      <c r="AA67" s="35">
        <v>9</v>
      </c>
      <c r="AB67" s="35">
        <v>4</v>
      </c>
      <c r="AC67" s="95">
        <v>1</v>
      </c>
      <c r="AD67" s="35"/>
      <c r="AE67" s="35"/>
      <c r="AF67" s="34"/>
      <c r="AG67" s="96">
        <v>1</v>
      </c>
      <c r="AH67" s="76">
        <v>0</v>
      </c>
      <c r="AI67" s="95">
        <f t="shared" si="4"/>
        <v>3</v>
      </c>
      <c r="AJ67" s="77">
        <f t="shared" si="5"/>
        <v>1668</v>
      </c>
      <c r="AK67" s="65"/>
      <c r="AL67" s="15"/>
      <c r="AM67" s="15"/>
      <c r="AN67" s="15"/>
      <c r="AO67" s="4"/>
      <c r="AP67" s="15"/>
      <c r="AQ67" s="15"/>
      <c r="AR67" s="15"/>
      <c r="AS67" s="15"/>
      <c r="AT67" s="15"/>
    </row>
    <row r="68" spans="1:47" s="1" customFormat="1" ht="16.5" customHeight="1">
      <c r="A68" s="3">
        <v>61</v>
      </c>
      <c r="B68" s="29" t="s">
        <v>503</v>
      </c>
      <c r="C68" s="6">
        <v>7791293033266</v>
      </c>
      <c r="D68" s="9">
        <v>84165346</v>
      </c>
      <c r="E68" s="8" t="s">
        <v>11</v>
      </c>
      <c r="F68" s="9" t="s">
        <v>1</v>
      </c>
      <c r="G68" s="10" t="s">
        <v>443</v>
      </c>
      <c r="H68" s="8">
        <v>89</v>
      </c>
      <c r="I68" s="9" t="s">
        <v>3</v>
      </c>
      <c r="J68" s="9">
        <v>12</v>
      </c>
      <c r="K68" s="69">
        <v>46.333333333333336</v>
      </c>
      <c r="L68" s="70"/>
      <c r="M68" s="69">
        <v>556</v>
      </c>
      <c r="N68" s="35">
        <v>5</v>
      </c>
      <c r="O68" s="35">
        <v>18</v>
      </c>
      <c r="P68" s="35">
        <v>-13</v>
      </c>
      <c r="Q68" s="94"/>
      <c r="R68" s="35">
        <v>5</v>
      </c>
      <c r="S68" s="35">
        <v>23</v>
      </c>
      <c r="T68" s="35">
        <v>-18</v>
      </c>
      <c r="U68" s="94"/>
      <c r="V68" s="35"/>
      <c r="W68" s="35">
        <v>0</v>
      </c>
      <c r="X68" s="35">
        <v>0</v>
      </c>
      <c r="Y68" s="94"/>
      <c r="Z68" s="35">
        <v>19</v>
      </c>
      <c r="AA68" s="35">
        <v>10</v>
      </c>
      <c r="AB68" s="35">
        <v>9</v>
      </c>
      <c r="AC68" s="95">
        <v>1</v>
      </c>
      <c r="AD68" s="35"/>
      <c r="AE68" s="35"/>
      <c r="AF68" s="34"/>
      <c r="AG68" s="96">
        <v>1</v>
      </c>
      <c r="AH68" s="76">
        <v>0</v>
      </c>
      <c r="AI68" s="95">
        <f t="shared" si="4"/>
        <v>2</v>
      </c>
      <c r="AJ68" s="77">
        <f t="shared" si="5"/>
        <v>1112</v>
      </c>
      <c r="AK68" s="16"/>
      <c r="AL68" s="2"/>
      <c r="AM68" s="2"/>
      <c r="AN68" s="2"/>
      <c r="AO68" s="15"/>
      <c r="AP68" s="15"/>
      <c r="AQ68" s="15"/>
    </row>
    <row r="69" spans="1:47" s="1" customFormat="1" ht="16.5" customHeight="1">
      <c r="A69" s="3">
        <v>62</v>
      </c>
      <c r="B69" s="29" t="s">
        <v>503</v>
      </c>
      <c r="C69" s="6">
        <v>7506306241152</v>
      </c>
      <c r="D69" s="9">
        <v>67746865</v>
      </c>
      <c r="E69" s="8" t="s">
        <v>11</v>
      </c>
      <c r="F69" s="9" t="s">
        <v>1</v>
      </c>
      <c r="G69" s="7" t="s">
        <v>402</v>
      </c>
      <c r="H69" s="8">
        <v>89</v>
      </c>
      <c r="I69" s="9" t="s">
        <v>3</v>
      </c>
      <c r="J69" s="9">
        <v>12</v>
      </c>
      <c r="K69" s="69">
        <v>52.833333333333336</v>
      </c>
      <c r="L69" s="70"/>
      <c r="M69" s="69">
        <v>634</v>
      </c>
      <c r="N69" s="67">
        <v>11</v>
      </c>
      <c r="O69" s="67">
        <v>12</v>
      </c>
      <c r="P69" s="67">
        <v>-1</v>
      </c>
      <c r="Q69" s="94">
        <v>1</v>
      </c>
      <c r="R69" s="67">
        <v>5</v>
      </c>
      <c r="S69" s="67">
        <v>20</v>
      </c>
      <c r="T69" s="67">
        <v>-15</v>
      </c>
      <c r="U69" s="94"/>
      <c r="V69" s="67"/>
      <c r="W69" s="67">
        <v>0</v>
      </c>
      <c r="X69" s="67">
        <v>0</v>
      </c>
      <c r="Y69" s="94"/>
      <c r="Z69" s="67">
        <v>22</v>
      </c>
      <c r="AA69" s="67">
        <v>12</v>
      </c>
      <c r="AB69" s="67">
        <v>10</v>
      </c>
      <c r="AC69" s="95">
        <v>1</v>
      </c>
      <c r="AD69" s="67"/>
      <c r="AE69" s="67"/>
      <c r="AF69" s="66"/>
      <c r="AG69" s="97">
        <v>1</v>
      </c>
      <c r="AH69" s="79">
        <v>0</v>
      </c>
      <c r="AI69" s="95">
        <f t="shared" si="4"/>
        <v>3</v>
      </c>
      <c r="AJ69" s="77">
        <f t="shared" si="5"/>
        <v>1902</v>
      </c>
      <c r="AK69" s="16"/>
      <c r="AL69" s="15"/>
      <c r="AM69" s="15"/>
      <c r="AN69" s="15"/>
      <c r="AP69" s="15"/>
      <c r="AQ69" s="15"/>
      <c r="AR69" s="15"/>
      <c r="AS69" s="15"/>
      <c r="AT69" s="15"/>
    </row>
    <row r="70" spans="1:47" s="1" customFormat="1" ht="16.5" customHeight="1">
      <c r="A70" s="3">
        <v>63</v>
      </c>
      <c r="B70" s="29" t="s">
        <v>503</v>
      </c>
      <c r="C70" s="6">
        <v>7506306241206</v>
      </c>
      <c r="D70" s="9">
        <v>67746866</v>
      </c>
      <c r="E70" s="8" t="s">
        <v>11</v>
      </c>
      <c r="F70" s="9" t="s">
        <v>1</v>
      </c>
      <c r="G70" s="7" t="s">
        <v>405</v>
      </c>
      <c r="H70" s="8">
        <v>89</v>
      </c>
      <c r="I70" s="9" t="s">
        <v>3</v>
      </c>
      <c r="J70" s="9">
        <v>12</v>
      </c>
      <c r="K70" s="69">
        <v>52.833333333333336</v>
      </c>
      <c r="L70" s="70"/>
      <c r="M70" s="69">
        <v>634</v>
      </c>
      <c r="N70" s="35">
        <v>4</v>
      </c>
      <c r="O70" s="35">
        <v>22</v>
      </c>
      <c r="P70" s="35">
        <v>-18</v>
      </c>
      <c r="Q70" s="94"/>
      <c r="R70" s="35">
        <v>9</v>
      </c>
      <c r="S70" s="35">
        <v>16</v>
      </c>
      <c r="T70" s="35">
        <v>-7</v>
      </c>
      <c r="U70" s="94"/>
      <c r="V70" s="35">
        <v>11</v>
      </c>
      <c r="W70" s="35">
        <v>0</v>
      </c>
      <c r="X70" s="35">
        <v>11</v>
      </c>
      <c r="Y70" s="94">
        <v>1</v>
      </c>
      <c r="Z70" s="35">
        <v>20</v>
      </c>
      <c r="AA70" s="35">
        <v>11</v>
      </c>
      <c r="AB70" s="35">
        <v>9</v>
      </c>
      <c r="AC70" s="95">
        <v>1</v>
      </c>
      <c r="AD70" s="35"/>
      <c r="AE70" s="35"/>
      <c r="AF70" s="34"/>
      <c r="AG70" s="96">
        <v>0</v>
      </c>
      <c r="AH70" s="76">
        <v>12</v>
      </c>
      <c r="AI70" s="95">
        <f t="shared" si="4"/>
        <v>2</v>
      </c>
      <c r="AJ70" s="77">
        <f t="shared" si="5"/>
        <v>1268</v>
      </c>
      <c r="AK70" s="16"/>
      <c r="AL70" s="15"/>
      <c r="AM70" s="15"/>
      <c r="AN70" s="15"/>
      <c r="AR70" s="15"/>
      <c r="AS70" s="15"/>
      <c r="AT70" s="15"/>
    </row>
    <row r="71" spans="1:47" s="1" customFormat="1" ht="16.5" hidden="1" customHeight="1">
      <c r="A71" s="3">
        <v>64</v>
      </c>
      <c r="B71" s="29" t="s">
        <v>504</v>
      </c>
      <c r="C71" s="58" t="s">
        <v>536</v>
      </c>
      <c r="D71" s="23"/>
      <c r="E71" s="23"/>
      <c r="F71" s="23"/>
      <c r="G71" s="24"/>
      <c r="H71" s="23"/>
      <c r="I71" s="23"/>
      <c r="J71" s="34" t="s">
        <v>520</v>
      </c>
      <c r="K71" s="34" t="s">
        <v>520</v>
      </c>
      <c r="L71" s="70"/>
      <c r="M71" s="34" t="s">
        <v>520</v>
      </c>
      <c r="N71" s="34"/>
      <c r="O71" s="34"/>
      <c r="P71" s="34"/>
      <c r="Q71" s="83"/>
      <c r="R71" s="35"/>
      <c r="S71" s="35"/>
      <c r="T71" s="35"/>
      <c r="U71" s="83"/>
      <c r="V71" s="35"/>
      <c r="W71" s="35"/>
      <c r="X71" s="35"/>
      <c r="Y71" s="83"/>
      <c r="Z71" s="35"/>
      <c r="AA71" s="35"/>
      <c r="AB71" s="35"/>
      <c r="AC71" s="83"/>
      <c r="AD71" s="39"/>
      <c r="AE71" s="39"/>
      <c r="AF71" s="39"/>
      <c r="AG71" s="83"/>
      <c r="AH71" s="39"/>
      <c r="AI71" s="83"/>
      <c r="AJ71" s="77" t="s">
        <v>520</v>
      </c>
      <c r="AK71" s="65"/>
      <c r="AL71" s="15"/>
      <c r="AM71" s="15"/>
      <c r="AN71" s="15"/>
      <c r="AP71" s="15"/>
      <c r="AQ71" s="15"/>
      <c r="AR71" s="15"/>
      <c r="AS71" s="15"/>
      <c r="AT71" s="15"/>
    </row>
    <row r="72" spans="1:47" s="1" customFormat="1" ht="16.5" customHeight="1">
      <c r="A72" s="3">
        <v>65</v>
      </c>
      <c r="B72" s="29" t="s">
        <v>504</v>
      </c>
      <c r="C72" s="6">
        <v>7791293033471</v>
      </c>
      <c r="D72" s="9">
        <v>67315452</v>
      </c>
      <c r="E72" s="8" t="s">
        <v>115</v>
      </c>
      <c r="F72" s="9" t="s">
        <v>1</v>
      </c>
      <c r="G72" s="10" t="s">
        <v>444</v>
      </c>
      <c r="H72" s="8">
        <v>88</v>
      </c>
      <c r="I72" s="9" t="s">
        <v>3</v>
      </c>
      <c r="J72" s="9">
        <v>12</v>
      </c>
      <c r="K72" s="69">
        <v>45.083333333333336</v>
      </c>
      <c r="L72" s="70"/>
      <c r="M72" s="69">
        <v>541</v>
      </c>
      <c r="N72" s="35">
        <v>9</v>
      </c>
      <c r="O72" s="35">
        <v>53</v>
      </c>
      <c r="P72" s="35">
        <v>-44</v>
      </c>
      <c r="Q72" s="94"/>
      <c r="R72" s="35">
        <v>1</v>
      </c>
      <c r="S72" s="35">
        <v>28</v>
      </c>
      <c r="T72" s="35">
        <v>-27</v>
      </c>
      <c r="U72" s="94"/>
      <c r="V72" s="35"/>
      <c r="W72" s="35">
        <v>2</v>
      </c>
      <c r="X72" s="35">
        <v>-2</v>
      </c>
      <c r="Y72" s="94">
        <v>1</v>
      </c>
      <c r="Z72" s="35">
        <v>18</v>
      </c>
      <c r="AA72" s="35">
        <v>14</v>
      </c>
      <c r="AB72" s="35">
        <v>4</v>
      </c>
      <c r="AC72" s="95">
        <v>1</v>
      </c>
      <c r="AD72" s="35"/>
      <c r="AE72" s="35"/>
      <c r="AF72" s="34"/>
      <c r="AG72" s="96">
        <v>0</v>
      </c>
      <c r="AH72" s="76">
        <v>12</v>
      </c>
      <c r="AI72" s="95">
        <f>Q72+U72+Y72+AC72+AG72</f>
        <v>2</v>
      </c>
      <c r="AJ72" s="77">
        <f>AI72*M72</f>
        <v>1082</v>
      </c>
      <c r="AK72" s="16"/>
      <c r="AL72" s="2"/>
      <c r="AM72" s="2"/>
      <c r="AN72" s="2"/>
      <c r="AO72" s="15"/>
      <c r="AP72" s="15"/>
      <c r="AQ72" s="15"/>
      <c r="AR72" s="15"/>
      <c r="AS72" s="15"/>
      <c r="AT72" s="15"/>
    </row>
    <row r="73" spans="1:47" s="1" customFormat="1" ht="16.5" customHeight="1">
      <c r="A73" s="3">
        <v>66</v>
      </c>
      <c r="B73" s="29" t="s">
        <v>504</v>
      </c>
      <c r="C73" s="6">
        <v>7501056360412</v>
      </c>
      <c r="D73" s="9">
        <v>84165977</v>
      </c>
      <c r="E73" s="8" t="s">
        <v>115</v>
      </c>
      <c r="F73" s="9" t="s">
        <v>1</v>
      </c>
      <c r="G73" s="10" t="s">
        <v>116</v>
      </c>
      <c r="H73" s="8">
        <v>100</v>
      </c>
      <c r="I73" s="9" t="s">
        <v>3</v>
      </c>
      <c r="J73" s="9">
        <v>12</v>
      </c>
      <c r="K73" s="69">
        <v>27.416666666666668</v>
      </c>
      <c r="L73" s="70"/>
      <c r="M73" s="69">
        <v>329</v>
      </c>
      <c r="N73" s="35">
        <v>12</v>
      </c>
      <c r="O73" s="35">
        <v>9</v>
      </c>
      <c r="P73" s="35">
        <v>3</v>
      </c>
      <c r="Q73" s="94">
        <v>1</v>
      </c>
      <c r="R73" s="35">
        <v>7</v>
      </c>
      <c r="S73" s="35">
        <v>18</v>
      </c>
      <c r="T73" s="35">
        <v>-11</v>
      </c>
      <c r="U73" s="94"/>
      <c r="V73" s="35">
        <v>3</v>
      </c>
      <c r="W73" s="35">
        <v>19</v>
      </c>
      <c r="X73" s="35">
        <v>-16</v>
      </c>
      <c r="Y73" s="94"/>
      <c r="Z73" s="35">
        <v>23</v>
      </c>
      <c r="AA73" s="35">
        <v>21</v>
      </c>
      <c r="AB73" s="35">
        <v>2</v>
      </c>
      <c r="AC73" s="95">
        <v>1</v>
      </c>
      <c r="AD73" s="35"/>
      <c r="AE73" s="35"/>
      <c r="AF73" s="34"/>
      <c r="AG73" s="96">
        <v>0</v>
      </c>
      <c r="AH73" s="76">
        <v>12</v>
      </c>
      <c r="AI73" s="95">
        <f>Q73+U73+Y73+AC73+AG73</f>
        <v>2</v>
      </c>
      <c r="AJ73" s="77">
        <f>AI73*M73</f>
        <v>658</v>
      </c>
      <c r="AK73" s="16"/>
      <c r="AL73" s="15"/>
      <c r="AM73" s="15"/>
      <c r="AN73" s="15"/>
      <c r="AR73" s="15"/>
      <c r="AS73" s="15"/>
      <c r="AT73" s="15"/>
    </row>
    <row r="74" spans="1:47" s="1" customFormat="1" ht="16.5" customHeight="1">
      <c r="A74" s="3">
        <v>67</v>
      </c>
      <c r="B74" s="29" t="s">
        <v>504</v>
      </c>
      <c r="C74" s="6">
        <v>7501056360429</v>
      </c>
      <c r="D74" s="9">
        <v>84165978</v>
      </c>
      <c r="E74" s="8" t="s">
        <v>115</v>
      </c>
      <c r="F74" s="9" t="s">
        <v>1</v>
      </c>
      <c r="G74" s="10" t="s">
        <v>117</v>
      </c>
      <c r="H74" s="8">
        <v>200</v>
      </c>
      <c r="I74" s="9" t="s">
        <v>3</v>
      </c>
      <c r="J74" s="9">
        <v>12</v>
      </c>
      <c r="K74" s="69">
        <v>43</v>
      </c>
      <c r="L74" s="70"/>
      <c r="M74" s="69">
        <v>516</v>
      </c>
      <c r="N74" s="35">
        <v>15</v>
      </c>
      <c r="O74" s="35">
        <v>1</v>
      </c>
      <c r="P74" s="35">
        <v>14</v>
      </c>
      <c r="Q74" s="94">
        <f>P74/J74</f>
        <v>1.1666666666666667</v>
      </c>
      <c r="R74" s="35">
        <v>8</v>
      </c>
      <c r="S74" s="35">
        <v>19</v>
      </c>
      <c r="T74" s="35">
        <v>-11</v>
      </c>
      <c r="U74" s="94"/>
      <c r="V74" s="35">
        <v>6</v>
      </c>
      <c r="W74" s="35">
        <v>18</v>
      </c>
      <c r="X74" s="35">
        <v>-12</v>
      </c>
      <c r="Y74" s="94"/>
      <c r="Z74" s="35">
        <v>27</v>
      </c>
      <c r="AA74" s="35">
        <v>20</v>
      </c>
      <c r="AB74" s="35">
        <v>7</v>
      </c>
      <c r="AC74" s="95">
        <v>1</v>
      </c>
      <c r="AD74" s="35"/>
      <c r="AE74" s="35"/>
      <c r="AF74" s="34"/>
      <c r="AG74" s="96">
        <v>0</v>
      </c>
      <c r="AH74" s="76">
        <v>12</v>
      </c>
      <c r="AI74" s="95">
        <f>Q74+U74+Y74+AC74+AG74</f>
        <v>2.166666666666667</v>
      </c>
      <c r="AJ74" s="77">
        <f>AI74*M74</f>
        <v>1118.0000000000002</v>
      </c>
      <c r="AK74" s="16"/>
      <c r="AL74" s="15"/>
      <c r="AM74" s="15"/>
      <c r="AN74" s="15"/>
      <c r="AR74" s="15"/>
      <c r="AS74" s="15"/>
      <c r="AT74" s="15"/>
    </row>
    <row r="75" spans="1:47" s="1" customFormat="1" ht="16.5" hidden="1" customHeight="1">
      <c r="A75" s="3">
        <v>68</v>
      </c>
      <c r="B75" s="29" t="s">
        <v>520</v>
      </c>
      <c r="C75" s="58" t="s">
        <v>47</v>
      </c>
      <c r="D75" s="23"/>
      <c r="E75" s="23"/>
      <c r="F75" s="23"/>
      <c r="G75" s="24"/>
      <c r="H75" s="23"/>
      <c r="I75" s="23"/>
      <c r="J75" s="34" t="s">
        <v>520</v>
      </c>
      <c r="K75" s="34" t="s">
        <v>520</v>
      </c>
      <c r="L75" s="70"/>
      <c r="M75" s="34" t="s">
        <v>520</v>
      </c>
      <c r="N75" s="34"/>
      <c r="O75" s="34"/>
      <c r="P75" s="34"/>
      <c r="Q75" s="83"/>
      <c r="R75" s="35"/>
      <c r="S75" s="35"/>
      <c r="T75" s="35"/>
      <c r="U75" s="83"/>
      <c r="V75" s="35"/>
      <c r="W75" s="35"/>
      <c r="X75" s="35"/>
      <c r="Y75" s="83"/>
      <c r="Z75" s="35"/>
      <c r="AA75" s="35"/>
      <c r="AB75" s="35"/>
      <c r="AC75" s="83"/>
      <c r="AD75" s="39"/>
      <c r="AE75" s="39"/>
      <c r="AF75" s="39"/>
      <c r="AG75" s="83"/>
      <c r="AH75" s="39"/>
      <c r="AI75" s="83"/>
      <c r="AJ75" s="77" t="s">
        <v>520</v>
      </c>
      <c r="AK75" s="16"/>
      <c r="AL75" s="15"/>
      <c r="AM75" s="15"/>
      <c r="AN75" s="15"/>
      <c r="AR75" s="15"/>
      <c r="AS75" s="15"/>
      <c r="AT75" s="15"/>
    </row>
    <row r="76" spans="1:47" s="1" customFormat="1" ht="16.5" customHeight="1">
      <c r="A76" s="3">
        <v>69</v>
      </c>
      <c r="B76" s="29" t="s">
        <v>499</v>
      </c>
      <c r="C76" s="6" t="s">
        <v>176</v>
      </c>
      <c r="D76" s="9">
        <v>67412790</v>
      </c>
      <c r="E76" s="8" t="s">
        <v>47</v>
      </c>
      <c r="F76" s="9" t="s">
        <v>1</v>
      </c>
      <c r="G76" s="10" t="s">
        <v>177</v>
      </c>
      <c r="H76" s="8">
        <v>25</v>
      </c>
      <c r="I76" s="9" t="s">
        <v>3</v>
      </c>
      <c r="J76" s="9">
        <v>12</v>
      </c>
      <c r="K76" s="69">
        <v>12</v>
      </c>
      <c r="L76" s="70"/>
      <c r="M76" s="69">
        <v>144</v>
      </c>
      <c r="N76" s="35">
        <v>29</v>
      </c>
      <c r="O76" s="35">
        <v>27</v>
      </c>
      <c r="P76" s="35">
        <v>2</v>
      </c>
      <c r="Q76" s="94">
        <v>1</v>
      </c>
      <c r="R76" s="35">
        <v>58</v>
      </c>
      <c r="S76" s="35">
        <v>19</v>
      </c>
      <c r="T76" s="35">
        <v>39</v>
      </c>
      <c r="U76" s="95">
        <v>4</v>
      </c>
      <c r="V76" s="35">
        <v>19</v>
      </c>
      <c r="W76" s="35">
        <v>5</v>
      </c>
      <c r="X76" s="35">
        <v>14</v>
      </c>
      <c r="Y76" s="94">
        <v>2</v>
      </c>
      <c r="Z76" s="35">
        <v>13</v>
      </c>
      <c r="AA76" s="35">
        <v>23</v>
      </c>
      <c r="AB76" s="35">
        <v>-10</v>
      </c>
      <c r="AC76" s="95">
        <v>1</v>
      </c>
      <c r="AD76" s="35"/>
      <c r="AE76" s="35"/>
      <c r="AF76" s="34"/>
      <c r="AG76" s="96">
        <v>0</v>
      </c>
      <c r="AH76" s="76">
        <v>60</v>
      </c>
      <c r="AI76" s="95">
        <f>Q76+U76+Y76+AC76+AG76</f>
        <v>8</v>
      </c>
      <c r="AJ76" s="77">
        <f t="shared" ref="AJ76:AJ103" si="6">AI76*M76</f>
        <v>1152</v>
      </c>
      <c r="AK76" s="78"/>
      <c r="AL76" s="15"/>
      <c r="AM76" s="15"/>
      <c r="AN76" s="15"/>
      <c r="AP76" s="15"/>
      <c r="AQ76" s="15"/>
      <c r="AU76" s="2"/>
    </row>
    <row r="77" spans="1:47" s="1" customFormat="1" ht="16.5" customHeight="1">
      <c r="A77" s="3">
        <v>70</v>
      </c>
      <c r="B77" s="29" t="s">
        <v>499</v>
      </c>
      <c r="C77" s="6" t="s">
        <v>174</v>
      </c>
      <c r="D77" s="9">
        <v>67412784</v>
      </c>
      <c r="E77" s="8" t="s">
        <v>47</v>
      </c>
      <c r="F77" s="9" t="s">
        <v>1</v>
      </c>
      <c r="G77" s="10" t="s">
        <v>175</v>
      </c>
      <c r="H77" s="8">
        <v>25</v>
      </c>
      <c r="I77" s="9" t="s">
        <v>3</v>
      </c>
      <c r="J77" s="9">
        <v>12</v>
      </c>
      <c r="K77" s="69">
        <v>12</v>
      </c>
      <c r="L77" s="70"/>
      <c r="M77" s="69">
        <v>144</v>
      </c>
      <c r="N77" s="35">
        <v>91</v>
      </c>
      <c r="O77" s="35">
        <v>0</v>
      </c>
      <c r="P77" s="35">
        <v>91</v>
      </c>
      <c r="Q77" s="94">
        <v>8</v>
      </c>
      <c r="R77" s="35">
        <v>28</v>
      </c>
      <c r="S77" s="35">
        <v>11</v>
      </c>
      <c r="T77" s="35">
        <v>17</v>
      </c>
      <c r="U77" s="95">
        <v>2</v>
      </c>
      <c r="V77" s="35">
        <v>28</v>
      </c>
      <c r="W77" s="35">
        <v>12</v>
      </c>
      <c r="X77" s="35">
        <v>16</v>
      </c>
      <c r="Y77" s="94">
        <v>2</v>
      </c>
      <c r="Z77" s="35">
        <v>57</v>
      </c>
      <c r="AA77" s="35">
        <v>12</v>
      </c>
      <c r="AB77" s="35">
        <v>45</v>
      </c>
      <c r="AC77" s="95">
        <v>4</v>
      </c>
      <c r="AD77" s="35"/>
      <c r="AE77" s="35"/>
      <c r="AF77" s="34"/>
      <c r="AG77" s="96">
        <v>0</v>
      </c>
      <c r="AH77" s="76">
        <v>24</v>
      </c>
      <c r="AI77" s="95">
        <f>Q77+U77+Y77+AC77+AG77</f>
        <v>16</v>
      </c>
      <c r="AJ77" s="77">
        <f t="shared" si="6"/>
        <v>2304</v>
      </c>
      <c r="AK77" s="16"/>
      <c r="AP77" s="15"/>
      <c r="AQ77" s="15"/>
    </row>
    <row r="78" spans="1:47" s="1" customFormat="1" ht="16.5" customHeight="1">
      <c r="A78" s="3">
        <v>71</v>
      </c>
      <c r="B78" s="29" t="s">
        <v>499</v>
      </c>
      <c r="C78" s="6" t="s">
        <v>215</v>
      </c>
      <c r="D78" s="9">
        <v>67412792</v>
      </c>
      <c r="E78" s="8" t="s">
        <v>47</v>
      </c>
      <c r="F78" s="9" t="s">
        <v>1</v>
      </c>
      <c r="G78" s="10" t="s">
        <v>216</v>
      </c>
      <c r="H78" s="8">
        <v>25</v>
      </c>
      <c r="I78" s="9" t="s">
        <v>3</v>
      </c>
      <c r="J78" s="9">
        <v>12</v>
      </c>
      <c r="K78" s="69">
        <v>12</v>
      </c>
      <c r="L78" s="70"/>
      <c r="M78" s="69">
        <v>144</v>
      </c>
      <c r="N78" s="35">
        <v>33</v>
      </c>
      <c r="O78" s="35">
        <v>21</v>
      </c>
      <c r="P78" s="35">
        <v>12</v>
      </c>
      <c r="Q78" s="94">
        <f>P78/J78</f>
        <v>1</v>
      </c>
      <c r="R78" s="35">
        <v>31</v>
      </c>
      <c r="S78" s="35">
        <v>10</v>
      </c>
      <c r="T78" s="35">
        <v>21</v>
      </c>
      <c r="U78" s="95">
        <v>2</v>
      </c>
      <c r="V78" s="35">
        <v>26</v>
      </c>
      <c r="W78" s="35">
        <v>19</v>
      </c>
      <c r="X78" s="35">
        <v>7</v>
      </c>
      <c r="Y78" s="94">
        <v>1</v>
      </c>
      <c r="Z78" s="35">
        <v>51</v>
      </c>
      <c r="AA78" s="35">
        <v>22</v>
      </c>
      <c r="AB78" s="35">
        <v>29</v>
      </c>
      <c r="AC78" s="95">
        <v>3</v>
      </c>
      <c r="AD78" s="35"/>
      <c r="AE78" s="35"/>
      <c r="AF78" s="34"/>
      <c r="AG78" s="96">
        <v>0</v>
      </c>
      <c r="AH78" s="76">
        <v>24</v>
      </c>
      <c r="AI78" s="95">
        <f>Q78+U78+Y78+AC78+AG78</f>
        <v>7</v>
      </c>
      <c r="AJ78" s="77">
        <f t="shared" si="6"/>
        <v>1008</v>
      </c>
      <c r="AK78" s="16"/>
      <c r="AL78" s="15"/>
      <c r="AM78" s="15"/>
      <c r="AN78" s="15"/>
      <c r="AR78" s="15"/>
      <c r="AS78" s="15"/>
      <c r="AT78" s="15"/>
    </row>
    <row r="79" spans="1:47" s="1" customFormat="1" ht="16.5" customHeight="1">
      <c r="A79" s="3">
        <v>72</v>
      </c>
      <c r="B79" s="29" t="s">
        <v>505</v>
      </c>
      <c r="C79" s="6" t="s">
        <v>280</v>
      </c>
      <c r="D79" s="9">
        <v>67397094</v>
      </c>
      <c r="E79" s="8" t="s">
        <v>47</v>
      </c>
      <c r="F79" s="9" t="s">
        <v>1</v>
      </c>
      <c r="G79" s="10" t="s">
        <v>281</v>
      </c>
      <c r="H79" s="8">
        <v>200</v>
      </c>
      <c r="I79" s="9" t="s">
        <v>45</v>
      </c>
      <c r="J79" s="9">
        <v>12</v>
      </c>
      <c r="K79" s="69">
        <v>33.416666666666664</v>
      </c>
      <c r="L79" s="70"/>
      <c r="M79" s="69">
        <v>401</v>
      </c>
      <c r="N79" s="35">
        <v>8</v>
      </c>
      <c r="O79" s="35">
        <v>36</v>
      </c>
      <c r="P79" s="35">
        <v>-28</v>
      </c>
      <c r="Q79" s="94"/>
      <c r="R79" s="35">
        <v>5</v>
      </c>
      <c r="S79" s="35">
        <v>16</v>
      </c>
      <c r="T79" s="35">
        <v>-11</v>
      </c>
      <c r="U79" s="94"/>
      <c r="V79" s="35"/>
      <c r="W79" s="35">
        <v>0</v>
      </c>
      <c r="X79" s="35">
        <v>0</v>
      </c>
      <c r="Y79" s="94"/>
      <c r="Z79" s="35">
        <v>11</v>
      </c>
      <c r="AA79" s="35">
        <v>14</v>
      </c>
      <c r="AB79" s="35">
        <v>-3</v>
      </c>
      <c r="AC79" s="95">
        <v>1</v>
      </c>
      <c r="AD79" s="35"/>
      <c r="AE79" s="35"/>
      <c r="AF79" s="34"/>
      <c r="AG79" s="96">
        <v>0</v>
      </c>
      <c r="AH79" s="76">
        <v>12</v>
      </c>
      <c r="AI79" s="95">
        <f>Q79+U79+Y79+AC79+AG79</f>
        <v>1</v>
      </c>
      <c r="AJ79" s="77">
        <f t="shared" si="6"/>
        <v>401</v>
      </c>
      <c r="AK79" s="16"/>
      <c r="AL79" s="15"/>
      <c r="AM79" s="15"/>
      <c r="AN79" s="15"/>
      <c r="AR79" s="15"/>
      <c r="AS79" s="15"/>
      <c r="AT79" s="15"/>
    </row>
    <row r="80" spans="1:47" s="1" customFormat="1" ht="16.5" hidden="1" customHeight="1">
      <c r="A80" s="3">
        <v>73</v>
      </c>
      <c r="B80" s="29" t="s">
        <v>505</v>
      </c>
      <c r="C80" s="6" t="s">
        <v>282</v>
      </c>
      <c r="D80" s="9">
        <v>67397096</v>
      </c>
      <c r="E80" s="8" t="s">
        <v>47</v>
      </c>
      <c r="F80" s="9" t="s">
        <v>1</v>
      </c>
      <c r="G80" s="10" t="s">
        <v>283</v>
      </c>
      <c r="H80" s="8">
        <v>200</v>
      </c>
      <c r="I80" s="9" t="s">
        <v>45</v>
      </c>
      <c r="J80" s="9">
        <v>12</v>
      </c>
      <c r="K80" s="69">
        <v>33.416666666666664</v>
      </c>
      <c r="L80" s="70"/>
      <c r="M80" s="69">
        <v>401</v>
      </c>
      <c r="N80" s="35">
        <v>5</v>
      </c>
      <c r="O80" s="35">
        <v>40</v>
      </c>
      <c r="P80" s="35">
        <v>-35</v>
      </c>
      <c r="Q80" s="82"/>
      <c r="R80" s="35">
        <v>2</v>
      </c>
      <c r="S80" s="35">
        <v>24</v>
      </c>
      <c r="T80" s="35">
        <v>-22</v>
      </c>
      <c r="U80" s="82"/>
      <c r="V80" s="35"/>
      <c r="W80" s="35">
        <v>0</v>
      </c>
      <c r="X80" s="35">
        <v>0</v>
      </c>
      <c r="Y80" s="82"/>
      <c r="Z80" s="35">
        <v>1</v>
      </c>
      <c r="AA80" s="35">
        <v>47</v>
      </c>
      <c r="AB80" s="35">
        <v>-46</v>
      </c>
      <c r="AC80" s="83"/>
      <c r="AD80" s="35"/>
      <c r="AE80" s="35"/>
      <c r="AF80" s="34"/>
      <c r="AG80" s="86">
        <v>0</v>
      </c>
      <c r="AH80" s="76">
        <v>12</v>
      </c>
      <c r="AI80" s="83"/>
      <c r="AJ80" s="77">
        <f t="shared" si="6"/>
        <v>0</v>
      </c>
      <c r="AK80" s="16"/>
      <c r="AL80" s="15"/>
      <c r="AM80" s="15"/>
      <c r="AN80" s="15"/>
      <c r="AR80" s="15"/>
      <c r="AS80" s="15"/>
      <c r="AT80" s="15"/>
    </row>
    <row r="81" spans="1:47" s="1" customFormat="1" ht="16.5" customHeight="1">
      <c r="A81" s="3">
        <v>74</v>
      </c>
      <c r="B81" s="29" t="s">
        <v>503</v>
      </c>
      <c r="C81" s="6">
        <v>75068608</v>
      </c>
      <c r="D81" s="9">
        <v>67764018</v>
      </c>
      <c r="E81" s="8" t="s">
        <v>47</v>
      </c>
      <c r="F81" s="9" t="s">
        <v>36</v>
      </c>
      <c r="G81" s="10" t="s">
        <v>49</v>
      </c>
      <c r="H81" s="8">
        <v>45</v>
      </c>
      <c r="I81" s="9" t="s">
        <v>45</v>
      </c>
      <c r="J81" s="9">
        <v>12</v>
      </c>
      <c r="K81" s="69">
        <v>16.25</v>
      </c>
      <c r="L81" s="70"/>
      <c r="M81" s="69">
        <v>195</v>
      </c>
      <c r="N81" s="35">
        <v>22</v>
      </c>
      <c r="O81" s="35">
        <v>9</v>
      </c>
      <c r="P81" s="35">
        <v>13</v>
      </c>
      <c r="Q81" s="94">
        <f>P81/J81</f>
        <v>1.0833333333333333</v>
      </c>
      <c r="R81" s="35">
        <v>17</v>
      </c>
      <c r="S81" s="35">
        <v>13</v>
      </c>
      <c r="T81" s="35">
        <v>4</v>
      </c>
      <c r="U81" s="95">
        <v>1</v>
      </c>
      <c r="V81" s="35"/>
      <c r="W81" s="35">
        <v>0</v>
      </c>
      <c r="X81" s="35">
        <v>0</v>
      </c>
      <c r="Y81" s="94"/>
      <c r="Z81" s="35">
        <v>16</v>
      </c>
      <c r="AA81" s="35">
        <v>14</v>
      </c>
      <c r="AB81" s="35">
        <v>2</v>
      </c>
      <c r="AC81" s="95">
        <v>1</v>
      </c>
      <c r="AD81" s="35"/>
      <c r="AE81" s="35"/>
      <c r="AF81" s="34"/>
      <c r="AG81" s="96">
        <v>0</v>
      </c>
      <c r="AH81" s="76">
        <v>36</v>
      </c>
      <c r="AI81" s="95">
        <f t="shared" ref="AI81:AI103" si="7">Q81+U81+Y81+AC81+AG81</f>
        <v>3.083333333333333</v>
      </c>
      <c r="AJ81" s="77">
        <f t="shared" si="6"/>
        <v>601.24999999999989</v>
      </c>
      <c r="AK81" s="16"/>
      <c r="AL81" s="15"/>
      <c r="AM81" s="15"/>
      <c r="AN81" s="15"/>
      <c r="AR81" s="15"/>
      <c r="AS81" s="15"/>
      <c r="AT81" s="15"/>
    </row>
    <row r="82" spans="1:47" s="1" customFormat="1" ht="16.5" customHeight="1">
      <c r="A82" s="3">
        <v>75</v>
      </c>
      <c r="B82" s="29" t="s">
        <v>503</v>
      </c>
      <c r="C82" s="6">
        <v>75064907</v>
      </c>
      <c r="D82" s="9">
        <v>67399409</v>
      </c>
      <c r="E82" s="8" t="s">
        <v>47</v>
      </c>
      <c r="F82" s="9" t="s">
        <v>36</v>
      </c>
      <c r="G82" s="7" t="s">
        <v>450</v>
      </c>
      <c r="H82" s="8">
        <v>45</v>
      </c>
      <c r="I82" s="9" t="s">
        <v>45</v>
      </c>
      <c r="J82" s="9">
        <v>12</v>
      </c>
      <c r="K82" s="69">
        <v>16.25</v>
      </c>
      <c r="L82" s="70"/>
      <c r="M82" s="69">
        <v>195</v>
      </c>
      <c r="N82" s="35">
        <v>26</v>
      </c>
      <c r="O82" s="35">
        <v>35</v>
      </c>
      <c r="P82" s="35">
        <v>-9</v>
      </c>
      <c r="Q82" s="94"/>
      <c r="R82" s="35">
        <v>10</v>
      </c>
      <c r="S82" s="35">
        <v>27</v>
      </c>
      <c r="T82" s="35">
        <v>-17</v>
      </c>
      <c r="U82" s="94"/>
      <c r="V82" s="35">
        <v>16</v>
      </c>
      <c r="W82" s="35">
        <v>21</v>
      </c>
      <c r="X82" s="35">
        <v>-5</v>
      </c>
      <c r="Y82" s="94">
        <v>1</v>
      </c>
      <c r="Z82" s="35">
        <v>11</v>
      </c>
      <c r="AA82" s="35">
        <v>17</v>
      </c>
      <c r="AB82" s="35">
        <v>-6</v>
      </c>
      <c r="AC82" s="95">
        <v>1</v>
      </c>
      <c r="AD82" s="35"/>
      <c r="AE82" s="35"/>
      <c r="AF82" s="34"/>
      <c r="AG82" s="96">
        <v>0</v>
      </c>
      <c r="AH82" s="76">
        <v>12</v>
      </c>
      <c r="AI82" s="95">
        <f t="shared" si="7"/>
        <v>2</v>
      </c>
      <c r="AJ82" s="77">
        <f t="shared" si="6"/>
        <v>390</v>
      </c>
      <c r="AK82" s="16"/>
      <c r="AL82" s="15"/>
      <c r="AM82" s="15"/>
      <c r="AN82" s="15"/>
      <c r="AR82" s="15"/>
      <c r="AS82" s="15"/>
      <c r="AT82" s="15"/>
    </row>
    <row r="83" spans="1:47" s="1" customFormat="1" ht="16.5" customHeight="1">
      <c r="A83" s="3">
        <v>76</v>
      </c>
      <c r="B83" s="29" t="s">
        <v>503</v>
      </c>
      <c r="C83" s="6">
        <v>75064938</v>
      </c>
      <c r="D83" s="9">
        <v>67399399</v>
      </c>
      <c r="E83" s="8" t="s">
        <v>47</v>
      </c>
      <c r="F83" s="9" t="s">
        <v>36</v>
      </c>
      <c r="G83" s="7" t="s">
        <v>451</v>
      </c>
      <c r="H83" s="8">
        <v>45</v>
      </c>
      <c r="I83" s="9" t="s">
        <v>45</v>
      </c>
      <c r="J83" s="9">
        <v>12</v>
      </c>
      <c r="K83" s="69">
        <v>16.25</v>
      </c>
      <c r="L83" s="70"/>
      <c r="M83" s="69">
        <v>195</v>
      </c>
      <c r="N83" s="35">
        <v>43</v>
      </c>
      <c r="O83" s="35">
        <v>30</v>
      </c>
      <c r="P83" s="35">
        <v>13</v>
      </c>
      <c r="Q83" s="94">
        <f>P83/J83</f>
        <v>1.0833333333333333</v>
      </c>
      <c r="R83" s="35">
        <v>20</v>
      </c>
      <c r="S83" s="35">
        <v>64</v>
      </c>
      <c r="T83" s="35">
        <v>-44</v>
      </c>
      <c r="U83" s="94"/>
      <c r="V83" s="35">
        <v>43</v>
      </c>
      <c r="W83" s="35">
        <v>17</v>
      </c>
      <c r="X83" s="35">
        <v>26</v>
      </c>
      <c r="Y83" s="94">
        <v>3</v>
      </c>
      <c r="Z83" s="35">
        <v>17</v>
      </c>
      <c r="AA83" s="35">
        <v>69</v>
      </c>
      <c r="AB83" s="35">
        <v>-52</v>
      </c>
      <c r="AC83" s="95"/>
      <c r="AD83" s="35"/>
      <c r="AE83" s="35"/>
      <c r="AF83" s="34"/>
      <c r="AG83" s="96">
        <v>0</v>
      </c>
      <c r="AH83" s="76">
        <v>24</v>
      </c>
      <c r="AI83" s="95">
        <f t="shared" si="7"/>
        <v>4.083333333333333</v>
      </c>
      <c r="AJ83" s="77">
        <f t="shared" si="6"/>
        <v>796.24999999999989</v>
      </c>
      <c r="AK83" s="16"/>
      <c r="AL83" s="15"/>
      <c r="AM83" s="15"/>
      <c r="AN83" s="15"/>
    </row>
    <row r="84" spans="1:47" s="1" customFormat="1" ht="16.5" customHeight="1">
      <c r="A84" s="3">
        <v>77</v>
      </c>
      <c r="B84" s="29" t="s">
        <v>503</v>
      </c>
      <c r="C84" s="6">
        <v>75064914</v>
      </c>
      <c r="D84" s="9">
        <v>67399398</v>
      </c>
      <c r="E84" s="8" t="s">
        <v>47</v>
      </c>
      <c r="F84" s="9" t="s">
        <v>36</v>
      </c>
      <c r="G84" s="10" t="s">
        <v>44</v>
      </c>
      <c r="H84" s="8">
        <v>45</v>
      </c>
      <c r="I84" s="9" t="s">
        <v>45</v>
      </c>
      <c r="J84" s="9">
        <v>12</v>
      </c>
      <c r="K84" s="69">
        <v>16.25</v>
      </c>
      <c r="L84" s="70"/>
      <c r="M84" s="69">
        <v>195</v>
      </c>
      <c r="N84" s="35">
        <v>59</v>
      </c>
      <c r="O84" s="35">
        <v>31</v>
      </c>
      <c r="P84" s="35">
        <v>28</v>
      </c>
      <c r="Q84" s="94">
        <f>P84/J84</f>
        <v>2.3333333333333335</v>
      </c>
      <c r="R84" s="35">
        <v>28</v>
      </c>
      <c r="S84" s="35">
        <v>49</v>
      </c>
      <c r="T84" s="35">
        <v>-21</v>
      </c>
      <c r="U84" s="94"/>
      <c r="V84" s="35">
        <v>24</v>
      </c>
      <c r="W84" s="35">
        <v>24</v>
      </c>
      <c r="X84" s="35">
        <v>0</v>
      </c>
      <c r="Y84" s="94">
        <v>1</v>
      </c>
      <c r="Z84" s="35">
        <v>36</v>
      </c>
      <c r="AA84" s="35">
        <v>53</v>
      </c>
      <c r="AB84" s="35">
        <v>-17</v>
      </c>
      <c r="AC84" s="95"/>
      <c r="AD84" s="35"/>
      <c r="AE84" s="35"/>
      <c r="AF84" s="34"/>
      <c r="AG84" s="96">
        <v>0</v>
      </c>
      <c r="AH84" s="76">
        <v>12</v>
      </c>
      <c r="AI84" s="95">
        <f t="shared" si="7"/>
        <v>3.3333333333333335</v>
      </c>
      <c r="AJ84" s="77">
        <f t="shared" si="6"/>
        <v>650</v>
      </c>
      <c r="AK84" s="16"/>
      <c r="AL84" s="15"/>
      <c r="AM84" s="15"/>
      <c r="AN84" s="15"/>
      <c r="AR84" s="15"/>
      <c r="AS84" s="15"/>
      <c r="AT84" s="15"/>
    </row>
    <row r="85" spans="1:47" s="1" customFormat="1" ht="16.5" customHeight="1">
      <c r="A85" s="3">
        <v>78</v>
      </c>
      <c r="B85" s="29" t="s">
        <v>503</v>
      </c>
      <c r="C85" s="6">
        <v>75068578</v>
      </c>
      <c r="D85" s="9">
        <v>67764016</v>
      </c>
      <c r="E85" s="8" t="s">
        <v>47</v>
      </c>
      <c r="F85" s="9" t="s">
        <v>36</v>
      </c>
      <c r="G85" s="10" t="s">
        <v>48</v>
      </c>
      <c r="H85" s="8">
        <v>45</v>
      </c>
      <c r="I85" s="9" t="s">
        <v>40</v>
      </c>
      <c r="J85" s="9">
        <v>12</v>
      </c>
      <c r="K85" s="69">
        <v>22.25</v>
      </c>
      <c r="L85" s="70"/>
      <c r="M85" s="69">
        <v>267</v>
      </c>
      <c r="N85" s="35">
        <v>4</v>
      </c>
      <c r="O85" s="35">
        <v>12</v>
      </c>
      <c r="P85" s="35">
        <v>-8</v>
      </c>
      <c r="Q85" s="94"/>
      <c r="R85" s="35">
        <v>7</v>
      </c>
      <c r="S85" s="35">
        <v>25</v>
      </c>
      <c r="T85" s="35">
        <v>-18</v>
      </c>
      <c r="U85" s="94"/>
      <c r="V85" s="35"/>
      <c r="W85" s="35">
        <v>0</v>
      </c>
      <c r="X85" s="35">
        <v>0</v>
      </c>
      <c r="Y85" s="94"/>
      <c r="Z85" s="35">
        <v>20</v>
      </c>
      <c r="AA85" s="35">
        <v>8</v>
      </c>
      <c r="AB85" s="35">
        <v>12</v>
      </c>
      <c r="AC85" s="95">
        <v>1</v>
      </c>
      <c r="AD85" s="35"/>
      <c r="AE85" s="35"/>
      <c r="AF85" s="34"/>
      <c r="AG85" s="96">
        <v>0</v>
      </c>
      <c r="AH85" s="76">
        <v>12</v>
      </c>
      <c r="AI85" s="95">
        <f t="shared" si="7"/>
        <v>1</v>
      </c>
      <c r="AJ85" s="77">
        <f t="shared" si="6"/>
        <v>267</v>
      </c>
      <c r="AK85" s="78"/>
      <c r="AL85" s="15"/>
      <c r="AM85" s="15"/>
      <c r="AN85" s="15"/>
      <c r="AR85" s="15"/>
      <c r="AS85" s="15"/>
      <c r="AT85" s="15"/>
    </row>
    <row r="86" spans="1:47" s="2" customFormat="1" ht="16.5" customHeight="1">
      <c r="A86" s="3">
        <v>79</v>
      </c>
      <c r="B86" s="29" t="s">
        <v>503</v>
      </c>
      <c r="C86" s="6">
        <v>75064853</v>
      </c>
      <c r="D86" s="9">
        <v>67399415</v>
      </c>
      <c r="E86" s="8" t="s">
        <v>47</v>
      </c>
      <c r="F86" s="9" t="s">
        <v>36</v>
      </c>
      <c r="G86" s="10" t="s">
        <v>39</v>
      </c>
      <c r="H86" s="8">
        <v>45</v>
      </c>
      <c r="I86" s="9" t="s">
        <v>40</v>
      </c>
      <c r="J86" s="9">
        <v>12</v>
      </c>
      <c r="K86" s="69">
        <v>22.25</v>
      </c>
      <c r="L86" s="70"/>
      <c r="M86" s="69">
        <v>267</v>
      </c>
      <c r="N86" s="35">
        <v>13</v>
      </c>
      <c r="O86" s="35">
        <v>13</v>
      </c>
      <c r="P86" s="35">
        <v>0</v>
      </c>
      <c r="Q86" s="94">
        <v>1</v>
      </c>
      <c r="R86" s="35">
        <v>9</v>
      </c>
      <c r="S86" s="35">
        <v>26</v>
      </c>
      <c r="T86" s="35">
        <v>-17</v>
      </c>
      <c r="U86" s="94"/>
      <c r="V86" s="35">
        <v>14</v>
      </c>
      <c r="W86" s="35">
        <v>30</v>
      </c>
      <c r="X86" s="35">
        <v>-16</v>
      </c>
      <c r="Y86" s="94"/>
      <c r="Z86" s="35">
        <v>30</v>
      </c>
      <c r="AA86" s="35">
        <v>20</v>
      </c>
      <c r="AB86" s="35">
        <v>10</v>
      </c>
      <c r="AC86" s="95">
        <v>1</v>
      </c>
      <c r="AD86" s="35"/>
      <c r="AE86" s="35"/>
      <c r="AF86" s="34"/>
      <c r="AG86" s="96">
        <v>0</v>
      </c>
      <c r="AH86" s="76">
        <v>12</v>
      </c>
      <c r="AI86" s="95">
        <f t="shared" si="7"/>
        <v>2</v>
      </c>
      <c r="AJ86" s="77">
        <f t="shared" si="6"/>
        <v>534</v>
      </c>
      <c r="AK86" s="16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s="1" customFormat="1" ht="16.5" customHeight="1">
      <c r="A87" s="3">
        <v>80</v>
      </c>
      <c r="B87" s="29" t="s">
        <v>503</v>
      </c>
      <c r="C87" s="6">
        <v>75064860</v>
      </c>
      <c r="D87" s="9">
        <v>67399414</v>
      </c>
      <c r="E87" s="8" t="s">
        <v>47</v>
      </c>
      <c r="F87" s="9" t="s">
        <v>36</v>
      </c>
      <c r="G87" s="10" t="s">
        <v>41</v>
      </c>
      <c r="H87" s="8">
        <v>45</v>
      </c>
      <c r="I87" s="9" t="s">
        <v>40</v>
      </c>
      <c r="J87" s="9">
        <v>12</v>
      </c>
      <c r="K87" s="69">
        <v>22.25</v>
      </c>
      <c r="L87" s="70"/>
      <c r="M87" s="69">
        <v>267</v>
      </c>
      <c r="N87" s="35">
        <v>20</v>
      </c>
      <c r="O87" s="35">
        <v>12</v>
      </c>
      <c r="P87" s="35">
        <v>8</v>
      </c>
      <c r="Q87" s="94">
        <f>P87/J87</f>
        <v>0.66666666666666663</v>
      </c>
      <c r="R87" s="35">
        <v>9</v>
      </c>
      <c r="S87" s="35">
        <v>20</v>
      </c>
      <c r="T87" s="35">
        <v>-11</v>
      </c>
      <c r="U87" s="94"/>
      <c r="V87" s="35">
        <v>10</v>
      </c>
      <c r="W87" s="35">
        <v>12</v>
      </c>
      <c r="X87" s="35">
        <v>-2</v>
      </c>
      <c r="Y87" s="94">
        <v>1</v>
      </c>
      <c r="Z87" s="35">
        <v>15</v>
      </c>
      <c r="AA87" s="35">
        <v>21</v>
      </c>
      <c r="AB87" s="35">
        <v>-6</v>
      </c>
      <c r="AC87" s="95">
        <v>1</v>
      </c>
      <c r="AD87" s="35"/>
      <c r="AE87" s="35"/>
      <c r="AF87" s="34"/>
      <c r="AG87" s="96">
        <v>0</v>
      </c>
      <c r="AH87" s="76">
        <v>12</v>
      </c>
      <c r="AI87" s="95">
        <f t="shared" si="7"/>
        <v>2.6666666666666665</v>
      </c>
      <c r="AJ87" s="77">
        <f t="shared" si="6"/>
        <v>712</v>
      </c>
      <c r="AK87" s="16"/>
      <c r="AL87" s="15"/>
      <c r="AM87" s="15"/>
      <c r="AN87" s="15"/>
      <c r="AO87" s="15"/>
    </row>
    <row r="88" spans="1:47" s="2" customFormat="1" ht="16.5" customHeight="1">
      <c r="A88" s="3">
        <v>81</v>
      </c>
      <c r="B88" s="29" t="s">
        <v>503</v>
      </c>
      <c r="C88" s="6">
        <v>75064884</v>
      </c>
      <c r="D88" s="9">
        <v>67399416</v>
      </c>
      <c r="E88" s="8" t="s">
        <v>47</v>
      </c>
      <c r="F88" s="9" t="s">
        <v>36</v>
      </c>
      <c r="G88" s="10" t="s">
        <v>42</v>
      </c>
      <c r="H88" s="8">
        <v>45</v>
      </c>
      <c r="I88" s="9" t="s">
        <v>40</v>
      </c>
      <c r="J88" s="9">
        <v>12</v>
      </c>
      <c r="K88" s="69">
        <v>22.25</v>
      </c>
      <c r="L88" s="70"/>
      <c r="M88" s="69">
        <v>267</v>
      </c>
      <c r="N88" s="35">
        <v>10</v>
      </c>
      <c r="O88" s="35">
        <v>20</v>
      </c>
      <c r="P88" s="35">
        <v>-10</v>
      </c>
      <c r="Q88" s="94"/>
      <c r="R88" s="35">
        <v>10</v>
      </c>
      <c r="S88" s="35">
        <v>20</v>
      </c>
      <c r="T88" s="35">
        <v>-10</v>
      </c>
      <c r="U88" s="94"/>
      <c r="V88" s="35">
        <v>2</v>
      </c>
      <c r="W88" s="35">
        <v>32</v>
      </c>
      <c r="X88" s="35">
        <v>-30</v>
      </c>
      <c r="Y88" s="94"/>
      <c r="Z88" s="35">
        <v>23</v>
      </c>
      <c r="AA88" s="35">
        <v>17</v>
      </c>
      <c r="AB88" s="35">
        <v>6</v>
      </c>
      <c r="AC88" s="95">
        <v>1</v>
      </c>
      <c r="AD88" s="35"/>
      <c r="AE88" s="35"/>
      <c r="AF88" s="34"/>
      <c r="AG88" s="96">
        <v>0</v>
      </c>
      <c r="AH88" s="76">
        <v>12</v>
      </c>
      <c r="AI88" s="95">
        <f t="shared" si="7"/>
        <v>1</v>
      </c>
      <c r="AJ88" s="77">
        <f t="shared" si="6"/>
        <v>267</v>
      </c>
      <c r="AK88" s="16"/>
      <c r="AL88" s="15"/>
      <c r="AM88" s="15"/>
      <c r="AN88" s="15"/>
      <c r="AO88" s="1"/>
      <c r="AP88" s="1"/>
      <c r="AQ88" s="1"/>
      <c r="AR88" s="1"/>
      <c r="AS88" s="1"/>
      <c r="AT88" s="1"/>
    </row>
    <row r="89" spans="1:47" ht="16.5" customHeight="1">
      <c r="A89" s="3">
        <v>82</v>
      </c>
      <c r="B89" s="29" t="s">
        <v>503</v>
      </c>
      <c r="C89" s="6">
        <v>7506306215498</v>
      </c>
      <c r="D89" s="9">
        <v>67741470</v>
      </c>
      <c r="E89" s="8" t="s">
        <v>47</v>
      </c>
      <c r="F89" s="9" t="s">
        <v>36</v>
      </c>
      <c r="G89" s="10" t="s">
        <v>328</v>
      </c>
      <c r="H89" s="8">
        <v>150</v>
      </c>
      <c r="I89" s="9" t="s">
        <v>45</v>
      </c>
      <c r="J89" s="9">
        <v>12</v>
      </c>
      <c r="K89" s="69">
        <v>26.67</v>
      </c>
      <c r="L89" s="70"/>
      <c r="M89" s="69">
        <v>320</v>
      </c>
      <c r="N89" s="35">
        <v>4</v>
      </c>
      <c r="O89" s="35">
        <v>22</v>
      </c>
      <c r="P89" s="35">
        <v>-18</v>
      </c>
      <c r="Q89" s="94"/>
      <c r="R89" s="35">
        <v>12</v>
      </c>
      <c r="S89" s="35">
        <v>19</v>
      </c>
      <c r="T89" s="35">
        <v>-7</v>
      </c>
      <c r="U89" s="94"/>
      <c r="V89" s="35"/>
      <c r="W89" s="35">
        <v>0</v>
      </c>
      <c r="X89" s="35">
        <v>0</v>
      </c>
      <c r="Y89" s="94"/>
      <c r="Z89" s="35">
        <v>30</v>
      </c>
      <c r="AA89" s="35">
        <v>7</v>
      </c>
      <c r="AB89" s="35">
        <v>23</v>
      </c>
      <c r="AC89" s="95">
        <v>2</v>
      </c>
      <c r="AD89" s="35"/>
      <c r="AE89" s="35"/>
      <c r="AF89" s="34"/>
      <c r="AG89" s="96">
        <v>0</v>
      </c>
      <c r="AH89" s="76">
        <v>12</v>
      </c>
      <c r="AI89" s="95">
        <f t="shared" si="7"/>
        <v>2</v>
      </c>
      <c r="AJ89" s="77">
        <f t="shared" si="6"/>
        <v>640</v>
      </c>
      <c r="AO89" s="1"/>
      <c r="AP89" s="1"/>
      <c r="AQ89" s="1"/>
      <c r="AR89" s="1"/>
      <c r="AS89" s="1"/>
      <c r="AT89" s="1"/>
      <c r="AU89" s="1"/>
    </row>
    <row r="90" spans="1:47" ht="16.5" customHeight="1">
      <c r="A90" s="3">
        <v>83</v>
      </c>
      <c r="B90" s="29" t="s">
        <v>503</v>
      </c>
      <c r="C90" s="6">
        <v>7506306210097</v>
      </c>
      <c r="D90" s="9">
        <v>67401520</v>
      </c>
      <c r="E90" s="8" t="s">
        <v>47</v>
      </c>
      <c r="F90" s="9" t="s">
        <v>36</v>
      </c>
      <c r="G90" s="7" t="s">
        <v>458</v>
      </c>
      <c r="H90" s="8">
        <v>150</v>
      </c>
      <c r="I90" s="9" t="s">
        <v>45</v>
      </c>
      <c r="J90" s="9">
        <v>12</v>
      </c>
      <c r="K90" s="69">
        <v>26.67</v>
      </c>
      <c r="L90" s="70"/>
      <c r="M90" s="69">
        <v>320</v>
      </c>
      <c r="N90" s="35">
        <v>7</v>
      </c>
      <c r="O90" s="35">
        <v>31</v>
      </c>
      <c r="P90" s="35">
        <v>-24</v>
      </c>
      <c r="Q90" s="94"/>
      <c r="R90" s="35">
        <v>8</v>
      </c>
      <c r="S90" s="35">
        <v>9</v>
      </c>
      <c r="T90" s="35">
        <v>-1</v>
      </c>
      <c r="U90" s="95">
        <v>1</v>
      </c>
      <c r="V90" s="35">
        <v>6</v>
      </c>
      <c r="W90" s="35">
        <v>38</v>
      </c>
      <c r="X90" s="35">
        <v>-32</v>
      </c>
      <c r="Y90" s="94"/>
      <c r="Z90" s="35">
        <v>14</v>
      </c>
      <c r="AA90" s="35">
        <v>18</v>
      </c>
      <c r="AB90" s="35">
        <v>-4</v>
      </c>
      <c r="AC90" s="95">
        <v>1</v>
      </c>
      <c r="AD90" s="35"/>
      <c r="AE90" s="35"/>
      <c r="AF90" s="34"/>
      <c r="AG90" s="96">
        <v>0</v>
      </c>
      <c r="AH90" s="76">
        <v>12</v>
      </c>
      <c r="AI90" s="95">
        <f t="shared" si="7"/>
        <v>2</v>
      </c>
      <c r="AJ90" s="77">
        <f t="shared" si="6"/>
        <v>640</v>
      </c>
      <c r="AO90" s="1"/>
      <c r="AP90" s="1"/>
      <c r="AQ90" s="1"/>
      <c r="AR90" s="1"/>
      <c r="AS90" s="1"/>
      <c r="AT90" s="1"/>
      <c r="AU90" s="2"/>
    </row>
    <row r="91" spans="1:47" s="1" customFormat="1" ht="16.5" customHeight="1">
      <c r="A91" s="3">
        <v>84</v>
      </c>
      <c r="B91" s="29" t="s">
        <v>503</v>
      </c>
      <c r="C91" s="6">
        <v>7506306210103</v>
      </c>
      <c r="D91" s="9">
        <v>67401519</v>
      </c>
      <c r="E91" s="8" t="s">
        <v>47</v>
      </c>
      <c r="F91" s="9" t="s">
        <v>36</v>
      </c>
      <c r="G91" s="7" t="s">
        <v>459</v>
      </c>
      <c r="H91" s="8">
        <v>150</v>
      </c>
      <c r="I91" s="9" t="s">
        <v>45</v>
      </c>
      <c r="J91" s="9">
        <v>12</v>
      </c>
      <c r="K91" s="69">
        <v>26.67</v>
      </c>
      <c r="L91" s="70"/>
      <c r="M91" s="69">
        <v>320</v>
      </c>
      <c r="N91" s="35">
        <v>14</v>
      </c>
      <c r="O91" s="35">
        <v>11</v>
      </c>
      <c r="P91" s="35">
        <v>3</v>
      </c>
      <c r="Q91" s="94">
        <v>1</v>
      </c>
      <c r="R91" s="35">
        <v>4</v>
      </c>
      <c r="S91" s="35">
        <v>13</v>
      </c>
      <c r="T91" s="35">
        <v>-9</v>
      </c>
      <c r="U91" s="94"/>
      <c r="V91" s="35">
        <v>9</v>
      </c>
      <c r="W91" s="35">
        <v>13</v>
      </c>
      <c r="X91" s="35">
        <v>-4</v>
      </c>
      <c r="Y91" s="94">
        <v>1</v>
      </c>
      <c r="Z91" s="35">
        <v>30</v>
      </c>
      <c r="AA91" s="35">
        <v>5</v>
      </c>
      <c r="AB91" s="35">
        <v>25</v>
      </c>
      <c r="AC91" s="95">
        <v>3</v>
      </c>
      <c r="AD91" s="35"/>
      <c r="AE91" s="35"/>
      <c r="AF91" s="34"/>
      <c r="AG91" s="96">
        <v>1</v>
      </c>
      <c r="AH91" s="76">
        <v>0</v>
      </c>
      <c r="AI91" s="95">
        <f t="shared" si="7"/>
        <v>6</v>
      </c>
      <c r="AJ91" s="77">
        <f t="shared" si="6"/>
        <v>1920</v>
      </c>
      <c r="AK91" s="16"/>
      <c r="AL91" s="15"/>
      <c r="AM91" s="15"/>
      <c r="AN91" s="15"/>
      <c r="AO91" s="15"/>
      <c r="AU91" s="15"/>
    </row>
    <row r="92" spans="1:47" s="1" customFormat="1" ht="16.5" customHeight="1">
      <c r="A92" s="3">
        <v>85</v>
      </c>
      <c r="B92" s="29" t="s">
        <v>503</v>
      </c>
      <c r="C92" s="6">
        <v>7506306210080</v>
      </c>
      <c r="D92" s="9">
        <v>67401521</v>
      </c>
      <c r="E92" s="8" t="s">
        <v>47</v>
      </c>
      <c r="F92" s="9" t="s">
        <v>36</v>
      </c>
      <c r="G92" s="10" t="s">
        <v>284</v>
      </c>
      <c r="H92" s="8">
        <v>150</v>
      </c>
      <c r="I92" s="9" t="s">
        <v>45</v>
      </c>
      <c r="J92" s="9">
        <v>12</v>
      </c>
      <c r="K92" s="69">
        <v>26.67</v>
      </c>
      <c r="L92" s="70"/>
      <c r="M92" s="69">
        <v>320</v>
      </c>
      <c r="N92" s="67">
        <v>22</v>
      </c>
      <c r="O92" s="67">
        <v>2</v>
      </c>
      <c r="P92" s="67">
        <v>20</v>
      </c>
      <c r="Q92" s="94">
        <f>P92/J92</f>
        <v>1.6666666666666667</v>
      </c>
      <c r="R92" s="67">
        <v>13</v>
      </c>
      <c r="S92" s="67">
        <v>24</v>
      </c>
      <c r="T92" s="67">
        <v>-11</v>
      </c>
      <c r="U92" s="94"/>
      <c r="V92" s="67">
        <v>17</v>
      </c>
      <c r="W92" s="67">
        <v>18</v>
      </c>
      <c r="X92" s="67">
        <v>-1</v>
      </c>
      <c r="Y92" s="94">
        <v>1</v>
      </c>
      <c r="Z92" s="67">
        <v>25</v>
      </c>
      <c r="AA92" s="67">
        <v>5</v>
      </c>
      <c r="AB92" s="67">
        <v>20</v>
      </c>
      <c r="AC92" s="95">
        <v>2</v>
      </c>
      <c r="AD92" s="67"/>
      <c r="AE92" s="67"/>
      <c r="AF92" s="66"/>
      <c r="AG92" s="97">
        <v>0</v>
      </c>
      <c r="AH92" s="79">
        <v>12</v>
      </c>
      <c r="AI92" s="95">
        <f t="shared" si="7"/>
        <v>4.666666666666667</v>
      </c>
      <c r="AJ92" s="77">
        <f t="shared" si="6"/>
        <v>1493.3333333333335</v>
      </c>
      <c r="AK92" s="16" t="s">
        <v>520</v>
      </c>
      <c r="AL92" s="15"/>
      <c r="AM92" s="15"/>
      <c r="AN92" s="15"/>
      <c r="AU92" s="15"/>
    </row>
    <row r="93" spans="1:47" s="2" customFormat="1" ht="16.5" customHeight="1">
      <c r="A93" s="3">
        <v>86</v>
      </c>
      <c r="B93" s="29" t="s">
        <v>497</v>
      </c>
      <c r="C93" s="6" t="s">
        <v>156</v>
      </c>
      <c r="D93" s="9">
        <v>67410583</v>
      </c>
      <c r="E93" s="8" t="s">
        <v>47</v>
      </c>
      <c r="F93" s="9" t="s">
        <v>1</v>
      </c>
      <c r="G93" s="10" t="s">
        <v>157</v>
      </c>
      <c r="H93" s="8">
        <v>200</v>
      </c>
      <c r="I93" s="9" t="s">
        <v>3</v>
      </c>
      <c r="J93" s="9">
        <v>12</v>
      </c>
      <c r="K93" s="69">
        <v>9</v>
      </c>
      <c r="L93" s="70"/>
      <c r="M93" s="69">
        <f>J93*K93</f>
        <v>108</v>
      </c>
      <c r="N93" s="35">
        <v>287</v>
      </c>
      <c r="O93" s="35">
        <v>85</v>
      </c>
      <c r="P93" s="35">
        <v>202</v>
      </c>
      <c r="Q93" s="94">
        <v>20</v>
      </c>
      <c r="R93" s="35">
        <v>428</v>
      </c>
      <c r="S93" s="35">
        <v>133</v>
      </c>
      <c r="T93" s="35">
        <v>295</v>
      </c>
      <c r="U93" s="95">
        <v>25</v>
      </c>
      <c r="V93" s="35">
        <v>88</v>
      </c>
      <c r="W93" s="35">
        <v>42</v>
      </c>
      <c r="X93" s="35">
        <v>46</v>
      </c>
      <c r="Y93" s="94">
        <v>4</v>
      </c>
      <c r="Z93" s="35">
        <v>209</v>
      </c>
      <c r="AA93" s="35">
        <v>23</v>
      </c>
      <c r="AB93" s="35">
        <v>186</v>
      </c>
      <c r="AC93" s="95">
        <v>20</v>
      </c>
      <c r="AD93" s="35"/>
      <c r="AE93" s="35"/>
      <c r="AF93" s="30"/>
      <c r="AG93" s="96">
        <v>0</v>
      </c>
      <c r="AH93" s="76">
        <v>240</v>
      </c>
      <c r="AI93" s="95">
        <f t="shared" si="7"/>
        <v>69</v>
      </c>
      <c r="AJ93" s="77">
        <f t="shared" si="6"/>
        <v>7452</v>
      </c>
      <c r="AK93" s="65"/>
      <c r="AL93" s="15"/>
      <c r="AM93" s="15"/>
      <c r="AN93" s="15"/>
      <c r="AO93" s="1"/>
      <c r="AP93" s="15"/>
      <c r="AQ93" s="15"/>
      <c r="AR93" s="1"/>
      <c r="AS93" s="1"/>
      <c r="AT93" s="1"/>
      <c r="AU93" s="1"/>
    </row>
    <row r="94" spans="1:47" s="2" customFormat="1" ht="16.5" customHeight="1">
      <c r="A94" s="3">
        <v>87</v>
      </c>
      <c r="B94" s="29" t="s">
        <v>497</v>
      </c>
      <c r="C94" s="6" t="s">
        <v>235</v>
      </c>
      <c r="D94" s="9">
        <v>34480782</v>
      </c>
      <c r="E94" s="8" t="s">
        <v>47</v>
      </c>
      <c r="F94" s="9" t="s">
        <v>1</v>
      </c>
      <c r="G94" s="10" t="s">
        <v>236</v>
      </c>
      <c r="H94" s="8">
        <v>200</v>
      </c>
      <c r="I94" s="9" t="s">
        <v>3</v>
      </c>
      <c r="J94" s="9">
        <v>12</v>
      </c>
      <c r="K94" s="69">
        <v>9</v>
      </c>
      <c r="L94" s="70"/>
      <c r="M94" s="69">
        <v>108</v>
      </c>
      <c r="N94" s="35">
        <v>246</v>
      </c>
      <c r="O94" s="35">
        <v>39</v>
      </c>
      <c r="P94" s="35">
        <v>207</v>
      </c>
      <c r="Q94" s="94">
        <v>20</v>
      </c>
      <c r="R94" s="35">
        <v>86</v>
      </c>
      <c r="S94" s="35">
        <v>53</v>
      </c>
      <c r="T94" s="35">
        <v>33</v>
      </c>
      <c r="U94" s="95">
        <v>3</v>
      </c>
      <c r="V94" s="35">
        <v>48</v>
      </c>
      <c r="W94" s="35">
        <v>8</v>
      </c>
      <c r="X94" s="35">
        <v>40</v>
      </c>
      <c r="Y94" s="94">
        <v>4</v>
      </c>
      <c r="Z94" s="35">
        <v>198</v>
      </c>
      <c r="AA94" s="35">
        <v>155</v>
      </c>
      <c r="AB94" s="35">
        <v>43</v>
      </c>
      <c r="AC94" s="95">
        <v>4</v>
      </c>
      <c r="AD94" s="35"/>
      <c r="AE94" s="35"/>
      <c r="AF94" s="30"/>
      <c r="AG94" s="96">
        <v>0</v>
      </c>
      <c r="AH94" s="76">
        <v>120</v>
      </c>
      <c r="AI94" s="95">
        <f t="shared" si="7"/>
        <v>31</v>
      </c>
      <c r="AJ94" s="77">
        <f t="shared" si="6"/>
        <v>3348</v>
      </c>
      <c r="AK94" s="16"/>
      <c r="AO94" s="1"/>
      <c r="AP94" s="15"/>
      <c r="AQ94" s="15"/>
      <c r="AR94" s="1"/>
      <c r="AS94" s="1"/>
      <c r="AT94" s="1"/>
      <c r="AU94" s="1"/>
    </row>
    <row r="95" spans="1:47" s="2" customFormat="1" ht="16.5" customHeight="1">
      <c r="A95" s="3">
        <v>88</v>
      </c>
      <c r="B95" s="29" t="s">
        <v>497</v>
      </c>
      <c r="C95" s="6">
        <v>7506306215689</v>
      </c>
      <c r="D95" s="9">
        <v>67750091</v>
      </c>
      <c r="E95" s="8" t="s">
        <v>47</v>
      </c>
      <c r="F95" s="9" t="s">
        <v>1</v>
      </c>
      <c r="G95" s="10" t="s">
        <v>332</v>
      </c>
      <c r="H95" s="8">
        <v>200</v>
      </c>
      <c r="I95" s="9" t="s">
        <v>3</v>
      </c>
      <c r="J95" s="9">
        <v>24</v>
      </c>
      <c r="K95" s="69">
        <v>9</v>
      </c>
      <c r="L95" s="70"/>
      <c r="M95" s="69">
        <v>108</v>
      </c>
      <c r="N95" s="35">
        <v>124</v>
      </c>
      <c r="O95" s="35">
        <v>35</v>
      </c>
      <c r="P95" s="35">
        <v>89</v>
      </c>
      <c r="Q95" s="94">
        <v>4</v>
      </c>
      <c r="R95" s="35">
        <v>15</v>
      </c>
      <c r="S95" s="35">
        <v>16</v>
      </c>
      <c r="T95" s="35">
        <v>-1</v>
      </c>
      <c r="U95" s="95">
        <v>1</v>
      </c>
      <c r="V95" s="35">
        <v>32</v>
      </c>
      <c r="W95" s="35">
        <v>12</v>
      </c>
      <c r="X95" s="35">
        <v>20</v>
      </c>
      <c r="Y95" s="94">
        <v>1</v>
      </c>
      <c r="Z95" s="35">
        <v>76</v>
      </c>
      <c r="AA95" s="35">
        <v>27</v>
      </c>
      <c r="AB95" s="35">
        <v>49</v>
      </c>
      <c r="AC95" s="95">
        <v>2</v>
      </c>
      <c r="AD95" s="35"/>
      <c r="AE95" s="35"/>
      <c r="AF95" s="34"/>
      <c r="AG95" s="96">
        <v>0</v>
      </c>
      <c r="AH95" s="76">
        <v>24</v>
      </c>
      <c r="AI95" s="95">
        <f t="shared" si="7"/>
        <v>8</v>
      </c>
      <c r="AJ95" s="77">
        <f t="shared" si="6"/>
        <v>864</v>
      </c>
      <c r="AK95" s="16"/>
      <c r="AL95" s="15"/>
      <c r="AM95" s="15"/>
      <c r="AN95" s="15"/>
      <c r="AO95" s="1"/>
      <c r="AP95" s="4"/>
      <c r="AQ95" s="4"/>
      <c r="AR95" s="1"/>
      <c r="AS95" s="1"/>
      <c r="AT95" s="1"/>
    </row>
    <row r="96" spans="1:47" s="1" customFormat="1" ht="16.5" customHeight="1">
      <c r="A96" s="3">
        <v>89</v>
      </c>
      <c r="B96" s="29" t="s">
        <v>497</v>
      </c>
      <c r="C96" s="6" t="s">
        <v>124</v>
      </c>
      <c r="D96" s="9">
        <v>67410593</v>
      </c>
      <c r="E96" s="8" t="s">
        <v>47</v>
      </c>
      <c r="F96" s="9" t="s">
        <v>1</v>
      </c>
      <c r="G96" s="10" t="s">
        <v>125</v>
      </c>
      <c r="H96" s="8">
        <v>250</v>
      </c>
      <c r="I96" s="9" t="s">
        <v>3</v>
      </c>
      <c r="J96" s="9">
        <v>24</v>
      </c>
      <c r="K96" s="69">
        <v>13.5</v>
      </c>
      <c r="L96" s="70"/>
      <c r="M96" s="69">
        <f>J96*K96</f>
        <v>324</v>
      </c>
      <c r="N96" s="35">
        <v>108</v>
      </c>
      <c r="O96" s="35">
        <v>277</v>
      </c>
      <c r="P96" s="35">
        <v>-169</v>
      </c>
      <c r="Q96" s="94"/>
      <c r="R96" s="35">
        <v>48</v>
      </c>
      <c r="S96" s="35">
        <v>72</v>
      </c>
      <c r="T96" s="35">
        <v>-24</v>
      </c>
      <c r="U96" s="94"/>
      <c r="V96" s="35">
        <v>67</v>
      </c>
      <c r="W96" s="35">
        <v>77</v>
      </c>
      <c r="X96" s="35">
        <v>-10</v>
      </c>
      <c r="Y96" s="94"/>
      <c r="Z96" s="35">
        <v>97</v>
      </c>
      <c r="AA96" s="35">
        <v>73</v>
      </c>
      <c r="AB96" s="35">
        <v>24</v>
      </c>
      <c r="AC96" s="95">
        <v>1</v>
      </c>
      <c r="AD96" s="35"/>
      <c r="AE96" s="35"/>
      <c r="AF96" s="34"/>
      <c r="AG96" s="96">
        <v>0</v>
      </c>
      <c r="AH96" s="76">
        <v>120</v>
      </c>
      <c r="AI96" s="95">
        <f t="shared" si="7"/>
        <v>1</v>
      </c>
      <c r="AJ96" s="77">
        <f t="shared" si="6"/>
        <v>324</v>
      </c>
      <c r="AK96" s="16"/>
      <c r="AL96" s="15"/>
      <c r="AM96" s="15"/>
      <c r="AN96" s="15"/>
      <c r="AP96" s="15"/>
      <c r="AQ96" s="15"/>
      <c r="AU96" s="2"/>
    </row>
    <row r="97" spans="1:47" s="1" customFormat="1" ht="16.5" customHeight="1">
      <c r="A97" s="3">
        <v>90</v>
      </c>
      <c r="B97" s="29" t="s">
        <v>497</v>
      </c>
      <c r="C97" s="6" t="s">
        <v>144</v>
      </c>
      <c r="D97" s="9">
        <v>67410596</v>
      </c>
      <c r="E97" s="8" t="s">
        <v>47</v>
      </c>
      <c r="F97" s="9" t="s">
        <v>1</v>
      </c>
      <c r="G97" s="10" t="s">
        <v>145</v>
      </c>
      <c r="H97" s="8">
        <v>250</v>
      </c>
      <c r="I97" s="9" t="s">
        <v>3</v>
      </c>
      <c r="J97" s="9">
        <v>24</v>
      </c>
      <c r="K97" s="69">
        <v>13.5</v>
      </c>
      <c r="L97" s="70"/>
      <c r="M97" s="69">
        <f>J97*K97</f>
        <v>324</v>
      </c>
      <c r="N97" s="35">
        <v>138</v>
      </c>
      <c r="O97" s="35">
        <v>56</v>
      </c>
      <c r="P97" s="35">
        <v>82</v>
      </c>
      <c r="Q97" s="94">
        <v>4</v>
      </c>
      <c r="R97" s="35">
        <v>102</v>
      </c>
      <c r="S97" s="35">
        <v>61</v>
      </c>
      <c r="T97" s="35">
        <v>41</v>
      </c>
      <c r="U97" s="95">
        <v>2</v>
      </c>
      <c r="V97" s="35">
        <v>56</v>
      </c>
      <c r="W97" s="35">
        <v>65</v>
      </c>
      <c r="X97" s="35">
        <v>-9</v>
      </c>
      <c r="Y97" s="94"/>
      <c r="Z97" s="35">
        <v>138</v>
      </c>
      <c r="AA97" s="35">
        <v>47</v>
      </c>
      <c r="AB97" s="35">
        <v>91</v>
      </c>
      <c r="AC97" s="95">
        <v>4</v>
      </c>
      <c r="AD97" s="35"/>
      <c r="AE97" s="35"/>
      <c r="AF97" s="34"/>
      <c r="AG97" s="96">
        <v>0</v>
      </c>
      <c r="AH97" s="76">
        <v>120</v>
      </c>
      <c r="AI97" s="95">
        <f t="shared" si="7"/>
        <v>10</v>
      </c>
      <c r="AJ97" s="77">
        <f t="shared" si="6"/>
        <v>3240</v>
      </c>
      <c r="AK97" s="65"/>
      <c r="AL97" s="15"/>
      <c r="AM97" s="15"/>
      <c r="AN97" s="15"/>
      <c r="AP97" s="15"/>
      <c r="AQ97" s="15"/>
      <c r="AU97" s="2"/>
    </row>
    <row r="98" spans="1:47" s="2" customFormat="1" ht="16.5" customHeight="1">
      <c r="A98" s="3">
        <v>91</v>
      </c>
      <c r="B98" s="29" t="s">
        <v>497</v>
      </c>
      <c r="C98" s="6" t="s">
        <v>521</v>
      </c>
      <c r="D98" s="9">
        <v>34480784</v>
      </c>
      <c r="E98" s="8" t="s">
        <v>47</v>
      </c>
      <c r="F98" s="9" t="s">
        <v>1</v>
      </c>
      <c r="G98" s="10" t="s">
        <v>522</v>
      </c>
      <c r="H98" s="8">
        <v>450</v>
      </c>
      <c r="I98" s="9" t="s">
        <v>3</v>
      </c>
      <c r="J98" s="9">
        <v>12</v>
      </c>
      <c r="K98" s="69">
        <v>25</v>
      </c>
      <c r="L98" s="70"/>
      <c r="M98" s="69">
        <v>300</v>
      </c>
      <c r="N98" s="35">
        <v>17</v>
      </c>
      <c r="O98" s="35">
        <v>16</v>
      </c>
      <c r="P98" s="35">
        <v>1</v>
      </c>
      <c r="Q98" s="94">
        <v>1</v>
      </c>
      <c r="R98" s="35">
        <v>10</v>
      </c>
      <c r="S98" s="35">
        <v>12</v>
      </c>
      <c r="T98" s="35">
        <v>-2</v>
      </c>
      <c r="U98" s="95">
        <v>1</v>
      </c>
      <c r="V98" s="35">
        <v>5</v>
      </c>
      <c r="W98" s="35">
        <v>7</v>
      </c>
      <c r="X98" s="35">
        <v>-2</v>
      </c>
      <c r="Y98" s="94">
        <v>1</v>
      </c>
      <c r="Z98" s="35">
        <v>43</v>
      </c>
      <c r="AA98" s="35">
        <v>9</v>
      </c>
      <c r="AB98" s="35">
        <v>34</v>
      </c>
      <c r="AC98" s="95">
        <v>3</v>
      </c>
      <c r="AD98" s="35"/>
      <c r="AE98" s="35"/>
      <c r="AF98" s="34"/>
      <c r="AG98" s="96">
        <v>0</v>
      </c>
      <c r="AH98" s="76">
        <v>12</v>
      </c>
      <c r="AI98" s="95">
        <f t="shared" si="7"/>
        <v>6</v>
      </c>
      <c r="AJ98" s="77">
        <f t="shared" si="6"/>
        <v>1800</v>
      </c>
      <c r="AK98" s="16"/>
      <c r="AO98" s="1"/>
      <c r="AP98" s="15"/>
      <c r="AQ98" s="15"/>
      <c r="AR98" s="1"/>
      <c r="AS98" s="1"/>
      <c r="AT98" s="1"/>
      <c r="AU98" s="1"/>
    </row>
    <row r="99" spans="1:47" s="2" customFormat="1" ht="16.5" customHeight="1">
      <c r="A99" s="3">
        <v>92</v>
      </c>
      <c r="B99" s="29" t="s">
        <v>497</v>
      </c>
      <c r="C99" s="6">
        <v>7506306215696</v>
      </c>
      <c r="D99" s="9">
        <v>67750092</v>
      </c>
      <c r="E99" s="8" t="s">
        <v>47</v>
      </c>
      <c r="F99" s="9" t="s">
        <v>36</v>
      </c>
      <c r="G99" s="10" t="s">
        <v>523</v>
      </c>
      <c r="H99" s="8">
        <v>450</v>
      </c>
      <c r="I99" s="9" t="s">
        <v>3</v>
      </c>
      <c r="J99" s="9">
        <v>12</v>
      </c>
      <c r="K99" s="69">
        <v>25</v>
      </c>
      <c r="L99" s="70"/>
      <c r="M99" s="69">
        <v>300</v>
      </c>
      <c r="N99" s="35">
        <v>19</v>
      </c>
      <c r="O99" s="35">
        <v>16</v>
      </c>
      <c r="P99" s="35">
        <v>3</v>
      </c>
      <c r="Q99" s="94">
        <v>1</v>
      </c>
      <c r="R99" s="35">
        <v>8</v>
      </c>
      <c r="S99" s="35">
        <v>13</v>
      </c>
      <c r="T99" s="35">
        <v>-5</v>
      </c>
      <c r="U99" s="95">
        <v>1</v>
      </c>
      <c r="V99" s="35">
        <v>5</v>
      </c>
      <c r="W99" s="35">
        <v>17</v>
      </c>
      <c r="X99" s="35">
        <v>-12</v>
      </c>
      <c r="Y99" s="94"/>
      <c r="Z99" s="35">
        <v>31</v>
      </c>
      <c r="AA99" s="35">
        <v>9</v>
      </c>
      <c r="AB99" s="35">
        <v>22</v>
      </c>
      <c r="AC99" s="95">
        <v>2</v>
      </c>
      <c r="AD99" s="35"/>
      <c r="AE99" s="35"/>
      <c r="AF99" s="34"/>
      <c r="AG99" s="96">
        <v>0</v>
      </c>
      <c r="AH99" s="76">
        <v>12</v>
      </c>
      <c r="AI99" s="95">
        <f t="shared" si="7"/>
        <v>4</v>
      </c>
      <c r="AJ99" s="77">
        <f t="shared" si="6"/>
        <v>1200</v>
      </c>
      <c r="AK99" s="16"/>
      <c r="AL99" s="15"/>
      <c r="AM99" s="15"/>
      <c r="AN99" s="15"/>
      <c r="AO99" s="1"/>
      <c r="AP99" s="15"/>
      <c r="AQ99" s="15"/>
      <c r="AR99" s="1"/>
      <c r="AS99" s="1"/>
      <c r="AT99" s="15"/>
      <c r="AU99" s="1"/>
    </row>
    <row r="100" spans="1:47" s="1" customFormat="1" ht="16.5" customHeight="1">
      <c r="A100" s="3">
        <v>93</v>
      </c>
      <c r="B100" s="29" t="s">
        <v>497</v>
      </c>
      <c r="C100" s="6" t="s">
        <v>122</v>
      </c>
      <c r="D100" s="9">
        <v>67410598</v>
      </c>
      <c r="E100" s="8" t="s">
        <v>47</v>
      </c>
      <c r="F100" s="9" t="s">
        <v>1</v>
      </c>
      <c r="G100" s="10" t="s">
        <v>123</v>
      </c>
      <c r="H100" s="8">
        <v>500</v>
      </c>
      <c r="I100" s="9" t="s">
        <v>3</v>
      </c>
      <c r="J100" s="9">
        <v>12</v>
      </c>
      <c r="K100" s="69">
        <v>26</v>
      </c>
      <c r="L100" s="70"/>
      <c r="M100" s="69">
        <f>J100*K100</f>
        <v>312</v>
      </c>
      <c r="N100" s="35">
        <v>41</v>
      </c>
      <c r="O100" s="35">
        <v>7</v>
      </c>
      <c r="P100" s="35">
        <v>34</v>
      </c>
      <c r="Q100" s="94">
        <f>P100/J100</f>
        <v>2.8333333333333335</v>
      </c>
      <c r="R100" s="35">
        <v>18</v>
      </c>
      <c r="S100" s="35">
        <v>6</v>
      </c>
      <c r="T100" s="35">
        <v>12</v>
      </c>
      <c r="U100" s="95">
        <v>2</v>
      </c>
      <c r="V100" s="35">
        <v>12</v>
      </c>
      <c r="W100" s="35">
        <v>12</v>
      </c>
      <c r="X100" s="35">
        <v>0</v>
      </c>
      <c r="Y100" s="94">
        <v>1</v>
      </c>
      <c r="Z100" s="35">
        <v>1</v>
      </c>
      <c r="AA100" s="35">
        <v>11</v>
      </c>
      <c r="AB100" s="35">
        <v>-10</v>
      </c>
      <c r="AC100" s="95">
        <v>1</v>
      </c>
      <c r="AD100" s="35"/>
      <c r="AE100" s="35"/>
      <c r="AF100" s="34"/>
      <c r="AG100" s="96">
        <v>0</v>
      </c>
      <c r="AH100" s="76">
        <v>24</v>
      </c>
      <c r="AI100" s="95">
        <f t="shared" si="7"/>
        <v>6.8333333333333339</v>
      </c>
      <c r="AJ100" s="77">
        <f t="shared" si="6"/>
        <v>2132</v>
      </c>
      <c r="AK100" s="16"/>
      <c r="AL100" s="15"/>
      <c r="AM100" s="15"/>
      <c r="AN100" s="15"/>
      <c r="AP100" s="15"/>
      <c r="AQ100" s="15"/>
      <c r="AT100" s="4"/>
      <c r="AU100" s="2"/>
    </row>
    <row r="101" spans="1:47" s="1" customFormat="1" ht="16.5" customHeight="1">
      <c r="A101" s="3">
        <v>94</v>
      </c>
      <c r="B101" s="29" t="s">
        <v>500</v>
      </c>
      <c r="C101" s="6" t="s">
        <v>152</v>
      </c>
      <c r="D101" s="48">
        <v>67677316</v>
      </c>
      <c r="E101" s="8" t="s">
        <v>47</v>
      </c>
      <c r="F101" s="9" t="s">
        <v>1</v>
      </c>
      <c r="G101" s="10" t="s">
        <v>153</v>
      </c>
      <c r="H101" s="8">
        <v>200</v>
      </c>
      <c r="I101" s="9" t="s">
        <v>3</v>
      </c>
      <c r="J101" s="9">
        <v>12</v>
      </c>
      <c r="K101" s="69">
        <v>27</v>
      </c>
      <c r="L101" s="70"/>
      <c r="M101" s="69">
        <f>J101*K101</f>
        <v>324</v>
      </c>
      <c r="N101" s="35">
        <v>11</v>
      </c>
      <c r="O101" s="35">
        <v>13</v>
      </c>
      <c r="P101" s="35">
        <v>-2</v>
      </c>
      <c r="Q101" s="94">
        <v>1</v>
      </c>
      <c r="R101" s="35">
        <v>12</v>
      </c>
      <c r="S101" s="35">
        <v>25</v>
      </c>
      <c r="T101" s="35">
        <v>-13</v>
      </c>
      <c r="U101" s="94"/>
      <c r="V101" s="35">
        <v>2</v>
      </c>
      <c r="W101" s="35">
        <v>17</v>
      </c>
      <c r="X101" s="35">
        <v>-15</v>
      </c>
      <c r="Y101" s="94"/>
      <c r="Z101" s="35">
        <v>19</v>
      </c>
      <c r="AA101" s="35">
        <v>15</v>
      </c>
      <c r="AB101" s="35">
        <v>4</v>
      </c>
      <c r="AC101" s="95">
        <v>1</v>
      </c>
      <c r="AD101" s="35"/>
      <c r="AE101" s="35"/>
      <c r="AF101" s="34"/>
      <c r="AG101" s="96">
        <v>0</v>
      </c>
      <c r="AH101" s="76">
        <v>12</v>
      </c>
      <c r="AI101" s="95">
        <f t="shared" si="7"/>
        <v>2</v>
      </c>
      <c r="AJ101" s="77">
        <f t="shared" si="6"/>
        <v>648</v>
      </c>
      <c r="AK101" s="16"/>
      <c r="AL101" s="15"/>
      <c r="AM101" s="15"/>
      <c r="AN101" s="15"/>
      <c r="AP101" s="15"/>
      <c r="AQ101" s="15"/>
      <c r="AR101" s="15"/>
      <c r="AS101" s="15"/>
      <c r="AT101" s="15"/>
    </row>
    <row r="102" spans="1:47" s="2" customFormat="1" ht="16.5" customHeight="1">
      <c r="A102" s="3">
        <v>95</v>
      </c>
      <c r="B102" s="29" t="s">
        <v>500</v>
      </c>
      <c r="C102" s="6" t="s">
        <v>150</v>
      </c>
      <c r="D102" s="48">
        <v>67677315</v>
      </c>
      <c r="E102" s="8" t="s">
        <v>47</v>
      </c>
      <c r="F102" s="9" t="s">
        <v>1</v>
      </c>
      <c r="G102" s="10" t="s">
        <v>151</v>
      </c>
      <c r="H102" s="8">
        <v>200</v>
      </c>
      <c r="I102" s="9" t="s">
        <v>3</v>
      </c>
      <c r="J102" s="9">
        <v>12</v>
      </c>
      <c r="K102" s="69">
        <v>27</v>
      </c>
      <c r="L102" s="70"/>
      <c r="M102" s="69">
        <f>J102*K102</f>
        <v>324</v>
      </c>
      <c r="N102" s="35">
        <v>14</v>
      </c>
      <c r="O102" s="35">
        <v>12</v>
      </c>
      <c r="P102" s="35">
        <v>2</v>
      </c>
      <c r="Q102" s="94">
        <v>1</v>
      </c>
      <c r="R102" s="35">
        <v>3</v>
      </c>
      <c r="S102" s="35">
        <v>23</v>
      </c>
      <c r="T102" s="35">
        <v>-20</v>
      </c>
      <c r="U102" s="94"/>
      <c r="V102" s="35">
        <v>4</v>
      </c>
      <c r="W102" s="35">
        <v>23</v>
      </c>
      <c r="X102" s="35">
        <v>-19</v>
      </c>
      <c r="Y102" s="94"/>
      <c r="Z102" s="35">
        <v>13</v>
      </c>
      <c r="AA102" s="35">
        <v>11</v>
      </c>
      <c r="AB102" s="35">
        <v>2</v>
      </c>
      <c r="AC102" s="95">
        <v>1</v>
      </c>
      <c r="AD102" s="35"/>
      <c r="AE102" s="35"/>
      <c r="AF102" s="34"/>
      <c r="AG102" s="96">
        <v>0</v>
      </c>
      <c r="AH102" s="76">
        <v>24</v>
      </c>
      <c r="AI102" s="95">
        <f t="shared" si="7"/>
        <v>2</v>
      </c>
      <c r="AJ102" s="77">
        <f t="shared" si="6"/>
        <v>648</v>
      </c>
      <c r="AK102" s="16"/>
      <c r="AL102" s="15"/>
      <c r="AM102" s="15"/>
      <c r="AN102" s="15"/>
      <c r="AO102" s="1"/>
      <c r="AP102" s="15"/>
      <c r="AQ102" s="15"/>
      <c r="AR102" s="15"/>
      <c r="AS102" s="15"/>
      <c r="AT102" s="1"/>
    </row>
    <row r="103" spans="1:47" s="1" customFormat="1" ht="16.5" customHeight="1">
      <c r="A103" s="3">
        <v>96</v>
      </c>
      <c r="B103" s="29" t="s">
        <v>500</v>
      </c>
      <c r="C103" s="6" t="s">
        <v>154</v>
      </c>
      <c r="D103" s="48">
        <v>67677314</v>
      </c>
      <c r="E103" s="8" t="s">
        <v>47</v>
      </c>
      <c r="F103" s="9" t="s">
        <v>1</v>
      </c>
      <c r="G103" s="10" t="s">
        <v>155</v>
      </c>
      <c r="H103" s="8">
        <v>200</v>
      </c>
      <c r="I103" s="9" t="s">
        <v>3</v>
      </c>
      <c r="J103" s="9">
        <v>12</v>
      </c>
      <c r="K103" s="69">
        <v>27</v>
      </c>
      <c r="L103" s="70"/>
      <c r="M103" s="69">
        <f>J103*K103</f>
        <v>324</v>
      </c>
      <c r="N103" s="35">
        <v>8</v>
      </c>
      <c r="O103" s="35">
        <v>24</v>
      </c>
      <c r="P103" s="35">
        <v>-16</v>
      </c>
      <c r="Q103" s="94"/>
      <c r="R103" s="35">
        <v>6</v>
      </c>
      <c r="S103" s="35">
        <v>19</v>
      </c>
      <c r="T103" s="35">
        <v>-13</v>
      </c>
      <c r="U103" s="94"/>
      <c r="V103" s="35">
        <v>3</v>
      </c>
      <c r="W103" s="35">
        <v>18</v>
      </c>
      <c r="X103" s="35">
        <v>-15</v>
      </c>
      <c r="Y103" s="94"/>
      <c r="Z103" s="35">
        <v>15</v>
      </c>
      <c r="AA103" s="35">
        <v>18</v>
      </c>
      <c r="AB103" s="35">
        <v>-3</v>
      </c>
      <c r="AC103" s="95">
        <v>1</v>
      </c>
      <c r="AD103" s="35"/>
      <c r="AE103" s="35"/>
      <c r="AF103" s="34"/>
      <c r="AG103" s="96">
        <v>0</v>
      </c>
      <c r="AH103" s="76">
        <v>24</v>
      </c>
      <c r="AI103" s="95">
        <f t="shared" si="7"/>
        <v>1</v>
      </c>
      <c r="AJ103" s="77">
        <f t="shared" si="6"/>
        <v>324</v>
      </c>
      <c r="AK103" s="78"/>
      <c r="AL103" s="15"/>
      <c r="AM103" s="15"/>
      <c r="AN103" s="15"/>
      <c r="AP103" s="15"/>
      <c r="AQ103" s="15"/>
      <c r="AR103" s="15"/>
      <c r="AS103" s="15"/>
    </row>
    <row r="104" spans="1:47" s="1" customFormat="1" ht="16.5" hidden="1" customHeight="1">
      <c r="A104" s="3">
        <v>97</v>
      </c>
      <c r="B104" s="29"/>
      <c r="C104" s="58" t="s">
        <v>62</v>
      </c>
      <c r="D104" s="23"/>
      <c r="E104" s="23"/>
      <c r="F104" s="23"/>
      <c r="G104" s="24"/>
      <c r="H104" s="23"/>
      <c r="I104" s="23"/>
      <c r="J104" s="34" t="s">
        <v>520</v>
      </c>
      <c r="K104" s="34" t="s">
        <v>520</v>
      </c>
      <c r="L104" s="70"/>
      <c r="M104" s="34" t="s">
        <v>520</v>
      </c>
      <c r="N104" s="34"/>
      <c r="O104" s="34"/>
      <c r="P104" s="34"/>
      <c r="Q104" s="83"/>
      <c r="R104" s="35"/>
      <c r="S104" s="35"/>
      <c r="T104" s="35"/>
      <c r="U104" s="83"/>
      <c r="V104" s="35"/>
      <c r="W104" s="35"/>
      <c r="X104" s="35"/>
      <c r="Y104" s="83"/>
      <c r="Z104" s="35"/>
      <c r="AA104" s="35"/>
      <c r="AB104" s="35"/>
      <c r="AC104" s="83"/>
      <c r="AD104" s="39"/>
      <c r="AE104" s="39"/>
      <c r="AF104" s="39"/>
      <c r="AG104" s="83"/>
      <c r="AH104" s="39"/>
      <c r="AI104" s="83"/>
      <c r="AJ104" s="77" t="s">
        <v>520</v>
      </c>
      <c r="AK104" s="16"/>
      <c r="AP104" s="15"/>
      <c r="AQ104" s="15"/>
      <c r="AR104" s="4"/>
      <c r="AS104" s="4"/>
    </row>
    <row r="105" spans="1:47" s="1" customFormat="1" ht="16.5" hidden="1" customHeight="1">
      <c r="A105" s="3">
        <v>98</v>
      </c>
      <c r="B105" s="29" t="s">
        <v>510</v>
      </c>
      <c r="C105" s="6">
        <v>7501056330330</v>
      </c>
      <c r="D105" s="9">
        <v>84163017</v>
      </c>
      <c r="E105" s="8" t="s">
        <v>62</v>
      </c>
      <c r="F105" s="9" t="s">
        <v>1</v>
      </c>
      <c r="G105" s="10" t="s">
        <v>71</v>
      </c>
      <c r="H105" s="8">
        <v>100</v>
      </c>
      <c r="I105" s="9" t="s">
        <v>3</v>
      </c>
      <c r="J105" s="9">
        <v>24</v>
      </c>
      <c r="K105" s="69">
        <v>36.833333333333336</v>
      </c>
      <c r="L105" s="70"/>
      <c r="M105" s="69">
        <v>884</v>
      </c>
      <c r="N105" s="35">
        <v>7</v>
      </c>
      <c r="O105" s="35">
        <v>25</v>
      </c>
      <c r="P105" s="35">
        <v>-18</v>
      </c>
      <c r="Q105" s="82"/>
      <c r="R105" s="35">
        <v>6</v>
      </c>
      <c r="S105" s="35">
        <v>41</v>
      </c>
      <c r="T105" s="35">
        <v>-35</v>
      </c>
      <c r="U105" s="82"/>
      <c r="V105" s="35">
        <v>9</v>
      </c>
      <c r="W105" s="35">
        <v>28</v>
      </c>
      <c r="X105" s="35">
        <v>-19</v>
      </c>
      <c r="Y105" s="82"/>
      <c r="Z105" s="35">
        <v>8</v>
      </c>
      <c r="AA105" s="35">
        <v>24</v>
      </c>
      <c r="AB105" s="35">
        <v>-16</v>
      </c>
      <c r="AC105" s="83"/>
      <c r="AD105" s="35"/>
      <c r="AE105" s="35"/>
      <c r="AF105" s="34"/>
      <c r="AG105" s="86">
        <v>0</v>
      </c>
      <c r="AH105" s="76">
        <v>24</v>
      </c>
      <c r="AI105" s="83"/>
      <c r="AJ105" s="77">
        <f t="shared" ref="AJ105:AJ132" si="8">AI105*M105</f>
        <v>0</v>
      </c>
      <c r="AK105" s="16"/>
      <c r="AL105" s="15"/>
      <c r="AM105" s="15"/>
      <c r="AN105" s="15"/>
      <c r="AP105" s="15"/>
      <c r="AQ105" s="15"/>
      <c r="AR105" s="15"/>
      <c r="AS105" s="15"/>
      <c r="AT105" s="15"/>
    </row>
    <row r="106" spans="1:47" s="1" customFormat="1" ht="16.5" customHeight="1">
      <c r="A106" s="3">
        <v>99</v>
      </c>
      <c r="B106" s="29" t="s">
        <v>511</v>
      </c>
      <c r="C106" s="6">
        <v>7501056325176</v>
      </c>
      <c r="D106" s="9">
        <v>84163144</v>
      </c>
      <c r="E106" s="8" t="s">
        <v>62</v>
      </c>
      <c r="F106" s="9" t="s">
        <v>1</v>
      </c>
      <c r="G106" s="10" t="s">
        <v>63</v>
      </c>
      <c r="H106" s="8">
        <v>95</v>
      </c>
      <c r="I106" s="9" t="s">
        <v>3</v>
      </c>
      <c r="J106" s="9">
        <v>24</v>
      </c>
      <c r="K106" s="69">
        <v>36.916666666666664</v>
      </c>
      <c r="L106" s="70"/>
      <c r="M106" s="69">
        <v>886</v>
      </c>
      <c r="N106" s="35">
        <v>12</v>
      </c>
      <c r="O106" s="35">
        <v>13</v>
      </c>
      <c r="P106" s="35">
        <v>-1</v>
      </c>
      <c r="Q106" s="94">
        <v>1</v>
      </c>
      <c r="R106" s="35">
        <v>9</v>
      </c>
      <c r="S106" s="35">
        <v>20</v>
      </c>
      <c r="T106" s="35">
        <v>-11</v>
      </c>
      <c r="U106" s="94"/>
      <c r="V106" s="35">
        <v>6</v>
      </c>
      <c r="W106" s="35">
        <v>25</v>
      </c>
      <c r="X106" s="35">
        <v>-19</v>
      </c>
      <c r="Y106" s="94"/>
      <c r="Z106" s="35">
        <v>9</v>
      </c>
      <c r="AA106" s="35">
        <v>39</v>
      </c>
      <c r="AB106" s="35">
        <v>-30</v>
      </c>
      <c r="AC106" s="95"/>
      <c r="AD106" s="35"/>
      <c r="AE106" s="35"/>
      <c r="AF106" s="34"/>
      <c r="AG106" s="96">
        <v>0</v>
      </c>
      <c r="AH106" s="76">
        <v>24</v>
      </c>
      <c r="AI106" s="95">
        <f>Q106+U106+Y106+AC106+AG106</f>
        <v>1</v>
      </c>
      <c r="AJ106" s="77">
        <f t="shared" si="8"/>
        <v>886</v>
      </c>
      <c r="AK106" s="16"/>
      <c r="AL106" s="15"/>
      <c r="AM106" s="15"/>
      <c r="AN106" s="15"/>
      <c r="AP106" s="15"/>
      <c r="AQ106" s="15"/>
      <c r="AR106" s="15"/>
      <c r="AS106" s="15"/>
      <c r="AT106" s="15"/>
    </row>
    <row r="107" spans="1:47" s="1" customFormat="1" ht="16.5" hidden="1" customHeight="1">
      <c r="A107" s="3">
        <v>100</v>
      </c>
      <c r="B107" s="29" t="s">
        <v>511</v>
      </c>
      <c r="C107" s="6">
        <v>7501056325183</v>
      </c>
      <c r="D107" s="9">
        <v>84163172</v>
      </c>
      <c r="E107" s="8" t="s">
        <v>62</v>
      </c>
      <c r="F107" s="9" t="s">
        <v>1</v>
      </c>
      <c r="G107" s="10" t="s">
        <v>64</v>
      </c>
      <c r="H107" s="8">
        <v>185</v>
      </c>
      <c r="I107" s="9" t="s">
        <v>3</v>
      </c>
      <c r="J107" s="9">
        <v>24</v>
      </c>
      <c r="K107" s="69">
        <v>55.916666666666664</v>
      </c>
      <c r="L107" s="70"/>
      <c r="M107" s="69">
        <v>1342</v>
      </c>
      <c r="N107" s="35">
        <v>5</v>
      </c>
      <c r="O107" s="35">
        <v>37</v>
      </c>
      <c r="P107" s="35">
        <v>-32</v>
      </c>
      <c r="Q107" s="82"/>
      <c r="R107" s="35">
        <v>4</v>
      </c>
      <c r="S107" s="35">
        <v>40</v>
      </c>
      <c r="T107" s="35">
        <v>-36</v>
      </c>
      <c r="U107" s="82"/>
      <c r="V107" s="35">
        <v>2</v>
      </c>
      <c r="W107" s="35">
        <v>38</v>
      </c>
      <c r="X107" s="35">
        <v>-36</v>
      </c>
      <c r="Y107" s="82"/>
      <c r="Z107" s="35"/>
      <c r="AA107" s="35">
        <v>65</v>
      </c>
      <c r="AB107" s="35">
        <v>-65</v>
      </c>
      <c r="AC107" s="83"/>
      <c r="AD107" s="35"/>
      <c r="AE107" s="35"/>
      <c r="AF107" s="34"/>
      <c r="AG107" s="86">
        <v>0</v>
      </c>
      <c r="AH107" s="76">
        <v>24</v>
      </c>
      <c r="AI107" s="83"/>
      <c r="AJ107" s="77">
        <f t="shared" si="8"/>
        <v>0</v>
      </c>
      <c r="AK107" s="16"/>
      <c r="AL107" s="15"/>
      <c r="AM107" s="15"/>
      <c r="AN107" s="15"/>
      <c r="AP107" s="15"/>
      <c r="AQ107" s="15"/>
      <c r="AR107" s="15"/>
      <c r="AS107" s="15"/>
      <c r="AT107" s="15"/>
    </row>
    <row r="108" spans="1:47" s="1" customFormat="1" ht="16.5" customHeight="1">
      <c r="A108" s="3">
        <v>101</v>
      </c>
      <c r="B108" s="29" t="s">
        <v>511</v>
      </c>
      <c r="C108" s="6">
        <v>7501056325190</v>
      </c>
      <c r="D108" s="9">
        <v>84163010</v>
      </c>
      <c r="E108" s="8" t="s">
        <v>62</v>
      </c>
      <c r="F108" s="9" t="s">
        <v>1</v>
      </c>
      <c r="G108" s="10" t="s">
        <v>65</v>
      </c>
      <c r="H108" s="8">
        <v>365</v>
      </c>
      <c r="I108" s="9" t="s">
        <v>3</v>
      </c>
      <c r="J108" s="9">
        <v>12</v>
      </c>
      <c r="K108" s="69">
        <v>74.666666666666671</v>
      </c>
      <c r="L108" s="70"/>
      <c r="M108" s="69">
        <v>896</v>
      </c>
      <c r="N108" s="35">
        <v>7</v>
      </c>
      <c r="O108" s="35">
        <v>22</v>
      </c>
      <c r="P108" s="35">
        <v>-15</v>
      </c>
      <c r="Q108" s="94"/>
      <c r="R108" s="35">
        <v>1</v>
      </c>
      <c r="S108" s="35">
        <v>10</v>
      </c>
      <c r="T108" s="35">
        <v>-9</v>
      </c>
      <c r="U108" s="94"/>
      <c r="V108" s="35">
        <v>4</v>
      </c>
      <c r="W108" s="35">
        <v>17</v>
      </c>
      <c r="X108" s="35">
        <v>-13</v>
      </c>
      <c r="Y108" s="94"/>
      <c r="Z108" s="35">
        <v>3</v>
      </c>
      <c r="AA108" s="35">
        <v>18</v>
      </c>
      <c r="AB108" s="35">
        <v>-15</v>
      </c>
      <c r="AC108" s="95"/>
      <c r="AD108" s="35"/>
      <c r="AE108" s="35"/>
      <c r="AF108" s="34"/>
      <c r="AG108" s="96">
        <v>1</v>
      </c>
      <c r="AH108" s="76">
        <v>0</v>
      </c>
      <c r="AI108" s="95">
        <f>Q108+U108+Y108+AC108+AG108</f>
        <v>1</v>
      </c>
      <c r="AJ108" s="77">
        <f t="shared" si="8"/>
        <v>896</v>
      </c>
      <c r="AK108" s="16"/>
      <c r="AL108" s="15"/>
      <c r="AM108" s="15"/>
      <c r="AN108" s="15"/>
      <c r="AP108" s="15"/>
      <c r="AQ108" s="15"/>
      <c r="AR108" s="15"/>
      <c r="AS108" s="15"/>
      <c r="AT108" s="15"/>
    </row>
    <row r="109" spans="1:47" s="1" customFormat="1" ht="16.5" hidden="1" customHeight="1">
      <c r="A109" s="3">
        <v>102</v>
      </c>
      <c r="B109" s="29" t="s">
        <v>512</v>
      </c>
      <c r="C109" s="6">
        <v>7501056330309</v>
      </c>
      <c r="D109" s="9">
        <v>84164100</v>
      </c>
      <c r="E109" s="8" t="s">
        <v>62</v>
      </c>
      <c r="F109" s="9" t="s">
        <v>1</v>
      </c>
      <c r="G109" s="10" t="s">
        <v>70</v>
      </c>
      <c r="H109" s="8">
        <v>100</v>
      </c>
      <c r="I109" s="9" t="s">
        <v>3</v>
      </c>
      <c r="J109" s="9">
        <v>24</v>
      </c>
      <c r="K109" s="69">
        <v>45.708333333333336</v>
      </c>
      <c r="L109" s="70"/>
      <c r="M109" s="69">
        <v>1097</v>
      </c>
      <c r="N109" s="35">
        <v>12</v>
      </c>
      <c r="O109" s="35">
        <v>35</v>
      </c>
      <c r="P109" s="35">
        <v>-23</v>
      </c>
      <c r="Q109" s="82"/>
      <c r="R109" s="35">
        <v>7</v>
      </c>
      <c r="S109" s="35">
        <v>32</v>
      </c>
      <c r="T109" s="35">
        <v>-25</v>
      </c>
      <c r="U109" s="82"/>
      <c r="V109" s="35">
        <v>5</v>
      </c>
      <c r="W109" s="35">
        <v>19</v>
      </c>
      <c r="X109" s="35">
        <v>-14</v>
      </c>
      <c r="Y109" s="82"/>
      <c r="Z109" s="35"/>
      <c r="AA109" s="35">
        <v>24</v>
      </c>
      <c r="AB109" s="35">
        <v>-24</v>
      </c>
      <c r="AC109" s="83"/>
      <c r="AD109" s="35"/>
      <c r="AE109" s="35"/>
      <c r="AF109" s="34"/>
      <c r="AG109" s="86">
        <v>0</v>
      </c>
      <c r="AH109" s="76">
        <v>24</v>
      </c>
      <c r="AI109" s="83"/>
      <c r="AJ109" s="77">
        <f t="shared" si="8"/>
        <v>0</v>
      </c>
      <c r="AK109" s="16"/>
      <c r="AL109" s="15"/>
      <c r="AM109" s="15"/>
      <c r="AN109" s="15"/>
      <c r="AP109" s="15"/>
      <c r="AQ109" s="15"/>
      <c r="AR109" s="15"/>
      <c r="AS109" s="15"/>
      <c r="AT109" s="15"/>
      <c r="AU109" s="15"/>
    </row>
    <row r="110" spans="1:47" s="2" customFormat="1" ht="16.5" customHeight="1">
      <c r="A110" s="3">
        <v>103</v>
      </c>
      <c r="B110" s="29" t="s">
        <v>512</v>
      </c>
      <c r="C110" s="6">
        <v>7501056330262</v>
      </c>
      <c r="D110" s="9">
        <v>84164099</v>
      </c>
      <c r="E110" s="8" t="s">
        <v>62</v>
      </c>
      <c r="F110" s="9" t="s">
        <v>1</v>
      </c>
      <c r="G110" s="10" t="s">
        <v>69</v>
      </c>
      <c r="H110" s="8">
        <v>100</v>
      </c>
      <c r="I110" s="9" t="s">
        <v>3</v>
      </c>
      <c r="J110" s="9">
        <v>24</v>
      </c>
      <c r="K110" s="69">
        <v>45.708333333333336</v>
      </c>
      <c r="L110" s="70"/>
      <c r="M110" s="69">
        <v>1097</v>
      </c>
      <c r="N110" s="35">
        <v>12</v>
      </c>
      <c r="O110" s="35">
        <v>22</v>
      </c>
      <c r="P110" s="35">
        <v>-10</v>
      </c>
      <c r="Q110" s="94"/>
      <c r="R110" s="35">
        <v>7</v>
      </c>
      <c r="S110" s="35">
        <v>33</v>
      </c>
      <c r="T110" s="35">
        <v>-26</v>
      </c>
      <c r="U110" s="94"/>
      <c r="V110" s="35">
        <v>12</v>
      </c>
      <c r="W110" s="35">
        <v>12</v>
      </c>
      <c r="X110" s="35">
        <v>0</v>
      </c>
      <c r="Y110" s="94">
        <v>1</v>
      </c>
      <c r="Z110" s="35">
        <v>21</v>
      </c>
      <c r="AA110" s="35">
        <v>46</v>
      </c>
      <c r="AB110" s="35">
        <v>-25</v>
      </c>
      <c r="AC110" s="95"/>
      <c r="AD110" s="35"/>
      <c r="AE110" s="35"/>
      <c r="AF110" s="34"/>
      <c r="AG110" s="96">
        <v>0</v>
      </c>
      <c r="AH110" s="76">
        <v>24</v>
      </c>
      <c r="AI110" s="95">
        <f>Q110+U110+Y110+AC110+AG110</f>
        <v>1</v>
      </c>
      <c r="AJ110" s="77">
        <f t="shared" si="8"/>
        <v>1097</v>
      </c>
      <c r="AK110" s="16"/>
      <c r="AL110" s="15"/>
      <c r="AM110" s="15"/>
      <c r="AN110" s="15"/>
      <c r="AO110" s="1"/>
      <c r="AP110" s="15"/>
      <c r="AQ110" s="15"/>
      <c r="AR110" s="15"/>
      <c r="AS110" s="15"/>
      <c r="AT110" s="15"/>
      <c r="AU110" s="15"/>
    </row>
    <row r="111" spans="1:47" ht="16.5" hidden="1" customHeight="1">
      <c r="A111" s="3">
        <v>104</v>
      </c>
      <c r="B111" s="29" t="s">
        <v>512</v>
      </c>
      <c r="C111" s="6">
        <v>7501056346058</v>
      </c>
      <c r="D111" s="9">
        <v>84164098</v>
      </c>
      <c r="E111" s="8" t="s">
        <v>62</v>
      </c>
      <c r="F111" s="9" t="s">
        <v>1</v>
      </c>
      <c r="G111" s="10" t="s">
        <v>102</v>
      </c>
      <c r="H111" s="8">
        <v>100</v>
      </c>
      <c r="I111" s="9" t="s">
        <v>3</v>
      </c>
      <c r="J111" s="9">
        <v>24</v>
      </c>
      <c r="K111" s="69">
        <v>58.583333333333336</v>
      </c>
      <c r="L111" s="70"/>
      <c r="M111" s="69">
        <v>1406</v>
      </c>
      <c r="N111" s="35">
        <v>9</v>
      </c>
      <c r="O111" s="35">
        <v>18</v>
      </c>
      <c r="P111" s="35">
        <v>-9</v>
      </c>
      <c r="Q111" s="82"/>
      <c r="R111" s="35">
        <v>6</v>
      </c>
      <c r="S111" s="35">
        <v>41</v>
      </c>
      <c r="T111" s="35">
        <v>-35</v>
      </c>
      <c r="U111" s="82"/>
      <c r="V111" s="35">
        <v>9</v>
      </c>
      <c r="W111" s="35">
        <v>23</v>
      </c>
      <c r="X111" s="35">
        <v>-14</v>
      </c>
      <c r="Y111" s="82"/>
      <c r="Z111" s="35">
        <v>11</v>
      </c>
      <c r="AA111" s="35">
        <v>37</v>
      </c>
      <c r="AB111" s="35">
        <v>-26</v>
      </c>
      <c r="AC111" s="83"/>
      <c r="AD111" s="35"/>
      <c r="AE111" s="35"/>
      <c r="AF111" s="34"/>
      <c r="AG111" s="86">
        <v>0</v>
      </c>
      <c r="AH111" s="76">
        <v>24</v>
      </c>
      <c r="AI111" s="83"/>
      <c r="AJ111" s="77">
        <f t="shared" si="8"/>
        <v>0</v>
      </c>
      <c r="AO111" s="1"/>
    </row>
    <row r="112" spans="1:47" ht="16.5" hidden="1" customHeight="1">
      <c r="A112" s="3">
        <v>105</v>
      </c>
      <c r="B112" s="29" t="s">
        <v>513</v>
      </c>
      <c r="C112" s="6">
        <v>7501056330491</v>
      </c>
      <c r="D112" s="9">
        <v>84163162</v>
      </c>
      <c r="E112" s="8" t="s">
        <v>62</v>
      </c>
      <c r="F112" s="9" t="s">
        <v>1</v>
      </c>
      <c r="G112" s="10" t="s">
        <v>74</v>
      </c>
      <c r="H112" s="8">
        <v>100</v>
      </c>
      <c r="I112" s="9" t="s">
        <v>3</v>
      </c>
      <c r="J112" s="9">
        <v>24</v>
      </c>
      <c r="K112" s="69">
        <v>51.708333333333336</v>
      </c>
      <c r="L112" s="70"/>
      <c r="M112" s="69">
        <v>1241</v>
      </c>
      <c r="N112" s="35">
        <v>8</v>
      </c>
      <c r="O112" s="35">
        <v>18</v>
      </c>
      <c r="P112" s="35">
        <v>-10</v>
      </c>
      <c r="Q112" s="82"/>
      <c r="R112" s="35">
        <v>6</v>
      </c>
      <c r="S112" s="35">
        <v>33</v>
      </c>
      <c r="T112" s="35">
        <v>-27</v>
      </c>
      <c r="U112" s="82"/>
      <c r="V112" s="35"/>
      <c r="W112" s="35">
        <v>0</v>
      </c>
      <c r="X112" s="35">
        <v>0</v>
      </c>
      <c r="Y112" s="82"/>
      <c r="Z112" s="35">
        <v>18</v>
      </c>
      <c r="AA112" s="35">
        <v>40</v>
      </c>
      <c r="AB112" s="35">
        <v>-22</v>
      </c>
      <c r="AC112" s="83"/>
      <c r="AD112" s="35"/>
      <c r="AE112" s="35"/>
      <c r="AF112" s="34"/>
      <c r="AG112" s="86">
        <v>0</v>
      </c>
      <c r="AH112" s="76">
        <v>24</v>
      </c>
      <c r="AI112" s="83"/>
      <c r="AJ112" s="77">
        <f t="shared" si="8"/>
        <v>0</v>
      </c>
      <c r="AO112" s="1"/>
    </row>
    <row r="113" spans="1:47" ht="16.5" hidden="1" customHeight="1">
      <c r="A113" s="3">
        <v>106</v>
      </c>
      <c r="B113" s="29" t="s">
        <v>513</v>
      </c>
      <c r="C113" s="6">
        <v>7501056332075</v>
      </c>
      <c r="D113" s="9">
        <v>84163163</v>
      </c>
      <c r="E113" s="8" t="s">
        <v>62</v>
      </c>
      <c r="F113" s="9" t="s">
        <v>1</v>
      </c>
      <c r="G113" s="10" t="s">
        <v>76</v>
      </c>
      <c r="H113" s="8">
        <v>100</v>
      </c>
      <c r="I113" s="9" t="s">
        <v>3</v>
      </c>
      <c r="J113" s="9">
        <v>24</v>
      </c>
      <c r="K113" s="69">
        <v>51.708333333333336</v>
      </c>
      <c r="L113" s="70"/>
      <c r="M113" s="69">
        <v>1241</v>
      </c>
      <c r="N113" s="35">
        <v>8</v>
      </c>
      <c r="O113" s="35">
        <v>25</v>
      </c>
      <c r="P113" s="35">
        <v>-17</v>
      </c>
      <c r="Q113" s="82"/>
      <c r="R113" s="35">
        <v>4</v>
      </c>
      <c r="S113" s="35">
        <v>61</v>
      </c>
      <c r="T113" s="35">
        <v>-57</v>
      </c>
      <c r="U113" s="82"/>
      <c r="V113" s="35">
        <v>10</v>
      </c>
      <c r="W113" s="35">
        <v>23</v>
      </c>
      <c r="X113" s="35">
        <v>-13</v>
      </c>
      <c r="Y113" s="82"/>
      <c r="Z113" s="35">
        <v>10</v>
      </c>
      <c r="AA113" s="35">
        <v>39</v>
      </c>
      <c r="AB113" s="35">
        <v>-29</v>
      </c>
      <c r="AC113" s="83"/>
      <c r="AD113" s="35"/>
      <c r="AE113" s="35"/>
      <c r="AF113" s="34"/>
      <c r="AG113" s="86">
        <v>0</v>
      </c>
      <c r="AH113" s="76">
        <v>24</v>
      </c>
      <c r="AI113" s="83"/>
      <c r="AJ113" s="77">
        <f t="shared" si="8"/>
        <v>0</v>
      </c>
      <c r="AK113" s="78"/>
      <c r="AO113" s="1"/>
    </row>
    <row r="114" spans="1:47" ht="16.5" customHeight="1">
      <c r="A114" s="3">
        <v>107</v>
      </c>
      <c r="B114" s="29" t="s">
        <v>513</v>
      </c>
      <c r="C114" s="6">
        <v>7501056325442</v>
      </c>
      <c r="D114" s="9">
        <v>84163168</v>
      </c>
      <c r="E114" s="8" t="s">
        <v>62</v>
      </c>
      <c r="F114" s="9" t="s">
        <v>1</v>
      </c>
      <c r="G114" s="10" t="s">
        <v>66</v>
      </c>
      <c r="H114" s="8">
        <v>50</v>
      </c>
      <c r="I114" s="9" t="s">
        <v>3</v>
      </c>
      <c r="J114" s="9">
        <v>24</v>
      </c>
      <c r="K114" s="69">
        <v>20.833333333333332</v>
      </c>
      <c r="L114" s="70"/>
      <c r="M114" s="69">
        <v>500</v>
      </c>
      <c r="N114" s="35">
        <v>40</v>
      </c>
      <c r="O114" s="35">
        <v>30</v>
      </c>
      <c r="P114" s="35">
        <v>10</v>
      </c>
      <c r="Q114" s="94">
        <v>1</v>
      </c>
      <c r="R114" s="35">
        <v>14</v>
      </c>
      <c r="S114" s="35">
        <v>22</v>
      </c>
      <c r="T114" s="35">
        <v>-8</v>
      </c>
      <c r="U114" s="94"/>
      <c r="V114" s="35">
        <v>35</v>
      </c>
      <c r="W114" s="35">
        <v>1</v>
      </c>
      <c r="X114" s="35">
        <v>34</v>
      </c>
      <c r="Y114" s="94">
        <v>2</v>
      </c>
      <c r="Z114" s="35">
        <v>57</v>
      </c>
      <c r="AA114" s="35">
        <v>29</v>
      </c>
      <c r="AB114" s="35">
        <v>28</v>
      </c>
      <c r="AC114" s="95">
        <v>2</v>
      </c>
      <c r="AD114" s="35"/>
      <c r="AE114" s="35"/>
      <c r="AF114" s="34"/>
      <c r="AG114" s="96">
        <v>0</v>
      </c>
      <c r="AH114" s="76">
        <v>24</v>
      </c>
      <c r="AI114" s="95">
        <f t="shared" ref="AI114:AI132" si="9">Q114+U114+Y114+AC114+AG114</f>
        <v>5</v>
      </c>
      <c r="AJ114" s="77">
        <f t="shared" si="8"/>
        <v>2500</v>
      </c>
      <c r="AL114" s="1"/>
      <c r="AM114" s="1"/>
      <c r="AN114" s="1"/>
      <c r="AO114" s="1"/>
      <c r="AU114" s="1"/>
    </row>
    <row r="115" spans="1:47" ht="16.5" customHeight="1">
      <c r="A115" s="3">
        <v>108</v>
      </c>
      <c r="B115" s="29" t="s">
        <v>513</v>
      </c>
      <c r="C115" s="6">
        <v>7501056326142</v>
      </c>
      <c r="D115" s="9">
        <v>84163164</v>
      </c>
      <c r="E115" s="8" t="s">
        <v>62</v>
      </c>
      <c r="F115" s="9" t="s">
        <v>1</v>
      </c>
      <c r="G115" s="10" t="s">
        <v>67</v>
      </c>
      <c r="H115" s="8">
        <v>100</v>
      </c>
      <c r="I115" s="9" t="s">
        <v>3</v>
      </c>
      <c r="J115" s="9">
        <v>24</v>
      </c>
      <c r="K115" s="69">
        <v>32.666666666666664</v>
      </c>
      <c r="L115" s="70"/>
      <c r="M115" s="69">
        <v>784</v>
      </c>
      <c r="N115" s="35">
        <v>11</v>
      </c>
      <c r="O115" s="35">
        <v>29</v>
      </c>
      <c r="P115" s="35">
        <v>-18</v>
      </c>
      <c r="Q115" s="94"/>
      <c r="R115" s="35">
        <v>11</v>
      </c>
      <c r="S115" s="35">
        <v>49</v>
      </c>
      <c r="T115" s="35">
        <v>-38</v>
      </c>
      <c r="U115" s="94"/>
      <c r="V115" s="35">
        <v>15</v>
      </c>
      <c r="W115" s="35">
        <v>3</v>
      </c>
      <c r="X115" s="35">
        <v>12</v>
      </c>
      <c r="Y115" s="94">
        <v>1</v>
      </c>
      <c r="Z115" s="35">
        <v>27</v>
      </c>
      <c r="AA115" s="35">
        <v>43</v>
      </c>
      <c r="AB115" s="35">
        <v>-16</v>
      </c>
      <c r="AC115" s="95"/>
      <c r="AD115" s="35"/>
      <c r="AE115" s="35"/>
      <c r="AF115" s="34"/>
      <c r="AG115" s="96">
        <v>0</v>
      </c>
      <c r="AH115" s="76">
        <v>24</v>
      </c>
      <c r="AI115" s="95">
        <f t="shared" si="9"/>
        <v>1</v>
      </c>
      <c r="AJ115" s="77">
        <f t="shared" si="8"/>
        <v>784</v>
      </c>
      <c r="AO115" s="1"/>
      <c r="AU115" s="1"/>
    </row>
    <row r="116" spans="1:47" ht="16.5" customHeight="1">
      <c r="A116" s="3">
        <v>109</v>
      </c>
      <c r="B116" s="29" t="s">
        <v>513</v>
      </c>
      <c r="C116" s="6">
        <v>7501056326166</v>
      </c>
      <c r="D116" s="9">
        <v>84163676</v>
      </c>
      <c r="E116" s="8" t="s">
        <v>62</v>
      </c>
      <c r="F116" s="9" t="s">
        <v>1</v>
      </c>
      <c r="G116" s="10" t="s">
        <v>68</v>
      </c>
      <c r="H116" s="8">
        <v>200</v>
      </c>
      <c r="I116" s="9" t="s">
        <v>3</v>
      </c>
      <c r="J116" s="9">
        <v>24</v>
      </c>
      <c r="K116" s="69">
        <v>46.791666666666664</v>
      </c>
      <c r="L116" s="70"/>
      <c r="M116" s="69">
        <v>1123</v>
      </c>
      <c r="N116" s="35">
        <v>14</v>
      </c>
      <c r="O116" s="35">
        <v>26</v>
      </c>
      <c r="P116" s="35">
        <v>-12</v>
      </c>
      <c r="Q116" s="94"/>
      <c r="R116" s="35">
        <v>3</v>
      </c>
      <c r="S116" s="35">
        <v>34</v>
      </c>
      <c r="T116" s="35">
        <v>-31</v>
      </c>
      <c r="U116" s="94"/>
      <c r="V116" s="35">
        <v>10</v>
      </c>
      <c r="W116" s="35">
        <v>7</v>
      </c>
      <c r="X116" s="35">
        <v>3</v>
      </c>
      <c r="Y116" s="94">
        <v>1</v>
      </c>
      <c r="Z116" s="35">
        <v>15</v>
      </c>
      <c r="AA116" s="35">
        <v>33</v>
      </c>
      <c r="AB116" s="35">
        <v>-18</v>
      </c>
      <c r="AC116" s="95"/>
      <c r="AD116" s="35"/>
      <c r="AE116" s="35"/>
      <c r="AF116" s="34"/>
      <c r="AG116" s="96">
        <v>0</v>
      </c>
      <c r="AH116" s="76">
        <v>24</v>
      </c>
      <c r="AI116" s="95">
        <f t="shared" si="9"/>
        <v>1</v>
      </c>
      <c r="AJ116" s="77">
        <f t="shared" si="8"/>
        <v>1123</v>
      </c>
      <c r="AO116" s="1"/>
      <c r="AU116" s="1"/>
    </row>
    <row r="117" spans="1:47" ht="16.5" customHeight="1">
      <c r="A117" s="3">
        <v>110</v>
      </c>
      <c r="B117" s="29" t="s">
        <v>509</v>
      </c>
      <c r="C117" s="6">
        <v>7506306215757</v>
      </c>
      <c r="D117" s="9">
        <v>67751817</v>
      </c>
      <c r="E117" s="8" t="s">
        <v>62</v>
      </c>
      <c r="F117" s="9" t="s">
        <v>1</v>
      </c>
      <c r="G117" s="10" t="s">
        <v>333</v>
      </c>
      <c r="H117" s="8">
        <v>200</v>
      </c>
      <c r="I117" s="9" t="s">
        <v>3</v>
      </c>
      <c r="J117" s="9">
        <v>12</v>
      </c>
      <c r="K117" s="69">
        <v>65</v>
      </c>
      <c r="L117" s="70"/>
      <c r="M117" s="69">
        <v>780</v>
      </c>
      <c r="N117" s="35">
        <v>4</v>
      </c>
      <c r="O117" s="35">
        <v>23</v>
      </c>
      <c r="P117" s="35">
        <v>-19</v>
      </c>
      <c r="Q117" s="94"/>
      <c r="R117" s="35">
        <v>1</v>
      </c>
      <c r="S117" s="35">
        <v>26</v>
      </c>
      <c r="T117" s="35">
        <v>-25</v>
      </c>
      <c r="U117" s="94"/>
      <c r="V117" s="35"/>
      <c r="W117" s="35">
        <v>0</v>
      </c>
      <c r="X117" s="35">
        <v>0</v>
      </c>
      <c r="Y117" s="94"/>
      <c r="Z117" s="35"/>
      <c r="AA117" s="35">
        <v>32</v>
      </c>
      <c r="AB117" s="35">
        <v>-32</v>
      </c>
      <c r="AC117" s="95"/>
      <c r="AD117" s="35"/>
      <c r="AE117" s="35"/>
      <c r="AF117" s="34"/>
      <c r="AG117" s="96">
        <v>1</v>
      </c>
      <c r="AH117" s="76">
        <v>0</v>
      </c>
      <c r="AI117" s="95">
        <f t="shared" si="9"/>
        <v>1</v>
      </c>
      <c r="AJ117" s="77">
        <f t="shared" si="8"/>
        <v>780</v>
      </c>
      <c r="AO117" s="1"/>
    </row>
    <row r="118" spans="1:47" ht="16.5" customHeight="1">
      <c r="A118" s="3">
        <v>111</v>
      </c>
      <c r="B118" s="29" t="s">
        <v>509</v>
      </c>
      <c r="C118" s="6">
        <v>7501056326173</v>
      </c>
      <c r="D118" s="9">
        <v>84163139</v>
      </c>
      <c r="E118" s="8" t="s">
        <v>62</v>
      </c>
      <c r="F118" s="9" t="s">
        <v>1</v>
      </c>
      <c r="G118" s="7" t="s">
        <v>454</v>
      </c>
      <c r="H118" s="8">
        <v>400</v>
      </c>
      <c r="I118" s="9" t="s">
        <v>3</v>
      </c>
      <c r="J118" s="9">
        <v>12</v>
      </c>
      <c r="K118" s="69">
        <v>68.583333333333329</v>
      </c>
      <c r="L118" s="70"/>
      <c r="M118" s="69">
        <v>823</v>
      </c>
      <c r="N118" s="35">
        <v>9</v>
      </c>
      <c r="O118" s="35">
        <v>15</v>
      </c>
      <c r="P118" s="35">
        <v>-6</v>
      </c>
      <c r="Q118" s="94">
        <v>1</v>
      </c>
      <c r="R118" s="35">
        <v>2</v>
      </c>
      <c r="S118" s="35">
        <v>10</v>
      </c>
      <c r="T118" s="35">
        <v>-8</v>
      </c>
      <c r="U118" s="94"/>
      <c r="V118" s="35"/>
      <c r="W118" s="35">
        <v>0</v>
      </c>
      <c r="X118" s="35">
        <v>0</v>
      </c>
      <c r="Y118" s="94"/>
      <c r="Z118" s="35">
        <v>11</v>
      </c>
      <c r="AA118" s="35">
        <v>20</v>
      </c>
      <c r="AB118" s="35">
        <v>-9</v>
      </c>
      <c r="AC118" s="95">
        <v>1</v>
      </c>
      <c r="AD118" s="35"/>
      <c r="AE118" s="35"/>
      <c r="AF118" s="34"/>
      <c r="AG118" s="96">
        <v>1</v>
      </c>
      <c r="AH118" s="76">
        <v>0</v>
      </c>
      <c r="AI118" s="95">
        <f t="shared" si="9"/>
        <v>3</v>
      </c>
      <c r="AJ118" s="77">
        <f t="shared" si="8"/>
        <v>2469</v>
      </c>
      <c r="AK118" s="78"/>
      <c r="AO118" s="1"/>
    </row>
    <row r="119" spans="1:47" ht="16.5" customHeight="1">
      <c r="A119" s="3">
        <v>112</v>
      </c>
      <c r="B119" s="29" t="s">
        <v>509</v>
      </c>
      <c r="C119" s="6">
        <v>7501056330385</v>
      </c>
      <c r="D119" s="9">
        <v>67503622</v>
      </c>
      <c r="E119" s="8" t="s">
        <v>62</v>
      </c>
      <c r="F119" s="9" t="s">
        <v>1</v>
      </c>
      <c r="G119" s="10" t="s">
        <v>73</v>
      </c>
      <c r="H119" s="8">
        <v>200</v>
      </c>
      <c r="I119" s="9" t="s">
        <v>45</v>
      </c>
      <c r="J119" s="9">
        <v>12</v>
      </c>
      <c r="K119" s="69">
        <v>49.166666666666664</v>
      </c>
      <c r="L119" s="70"/>
      <c r="M119" s="69">
        <v>590</v>
      </c>
      <c r="N119" s="35">
        <v>8</v>
      </c>
      <c r="O119" s="35">
        <v>13</v>
      </c>
      <c r="P119" s="35">
        <v>-5</v>
      </c>
      <c r="Q119" s="94">
        <v>1</v>
      </c>
      <c r="R119" s="35">
        <v>2</v>
      </c>
      <c r="S119" s="35">
        <v>35</v>
      </c>
      <c r="T119" s="35">
        <v>-33</v>
      </c>
      <c r="U119" s="94"/>
      <c r="V119" s="35">
        <v>1</v>
      </c>
      <c r="W119" s="35">
        <v>16</v>
      </c>
      <c r="X119" s="35">
        <v>-15</v>
      </c>
      <c r="Y119" s="94"/>
      <c r="Z119" s="35">
        <v>7</v>
      </c>
      <c r="AA119" s="35">
        <v>19</v>
      </c>
      <c r="AB119" s="35">
        <v>-12</v>
      </c>
      <c r="AC119" s="95"/>
      <c r="AD119" s="35"/>
      <c r="AE119" s="35"/>
      <c r="AF119" s="34"/>
      <c r="AG119" s="96">
        <v>0</v>
      </c>
      <c r="AH119" s="76">
        <v>0</v>
      </c>
      <c r="AI119" s="95">
        <f t="shared" si="9"/>
        <v>1</v>
      </c>
      <c r="AJ119" s="77">
        <f t="shared" si="8"/>
        <v>590</v>
      </c>
      <c r="AL119" s="1"/>
      <c r="AM119" s="1"/>
      <c r="AN119" s="1"/>
      <c r="AO119" s="1"/>
    </row>
    <row r="120" spans="1:47" ht="16.5" customHeight="1">
      <c r="A120" s="3">
        <v>113</v>
      </c>
      <c r="B120" s="29" t="s">
        <v>509</v>
      </c>
      <c r="C120" s="6">
        <v>7501056330378</v>
      </c>
      <c r="D120" s="9">
        <v>67503624</v>
      </c>
      <c r="E120" s="8" t="s">
        <v>62</v>
      </c>
      <c r="F120" s="9" t="s">
        <v>1</v>
      </c>
      <c r="G120" s="10" t="s">
        <v>72</v>
      </c>
      <c r="H120" s="8">
        <v>200</v>
      </c>
      <c r="I120" s="9" t="s">
        <v>45</v>
      </c>
      <c r="J120" s="9">
        <v>12</v>
      </c>
      <c r="K120" s="69">
        <v>61.75</v>
      </c>
      <c r="L120" s="70"/>
      <c r="M120" s="69">
        <v>741</v>
      </c>
      <c r="N120" s="35">
        <v>3</v>
      </c>
      <c r="O120" s="35">
        <v>23</v>
      </c>
      <c r="P120" s="35">
        <v>-20</v>
      </c>
      <c r="Q120" s="94"/>
      <c r="R120" s="35">
        <v>5</v>
      </c>
      <c r="S120" s="35">
        <v>68</v>
      </c>
      <c r="T120" s="35">
        <v>-63</v>
      </c>
      <c r="U120" s="94"/>
      <c r="V120" s="35">
        <v>4</v>
      </c>
      <c r="W120" s="35">
        <v>17</v>
      </c>
      <c r="X120" s="35">
        <v>-13</v>
      </c>
      <c r="Y120" s="94"/>
      <c r="Z120" s="35">
        <v>7</v>
      </c>
      <c r="AA120" s="35">
        <v>15</v>
      </c>
      <c r="AB120" s="35">
        <v>-8</v>
      </c>
      <c r="AC120" s="95">
        <v>1</v>
      </c>
      <c r="AD120" s="35"/>
      <c r="AE120" s="35"/>
      <c r="AF120" s="34"/>
      <c r="AG120" s="96">
        <v>0</v>
      </c>
      <c r="AH120" s="76">
        <v>0</v>
      </c>
      <c r="AI120" s="95">
        <f t="shared" si="9"/>
        <v>1</v>
      </c>
      <c r="AJ120" s="77">
        <f t="shared" si="8"/>
        <v>741</v>
      </c>
      <c r="AO120" s="1"/>
    </row>
    <row r="121" spans="1:47" ht="16.5" customHeight="1">
      <c r="A121" s="3">
        <v>114</v>
      </c>
      <c r="B121" s="29" t="s">
        <v>509</v>
      </c>
      <c r="C121" s="6">
        <v>7501056346270</v>
      </c>
      <c r="D121" s="9">
        <v>67503625</v>
      </c>
      <c r="E121" s="8" t="s">
        <v>62</v>
      </c>
      <c r="F121" s="9" t="s">
        <v>1</v>
      </c>
      <c r="G121" s="10" t="s">
        <v>105</v>
      </c>
      <c r="H121" s="8">
        <v>200</v>
      </c>
      <c r="I121" s="9" t="s">
        <v>45</v>
      </c>
      <c r="J121" s="9">
        <v>12</v>
      </c>
      <c r="K121" s="69">
        <v>61.75</v>
      </c>
      <c r="L121" s="70"/>
      <c r="M121" s="69">
        <v>741</v>
      </c>
      <c r="N121" s="35">
        <v>10</v>
      </c>
      <c r="O121" s="35">
        <v>12</v>
      </c>
      <c r="P121" s="35">
        <v>-2</v>
      </c>
      <c r="Q121" s="94">
        <v>1</v>
      </c>
      <c r="R121" s="35">
        <v>9</v>
      </c>
      <c r="S121" s="35">
        <v>16</v>
      </c>
      <c r="T121" s="35">
        <v>-7</v>
      </c>
      <c r="U121" s="94"/>
      <c r="V121" s="35">
        <v>4</v>
      </c>
      <c r="W121" s="35">
        <v>10</v>
      </c>
      <c r="X121" s="35">
        <v>-6</v>
      </c>
      <c r="Y121" s="94">
        <v>1</v>
      </c>
      <c r="Z121" s="35">
        <v>11</v>
      </c>
      <c r="AA121" s="35">
        <v>14</v>
      </c>
      <c r="AB121" s="35">
        <v>-3</v>
      </c>
      <c r="AC121" s="95">
        <v>1</v>
      </c>
      <c r="AD121" s="35"/>
      <c r="AE121" s="35"/>
      <c r="AF121" s="34"/>
      <c r="AG121" s="96">
        <v>0</v>
      </c>
      <c r="AH121" s="76">
        <v>0</v>
      </c>
      <c r="AI121" s="95">
        <f t="shared" si="9"/>
        <v>3</v>
      </c>
      <c r="AJ121" s="77">
        <f t="shared" si="8"/>
        <v>2223</v>
      </c>
      <c r="AO121" s="1"/>
    </row>
    <row r="122" spans="1:47" ht="16.5" customHeight="1">
      <c r="A122" s="3">
        <v>115</v>
      </c>
      <c r="B122" s="29" t="s">
        <v>508</v>
      </c>
      <c r="C122" s="6">
        <v>7501056355586</v>
      </c>
      <c r="D122" s="9">
        <v>67186142</v>
      </c>
      <c r="E122" s="8" t="s">
        <v>62</v>
      </c>
      <c r="F122" s="9" t="s">
        <v>1</v>
      </c>
      <c r="G122" s="10" t="s">
        <v>109</v>
      </c>
      <c r="H122" s="8">
        <v>12</v>
      </c>
      <c r="I122" s="9" t="s">
        <v>3</v>
      </c>
      <c r="J122" s="9">
        <v>16</v>
      </c>
      <c r="K122" s="69">
        <v>22.5625</v>
      </c>
      <c r="L122" s="70"/>
      <c r="M122" s="69">
        <v>361</v>
      </c>
      <c r="N122" s="35">
        <v>11</v>
      </c>
      <c r="O122" s="35">
        <v>57</v>
      </c>
      <c r="P122" s="35">
        <v>-46</v>
      </c>
      <c r="Q122" s="94"/>
      <c r="R122" s="35">
        <v>15</v>
      </c>
      <c r="S122" s="35">
        <v>23</v>
      </c>
      <c r="T122" s="35">
        <v>-8</v>
      </c>
      <c r="U122" s="94"/>
      <c r="V122" s="35">
        <v>12</v>
      </c>
      <c r="W122" s="35">
        <v>12</v>
      </c>
      <c r="X122" s="35">
        <v>0</v>
      </c>
      <c r="Y122" s="94">
        <v>1</v>
      </c>
      <c r="Z122" s="35">
        <v>3</v>
      </c>
      <c r="AA122" s="35">
        <v>23</v>
      </c>
      <c r="AB122" s="35">
        <v>-20</v>
      </c>
      <c r="AC122" s="95"/>
      <c r="AD122" s="35"/>
      <c r="AE122" s="35"/>
      <c r="AF122" s="34"/>
      <c r="AG122" s="96">
        <v>2</v>
      </c>
      <c r="AH122" s="76">
        <v>16</v>
      </c>
      <c r="AI122" s="95">
        <f t="shared" si="9"/>
        <v>3</v>
      </c>
      <c r="AJ122" s="77">
        <f t="shared" si="8"/>
        <v>1083</v>
      </c>
      <c r="AO122" s="1"/>
    </row>
    <row r="123" spans="1:47" ht="16.5" customHeight="1">
      <c r="A123" s="3">
        <v>116</v>
      </c>
      <c r="B123" s="29" t="s">
        <v>508</v>
      </c>
      <c r="C123" s="6">
        <v>7501056359089</v>
      </c>
      <c r="D123" s="9">
        <v>67186145</v>
      </c>
      <c r="E123" s="8" t="s">
        <v>62</v>
      </c>
      <c r="F123" s="9" t="s">
        <v>1</v>
      </c>
      <c r="G123" s="10" t="s">
        <v>110</v>
      </c>
      <c r="H123" s="8">
        <v>12</v>
      </c>
      <c r="I123" s="9" t="s">
        <v>3</v>
      </c>
      <c r="J123" s="9">
        <v>16</v>
      </c>
      <c r="K123" s="69">
        <v>22.5625</v>
      </c>
      <c r="L123" s="70"/>
      <c r="M123" s="69">
        <v>361</v>
      </c>
      <c r="N123" s="35"/>
      <c r="O123" s="35">
        <v>29</v>
      </c>
      <c r="P123" s="35">
        <v>-29</v>
      </c>
      <c r="Q123" s="94"/>
      <c r="R123" s="35">
        <v>6</v>
      </c>
      <c r="S123" s="35">
        <v>20</v>
      </c>
      <c r="T123" s="35">
        <v>-14</v>
      </c>
      <c r="U123" s="94"/>
      <c r="V123" s="35">
        <v>3</v>
      </c>
      <c r="W123" s="35">
        <v>25</v>
      </c>
      <c r="X123" s="35">
        <v>-22</v>
      </c>
      <c r="Y123" s="94"/>
      <c r="Z123" s="35">
        <v>7</v>
      </c>
      <c r="AA123" s="35">
        <v>26</v>
      </c>
      <c r="AB123" s="35">
        <v>-19</v>
      </c>
      <c r="AC123" s="95"/>
      <c r="AD123" s="35"/>
      <c r="AE123" s="35"/>
      <c r="AF123" s="34"/>
      <c r="AG123" s="96">
        <v>1</v>
      </c>
      <c r="AH123" s="76">
        <v>16</v>
      </c>
      <c r="AI123" s="95">
        <f t="shared" si="9"/>
        <v>1</v>
      </c>
      <c r="AJ123" s="77">
        <f t="shared" si="8"/>
        <v>361</v>
      </c>
      <c r="AO123" s="1"/>
    </row>
    <row r="124" spans="1:47" ht="16.5" customHeight="1">
      <c r="A124" s="3">
        <v>117</v>
      </c>
      <c r="B124" s="29" t="s">
        <v>508</v>
      </c>
      <c r="C124" s="6">
        <v>7501056359096</v>
      </c>
      <c r="D124" s="9">
        <v>67186139</v>
      </c>
      <c r="E124" s="8" t="s">
        <v>62</v>
      </c>
      <c r="F124" s="9" t="s">
        <v>1</v>
      </c>
      <c r="G124" s="10" t="s">
        <v>111</v>
      </c>
      <c r="H124" s="8">
        <v>12</v>
      </c>
      <c r="I124" s="9" t="s">
        <v>3</v>
      </c>
      <c r="J124" s="9">
        <v>16</v>
      </c>
      <c r="K124" s="69">
        <v>22.5625</v>
      </c>
      <c r="L124" s="70"/>
      <c r="M124" s="69">
        <v>361</v>
      </c>
      <c r="N124" s="35">
        <v>3</v>
      </c>
      <c r="O124" s="35">
        <v>26</v>
      </c>
      <c r="P124" s="35">
        <v>-23</v>
      </c>
      <c r="Q124" s="94"/>
      <c r="R124" s="35">
        <v>9</v>
      </c>
      <c r="S124" s="35">
        <v>20</v>
      </c>
      <c r="T124" s="35">
        <v>-11</v>
      </c>
      <c r="U124" s="94"/>
      <c r="V124" s="35">
        <v>10</v>
      </c>
      <c r="W124" s="35">
        <v>11</v>
      </c>
      <c r="X124" s="35">
        <v>-1</v>
      </c>
      <c r="Y124" s="94">
        <v>1</v>
      </c>
      <c r="Z124" s="35">
        <v>3</v>
      </c>
      <c r="AA124" s="35">
        <v>26</v>
      </c>
      <c r="AB124" s="35">
        <v>-23</v>
      </c>
      <c r="AC124" s="95"/>
      <c r="AD124" s="35"/>
      <c r="AE124" s="35"/>
      <c r="AF124" s="34"/>
      <c r="AG124" s="96">
        <v>1</v>
      </c>
      <c r="AH124" s="76">
        <v>16</v>
      </c>
      <c r="AI124" s="95">
        <f t="shared" si="9"/>
        <v>2</v>
      </c>
      <c r="AJ124" s="77">
        <f t="shared" si="8"/>
        <v>722</v>
      </c>
      <c r="AO124" s="1"/>
    </row>
    <row r="125" spans="1:47" ht="16.5" customHeight="1">
      <c r="A125" s="3">
        <v>118</v>
      </c>
      <c r="B125" s="29" t="s">
        <v>507</v>
      </c>
      <c r="C125" s="6">
        <v>7501056359119</v>
      </c>
      <c r="D125" s="9">
        <v>67186141</v>
      </c>
      <c r="E125" s="8" t="s">
        <v>62</v>
      </c>
      <c r="F125" s="9" t="s">
        <v>1</v>
      </c>
      <c r="G125" s="10" t="s">
        <v>112</v>
      </c>
      <c r="H125" s="8">
        <v>12</v>
      </c>
      <c r="I125" s="9" t="s">
        <v>3</v>
      </c>
      <c r="J125" s="9">
        <v>16</v>
      </c>
      <c r="K125" s="69">
        <v>22.5625</v>
      </c>
      <c r="L125" s="70"/>
      <c r="M125" s="69">
        <v>361</v>
      </c>
      <c r="N125" s="35">
        <v>14</v>
      </c>
      <c r="O125" s="35">
        <v>24</v>
      </c>
      <c r="P125" s="35">
        <v>-10</v>
      </c>
      <c r="Q125" s="94"/>
      <c r="R125" s="35">
        <v>13</v>
      </c>
      <c r="S125" s="35">
        <v>15</v>
      </c>
      <c r="T125" s="35">
        <v>-2</v>
      </c>
      <c r="U125" s="95">
        <v>1</v>
      </c>
      <c r="V125" s="35">
        <v>18</v>
      </c>
      <c r="W125" s="35">
        <v>8</v>
      </c>
      <c r="X125" s="35">
        <v>10</v>
      </c>
      <c r="Y125" s="94">
        <v>1</v>
      </c>
      <c r="Z125" s="35">
        <v>4</v>
      </c>
      <c r="AA125" s="35">
        <v>33</v>
      </c>
      <c r="AB125" s="35">
        <v>-29</v>
      </c>
      <c r="AC125" s="95"/>
      <c r="AD125" s="35"/>
      <c r="AE125" s="35"/>
      <c r="AF125" s="34"/>
      <c r="AG125" s="96">
        <v>1</v>
      </c>
      <c r="AH125" s="76">
        <v>16</v>
      </c>
      <c r="AI125" s="95">
        <f t="shared" si="9"/>
        <v>3</v>
      </c>
      <c r="AJ125" s="77">
        <f t="shared" si="8"/>
        <v>1083</v>
      </c>
      <c r="AO125" s="1"/>
      <c r="AP125" s="1"/>
      <c r="AQ125" s="1"/>
    </row>
    <row r="126" spans="1:47" ht="16.5" customHeight="1">
      <c r="A126" s="3">
        <v>119</v>
      </c>
      <c r="B126" s="29" t="s">
        <v>507</v>
      </c>
      <c r="C126" s="6">
        <v>7501056359232</v>
      </c>
      <c r="D126" s="9">
        <v>67186136</v>
      </c>
      <c r="E126" s="8" t="s">
        <v>62</v>
      </c>
      <c r="F126" s="9" t="s">
        <v>1</v>
      </c>
      <c r="G126" s="10" t="s">
        <v>113</v>
      </c>
      <c r="H126" s="8">
        <v>12</v>
      </c>
      <c r="I126" s="9" t="s">
        <v>3</v>
      </c>
      <c r="J126" s="9">
        <v>16</v>
      </c>
      <c r="K126" s="69">
        <v>22.5625</v>
      </c>
      <c r="L126" s="70"/>
      <c r="M126" s="69">
        <v>361</v>
      </c>
      <c r="N126" s="35">
        <v>2</v>
      </c>
      <c r="O126" s="35">
        <v>30</v>
      </c>
      <c r="P126" s="35">
        <v>-28</v>
      </c>
      <c r="Q126" s="94"/>
      <c r="R126" s="35">
        <v>6</v>
      </c>
      <c r="S126" s="35">
        <v>20</v>
      </c>
      <c r="T126" s="35">
        <v>-14</v>
      </c>
      <c r="U126" s="94"/>
      <c r="V126" s="35">
        <v>4</v>
      </c>
      <c r="W126" s="35">
        <v>19</v>
      </c>
      <c r="X126" s="35">
        <v>-15</v>
      </c>
      <c r="Y126" s="94"/>
      <c r="Z126" s="35">
        <v>9</v>
      </c>
      <c r="AA126" s="35">
        <v>11</v>
      </c>
      <c r="AB126" s="35">
        <v>-2</v>
      </c>
      <c r="AC126" s="95">
        <v>1</v>
      </c>
      <c r="AD126" s="35"/>
      <c r="AE126" s="35"/>
      <c r="AF126" s="34"/>
      <c r="AG126" s="96">
        <v>1</v>
      </c>
      <c r="AH126" s="76">
        <v>0</v>
      </c>
      <c r="AI126" s="95">
        <f t="shared" si="9"/>
        <v>2</v>
      </c>
      <c r="AJ126" s="77">
        <f t="shared" si="8"/>
        <v>722</v>
      </c>
      <c r="AO126" s="1"/>
      <c r="AP126" s="1"/>
      <c r="AQ126" s="1"/>
    </row>
    <row r="127" spans="1:47" ht="16.5" customHeight="1">
      <c r="A127" s="3">
        <v>120</v>
      </c>
      <c r="B127" s="29" t="s">
        <v>507</v>
      </c>
      <c r="C127" s="6">
        <v>7501056359249</v>
      </c>
      <c r="D127" s="9">
        <v>67186138</v>
      </c>
      <c r="E127" s="8" t="s">
        <v>62</v>
      </c>
      <c r="F127" s="9" t="s">
        <v>1</v>
      </c>
      <c r="G127" s="10" t="s">
        <v>114</v>
      </c>
      <c r="H127" s="8">
        <v>12</v>
      </c>
      <c r="I127" s="9" t="s">
        <v>3</v>
      </c>
      <c r="J127" s="9">
        <v>16</v>
      </c>
      <c r="K127" s="69">
        <v>22.5625</v>
      </c>
      <c r="L127" s="70"/>
      <c r="M127" s="69">
        <v>361</v>
      </c>
      <c r="N127" s="35">
        <v>6</v>
      </c>
      <c r="O127" s="35">
        <v>18</v>
      </c>
      <c r="P127" s="35">
        <v>-12</v>
      </c>
      <c r="Q127" s="94"/>
      <c r="R127" s="35">
        <v>11</v>
      </c>
      <c r="S127" s="35">
        <v>14</v>
      </c>
      <c r="T127" s="35">
        <v>-3</v>
      </c>
      <c r="U127" s="95">
        <v>1</v>
      </c>
      <c r="V127" s="35">
        <v>5</v>
      </c>
      <c r="W127" s="35">
        <v>40</v>
      </c>
      <c r="X127" s="35">
        <v>-35</v>
      </c>
      <c r="Y127" s="94"/>
      <c r="Z127" s="35">
        <v>2</v>
      </c>
      <c r="AA127" s="35">
        <v>25</v>
      </c>
      <c r="AB127" s="35">
        <v>-23</v>
      </c>
      <c r="AC127" s="95"/>
      <c r="AD127" s="35"/>
      <c r="AE127" s="35"/>
      <c r="AF127" s="34"/>
      <c r="AG127" s="96">
        <v>1</v>
      </c>
      <c r="AH127" s="76">
        <v>0</v>
      </c>
      <c r="AI127" s="95">
        <f t="shared" si="9"/>
        <v>2</v>
      </c>
      <c r="AJ127" s="77">
        <f t="shared" si="8"/>
        <v>722</v>
      </c>
      <c r="AO127" s="1"/>
      <c r="AP127" s="1"/>
      <c r="AQ127" s="1"/>
    </row>
    <row r="128" spans="1:47" ht="16.5" customHeight="1">
      <c r="A128" s="3">
        <v>121</v>
      </c>
      <c r="B128" s="29" t="s">
        <v>507</v>
      </c>
      <c r="C128" s="6">
        <v>7506306204270</v>
      </c>
      <c r="D128" s="9">
        <v>67185579</v>
      </c>
      <c r="E128" s="8" t="s">
        <v>62</v>
      </c>
      <c r="F128" s="9" t="s">
        <v>1</v>
      </c>
      <c r="G128" s="10" t="s">
        <v>241</v>
      </c>
      <c r="H128" s="8">
        <v>12</v>
      </c>
      <c r="I128" s="9" t="s">
        <v>3</v>
      </c>
      <c r="J128" s="9">
        <v>16</v>
      </c>
      <c r="K128" s="69">
        <v>22.5625</v>
      </c>
      <c r="L128" s="70"/>
      <c r="M128" s="69">
        <v>361</v>
      </c>
      <c r="N128" s="35">
        <v>4</v>
      </c>
      <c r="O128" s="35">
        <v>41</v>
      </c>
      <c r="P128" s="35">
        <v>-37</v>
      </c>
      <c r="Q128" s="94"/>
      <c r="R128" s="35">
        <v>8</v>
      </c>
      <c r="S128" s="35">
        <v>13</v>
      </c>
      <c r="T128" s="35">
        <v>-5</v>
      </c>
      <c r="U128" s="95">
        <v>1</v>
      </c>
      <c r="V128" s="35">
        <v>6</v>
      </c>
      <c r="W128" s="35">
        <v>20</v>
      </c>
      <c r="X128" s="35">
        <v>-14</v>
      </c>
      <c r="Y128" s="94"/>
      <c r="Z128" s="35">
        <v>10</v>
      </c>
      <c r="AA128" s="35">
        <v>30</v>
      </c>
      <c r="AB128" s="35">
        <v>-20</v>
      </c>
      <c r="AC128" s="95"/>
      <c r="AD128" s="35"/>
      <c r="AE128" s="35"/>
      <c r="AF128" s="34"/>
      <c r="AG128" s="96">
        <v>1</v>
      </c>
      <c r="AH128" s="76">
        <v>16</v>
      </c>
      <c r="AI128" s="95">
        <f t="shared" si="9"/>
        <v>2</v>
      </c>
      <c r="AJ128" s="77">
        <f t="shared" si="8"/>
        <v>722</v>
      </c>
      <c r="AO128" s="1"/>
      <c r="AP128" s="1"/>
      <c r="AQ128" s="1"/>
    </row>
    <row r="129" spans="1:46" ht="16.5" customHeight="1">
      <c r="A129" s="3">
        <v>122</v>
      </c>
      <c r="B129" s="29" t="s">
        <v>507</v>
      </c>
      <c r="C129" s="6">
        <v>7506306204287</v>
      </c>
      <c r="D129" s="9">
        <v>67185580</v>
      </c>
      <c r="E129" s="8" t="s">
        <v>62</v>
      </c>
      <c r="F129" s="9" t="s">
        <v>1</v>
      </c>
      <c r="G129" s="10" t="s">
        <v>242</v>
      </c>
      <c r="H129" s="8">
        <v>12</v>
      </c>
      <c r="I129" s="9" t="s">
        <v>3</v>
      </c>
      <c r="J129" s="9">
        <v>16</v>
      </c>
      <c r="K129" s="69">
        <v>22.5625</v>
      </c>
      <c r="L129" s="70"/>
      <c r="M129" s="69">
        <f>J129*K129</f>
        <v>361</v>
      </c>
      <c r="N129" s="35">
        <v>2</v>
      </c>
      <c r="O129" s="35">
        <v>18</v>
      </c>
      <c r="P129" s="35">
        <v>-16</v>
      </c>
      <c r="Q129" s="94"/>
      <c r="R129" s="35">
        <v>1</v>
      </c>
      <c r="S129" s="35">
        <v>25</v>
      </c>
      <c r="T129" s="35">
        <v>-24</v>
      </c>
      <c r="U129" s="94"/>
      <c r="V129" s="35">
        <v>8</v>
      </c>
      <c r="W129" s="35">
        <v>21</v>
      </c>
      <c r="X129" s="35">
        <v>-13</v>
      </c>
      <c r="Y129" s="94"/>
      <c r="Z129" s="35">
        <v>4</v>
      </c>
      <c r="AA129" s="35">
        <v>34</v>
      </c>
      <c r="AB129" s="35">
        <v>-30</v>
      </c>
      <c r="AC129" s="95"/>
      <c r="AD129" s="35"/>
      <c r="AE129" s="35"/>
      <c r="AF129" s="34"/>
      <c r="AG129" s="96">
        <v>1</v>
      </c>
      <c r="AH129" s="76">
        <v>16</v>
      </c>
      <c r="AI129" s="95">
        <f t="shared" si="9"/>
        <v>1</v>
      </c>
      <c r="AJ129" s="77">
        <f t="shared" si="8"/>
        <v>361</v>
      </c>
      <c r="AO129" s="1"/>
      <c r="AP129" s="1"/>
      <c r="AQ129" s="1"/>
    </row>
    <row r="130" spans="1:46" s="1" customFormat="1" ht="16.5" customHeight="1">
      <c r="A130" s="3">
        <v>123</v>
      </c>
      <c r="B130" s="29" t="s">
        <v>507</v>
      </c>
      <c r="C130" s="6">
        <v>7506306204294</v>
      </c>
      <c r="D130" s="9">
        <v>67185582</v>
      </c>
      <c r="E130" s="8" t="s">
        <v>62</v>
      </c>
      <c r="F130" s="9" t="s">
        <v>1</v>
      </c>
      <c r="G130" s="10" t="s">
        <v>243</v>
      </c>
      <c r="H130" s="8">
        <v>12</v>
      </c>
      <c r="I130" s="9" t="s">
        <v>3</v>
      </c>
      <c r="J130" s="9">
        <v>16</v>
      </c>
      <c r="K130" s="69">
        <v>22.5625</v>
      </c>
      <c r="L130" s="70"/>
      <c r="M130" s="69">
        <f>J130*K130</f>
        <v>361</v>
      </c>
      <c r="N130" s="35">
        <v>1</v>
      </c>
      <c r="O130" s="35">
        <v>25</v>
      </c>
      <c r="P130" s="35">
        <v>-24</v>
      </c>
      <c r="Q130" s="94"/>
      <c r="R130" s="35">
        <v>1</v>
      </c>
      <c r="S130" s="35">
        <v>43</v>
      </c>
      <c r="T130" s="35">
        <v>-42</v>
      </c>
      <c r="U130" s="94"/>
      <c r="V130" s="35">
        <v>3</v>
      </c>
      <c r="W130" s="35">
        <v>38</v>
      </c>
      <c r="X130" s="35">
        <v>-35</v>
      </c>
      <c r="Y130" s="94"/>
      <c r="Z130" s="35"/>
      <c r="AA130" s="35">
        <v>25</v>
      </c>
      <c r="AB130" s="35">
        <v>-25</v>
      </c>
      <c r="AC130" s="95"/>
      <c r="AD130" s="35"/>
      <c r="AE130" s="35"/>
      <c r="AF130" s="34"/>
      <c r="AG130" s="96">
        <v>1</v>
      </c>
      <c r="AH130" s="76">
        <v>16</v>
      </c>
      <c r="AI130" s="95">
        <f t="shared" si="9"/>
        <v>1</v>
      </c>
      <c r="AJ130" s="77">
        <f t="shared" si="8"/>
        <v>361</v>
      </c>
      <c r="AK130" s="16"/>
      <c r="AL130" s="15"/>
      <c r="AM130" s="15"/>
      <c r="AN130" s="15"/>
      <c r="AP130" s="15"/>
      <c r="AQ130" s="15"/>
      <c r="AR130" s="15"/>
      <c r="AS130" s="15"/>
      <c r="AT130" s="15"/>
    </row>
    <row r="131" spans="1:46" ht="16.5" customHeight="1">
      <c r="A131" s="3">
        <v>124</v>
      </c>
      <c r="B131" s="29" t="s">
        <v>507</v>
      </c>
      <c r="C131" s="38" t="str">
        <f>"7501056355593"</f>
        <v>7501056355593</v>
      </c>
      <c r="D131" s="7">
        <v>67186135</v>
      </c>
      <c r="E131" s="8" t="s">
        <v>62</v>
      </c>
      <c r="F131" s="9"/>
      <c r="G131" s="10" t="s">
        <v>527</v>
      </c>
      <c r="H131" s="8">
        <v>12</v>
      </c>
      <c r="I131" s="9" t="s">
        <v>3</v>
      </c>
      <c r="J131" s="9">
        <v>16</v>
      </c>
      <c r="K131" s="69">
        <v>22.5625</v>
      </c>
      <c r="L131" s="70"/>
      <c r="M131" s="69">
        <f>J131*K131</f>
        <v>361</v>
      </c>
      <c r="N131" s="35"/>
      <c r="O131" s="35">
        <v>48</v>
      </c>
      <c r="P131" s="35">
        <v>-48</v>
      </c>
      <c r="Q131" s="94"/>
      <c r="R131" s="35"/>
      <c r="S131" s="35">
        <v>16</v>
      </c>
      <c r="T131" s="35">
        <v>-16</v>
      </c>
      <c r="U131" s="94"/>
      <c r="V131" s="35"/>
      <c r="W131" s="35">
        <v>0</v>
      </c>
      <c r="X131" s="35">
        <v>0</v>
      </c>
      <c r="Y131" s="94"/>
      <c r="Z131" s="35">
        <v>15</v>
      </c>
      <c r="AA131" s="35">
        <v>16</v>
      </c>
      <c r="AB131" s="35">
        <v>-1</v>
      </c>
      <c r="AC131" s="95">
        <v>1</v>
      </c>
      <c r="AD131" s="35"/>
      <c r="AE131" s="35"/>
      <c r="AF131" s="34"/>
      <c r="AG131" s="96">
        <v>2</v>
      </c>
      <c r="AH131" s="76">
        <v>0</v>
      </c>
      <c r="AI131" s="95">
        <f t="shared" si="9"/>
        <v>3</v>
      </c>
      <c r="AJ131" s="77">
        <f t="shared" si="8"/>
        <v>1083</v>
      </c>
      <c r="AP131" s="1"/>
      <c r="AQ131" s="1"/>
    </row>
    <row r="132" spans="1:46" ht="16.5" customHeight="1">
      <c r="A132" s="3">
        <v>125</v>
      </c>
      <c r="B132" s="29" t="s">
        <v>507</v>
      </c>
      <c r="C132" s="38" t="str">
        <f>"7501056359102"</f>
        <v>7501056359102</v>
      </c>
      <c r="D132" s="9"/>
      <c r="E132" s="8" t="s">
        <v>62</v>
      </c>
      <c r="F132" s="9"/>
      <c r="G132" s="10" t="s">
        <v>528</v>
      </c>
      <c r="H132" s="8">
        <v>12</v>
      </c>
      <c r="I132" s="9" t="s">
        <v>3</v>
      </c>
      <c r="J132" s="9">
        <v>16</v>
      </c>
      <c r="K132" s="69">
        <v>22.5625</v>
      </c>
      <c r="L132" s="70"/>
      <c r="M132" s="69">
        <f>J132*K132</f>
        <v>361</v>
      </c>
      <c r="N132" s="35">
        <v>4</v>
      </c>
      <c r="O132" s="35">
        <v>19</v>
      </c>
      <c r="P132" s="35">
        <v>-15</v>
      </c>
      <c r="Q132" s="94"/>
      <c r="R132" s="35">
        <v>6</v>
      </c>
      <c r="S132" s="35">
        <v>5</v>
      </c>
      <c r="T132" s="35">
        <v>1</v>
      </c>
      <c r="U132" s="95">
        <v>1</v>
      </c>
      <c r="V132" s="35">
        <v>4</v>
      </c>
      <c r="W132" s="35">
        <v>20</v>
      </c>
      <c r="X132" s="35">
        <v>-16</v>
      </c>
      <c r="Y132" s="94"/>
      <c r="Z132" s="35">
        <v>4</v>
      </c>
      <c r="AA132" s="35">
        <v>25</v>
      </c>
      <c r="AB132" s="35">
        <v>-21</v>
      </c>
      <c r="AC132" s="95"/>
      <c r="AD132" s="35"/>
      <c r="AE132" s="35"/>
      <c r="AF132" s="34"/>
      <c r="AG132" s="96">
        <v>2</v>
      </c>
      <c r="AH132" s="76">
        <v>0</v>
      </c>
      <c r="AI132" s="95">
        <f t="shared" si="9"/>
        <v>3</v>
      </c>
      <c r="AJ132" s="77">
        <f t="shared" si="8"/>
        <v>1083</v>
      </c>
      <c r="AP132" s="1"/>
      <c r="AQ132" s="1"/>
      <c r="AT132" s="4"/>
    </row>
    <row r="133" spans="1:46" ht="16.5" hidden="1" customHeight="1">
      <c r="A133" s="3">
        <v>126</v>
      </c>
      <c r="B133" s="29" t="s">
        <v>520</v>
      </c>
      <c r="C133" s="58" t="s">
        <v>494</v>
      </c>
      <c r="D133" s="23"/>
      <c r="E133" s="23"/>
      <c r="F133" s="23"/>
      <c r="G133" s="24"/>
      <c r="H133" s="23"/>
      <c r="I133" s="23"/>
      <c r="J133" s="34" t="s">
        <v>520</v>
      </c>
      <c r="K133" s="34" t="s">
        <v>520</v>
      </c>
      <c r="L133" s="70"/>
      <c r="M133" s="34" t="s">
        <v>520</v>
      </c>
      <c r="N133" s="34"/>
      <c r="O133" s="34"/>
      <c r="P133" s="34"/>
      <c r="Q133" s="83"/>
      <c r="R133" s="35"/>
      <c r="S133" s="35"/>
      <c r="T133" s="35"/>
      <c r="U133" s="83"/>
      <c r="V133" s="35"/>
      <c r="W133" s="35"/>
      <c r="X133" s="35"/>
      <c r="Y133" s="83"/>
      <c r="Z133" s="35"/>
      <c r="AA133" s="35"/>
      <c r="AB133" s="35"/>
      <c r="AC133" s="83"/>
      <c r="AD133" s="39"/>
      <c r="AE133" s="39"/>
      <c r="AF133" s="39"/>
      <c r="AG133" s="83"/>
      <c r="AH133" s="39"/>
      <c r="AI133" s="83"/>
      <c r="AJ133" s="77" t="s">
        <v>520</v>
      </c>
      <c r="AO133" s="4"/>
    </row>
    <row r="134" spans="1:46" ht="16.5" hidden="1" customHeight="1">
      <c r="A134" s="3">
        <v>127</v>
      </c>
      <c r="B134" s="29" t="s">
        <v>503</v>
      </c>
      <c r="C134" s="6">
        <v>7791293038650</v>
      </c>
      <c r="D134" s="9">
        <v>67838708</v>
      </c>
      <c r="E134" s="8" t="s">
        <v>0</v>
      </c>
      <c r="F134" s="9" t="s">
        <v>1</v>
      </c>
      <c r="G134" s="10" t="s">
        <v>544</v>
      </c>
      <c r="H134" s="8">
        <v>55</v>
      </c>
      <c r="I134" s="9" t="s">
        <v>45</v>
      </c>
      <c r="J134" s="9">
        <v>12</v>
      </c>
      <c r="K134" s="69">
        <v>18.829999999999998</v>
      </c>
      <c r="L134" s="70"/>
      <c r="M134" s="69">
        <f>K134*12</f>
        <v>225.95999999999998</v>
      </c>
      <c r="N134" s="35"/>
      <c r="O134" s="35"/>
      <c r="P134" s="35"/>
      <c r="Q134" s="83"/>
      <c r="R134" s="35"/>
      <c r="S134" s="35"/>
      <c r="T134" s="35"/>
      <c r="U134" s="83"/>
      <c r="V134" s="35"/>
      <c r="W134" s="35"/>
      <c r="X134" s="35"/>
      <c r="Y134" s="83"/>
      <c r="Z134" s="35"/>
      <c r="AA134" s="35"/>
      <c r="AB134" s="35"/>
      <c r="AC134" s="83"/>
      <c r="AD134" s="39"/>
      <c r="AE134" s="39"/>
      <c r="AF134" s="39"/>
      <c r="AG134" s="83"/>
      <c r="AH134" s="39"/>
      <c r="AI134" s="83"/>
      <c r="AJ134" s="77">
        <f t="shared" ref="AJ134:AJ165" si="10">AI134*M134</f>
        <v>0</v>
      </c>
      <c r="AO134" s="1"/>
      <c r="AR134" s="1"/>
      <c r="AS134" s="1"/>
      <c r="AT134" s="1"/>
    </row>
    <row r="135" spans="1:46" ht="16.5" hidden="1" customHeight="1">
      <c r="A135" s="3">
        <v>128</v>
      </c>
      <c r="B135" s="29" t="s">
        <v>557</v>
      </c>
      <c r="C135" s="6">
        <v>7791293038667</v>
      </c>
      <c r="D135" s="9">
        <v>67838707</v>
      </c>
      <c r="E135" s="8" t="s">
        <v>0</v>
      </c>
      <c r="F135" s="9" t="s">
        <v>1</v>
      </c>
      <c r="G135" s="10" t="s">
        <v>545</v>
      </c>
      <c r="H135" s="8">
        <v>55</v>
      </c>
      <c r="I135" s="9" t="s">
        <v>45</v>
      </c>
      <c r="J135" s="9">
        <v>12</v>
      </c>
      <c r="K135" s="69">
        <v>18.829999999999998</v>
      </c>
      <c r="L135" s="70"/>
      <c r="M135" s="69">
        <f>K135*12</f>
        <v>225.95999999999998</v>
      </c>
      <c r="N135" s="35"/>
      <c r="O135" s="35"/>
      <c r="P135" s="35"/>
      <c r="Q135" s="83"/>
      <c r="R135" s="35"/>
      <c r="S135" s="35"/>
      <c r="T135" s="35"/>
      <c r="U135" s="83"/>
      <c r="V135" s="35"/>
      <c r="W135" s="35"/>
      <c r="X135" s="35"/>
      <c r="Y135" s="83"/>
      <c r="Z135" s="35"/>
      <c r="AA135" s="35"/>
      <c r="AB135" s="35"/>
      <c r="AC135" s="83"/>
      <c r="AD135" s="39"/>
      <c r="AE135" s="39"/>
      <c r="AF135" s="39"/>
      <c r="AG135" s="83"/>
      <c r="AH135" s="39"/>
      <c r="AI135" s="83"/>
      <c r="AJ135" s="77">
        <f t="shared" si="10"/>
        <v>0</v>
      </c>
      <c r="AO135" s="1"/>
    </row>
    <row r="136" spans="1:46" ht="16.5" customHeight="1">
      <c r="A136" s="3">
        <v>129</v>
      </c>
      <c r="B136" s="29" t="s">
        <v>503</v>
      </c>
      <c r="C136" s="6">
        <v>78924345</v>
      </c>
      <c r="D136" s="9">
        <v>67622624</v>
      </c>
      <c r="E136" s="8" t="s">
        <v>0</v>
      </c>
      <c r="F136" s="9" t="s">
        <v>1</v>
      </c>
      <c r="G136" s="10" t="s">
        <v>55</v>
      </c>
      <c r="H136" s="8">
        <v>53</v>
      </c>
      <c r="I136" s="9" t="s">
        <v>3</v>
      </c>
      <c r="J136" s="9">
        <v>12</v>
      </c>
      <c r="K136" s="69">
        <v>20.166666666666668</v>
      </c>
      <c r="L136" s="70"/>
      <c r="M136" s="69">
        <v>242</v>
      </c>
      <c r="N136" s="35">
        <v>24</v>
      </c>
      <c r="O136" s="35">
        <v>18</v>
      </c>
      <c r="P136" s="35">
        <v>6</v>
      </c>
      <c r="Q136" s="94">
        <f>P136/J136</f>
        <v>0.5</v>
      </c>
      <c r="R136" s="35">
        <v>11</v>
      </c>
      <c r="S136" s="35">
        <v>16</v>
      </c>
      <c r="T136" s="35">
        <v>-5</v>
      </c>
      <c r="U136" s="95">
        <v>1</v>
      </c>
      <c r="V136" s="35">
        <v>7</v>
      </c>
      <c r="W136" s="35">
        <v>0</v>
      </c>
      <c r="X136" s="35">
        <v>7</v>
      </c>
      <c r="Y136" s="94">
        <v>1</v>
      </c>
      <c r="Z136" s="35">
        <v>17</v>
      </c>
      <c r="AA136" s="35">
        <v>7</v>
      </c>
      <c r="AB136" s="35">
        <v>10</v>
      </c>
      <c r="AC136" s="95">
        <v>1</v>
      </c>
      <c r="AD136" s="35"/>
      <c r="AE136" s="35"/>
      <c r="AF136" s="34"/>
      <c r="AG136" s="96">
        <v>0</v>
      </c>
      <c r="AH136" s="76">
        <v>36</v>
      </c>
      <c r="AI136" s="95">
        <f>Q136+U136+Y136+AC136+AG136</f>
        <v>3.5</v>
      </c>
      <c r="AJ136" s="77">
        <f t="shared" si="10"/>
        <v>847</v>
      </c>
      <c r="AO136" s="2"/>
      <c r="AR136" s="1"/>
      <c r="AS136" s="1"/>
      <c r="AT136" s="1"/>
    </row>
    <row r="137" spans="1:46" ht="16.5" customHeight="1">
      <c r="A137" s="3">
        <v>130</v>
      </c>
      <c r="B137" s="29" t="s">
        <v>514</v>
      </c>
      <c r="C137" s="6">
        <v>78926523</v>
      </c>
      <c r="D137" s="9">
        <v>84150754</v>
      </c>
      <c r="E137" s="8" t="s">
        <v>0</v>
      </c>
      <c r="F137" s="9" t="s">
        <v>1</v>
      </c>
      <c r="G137" s="10" t="s">
        <v>57</v>
      </c>
      <c r="H137" s="8">
        <v>53</v>
      </c>
      <c r="I137" s="9" t="s">
        <v>3</v>
      </c>
      <c r="J137" s="9">
        <v>12</v>
      </c>
      <c r="K137" s="69">
        <v>20.166666666666668</v>
      </c>
      <c r="L137" s="70"/>
      <c r="M137" s="69">
        <v>242</v>
      </c>
      <c r="N137" s="35">
        <v>54</v>
      </c>
      <c r="O137" s="35">
        <v>24</v>
      </c>
      <c r="P137" s="35">
        <v>30</v>
      </c>
      <c r="Q137" s="94">
        <f>P137/J137</f>
        <v>2.5</v>
      </c>
      <c r="R137" s="35">
        <v>43</v>
      </c>
      <c r="S137" s="35">
        <v>32</v>
      </c>
      <c r="T137" s="35">
        <v>11</v>
      </c>
      <c r="U137" s="95">
        <v>1</v>
      </c>
      <c r="V137" s="35">
        <v>38</v>
      </c>
      <c r="W137" s="35">
        <v>15</v>
      </c>
      <c r="X137" s="35">
        <v>23</v>
      </c>
      <c r="Y137" s="94">
        <v>2</v>
      </c>
      <c r="Z137" s="35">
        <v>31</v>
      </c>
      <c r="AA137" s="35">
        <v>49</v>
      </c>
      <c r="AB137" s="35">
        <v>-18</v>
      </c>
      <c r="AC137" s="95"/>
      <c r="AD137" s="35"/>
      <c r="AE137" s="35"/>
      <c r="AF137" s="34"/>
      <c r="AG137" s="96">
        <v>0</v>
      </c>
      <c r="AH137" s="76">
        <v>36</v>
      </c>
      <c r="AI137" s="95">
        <f>Q137+U137+Y137+AC137+AG137</f>
        <v>5.5</v>
      </c>
      <c r="AJ137" s="77">
        <f t="shared" si="10"/>
        <v>1331</v>
      </c>
      <c r="AO137" s="1"/>
      <c r="AR137" s="1"/>
      <c r="AS137" s="1"/>
      <c r="AT137" s="1"/>
    </row>
    <row r="138" spans="1:46" ht="16.5" customHeight="1">
      <c r="A138" s="3">
        <v>131</v>
      </c>
      <c r="B138" s="29" t="s">
        <v>515</v>
      </c>
      <c r="C138" s="6">
        <v>78929371</v>
      </c>
      <c r="D138" s="9">
        <v>84150759</v>
      </c>
      <c r="E138" s="8" t="s">
        <v>0</v>
      </c>
      <c r="F138" s="9" t="s">
        <v>1</v>
      </c>
      <c r="G138" s="10" t="s">
        <v>59</v>
      </c>
      <c r="H138" s="8">
        <v>53</v>
      </c>
      <c r="I138" s="9" t="s">
        <v>3</v>
      </c>
      <c r="J138" s="9">
        <v>12</v>
      </c>
      <c r="K138" s="69">
        <v>20.166666666666668</v>
      </c>
      <c r="L138" s="70"/>
      <c r="M138" s="69">
        <v>242</v>
      </c>
      <c r="N138" s="35">
        <v>16</v>
      </c>
      <c r="O138" s="35">
        <v>17</v>
      </c>
      <c r="P138" s="35">
        <v>-1</v>
      </c>
      <c r="Q138" s="94">
        <v>1</v>
      </c>
      <c r="R138" s="35">
        <v>10</v>
      </c>
      <c r="S138" s="35">
        <v>16</v>
      </c>
      <c r="T138" s="35">
        <v>-6</v>
      </c>
      <c r="U138" s="95">
        <v>1</v>
      </c>
      <c r="V138" s="35"/>
      <c r="W138" s="35">
        <v>0</v>
      </c>
      <c r="X138" s="35">
        <v>0</v>
      </c>
      <c r="Y138" s="94"/>
      <c r="Z138" s="35">
        <v>13</v>
      </c>
      <c r="AA138" s="35">
        <v>9</v>
      </c>
      <c r="AB138" s="35">
        <v>4</v>
      </c>
      <c r="AC138" s="95">
        <v>1</v>
      </c>
      <c r="AD138" s="35"/>
      <c r="AE138" s="35"/>
      <c r="AF138" s="34"/>
      <c r="AG138" s="96">
        <v>0</v>
      </c>
      <c r="AH138" s="76">
        <v>12</v>
      </c>
      <c r="AI138" s="95">
        <f>Q138+U138+Y138+AC138+AG138</f>
        <v>3</v>
      </c>
      <c r="AJ138" s="77">
        <f t="shared" si="10"/>
        <v>726</v>
      </c>
      <c r="AO138" s="2"/>
      <c r="AR138" s="1"/>
      <c r="AS138" s="1"/>
      <c r="AT138" s="1"/>
    </row>
    <row r="139" spans="1:46" ht="16.5" customHeight="1">
      <c r="A139" s="3">
        <v>132</v>
      </c>
      <c r="B139" s="29" t="s">
        <v>514</v>
      </c>
      <c r="C139" s="6">
        <v>78924338</v>
      </c>
      <c r="D139" s="9">
        <v>84150861</v>
      </c>
      <c r="E139" s="8" t="s">
        <v>0</v>
      </c>
      <c r="F139" s="9" t="s">
        <v>1</v>
      </c>
      <c r="G139" s="10" t="s">
        <v>54</v>
      </c>
      <c r="H139" s="8">
        <v>53</v>
      </c>
      <c r="I139" s="9" t="s">
        <v>3</v>
      </c>
      <c r="J139" s="9">
        <v>12</v>
      </c>
      <c r="K139" s="69">
        <v>20.166666666666668</v>
      </c>
      <c r="L139" s="70"/>
      <c r="M139" s="69">
        <v>242</v>
      </c>
      <c r="N139" s="67">
        <v>64</v>
      </c>
      <c r="O139" s="67">
        <v>25</v>
      </c>
      <c r="P139" s="67">
        <v>39</v>
      </c>
      <c r="Q139" s="94">
        <f>P139/J139</f>
        <v>3.25</v>
      </c>
      <c r="R139" s="67">
        <v>78</v>
      </c>
      <c r="S139" s="67">
        <v>17</v>
      </c>
      <c r="T139" s="67">
        <v>61</v>
      </c>
      <c r="U139" s="95">
        <v>5</v>
      </c>
      <c r="V139" s="67">
        <v>44</v>
      </c>
      <c r="W139" s="67">
        <v>10</v>
      </c>
      <c r="X139" s="67">
        <v>34</v>
      </c>
      <c r="Y139" s="94">
        <v>3</v>
      </c>
      <c r="Z139" s="67">
        <v>46</v>
      </c>
      <c r="AA139" s="67">
        <v>39</v>
      </c>
      <c r="AB139" s="67">
        <v>7</v>
      </c>
      <c r="AC139" s="95">
        <v>1</v>
      </c>
      <c r="AD139" s="67"/>
      <c r="AE139" s="67"/>
      <c r="AF139" s="66"/>
      <c r="AG139" s="97">
        <v>0</v>
      </c>
      <c r="AH139" s="79">
        <v>48</v>
      </c>
      <c r="AI139" s="95">
        <f>Q139+U139+Y139+AC139+AG139</f>
        <v>12.25</v>
      </c>
      <c r="AJ139" s="77">
        <f t="shared" si="10"/>
        <v>2964.5</v>
      </c>
      <c r="AO139" s="2"/>
      <c r="AR139" s="1"/>
      <c r="AS139" s="1"/>
      <c r="AT139" s="1"/>
    </row>
    <row r="140" spans="1:46" ht="16.5" customHeight="1">
      <c r="A140" s="3">
        <v>133</v>
      </c>
      <c r="B140" s="29" t="s">
        <v>514</v>
      </c>
      <c r="C140" s="6">
        <v>7791293035437</v>
      </c>
      <c r="D140" s="9">
        <v>67225489</v>
      </c>
      <c r="E140" s="8" t="s">
        <v>0</v>
      </c>
      <c r="F140" s="9" t="s">
        <v>1</v>
      </c>
      <c r="G140" s="10" t="s">
        <v>446</v>
      </c>
      <c r="H140" s="8">
        <v>62.5</v>
      </c>
      <c r="I140" s="9" t="s">
        <v>3</v>
      </c>
      <c r="J140" s="9">
        <v>12</v>
      </c>
      <c r="K140" s="69">
        <v>21.75</v>
      </c>
      <c r="L140" s="70"/>
      <c r="M140" s="69">
        <v>261</v>
      </c>
      <c r="N140" s="35">
        <v>23</v>
      </c>
      <c r="O140" s="35">
        <v>16</v>
      </c>
      <c r="P140" s="35">
        <v>7</v>
      </c>
      <c r="Q140" s="94">
        <f>P140/J140</f>
        <v>0.58333333333333337</v>
      </c>
      <c r="R140" s="35">
        <v>18</v>
      </c>
      <c r="S140" s="35">
        <v>7</v>
      </c>
      <c r="T140" s="35">
        <v>11</v>
      </c>
      <c r="U140" s="95">
        <v>1</v>
      </c>
      <c r="V140" s="35">
        <v>12</v>
      </c>
      <c r="W140" s="35">
        <v>13</v>
      </c>
      <c r="X140" s="35">
        <v>-1</v>
      </c>
      <c r="Y140" s="94">
        <v>1</v>
      </c>
      <c r="Z140" s="35">
        <v>18</v>
      </c>
      <c r="AA140" s="35">
        <v>20</v>
      </c>
      <c r="AB140" s="35">
        <v>-2</v>
      </c>
      <c r="AC140" s="95">
        <v>1</v>
      </c>
      <c r="AD140" s="35"/>
      <c r="AE140" s="35"/>
      <c r="AF140" s="34"/>
      <c r="AG140" s="96">
        <v>0</v>
      </c>
      <c r="AH140" s="76">
        <v>12</v>
      </c>
      <c r="AI140" s="95">
        <f>Q140+U140+Y140+AC140+AG140</f>
        <v>3.5833333333333335</v>
      </c>
      <c r="AJ140" s="77">
        <f t="shared" si="10"/>
        <v>935.25</v>
      </c>
      <c r="AK140" s="78"/>
      <c r="AO140" s="1"/>
      <c r="AR140" s="1"/>
      <c r="AS140" s="1"/>
      <c r="AT140" s="1"/>
    </row>
    <row r="141" spans="1:46" ht="16.5" hidden="1" customHeight="1">
      <c r="A141" s="3">
        <v>134</v>
      </c>
      <c r="B141" s="29" t="s">
        <v>514</v>
      </c>
      <c r="C141" s="6">
        <v>75043315</v>
      </c>
      <c r="D141" s="9">
        <v>84132324</v>
      </c>
      <c r="E141" s="8" t="s">
        <v>0</v>
      </c>
      <c r="F141" s="9" t="s">
        <v>1</v>
      </c>
      <c r="G141" s="10" t="s">
        <v>10</v>
      </c>
      <c r="H141" s="8">
        <v>53</v>
      </c>
      <c r="I141" s="9" t="s">
        <v>3</v>
      </c>
      <c r="J141" s="9">
        <v>12</v>
      </c>
      <c r="K141" s="69">
        <v>25.583333333333332</v>
      </c>
      <c r="L141" s="70"/>
      <c r="M141" s="69">
        <v>307</v>
      </c>
      <c r="N141" s="35"/>
      <c r="O141" s="35"/>
      <c r="P141" s="35"/>
      <c r="Q141" s="83"/>
      <c r="R141" s="35"/>
      <c r="S141" s="35"/>
      <c r="T141" s="35"/>
      <c r="U141" s="83"/>
      <c r="V141" s="35"/>
      <c r="W141" s="35"/>
      <c r="X141" s="35"/>
      <c r="Y141" s="83"/>
      <c r="Z141" s="35"/>
      <c r="AA141" s="35"/>
      <c r="AB141" s="35"/>
      <c r="AC141" s="83"/>
      <c r="AD141" s="39"/>
      <c r="AE141" s="39"/>
      <c r="AF141" s="39"/>
      <c r="AG141" s="83"/>
      <c r="AH141" s="39"/>
      <c r="AI141" s="83"/>
      <c r="AJ141" s="77">
        <f t="shared" si="10"/>
        <v>0</v>
      </c>
      <c r="AL141" s="1"/>
      <c r="AM141" s="1"/>
      <c r="AN141" s="1"/>
      <c r="AO141" s="2"/>
      <c r="AR141" s="1"/>
      <c r="AS141" s="1"/>
      <c r="AT141" s="1"/>
    </row>
    <row r="142" spans="1:46" ht="16.5" hidden="1" customHeight="1">
      <c r="A142" s="3">
        <v>135</v>
      </c>
      <c r="B142" s="29" t="s">
        <v>514</v>
      </c>
      <c r="C142" s="6">
        <v>78928862</v>
      </c>
      <c r="D142" s="9">
        <v>84132041</v>
      </c>
      <c r="E142" s="8" t="s">
        <v>0</v>
      </c>
      <c r="F142" s="9" t="s">
        <v>1</v>
      </c>
      <c r="G142" s="10" t="s">
        <v>58</v>
      </c>
      <c r="H142" s="8">
        <v>53</v>
      </c>
      <c r="I142" s="9" t="s">
        <v>3</v>
      </c>
      <c r="J142" s="9">
        <v>12</v>
      </c>
      <c r="K142" s="69">
        <v>25.583333333333332</v>
      </c>
      <c r="L142" s="70"/>
      <c r="M142" s="69">
        <v>307</v>
      </c>
      <c r="N142" s="35"/>
      <c r="O142" s="35"/>
      <c r="P142" s="35"/>
      <c r="Q142" s="83"/>
      <c r="R142" s="35"/>
      <c r="S142" s="35"/>
      <c r="T142" s="35"/>
      <c r="U142" s="83"/>
      <c r="V142" s="35"/>
      <c r="W142" s="35"/>
      <c r="X142" s="35"/>
      <c r="Y142" s="83"/>
      <c r="Z142" s="35"/>
      <c r="AA142" s="35"/>
      <c r="AB142" s="35"/>
      <c r="AC142" s="83"/>
      <c r="AD142" s="39"/>
      <c r="AE142" s="39"/>
      <c r="AF142" s="39"/>
      <c r="AG142" s="83"/>
      <c r="AH142" s="39"/>
      <c r="AI142" s="83"/>
      <c r="AJ142" s="77">
        <f t="shared" si="10"/>
        <v>0</v>
      </c>
      <c r="AK142" s="65"/>
      <c r="AO142" s="1"/>
      <c r="AR142" s="1"/>
      <c r="AS142" s="1"/>
      <c r="AT142" s="1"/>
    </row>
    <row r="143" spans="1:46" ht="16.5" hidden="1" customHeight="1">
      <c r="A143" s="3">
        <v>136</v>
      </c>
      <c r="B143" s="29" t="s">
        <v>514</v>
      </c>
      <c r="C143" s="6">
        <v>78923454</v>
      </c>
      <c r="D143" s="9">
        <v>84152921</v>
      </c>
      <c r="E143" s="8" t="s">
        <v>0</v>
      </c>
      <c r="F143" s="9" t="s">
        <v>1</v>
      </c>
      <c r="G143" s="10" t="s">
        <v>53</v>
      </c>
      <c r="H143" s="8">
        <v>53</v>
      </c>
      <c r="I143" s="9" t="s">
        <v>3</v>
      </c>
      <c r="J143" s="9">
        <v>12</v>
      </c>
      <c r="K143" s="69">
        <v>25.583333333333332</v>
      </c>
      <c r="L143" s="70"/>
      <c r="M143" s="69">
        <v>307</v>
      </c>
      <c r="N143" s="35">
        <v>24</v>
      </c>
      <c r="O143" s="35">
        <v>55</v>
      </c>
      <c r="P143" s="35">
        <v>-31</v>
      </c>
      <c r="Q143" s="82"/>
      <c r="R143" s="35">
        <v>29</v>
      </c>
      <c r="S143" s="35">
        <v>49</v>
      </c>
      <c r="T143" s="35">
        <v>-20</v>
      </c>
      <c r="U143" s="82"/>
      <c r="V143" s="35">
        <v>19</v>
      </c>
      <c r="W143" s="35">
        <v>59</v>
      </c>
      <c r="X143" s="35">
        <v>-40</v>
      </c>
      <c r="Y143" s="82"/>
      <c r="Z143" s="35">
        <v>27</v>
      </c>
      <c r="AA143" s="35">
        <v>52</v>
      </c>
      <c r="AB143" s="35">
        <v>-25</v>
      </c>
      <c r="AC143" s="83"/>
      <c r="AD143" s="35"/>
      <c r="AE143" s="35"/>
      <c r="AF143" s="34"/>
      <c r="AG143" s="86">
        <v>0</v>
      </c>
      <c r="AH143" s="76">
        <v>24</v>
      </c>
      <c r="AI143" s="83"/>
      <c r="AJ143" s="77">
        <f t="shared" si="10"/>
        <v>0</v>
      </c>
      <c r="AL143" s="2"/>
      <c r="AM143" s="2"/>
      <c r="AN143" s="2"/>
      <c r="AO143" s="2"/>
    </row>
    <row r="144" spans="1:46" ht="16.5" customHeight="1">
      <c r="A144" s="3">
        <v>137</v>
      </c>
      <c r="B144" s="29" t="s">
        <v>514</v>
      </c>
      <c r="C144" s="6">
        <v>78929395</v>
      </c>
      <c r="D144" s="9">
        <v>67644985</v>
      </c>
      <c r="E144" s="8" t="s">
        <v>0</v>
      </c>
      <c r="F144" s="9" t="s">
        <v>1</v>
      </c>
      <c r="G144" s="10" t="s">
        <v>60</v>
      </c>
      <c r="H144" s="8">
        <v>53</v>
      </c>
      <c r="I144" s="9" t="s">
        <v>3</v>
      </c>
      <c r="J144" s="9">
        <v>12</v>
      </c>
      <c r="K144" s="69">
        <v>25.583333333333332</v>
      </c>
      <c r="L144" s="70"/>
      <c r="M144" s="69">
        <v>307</v>
      </c>
      <c r="N144" s="35">
        <v>20</v>
      </c>
      <c r="O144" s="35">
        <v>52</v>
      </c>
      <c r="P144" s="35">
        <v>-32</v>
      </c>
      <c r="Q144" s="94"/>
      <c r="R144" s="35">
        <v>39</v>
      </c>
      <c r="S144" s="35">
        <v>32</v>
      </c>
      <c r="T144" s="35">
        <v>7</v>
      </c>
      <c r="U144" s="95">
        <v>1</v>
      </c>
      <c r="V144" s="35">
        <v>11</v>
      </c>
      <c r="W144" s="35">
        <v>39</v>
      </c>
      <c r="X144" s="35">
        <v>-28</v>
      </c>
      <c r="Y144" s="94"/>
      <c r="Z144" s="35">
        <v>29</v>
      </c>
      <c r="AA144" s="35">
        <v>43</v>
      </c>
      <c r="AB144" s="35">
        <v>-14</v>
      </c>
      <c r="AC144" s="95"/>
      <c r="AD144" s="35"/>
      <c r="AE144" s="35"/>
      <c r="AF144" s="34"/>
      <c r="AG144" s="96">
        <v>0</v>
      </c>
      <c r="AH144" s="76">
        <v>24</v>
      </c>
      <c r="AI144" s="95">
        <f t="shared" ref="AI144:AI165" si="11">Q144+U144+Y144+AC144+AG144</f>
        <v>1</v>
      </c>
      <c r="AJ144" s="77">
        <f t="shared" si="10"/>
        <v>307</v>
      </c>
      <c r="AO144" s="1"/>
    </row>
    <row r="145" spans="1:43" ht="16.5" customHeight="1">
      <c r="A145" s="3">
        <v>138</v>
      </c>
      <c r="B145" s="29" t="s">
        <v>514</v>
      </c>
      <c r="C145" s="6">
        <v>75058852</v>
      </c>
      <c r="D145" s="9">
        <v>84171460</v>
      </c>
      <c r="E145" s="8" t="s">
        <v>0</v>
      </c>
      <c r="F145" s="9" t="s">
        <v>1</v>
      </c>
      <c r="G145" s="10" t="s">
        <v>20</v>
      </c>
      <c r="H145" s="8">
        <v>53</v>
      </c>
      <c r="I145" s="9" t="s">
        <v>3</v>
      </c>
      <c r="J145" s="9">
        <v>12</v>
      </c>
      <c r="K145" s="69">
        <v>28.083333333333332</v>
      </c>
      <c r="L145" s="70"/>
      <c r="M145" s="69">
        <v>337</v>
      </c>
      <c r="N145" s="35">
        <v>10</v>
      </c>
      <c r="O145" s="35">
        <v>11</v>
      </c>
      <c r="P145" s="35">
        <v>-1</v>
      </c>
      <c r="Q145" s="94">
        <v>1</v>
      </c>
      <c r="R145" s="35">
        <v>13</v>
      </c>
      <c r="S145" s="35">
        <v>9</v>
      </c>
      <c r="T145" s="35">
        <v>4</v>
      </c>
      <c r="U145" s="95">
        <v>1</v>
      </c>
      <c r="V145" s="35"/>
      <c r="W145" s="35">
        <v>0</v>
      </c>
      <c r="X145" s="35">
        <v>0</v>
      </c>
      <c r="Y145" s="94"/>
      <c r="Z145" s="35">
        <v>20</v>
      </c>
      <c r="AA145" s="35">
        <v>16</v>
      </c>
      <c r="AB145" s="35">
        <v>4</v>
      </c>
      <c r="AC145" s="95">
        <v>1</v>
      </c>
      <c r="AD145" s="35"/>
      <c r="AE145" s="35"/>
      <c r="AF145" s="34"/>
      <c r="AG145" s="96">
        <v>0</v>
      </c>
      <c r="AH145" s="76">
        <v>12</v>
      </c>
      <c r="AI145" s="95">
        <f t="shared" si="11"/>
        <v>3</v>
      </c>
      <c r="AJ145" s="77">
        <f t="shared" si="10"/>
        <v>1011</v>
      </c>
      <c r="AO145" s="1"/>
    </row>
    <row r="146" spans="1:43" ht="16.5" customHeight="1">
      <c r="A146" s="3">
        <v>139</v>
      </c>
      <c r="B146" s="29" t="s">
        <v>514</v>
      </c>
      <c r="C146" s="6">
        <v>78912090</v>
      </c>
      <c r="D146" s="9">
        <v>84153053</v>
      </c>
      <c r="E146" s="8" t="s">
        <v>0</v>
      </c>
      <c r="F146" s="9" t="s">
        <v>1</v>
      </c>
      <c r="G146" s="10" t="s">
        <v>52</v>
      </c>
      <c r="H146" s="8">
        <v>50</v>
      </c>
      <c r="I146" s="9" t="s">
        <v>3</v>
      </c>
      <c r="J146" s="9">
        <v>12</v>
      </c>
      <c r="K146" s="69">
        <v>29.833333333333332</v>
      </c>
      <c r="L146" s="70"/>
      <c r="M146" s="69">
        <v>358</v>
      </c>
      <c r="N146" s="35">
        <v>21</v>
      </c>
      <c r="O146" s="35">
        <v>2</v>
      </c>
      <c r="P146" s="35">
        <v>19</v>
      </c>
      <c r="Q146" s="94">
        <f>P146/J146</f>
        <v>1.5833333333333333</v>
      </c>
      <c r="R146" s="35">
        <v>15</v>
      </c>
      <c r="S146" s="35">
        <v>16</v>
      </c>
      <c r="T146" s="35">
        <v>-1</v>
      </c>
      <c r="U146" s="95">
        <v>1</v>
      </c>
      <c r="V146" s="35">
        <v>24</v>
      </c>
      <c r="W146" s="35">
        <v>7</v>
      </c>
      <c r="X146" s="35">
        <v>17</v>
      </c>
      <c r="Y146" s="94">
        <v>2</v>
      </c>
      <c r="Z146" s="35">
        <v>57</v>
      </c>
      <c r="AA146" s="35">
        <v>5</v>
      </c>
      <c r="AB146" s="35">
        <v>52</v>
      </c>
      <c r="AC146" s="95">
        <v>5</v>
      </c>
      <c r="AD146" s="35"/>
      <c r="AE146" s="35"/>
      <c r="AF146" s="34"/>
      <c r="AG146" s="96">
        <v>0</v>
      </c>
      <c r="AH146" s="76">
        <v>12</v>
      </c>
      <c r="AI146" s="95">
        <f t="shared" si="11"/>
        <v>9.5833333333333321</v>
      </c>
      <c r="AJ146" s="77">
        <f t="shared" si="10"/>
        <v>3430.833333333333</v>
      </c>
      <c r="AK146" s="78"/>
      <c r="AO146" s="2"/>
    </row>
    <row r="147" spans="1:43" ht="16.5" customHeight="1">
      <c r="A147" s="3">
        <v>140</v>
      </c>
      <c r="B147" s="29" t="s">
        <v>514</v>
      </c>
      <c r="C147" s="6">
        <v>75028978</v>
      </c>
      <c r="D147" s="9">
        <v>84152964</v>
      </c>
      <c r="E147" s="8" t="s">
        <v>0</v>
      </c>
      <c r="F147" s="9" t="s">
        <v>1</v>
      </c>
      <c r="G147" s="10" t="s">
        <v>7</v>
      </c>
      <c r="H147" s="8">
        <v>50</v>
      </c>
      <c r="I147" s="9" t="s">
        <v>3</v>
      </c>
      <c r="J147" s="9">
        <v>12</v>
      </c>
      <c r="K147" s="69">
        <v>29.833333333333332</v>
      </c>
      <c r="L147" s="70"/>
      <c r="M147" s="69">
        <v>358</v>
      </c>
      <c r="N147" s="35">
        <v>11</v>
      </c>
      <c r="O147" s="35">
        <v>12</v>
      </c>
      <c r="P147" s="35">
        <v>-1</v>
      </c>
      <c r="Q147" s="94">
        <v>1</v>
      </c>
      <c r="R147" s="35">
        <v>11</v>
      </c>
      <c r="S147" s="35">
        <v>12</v>
      </c>
      <c r="T147" s="35">
        <v>-1</v>
      </c>
      <c r="U147" s="95">
        <v>1</v>
      </c>
      <c r="V147" s="35">
        <v>15</v>
      </c>
      <c r="W147" s="35">
        <v>13</v>
      </c>
      <c r="X147" s="35">
        <v>2</v>
      </c>
      <c r="Y147" s="94">
        <v>1</v>
      </c>
      <c r="Z147" s="35">
        <v>23</v>
      </c>
      <c r="AA147" s="35">
        <v>18</v>
      </c>
      <c r="AB147" s="35">
        <v>5</v>
      </c>
      <c r="AC147" s="95">
        <v>1</v>
      </c>
      <c r="AD147" s="35"/>
      <c r="AE147" s="35"/>
      <c r="AF147" s="34"/>
      <c r="AG147" s="96">
        <v>0</v>
      </c>
      <c r="AH147" s="76">
        <v>12</v>
      </c>
      <c r="AI147" s="95">
        <f t="shared" si="11"/>
        <v>4</v>
      </c>
      <c r="AJ147" s="77">
        <f t="shared" si="10"/>
        <v>1432</v>
      </c>
      <c r="AL147" s="1"/>
      <c r="AM147" s="1"/>
      <c r="AN147" s="1"/>
      <c r="AO147" s="2"/>
    </row>
    <row r="148" spans="1:43" ht="16.5" customHeight="1">
      <c r="A148" s="3">
        <v>141</v>
      </c>
      <c r="B148" s="29" t="s">
        <v>514</v>
      </c>
      <c r="C148" s="6">
        <v>75024956</v>
      </c>
      <c r="D148" s="9">
        <v>84152967</v>
      </c>
      <c r="E148" s="8" t="s">
        <v>0</v>
      </c>
      <c r="F148" s="9" t="s">
        <v>1</v>
      </c>
      <c r="G148" s="10" t="s">
        <v>2</v>
      </c>
      <c r="H148" s="8">
        <v>50</v>
      </c>
      <c r="I148" s="9" t="s">
        <v>3</v>
      </c>
      <c r="J148" s="9">
        <v>12</v>
      </c>
      <c r="K148" s="69">
        <v>29.833333333333332</v>
      </c>
      <c r="L148" s="70"/>
      <c r="M148" s="69">
        <v>358</v>
      </c>
      <c r="N148" s="35">
        <v>31</v>
      </c>
      <c r="O148" s="35">
        <v>9</v>
      </c>
      <c r="P148" s="35">
        <v>22</v>
      </c>
      <c r="Q148" s="94">
        <f>P148/J148</f>
        <v>1.8333333333333333</v>
      </c>
      <c r="R148" s="35">
        <v>4</v>
      </c>
      <c r="S148" s="35">
        <v>45</v>
      </c>
      <c r="T148" s="35">
        <v>-41</v>
      </c>
      <c r="U148" s="94"/>
      <c r="V148" s="35">
        <v>12</v>
      </c>
      <c r="W148" s="35">
        <v>9</v>
      </c>
      <c r="X148" s="35">
        <v>3</v>
      </c>
      <c r="Y148" s="94">
        <v>1</v>
      </c>
      <c r="Z148" s="35">
        <v>48</v>
      </c>
      <c r="AA148" s="35">
        <v>14</v>
      </c>
      <c r="AB148" s="35">
        <v>34</v>
      </c>
      <c r="AC148" s="95">
        <v>3</v>
      </c>
      <c r="AD148" s="35"/>
      <c r="AE148" s="35"/>
      <c r="AF148" s="34"/>
      <c r="AG148" s="96">
        <v>0</v>
      </c>
      <c r="AH148" s="76">
        <v>12</v>
      </c>
      <c r="AI148" s="95">
        <f t="shared" si="11"/>
        <v>5.833333333333333</v>
      </c>
      <c r="AJ148" s="77">
        <f t="shared" si="10"/>
        <v>2088.333333333333</v>
      </c>
      <c r="AO148" s="2"/>
    </row>
    <row r="149" spans="1:43" ht="16.5" customHeight="1">
      <c r="A149" s="3">
        <v>142</v>
      </c>
      <c r="B149" s="29" t="s">
        <v>514</v>
      </c>
      <c r="C149" s="6">
        <v>75052461</v>
      </c>
      <c r="D149" s="9">
        <v>84153408</v>
      </c>
      <c r="E149" s="8" t="s">
        <v>0</v>
      </c>
      <c r="F149" s="9" t="s">
        <v>1</v>
      </c>
      <c r="G149" s="10" t="s">
        <v>18</v>
      </c>
      <c r="H149" s="8">
        <v>50</v>
      </c>
      <c r="I149" s="9" t="s">
        <v>3</v>
      </c>
      <c r="J149" s="9">
        <v>12</v>
      </c>
      <c r="K149" s="69">
        <v>29.833333333333332</v>
      </c>
      <c r="L149" s="70"/>
      <c r="M149" s="69">
        <v>358</v>
      </c>
      <c r="N149" s="35">
        <v>9</v>
      </c>
      <c r="O149" s="35">
        <v>10</v>
      </c>
      <c r="P149" s="35">
        <v>-1</v>
      </c>
      <c r="Q149" s="94">
        <v>1</v>
      </c>
      <c r="R149" s="35">
        <v>17</v>
      </c>
      <c r="S149" s="35">
        <v>13</v>
      </c>
      <c r="T149" s="35">
        <v>4</v>
      </c>
      <c r="U149" s="95">
        <v>1</v>
      </c>
      <c r="V149" s="35">
        <v>5</v>
      </c>
      <c r="W149" s="35">
        <v>8</v>
      </c>
      <c r="X149" s="35">
        <v>-3</v>
      </c>
      <c r="Y149" s="94">
        <v>1</v>
      </c>
      <c r="Z149" s="35">
        <v>7</v>
      </c>
      <c r="AA149" s="35">
        <v>17</v>
      </c>
      <c r="AB149" s="35">
        <v>-10</v>
      </c>
      <c r="AC149" s="95">
        <v>1</v>
      </c>
      <c r="AD149" s="35"/>
      <c r="AE149" s="35"/>
      <c r="AF149" s="34"/>
      <c r="AG149" s="96">
        <v>0</v>
      </c>
      <c r="AH149" s="76">
        <v>12</v>
      </c>
      <c r="AI149" s="95">
        <f t="shared" si="11"/>
        <v>4</v>
      </c>
      <c r="AJ149" s="77">
        <f t="shared" si="10"/>
        <v>1432</v>
      </c>
      <c r="AO149" s="1"/>
    </row>
    <row r="150" spans="1:43" ht="16.5" customHeight="1">
      <c r="A150" s="3">
        <v>143</v>
      </c>
      <c r="B150" s="29" t="s">
        <v>514</v>
      </c>
      <c r="C150" s="6">
        <v>75047856</v>
      </c>
      <c r="D150" s="9">
        <v>84153054</v>
      </c>
      <c r="E150" s="8" t="s">
        <v>0</v>
      </c>
      <c r="F150" s="9" t="s">
        <v>1</v>
      </c>
      <c r="G150" s="10" t="s">
        <v>13</v>
      </c>
      <c r="H150" s="8">
        <v>50</v>
      </c>
      <c r="I150" s="9" t="s">
        <v>3</v>
      </c>
      <c r="J150" s="9">
        <v>12</v>
      </c>
      <c r="K150" s="69">
        <v>29.833333333333332</v>
      </c>
      <c r="L150" s="70"/>
      <c r="M150" s="69">
        <v>358</v>
      </c>
      <c r="N150" s="35">
        <v>20</v>
      </c>
      <c r="O150" s="35">
        <v>1</v>
      </c>
      <c r="P150" s="35">
        <v>19</v>
      </c>
      <c r="Q150" s="94">
        <f>P150/J150</f>
        <v>1.5833333333333333</v>
      </c>
      <c r="R150" s="35">
        <v>14</v>
      </c>
      <c r="S150" s="35">
        <v>8</v>
      </c>
      <c r="T150" s="35">
        <v>6</v>
      </c>
      <c r="U150" s="95">
        <v>1</v>
      </c>
      <c r="V150" s="35"/>
      <c r="W150" s="35">
        <v>0</v>
      </c>
      <c r="X150" s="35">
        <v>0</v>
      </c>
      <c r="Y150" s="94"/>
      <c r="Z150" s="35">
        <v>24</v>
      </c>
      <c r="AA150" s="35">
        <v>15</v>
      </c>
      <c r="AB150" s="35">
        <v>9</v>
      </c>
      <c r="AC150" s="95">
        <v>1</v>
      </c>
      <c r="AD150" s="35"/>
      <c r="AE150" s="35"/>
      <c r="AF150" s="34"/>
      <c r="AG150" s="96">
        <v>0</v>
      </c>
      <c r="AH150" s="76">
        <v>12</v>
      </c>
      <c r="AI150" s="95">
        <f t="shared" si="11"/>
        <v>3.583333333333333</v>
      </c>
      <c r="AJ150" s="77">
        <f t="shared" si="10"/>
        <v>1282.8333333333333</v>
      </c>
      <c r="AO150" s="1"/>
    </row>
    <row r="151" spans="1:43" ht="16.5" customHeight="1">
      <c r="A151" s="3">
        <v>144</v>
      </c>
      <c r="B151" s="29" t="s">
        <v>514</v>
      </c>
      <c r="C151" s="6">
        <v>75058838</v>
      </c>
      <c r="D151" s="9">
        <v>84171534</v>
      </c>
      <c r="E151" s="8" t="s">
        <v>0</v>
      </c>
      <c r="F151" s="9" t="s">
        <v>1</v>
      </c>
      <c r="G151" s="10" t="s">
        <v>19</v>
      </c>
      <c r="H151" s="8">
        <v>50</v>
      </c>
      <c r="I151" s="9" t="s">
        <v>3</v>
      </c>
      <c r="J151" s="9">
        <v>12</v>
      </c>
      <c r="K151" s="69">
        <v>29.833333333333332</v>
      </c>
      <c r="L151" s="70"/>
      <c r="M151" s="69">
        <v>358</v>
      </c>
      <c r="N151" s="35">
        <v>7</v>
      </c>
      <c r="O151" s="35">
        <v>17</v>
      </c>
      <c r="P151" s="35">
        <v>-10</v>
      </c>
      <c r="Q151" s="94"/>
      <c r="R151" s="35">
        <v>20</v>
      </c>
      <c r="S151" s="35">
        <v>4</v>
      </c>
      <c r="T151" s="35">
        <v>16</v>
      </c>
      <c r="U151" s="95">
        <v>2</v>
      </c>
      <c r="V151" s="35">
        <v>4</v>
      </c>
      <c r="W151" s="35">
        <v>10</v>
      </c>
      <c r="X151" s="35">
        <v>-6</v>
      </c>
      <c r="Y151" s="94">
        <v>1</v>
      </c>
      <c r="Z151" s="35">
        <v>14</v>
      </c>
      <c r="AA151" s="35">
        <v>17</v>
      </c>
      <c r="AB151" s="35">
        <v>-3</v>
      </c>
      <c r="AC151" s="95">
        <v>1</v>
      </c>
      <c r="AD151" s="35"/>
      <c r="AE151" s="35"/>
      <c r="AF151" s="34"/>
      <c r="AG151" s="96">
        <v>0</v>
      </c>
      <c r="AH151" s="76">
        <v>12</v>
      </c>
      <c r="AI151" s="95">
        <f t="shared" si="11"/>
        <v>4</v>
      </c>
      <c r="AJ151" s="77">
        <f t="shared" si="10"/>
        <v>1432</v>
      </c>
      <c r="AO151" s="2"/>
    </row>
    <row r="152" spans="1:43" ht="16.5" customHeight="1">
      <c r="A152" s="3">
        <v>145</v>
      </c>
      <c r="B152" s="29" t="s">
        <v>514</v>
      </c>
      <c r="C152" s="6">
        <v>75062910</v>
      </c>
      <c r="D152" s="9">
        <v>67279730</v>
      </c>
      <c r="E152" s="8" t="s">
        <v>0</v>
      </c>
      <c r="F152" s="9" t="s">
        <v>1</v>
      </c>
      <c r="G152" s="10" t="s">
        <v>29</v>
      </c>
      <c r="H152" s="8">
        <v>45</v>
      </c>
      <c r="I152" s="9" t="s">
        <v>3</v>
      </c>
      <c r="J152" s="9">
        <v>12</v>
      </c>
      <c r="K152" s="69">
        <v>30.833333333333332</v>
      </c>
      <c r="L152" s="70"/>
      <c r="M152" s="69">
        <v>370</v>
      </c>
      <c r="N152" s="67">
        <v>24</v>
      </c>
      <c r="O152" s="67">
        <v>0</v>
      </c>
      <c r="P152" s="67">
        <v>24</v>
      </c>
      <c r="Q152" s="94">
        <f>P152/J152</f>
        <v>2</v>
      </c>
      <c r="R152" s="67">
        <v>26</v>
      </c>
      <c r="S152" s="67">
        <v>16</v>
      </c>
      <c r="T152" s="67">
        <v>10</v>
      </c>
      <c r="U152" s="98">
        <v>1</v>
      </c>
      <c r="V152" s="67">
        <v>20</v>
      </c>
      <c r="W152" s="67">
        <v>11</v>
      </c>
      <c r="X152" s="67">
        <v>9</v>
      </c>
      <c r="Y152" s="94">
        <v>1</v>
      </c>
      <c r="Z152" s="67">
        <v>32</v>
      </c>
      <c r="AA152" s="67">
        <v>10</v>
      </c>
      <c r="AB152" s="67">
        <v>22</v>
      </c>
      <c r="AC152" s="95">
        <v>2</v>
      </c>
      <c r="AD152" s="67"/>
      <c r="AE152" s="67"/>
      <c r="AF152" s="66"/>
      <c r="AG152" s="97">
        <v>0</v>
      </c>
      <c r="AH152" s="79">
        <v>12</v>
      </c>
      <c r="AI152" s="95">
        <f t="shared" si="11"/>
        <v>6</v>
      </c>
      <c r="AJ152" s="77">
        <f t="shared" si="10"/>
        <v>2220</v>
      </c>
      <c r="AO152" s="2"/>
    </row>
    <row r="153" spans="1:43" ht="16.5" customHeight="1">
      <c r="A153" s="3">
        <v>146</v>
      </c>
      <c r="B153" s="29" t="s">
        <v>514</v>
      </c>
      <c r="C153" s="6">
        <v>75062897</v>
      </c>
      <c r="D153" s="9">
        <v>67621525</v>
      </c>
      <c r="E153" s="8" t="s">
        <v>0</v>
      </c>
      <c r="F153" s="9" t="s">
        <v>1</v>
      </c>
      <c r="G153" s="10" t="s">
        <v>28</v>
      </c>
      <c r="H153" s="8">
        <v>45</v>
      </c>
      <c r="I153" s="9" t="s">
        <v>3</v>
      </c>
      <c r="J153" s="9">
        <v>12</v>
      </c>
      <c r="K153" s="69">
        <v>30.833333333333332</v>
      </c>
      <c r="L153" s="70"/>
      <c r="M153" s="69">
        <v>370</v>
      </c>
      <c r="N153" s="35">
        <v>17</v>
      </c>
      <c r="O153" s="35">
        <v>12</v>
      </c>
      <c r="P153" s="35">
        <v>5</v>
      </c>
      <c r="Q153" s="94">
        <v>1</v>
      </c>
      <c r="R153" s="35">
        <v>8</v>
      </c>
      <c r="S153" s="35">
        <v>24</v>
      </c>
      <c r="T153" s="35">
        <v>-16</v>
      </c>
      <c r="U153" s="94"/>
      <c r="V153" s="35">
        <v>10</v>
      </c>
      <c r="W153" s="35">
        <v>21</v>
      </c>
      <c r="X153" s="35">
        <v>-11</v>
      </c>
      <c r="Y153" s="94"/>
      <c r="Z153" s="35">
        <v>34</v>
      </c>
      <c r="AA153" s="35">
        <v>0</v>
      </c>
      <c r="AB153" s="35">
        <v>34</v>
      </c>
      <c r="AC153" s="95">
        <v>3</v>
      </c>
      <c r="AD153" s="35"/>
      <c r="AE153" s="35"/>
      <c r="AF153" s="34"/>
      <c r="AG153" s="96">
        <v>0</v>
      </c>
      <c r="AH153" s="76">
        <v>12</v>
      </c>
      <c r="AI153" s="95">
        <f t="shared" si="11"/>
        <v>4</v>
      </c>
      <c r="AJ153" s="77">
        <f t="shared" si="10"/>
        <v>1480</v>
      </c>
      <c r="AO153" s="1"/>
      <c r="AP153" s="1"/>
      <c r="AQ153" s="1"/>
    </row>
    <row r="154" spans="1:43" ht="16.5" customHeight="1">
      <c r="A154" s="3">
        <v>147</v>
      </c>
      <c r="B154" s="29" t="s">
        <v>514</v>
      </c>
      <c r="C154" s="6">
        <v>75062927</v>
      </c>
      <c r="D154" s="9">
        <v>67279748</v>
      </c>
      <c r="E154" s="8" t="s">
        <v>0</v>
      </c>
      <c r="F154" s="9" t="s">
        <v>1</v>
      </c>
      <c r="G154" s="10" t="s">
        <v>30</v>
      </c>
      <c r="H154" s="8">
        <v>45</v>
      </c>
      <c r="I154" s="9" t="s">
        <v>3</v>
      </c>
      <c r="J154" s="9">
        <v>12</v>
      </c>
      <c r="K154" s="69">
        <v>30.833333333333332</v>
      </c>
      <c r="L154" s="70"/>
      <c r="M154" s="69">
        <v>370</v>
      </c>
      <c r="N154" s="35">
        <v>18</v>
      </c>
      <c r="O154" s="35">
        <v>19</v>
      </c>
      <c r="P154" s="35">
        <v>-1</v>
      </c>
      <c r="Q154" s="94">
        <v>1</v>
      </c>
      <c r="R154" s="35">
        <v>18</v>
      </c>
      <c r="S154" s="35">
        <v>13</v>
      </c>
      <c r="T154" s="35">
        <v>5</v>
      </c>
      <c r="U154" s="95">
        <v>1</v>
      </c>
      <c r="V154" s="35">
        <v>19</v>
      </c>
      <c r="W154" s="35">
        <v>11</v>
      </c>
      <c r="X154" s="35">
        <v>8</v>
      </c>
      <c r="Y154" s="94">
        <v>1</v>
      </c>
      <c r="Z154" s="35">
        <v>38</v>
      </c>
      <c r="AA154" s="35">
        <v>14</v>
      </c>
      <c r="AB154" s="35">
        <v>24</v>
      </c>
      <c r="AC154" s="95">
        <v>2</v>
      </c>
      <c r="AD154" s="35"/>
      <c r="AE154" s="35"/>
      <c r="AF154" s="34"/>
      <c r="AG154" s="96">
        <v>0</v>
      </c>
      <c r="AH154" s="76">
        <v>12</v>
      </c>
      <c r="AI154" s="95">
        <f t="shared" si="11"/>
        <v>5</v>
      </c>
      <c r="AJ154" s="77">
        <f t="shared" si="10"/>
        <v>1850</v>
      </c>
      <c r="AO154" s="2"/>
    </row>
    <row r="155" spans="1:43" ht="16.5" customHeight="1">
      <c r="A155" s="3">
        <v>148</v>
      </c>
      <c r="B155" s="29" t="s">
        <v>514</v>
      </c>
      <c r="C155" s="6">
        <v>7791293032443</v>
      </c>
      <c r="D155" s="9">
        <v>67529879</v>
      </c>
      <c r="E155" s="8" t="s">
        <v>0</v>
      </c>
      <c r="F155" s="9" t="s">
        <v>1</v>
      </c>
      <c r="G155" s="10" t="s">
        <v>440</v>
      </c>
      <c r="H155" s="8">
        <v>90</v>
      </c>
      <c r="I155" s="9" t="s">
        <v>3</v>
      </c>
      <c r="J155" s="9">
        <v>12</v>
      </c>
      <c r="K155" s="69">
        <v>40.583333333333336</v>
      </c>
      <c r="L155" s="70"/>
      <c r="M155" s="69">
        <v>487</v>
      </c>
      <c r="N155" s="35">
        <v>9</v>
      </c>
      <c r="O155" s="35">
        <v>25</v>
      </c>
      <c r="P155" s="35">
        <v>-16</v>
      </c>
      <c r="Q155" s="94"/>
      <c r="R155" s="35">
        <v>11</v>
      </c>
      <c r="S155" s="35">
        <v>10</v>
      </c>
      <c r="T155" s="35">
        <v>1</v>
      </c>
      <c r="U155" s="95">
        <v>1</v>
      </c>
      <c r="V155" s="35">
        <v>6</v>
      </c>
      <c r="W155" s="35">
        <v>6</v>
      </c>
      <c r="X155" s="35">
        <v>0</v>
      </c>
      <c r="Y155" s="94">
        <v>1</v>
      </c>
      <c r="Z155" s="35">
        <v>18</v>
      </c>
      <c r="AA155" s="35">
        <v>34</v>
      </c>
      <c r="AB155" s="35">
        <v>-16</v>
      </c>
      <c r="AC155" s="95"/>
      <c r="AD155" s="35"/>
      <c r="AE155" s="35"/>
      <c r="AF155" s="34"/>
      <c r="AG155" s="96">
        <v>0</v>
      </c>
      <c r="AH155" s="76">
        <v>12</v>
      </c>
      <c r="AI155" s="95">
        <f t="shared" si="11"/>
        <v>2</v>
      </c>
      <c r="AJ155" s="77">
        <f t="shared" si="10"/>
        <v>974</v>
      </c>
      <c r="AO155" s="2"/>
    </row>
    <row r="156" spans="1:43" ht="16.5" customHeight="1">
      <c r="A156" s="3">
        <v>149</v>
      </c>
      <c r="B156" s="29" t="s">
        <v>514</v>
      </c>
      <c r="C156" s="6">
        <v>7791293032450</v>
      </c>
      <c r="D156" s="9">
        <v>67529878</v>
      </c>
      <c r="E156" s="8" t="s">
        <v>0</v>
      </c>
      <c r="F156" s="9" t="s">
        <v>1</v>
      </c>
      <c r="G156" s="10" t="s">
        <v>441</v>
      </c>
      <c r="H156" s="8">
        <v>90</v>
      </c>
      <c r="I156" s="9" t="s">
        <v>3</v>
      </c>
      <c r="J156" s="9">
        <v>12</v>
      </c>
      <c r="K156" s="69">
        <v>40.583333333333336</v>
      </c>
      <c r="L156" s="70"/>
      <c r="M156" s="69">
        <v>487</v>
      </c>
      <c r="N156" s="35">
        <v>4</v>
      </c>
      <c r="O156" s="35">
        <v>22</v>
      </c>
      <c r="P156" s="35">
        <v>-18</v>
      </c>
      <c r="Q156" s="94"/>
      <c r="R156" s="35">
        <v>4</v>
      </c>
      <c r="S156" s="35">
        <v>19</v>
      </c>
      <c r="T156" s="35">
        <v>-15</v>
      </c>
      <c r="U156" s="94"/>
      <c r="V156" s="35">
        <v>6</v>
      </c>
      <c r="W156" s="35">
        <v>7</v>
      </c>
      <c r="X156" s="35">
        <v>-1</v>
      </c>
      <c r="Y156" s="94">
        <v>1</v>
      </c>
      <c r="Z156" s="35">
        <v>11</v>
      </c>
      <c r="AA156" s="35">
        <v>21</v>
      </c>
      <c r="AB156" s="35">
        <v>-10</v>
      </c>
      <c r="AC156" s="95">
        <v>1</v>
      </c>
      <c r="AD156" s="35"/>
      <c r="AE156" s="35"/>
      <c r="AF156" s="34"/>
      <c r="AG156" s="96">
        <v>0</v>
      </c>
      <c r="AH156" s="76">
        <v>12</v>
      </c>
      <c r="AI156" s="95">
        <f t="shared" si="11"/>
        <v>2</v>
      </c>
      <c r="AJ156" s="77">
        <f t="shared" si="10"/>
        <v>974</v>
      </c>
      <c r="AK156" s="78"/>
      <c r="AO156" s="1"/>
    </row>
    <row r="157" spans="1:43" ht="16.5" customHeight="1">
      <c r="A157" s="3">
        <v>150</v>
      </c>
      <c r="B157" s="29" t="s">
        <v>514</v>
      </c>
      <c r="C157" s="6">
        <v>7791293032429</v>
      </c>
      <c r="D157" s="9">
        <v>67529886</v>
      </c>
      <c r="E157" s="8" t="s">
        <v>0</v>
      </c>
      <c r="F157" s="9" t="s">
        <v>1</v>
      </c>
      <c r="G157" s="10" t="s">
        <v>438</v>
      </c>
      <c r="H157" s="8">
        <v>90</v>
      </c>
      <c r="I157" s="9" t="s">
        <v>3</v>
      </c>
      <c r="J157" s="9">
        <v>12</v>
      </c>
      <c r="K157" s="69">
        <v>40.583333333333336</v>
      </c>
      <c r="L157" s="70"/>
      <c r="M157" s="69">
        <v>487</v>
      </c>
      <c r="N157" s="35">
        <v>12</v>
      </c>
      <c r="O157" s="35">
        <v>17</v>
      </c>
      <c r="P157" s="35">
        <v>-5</v>
      </c>
      <c r="Q157" s="94">
        <v>1</v>
      </c>
      <c r="R157" s="35">
        <v>3</v>
      </c>
      <c r="S157" s="35">
        <v>21</v>
      </c>
      <c r="T157" s="35">
        <v>-18</v>
      </c>
      <c r="U157" s="94"/>
      <c r="V157" s="35"/>
      <c r="W157" s="35">
        <v>0</v>
      </c>
      <c r="X157" s="35">
        <v>0</v>
      </c>
      <c r="Y157" s="94"/>
      <c r="Z157" s="35">
        <v>20</v>
      </c>
      <c r="AA157" s="35">
        <v>22</v>
      </c>
      <c r="AB157" s="35">
        <v>-2</v>
      </c>
      <c r="AC157" s="95">
        <v>1</v>
      </c>
      <c r="AD157" s="35"/>
      <c r="AE157" s="35"/>
      <c r="AF157" s="34"/>
      <c r="AG157" s="96">
        <v>0</v>
      </c>
      <c r="AH157" s="76">
        <v>12</v>
      </c>
      <c r="AI157" s="95">
        <f t="shared" si="11"/>
        <v>2</v>
      </c>
      <c r="AJ157" s="77">
        <f t="shared" si="10"/>
        <v>974</v>
      </c>
      <c r="AL157" s="1"/>
      <c r="AM157" s="1"/>
      <c r="AN157" s="1"/>
      <c r="AO157" s="1"/>
    </row>
    <row r="158" spans="1:43" ht="16.5" customHeight="1">
      <c r="A158" s="3">
        <v>151</v>
      </c>
      <c r="B158" s="29" t="s">
        <v>514</v>
      </c>
      <c r="C158" s="6">
        <v>7791293032436</v>
      </c>
      <c r="D158" s="9">
        <v>67529885</v>
      </c>
      <c r="E158" s="8" t="s">
        <v>0</v>
      </c>
      <c r="F158" s="9" t="s">
        <v>1</v>
      </c>
      <c r="G158" s="10" t="s">
        <v>439</v>
      </c>
      <c r="H158" s="8">
        <v>90</v>
      </c>
      <c r="I158" s="9" t="s">
        <v>3</v>
      </c>
      <c r="J158" s="9">
        <v>12</v>
      </c>
      <c r="K158" s="69">
        <v>40.583333333333336</v>
      </c>
      <c r="L158" s="70"/>
      <c r="M158" s="69">
        <v>487</v>
      </c>
      <c r="N158" s="35">
        <v>17</v>
      </c>
      <c r="O158" s="35">
        <v>19</v>
      </c>
      <c r="P158" s="35">
        <v>-2</v>
      </c>
      <c r="Q158" s="94">
        <v>1</v>
      </c>
      <c r="R158" s="35">
        <v>14</v>
      </c>
      <c r="S158" s="35">
        <v>10</v>
      </c>
      <c r="T158" s="35">
        <v>4</v>
      </c>
      <c r="U158" s="95">
        <v>1</v>
      </c>
      <c r="V158" s="35">
        <v>13</v>
      </c>
      <c r="W158" s="35">
        <v>11</v>
      </c>
      <c r="X158" s="35">
        <v>2</v>
      </c>
      <c r="Y158" s="94">
        <v>1</v>
      </c>
      <c r="Z158" s="35">
        <v>23</v>
      </c>
      <c r="AA158" s="35">
        <v>11</v>
      </c>
      <c r="AB158" s="35">
        <v>12</v>
      </c>
      <c r="AC158" s="95">
        <v>1</v>
      </c>
      <c r="AD158" s="35"/>
      <c r="AE158" s="35"/>
      <c r="AF158" s="34"/>
      <c r="AG158" s="96">
        <v>0</v>
      </c>
      <c r="AH158" s="76">
        <v>12</v>
      </c>
      <c r="AI158" s="95">
        <f t="shared" si="11"/>
        <v>4</v>
      </c>
      <c r="AJ158" s="77">
        <f t="shared" si="10"/>
        <v>1948</v>
      </c>
      <c r="AK158" s="75"/>
      <c r="AO158" s="1"/>
    </row>
    <row r="159" spans="1:43" ht="16.5" customHeight="1">
      <c r="A159" s="3">
        <v>152</v>
      </c>
      <c r="B159" s="29" t="s">
        <v>514</v>
      </c>
      <c r="C159" s="6">
        <v>7791293032412</v>
      </c>
      <c r="D159" s="9">
        <v>67529882</v>
      </c>
      <c r="E159" s="8" t="s">
        <v>0</v>
      </c>
      <c r="F159" s="9" t="s">
        <v>1</v>
      </c>
      <c r="G159" s="10" t="s">
        <v>437</v>
      </c>
      <c r="H159" s="8">
        <v>90</v>
      </c>
      <c r="I159" s="9" t="s">
        <v>3</v>
      </c>
      <c r="J159" s="9">
        <v>12</v>
      </c>
      <c r="K159" s="69">
        <v>40.583333333333336</v>
      </c>
      <c r="L159" s="70"/>
      <c r="M159" s="69">
        <v>487</v>
      </c>
      <c r="N159" s="35">
        <v>13</v>
      </c>
      <c r="O159" s="35">
        <v>24</v>
      </c>
      <c r="P159" s="35">
        <v>-11</v>
      </c>
      <c r="Q159" s="94"/>
      <c r="R159" s="35">
        <v>6</v>
      </c>
      <c r="S159" s="35">
        <v>19</v>
      </c>
      <c r="T159" s="35">
        <v>-13</v>
      </c>
      <c r="U159" s="94"/>
      <c r="V159" s="35">
        <v>16</v>
      </c>
      <c r="W159" s="35">
        <v>6</v>
      </c>
      <c r="X159" s="35">
        <v>10</v>
      </c>
      <c r="Y159" s="94">
        <v>1</v>
      </c>
      <c r="Z159" s="35">
        <v>34</v>
      </c>
      <c r="AA159" s="35">
        <v>0</v>
      </c>
      <c r="AB159" s="35">
        <v>34</v>
      </c>
      <c r="AC159" s="95">
        <v>3</v>
      </c>
      <c r="AD159" s="35"/>
      <c r="AE159" s="35"/>
      <c r="AF159" s="34"/>
      <c r="AG159" s="96">
        <v>0</v>
      </c>
      <c r="AH159" s="76">
        <v>12</v>
      </c>
      <c r="AI159" s="95">
        <f t="shared" si="11"/>
        <v>4</v>
      </c>
      <c r="AJ159" s="77">
        <f t="shared" si="10"/>
        <v>1948</v>
      </c>
      <c r="AL159" s="4"/>
      <c r="AM159" s="4"/>
      <c r="AN159" s="4"/>
      <c r="AO159" s="1"/>
    </row>
    <row r="160" spans="1:43" ht="16.5" customHeight="1">
      <c r="A160" s="3">
        <v>153</v>
      </c>
      <c r="B160" s="29" t="s">
        <v>514</v>
      </c>
      <c r="C160" s="6">
        <v>7791293022598</v>
      </c>
      <c r="D160" s="9">
        <v>84160216</v>
      </c>
      <c r="E160" s="8" t="s">
        <v>0</v>
      </c>
      <c r="F160" s="9" t="s">
        <v>424</v>
      </c>
      <c r="G160" s="10" t="s">
        <v>425</v>
      </c>
      <c r="H160" s="8">
        <v>90</v>
      </c>
      <c r="I160" s="9" t="s">
        <v>3</v>
      </c>
      <c r="J160" s="9">
        <v>12</v>
      </c>
      <c r="K160" s="69">
        <v>42.583333333333336</v>
      </c>
      <c r="L160" s="70"/>
      <c r="M160" s="69">
        <v>511</v>
      </c>
      <c r="N160" s="35">
        <v>16</v>
      </c>
      <c r="O160" s="35">
        <v>15</v>
      </c>
      <c r="P160" s="35">
        <v>1</v>
      </c>
      <c r="Q160" s="94">
        <v>1</v>
      </c>
      <c r="R160" s="35">
        <v>3</v>
      </c>
      <c r="S160" s="35">
        <v>27</v>
      </c>
      <c r="T160" s="35">
        <v>-24</v>
      </c>
      <c r="U160" s="94"/>
      <c r="V160" s="35">
        <v>12</v>
      </c>
      <c r="W160" s="35">
        <v>12</v>
      </c>
      <c r="X160" s="35">
        <v>0</v>
      </c>
      <c r="Y160" s="94">
        <v>1</v>
      </c>
      <c r="Z160" s="35">
        <v>25</v>
      </c>
      <c r="AA160" s="35">
        <v>14</v>
      </c>
      <c r="AB160" s="35">
        <v>11</v>
      </c>
      <c r="AC160" s="95">
        <v>1</v>
      </c>
      <c r="AD160" s="35"/>
      <c r="AE160" s="35"/>
      <c r="AF160" s="34"/>
      <c r="AG160" s="96">
        <v>0</v>
      </c>
      <c r="AH160" s="76">
        <v>12</v>
      </c>
      <c r="AI160" s="95">
        <f t="shared" si="11"/>
        <v>3</v>
      </c>
      <c r="AJ160" s="77">
        <f t="shared" si="10"/>
        <v>1533</v>
      </c>
      <c r="AO160" s="1"/>
      <c r="AP160" s="1"/>
      <c r="AQ160" s="1"/>
    </row>
    <row r="161" spans="1:46" s="50" customFormat="1" ht="16.5" customHeight="1">
      <c r="A161" s="3">
        <v>154</v>
      </c>
      <c r="B161" s="29" t="s">
        <v>514</v>
      </c>
      <c r="C161" s="6">
        <v>7791293025537</v>
      </c>
      <c r="D161" s="9">
        <v>84152938</v>
      </c>
      <c r="E161" s="8" t="s">
        <v>0</v>
      </c>
      <c r="F161" s="9" t="s">
        <v>1</v>
      </c>
      <c r="G161" s="10" t="s">
        <v>428</v>
      </c>
      <c r="H161" s="8">
        <v>90</v>
      </c>
      <c r="I161" s="9" t="s">
        <v>3</v>
      </c>
      <c r="J161" s="9">
        <v>12</v>
      </c>
      <c r="K161" s="69">
        <v>42.583333333333336</v>
      </c>
      <c r="L161" s="70"/>
      <c r="M161" s="69">
        <v>511</v>
      </c>
      <c r="N161" s="35">
        <v>8</v>
      </c>
      <c r="O161" s="35">
        <v>15</v>
      </c>
      <c r="P161" s="35">
        <v>-7</v>
      </c>
      <c r="Q161" s="94"/>
      <c r="R161" s="35">
        <v>3</v>
      </c>
      <c r="S161" s="35">
        <v>31</v>
      </c>
      <c r="T161" s="35">
        <v>-28</v>
      </c>
      <c r="U161" s="94"/>
      <c r="V161" s="35">
        <v>2</v>
      </c>
      <c r="W161" s="35">
        <v>10</v>
      </c>
      <c r="X161" s="35">
        <v>-8</v>
      </c>
      <c r="Y161" s="94"/>
      <c r="Z161" s="35">
        <v>8</v>
      </c>
      <c r="AA161" s="35">
        <v>16</v>
      </c>
      <c r="AB161" s="35">
        <v>-8</v>
      </c>
      <c r="AC161" s="95">
        <v>1</v>
      </c>
      <c r="AD161" s="35"/>
      <c r="AE161" s="35"/>
      <c r="AF161" s="34"/>
      <c r="AG161" s="96">
        <v>0</v>
      </c>
      <c r="AH161" s="76">
        <v>12</v>
      </c>
      <c r="AI161" s="95">
        <f t="shared" si="11"/>
        <v>1</v>
      </c>
      <c r="AJ161" s="77">
        <f t="shared" si="10"/>
        <v>511</v>
      </c>
      <c r="AK161" s="78"/>
      <c r="AL161" s="15"/>
      <c r="AM161" s="15"/>
      <c r="AN161" s="15"/>
      <c r="AO161" s="1"/>
    </row>
    <row r="162" spans="1:46" ht="16.5" customHeight="1">
      <c r="A162" s="3">
        <v>155</v>
      </c>
      <c r="B162" s="29" t="s">
        <v>514</v>
      </c>
      <c r="C162" s="6">
        <v>7791293023175</v>
      </c>
      <c r="D162" s="9">
        <v>84153024</v>
      </c>
      <c r="E162" s="8" t="s">
        <v>0</v>
      </c>
      <c r="F162" s="9" t="s">
        <v>1</v>
      </c>
      <c r="G162" s="10" t="s">
        <v>426</v>
      </c>
      <c r="H162" s="8">
        <v>90</v>
      </c>
      <c r="I162" s="9" t="s">
        <v>3</v>
      </c>
      <c r="J162" s="9">
        <v>12</v>
      </c>
      <c r="K162" s="69">
        <v>42.583333333333336</v>
      </c>
      <c r="L162" s="70"/>
      <c r="M162" s="69">
        <v>511</v>
      </c>
      <c r="N162" s="35">
        <v>1</v>
      </c>
      <c r="O162" s="35">
        <v>3</v>
      </c>
      <c r="P162" s="35">
        <v>-2</v>
      </c>
      <c r="Q162" s="94">
        <v>1</v>
      </c>
      <c r="R162" s="35">
        <v>5</v>
      </c>
      <c r="S162" s="35">
        <v>13</v>
      </c>
      <c r="T162" s="35">
        <v>-8</v>
      </c>
      <c r="U162" s="94"/>
      <c r="V162" s="35"/>
      <c r="W162" s="35">
        <v>0</v>
      </c>
      <c r="X162" s="35">
        <v>0</v>
      </c>
      <c r="Y162" s="94"/>
      <c r="Z162" s="35"/>
      <c r="AA162" s="35">
        <v>0</v>
      </c>
      <c r="AB162" s="35">
        <v>0</v>
      </c>
      <c r="AC162" s="95">
        <v>1</v>
      </c>
      <c r="AD162" s="35"/>
      <c r="AE162" s="35"/>
      <c r="AF162" s="34"/>
      <c r="AG162" s="96">
        <v>1</v>
      </c>
      <c r="AH162" s="76">
        <v>0</v>
      </c>
      <c r="AI162" s="95">
        <f t="shared" si="11"/>
        <v>3</v>
      </c>
      <c r="AJ162" s="77">
        <f t="shared" si="10"/>
        <v>1533</v>
      </c>
      <c r="AL162" s="1"/>
      <c r="AM162" s="1"/>
      <c r="AN162" s="1"/>
      <c r="AO162" s="1"/>
      <c r="AP162" s="1"/>
      <c r="AQ162" s="1"/>
    </row>
    <row r="163" spans="1:46" ht="16.5" customHeight="1">
      <c r="A163" s="3">
        <v>156</v>
      </c>
      <c r="B163" s="29" t="s">
        <v>514</v>
      </c>
      <c r="C163" s="6">
        <v>7791293022567</v>
      </c>
      <c r="D163" s="9">
        <v>84160215</v>
      </c>
      <c r="E163" s="8" t="s">
        <v>0</v>
      </c>
      <c r="F163" s="9" t="s">
        <v>1</v>
      </c>
      <c r="G163" s="10" t="s">
        <v>422</v>
      </c>
      <c r="H163" s="8">
        <v>90</v>
      </c>
      <c r="I163" s="9" t="s">
        <v>3</v>
      </c>
      <c r="J163" s="9">
        <v>12</v>
      </c>
      <c r="K163" s="69">
        <v>42.583333333333336</v>
      </c>
      <c r="L163" s="70"/>
      <c r="M163" s="69">
        <v>511</v>
      </c>
      <c r="N163" s="35">
        <v>16</v>
      </c>
      <c r="O163" s="35">
        <v>28</v>
      </c>
      <c r="P163" s="35">
        <v>-12</v>
      </c>
      <c r="Q163" s="94"/>
      <c r="R163" s="35">
        <v>6</v>
      </c>
      <c r="S163" s="35">
        <v>13</v>
      </c>
      <c r="T163" s="35">
        <v>-7</v>
      </c>
      <c r="U163" s="94"/>
      <c r="V163" s="35">
        <v>12</v>
      </c>
      <c r="W163" s="35">
        <v>17</v>
      </c>
      <c r="X163" s="35">
        <v>-5</v>
      </c>
      <c r="Y163" s="94">
        <v>1</v>
      </c>
      <c r="Z163" s="35">
        <v>14</v>
      </c>
      <c r="AA163" s="35">
        <v>0</v>
      </c>
      <c r="AB163" s="35">
        <v>14</v>
      </c>
      <c r="AC163" s="95">
        <v>2</v>
      </c>
      <c r="AD163" s="35"/>
      <c r="AE163" s="35"/>
      <c r="AF163" s="34"/>
      <c r="AG163" s="96">
        <v>0</v>
      </c>
      <c r="AH163" s="76">
        <v>12</v>
      </c>
      <c r="AI163" s="95">
        <f t="shared" si="11"/>
        <v>3</v>
      </c>
      <c r="AJ163" s="77">
        <f t="shared" si="10"/>
        <v>1533</v>
      </c>
      <c r="AK163" s="78"/>
      <c r="AO163" s="1"/>
      <c r="AP163" s="1"/>
      <c r="AQ163" s="1"/>
    </row>
    <row r="164" spans="1:46" ht="16.5" customHeight="1">
      <c r="A164" s="3">
        <v>157</v>
      </c>
      <c r="B164" s="29" t="s">
        <v>514</v>
      </c>
      <c r="C164" s="6">
        <v>7791293022581</v>
      </c>
      <c r="D164" s="9">
        <v>67644962</v>
      </c>
      <c r="E164" s="8" t="s">
        <v>0</v>
      </c>
      <c r="F164" s="9" t="s">
        <v>1</v>
      </c>
      <c r="G164" s="10" t="s">
        <v>423</v>
      </c>
      <c r="H164" s="8">
        <v>90</v>
      </c>
      <c r="I164" s="9" t="s">
        <v>3</v>
      </c>
      <c r="J164" s="9">
        <v>12</v>
      </c>
      <c r="K164" s="69">
        <v>42.583333333333336</v>
      </c>
      <c r="L164" s="70"/>
      <c r="M164" s="69">
        <v>511</v>
      </c>
      <c r="N164" s="35">
        <v>20</v>
      </c>
      <c r="O164" s="35">
        <v>12</v>
      </c>
      <c r="P164" s="35">
        <v>8</v>
      </c>
      <c r="Q164" s="94">
        <f>P164/J164</f>
        <v>0.66666666666666663</v>
      </c>
      <c r="R164" s="35">
        <v>5</v>
      </c>
      <c r="S164" s="35">
        <v>9</v>
      </c>
      <c r="T164" s="35">
        <v>-4</v>
      </c>
      <c r="U164" s="95">
        <v>1</v>
      </c>
      <c r="V164" s="35">
        <v>8</v>
      </c>
      <c r="W164" s="35">
        <v>6</v>
      </c>
      <c r="X164" s="35">
        <v>2</v>
      </c>
      <c r="Y164" s="94">
        <v>1</v>
      </c>
      <c r="Z164" s="35">
        <v>17</v>
      </c>
      <c r="AA164" s="35">
        <v>17</v>
      </c>
      <c r="AB164" s="35">
        <v>0</v>
      </c>
      <c r="AC164" s="95">
        <v>1</v>
      </c>
      <c r="AD164" s="35"/>
      <c r="AE164" s="35"/>
      <c r="AF164" s="34"/>
      <c r="AG164" s="96">
        <v>0</v>
      </c>
      <c r="AH164" s="76">
        <v>12</v>
      </c>
      <c r="AI164" s="95">
        <f t="shared" si="11"/>
        <v>3.6666666666666665</v>
      </c>
      <c r="AJ164" s="77">
        <f t="shared" si="10"/>
        <v>1873.6666666666665</v>
      </c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6.5" customHeight="1">
      <c r="A165" s="3">
        <v>158</v>
      </c>
      <c r="B165" s="29" t="s">
        <v>514</v>
      </c>
      <c r="C165" s="6">
        <v>75062996</v>
      </c>
      <c r="D165" s="9">
        <v>67280843</v>
      </c>
      <c r="E165" s="8" t="s">
        <v>0</v>
      </c>
      <c r="F165" s="9" t="s">
        <v>1</v>
      </c>
      <c r="G165" s="10" t="s">
        <v>32</v>
      </c>
      <c r="H165" s="8">
        <v>45</v>
      </c>
      <c r="I165" s="9" t="s">
        <v>3</v>
      </c>
      <c r="J165" s="9">
        <v>12</v>
      </c>
      <c r="K165" s="69">
        <v>45.25</v>
      </c>
      <c r="L165" s="70"/>
      <c r="M165" s="69">
        <v>543</v>
      </c>
      <c r="N165" s="35">
        <v>7</v>
      </c>
      <c r="O165" s="35">
        <v>16</v>
      </c>
      <c r="P165" s="35">
        <v>-9</v>
      </c>
      <c r="Q165" s="94"/>
      <c r="R165" s="35">
        <v>3</v>
      </c>
      <c r="S165" s="35">
        <v>28</v>
      </c>
      <c r="T165" s="35">
        <v>-25</v>
      </c>
      <c r="U165" s="94"/>
      <c r="V165" s="35">
        <v>5</v>
      </c>
      <c r="W165" s="35">
        <v>16</v>
      </c>
      <c r="X165" s="35">
        <v>-11</v>
      </c>
      <c r="Y165" s="94"/>
      <c r="Z165" s="35">
        <v>8</v>
      </c>
      <c r="AA165" s="35">
        <v>15</v>
      </c>
      <c r="AB165" s="35">
        <v>-7</v>
      </c>
      <c r="AC165" s="95">
        <v>1</v>
      </c>
      <c r="AD165" s="35"/>
      <c r="AE165" s="35"/>
      <c r="AF165" s="34"/>
      <c r="AG165" s="96">
        <v>0</v>
      </c>
      <c r="AH165" s="76">
        <v>12</v>
      </c>
      <c r="AI165" s="95">
        <f t="shared" si="11"/>
        <v>1</v>
      </c>
      <c r="AJ165" s="77">
        <f t="shared" si="10"/>
        <v>543</v>
      </c>
      <c r="AK165" s="78"/>
      <c r="AO165" s="53"/>
    </row>
    <row r="166" spans="1:46" ht="16.5" hidden="1" customHeight="1">
      <c r="A166" s="3">
        <v>159</v>
      </c>
      <c r="B166" s="29" t="s">
        <v>514</v>
      </c>
      <c r="C166" s="6">
        <v>75063016</v>
      </c>
      <c r="D166" s="9">
        <v>67280839</v>
      </c>
      <c r="E166" s="8" t="s">
        <v>0</v>
      </c>
      <c r="F166" s="9" t="s">
        <v>1</v>
      </c>
      <c r="G166" s="10" t="s">
        <v>33</v>
      </c>
      <c r="H166" s="8">
        <v>45</v>
      </c>
      <c r="I166" s="9" t="s">
        <v>3</v>
      </c>
      <c r="J166" s="9">
        <v>12</v>
      </c>
      <c r="K166" s="69">
        <v>45.25</v>
      </c>
      <c r="L166" s="70"/>
      <c r="M166" s="69">
        <v>543</v>
      </c>
      <c r="N166" s="35">
        <v>6</v>
      </c>
      <c r="O166" s="35">
        <v>17</v>
      </c>
      <c r="P166" s="35">
        <v>-11</v>
      </c>
      <c r="Q166" s="82"/>
      <c r="R166" s="35">
        <v>3</v>
      </c>
      <c r="S166" s="35">
        <v>13</v>
      </c>
      <c r="T166" s="35">
        <v>-10</v>
      </c>
      <c r="U166" s="82"/>
      <c r="V166" s="35">
        <v>3</v>
      </c>
      <c r="W166" s="35">
        <v>12</v>
      </c>
      <c r="X166" s="35">
        <v>-9</v>
      </c>
      <c r="Y166" s="82"/>
      <c r="Z166" s="35">
        <v>5</v>
      </c>
      <c r="AA166" s="35">
        <v>18</v>
      </c>
      <c r="AB166" s="35">
        <v>-13</v>
      </c>
      <c r="AC166" s="83"/>
      <c r="AD166" s="35"/>
      <c r="AE166" s="35"/>
      <c r="AF166" s="34"/>
      <c r="AG166" s="86">
        <v>0</v>
      </c>
      <c r="AH166" s="76">
        <v>12</v>
      </c>
      <c r="AI166" s="83"/>
      <c r="AJ166" s="77">
        <f t="shared" ref="AJ166:AJ197" si="12">AI166*M166</f>
        <v>0</v>
      </c>
      <c r="AL166" s="1"/>
      <c r="AM166" s="1"/>
      <c r="AN166" s="1"/>
    </row>
    <row r="167" spans="1:46" ht="16.5" customHeight="1">
      <c r="A167" s="3">
        <v>160</v>
      </c>
      <c r="B167" s="29" t="s">
        <v>514</v>
      </c>
      <c r="C167" s="6">
        <v>7791293035468</v>
      </c>
      <c r="D167" s="9">
        <v>67225498</v>
      </c>
      <c r="E167" s="8" t="s">
        <v>0</v>
      </c>
      <c r="F167" s="9" t="s">
        <v>1</v>
      </c>
      <c r="G167" s="10" t="s">
        <v>447</v>
      </c>
      <c r="H167" s="8">
        <v>62.5</v>
      </c>
      <c r="I167" s="9" t="s">
        <v>3</v>
      </c>
      <c r="J167" s="9">
        <v>12</v>
      </c>
      <c r="K167" s="69">
        <v>21.75</v>
      </c>
      <c r="L167" s="70"/>
      <c r="M167" s="69">
        <v>261</v>
      </c>
      <c r="N167" s="35">
        <v>21</v>
      </c>
      <c r="O167" s="35">
        <v>9</v>
      </c>
      <c r="P167" s="35">
        <v>12</v>
      </c>
      <c r="Q167" s="94">
        <f>P167/J167</f>
        <v>1</v>
      </c>
      <c r="R167" s="35">
        <v>27</v>
      </c>
      <c r="S167" s="35">
        <v>11</v>
      </c>
      <c r="T167" s="35">
        <v>16</v>
      </c>
      <c r="U167" s="95">
        <v>2</v>
      </c>
      <c r="V167" s="35">
        <v>22</v>
      </c>
      <c r="W167" s="35">
        <v>16</v>
      </c>
      <c r="X167" s="35">
        <v>6</v>
      </c>
      <c r="Y167" s="94">
        <v>1</v>
      </c>
      <c r="Z167" s="35">
        <v>35</v>
      </c>
      <c r="AA167" s="35">
        <v>8</v>
      </c>
      <c r="AB167" s="35">
        <v>27</v>
      </c>
      <c r="AC167" s="95">
        <v>3</v>
      </c>
      <c r="AD167" s="35"/>
      <c r="AE167" s="35"/>
      <c r="AF167" s="34"/>
      <c r="AG167" s="96">
        <v>0</v>
      </c>
      <c r="AH167" s="76">
        <v>24</v>
      </c>
      <c r="AI167" s="95">
        <f>Q167+U167+Y167+AC167+AG167</f>
        <v>7</v>
      </c>
      <c r="AJ167" s="80">
        <f t="shared" si="12"/>
        <v>1827</v>
      </c>
      <c r="AO167" s="1"/>
    </row>
    <row r="168" spans="1:46" ht="16.5" customHeight="1">
      <c r="A168" s="3">
        <v>161</v>
      </c>
      <c r="B168" s="29" t="s">
        <v>514</v>
      </c>
      <c r="C168" s="6">
        <v>75062880</v>
      </c>
      <c r="D168" s="9">
        <v>67279732</v>
      </c>
      <c r="E168" s="8" t="s">
        <v>0</v>
      </c>
      <c r="F168" s="9" t="s">
        <v>1</v>
      </c>
      <c r="G168" s="10" t="s">
        <v>27</v>
      </c>
      <c r="H168" s="8">
        <v>45</v>
      </c>
      <c r="I168" s="9" t="s">
        <v>3</v>
      </c>
      <c r="J168" s="9">
        <v>12</v>
      </c>
      <c r="K168" s="69">
        <v>30.833333333333332</v>
      </c>
      <c r="L168" s="70"/>
      <c r="M168" s="69">
        <v>370</v>
      </c>
      <c r="N168" s="35">
        <v>14</v>
      </c>
      <c r="O168" s="35">
        <v>9</v>
      </c>
      <c r="P168" s="35">
        <v>5</v>
      </c>
      <c r="Q168" s="94">
        <v>1</v>
      </c>
      <c r="R168" s="35">
        <v>3</v>
      </c>
      <c r="S168" s="35">
        <v>20</v>
      </c>
      <c r="T168" s="35">
        <v>-17</v>
      </c>
      <c r="U168" s="94"/>
      <c r="V168" s="35">
        <v>10</v>
      </c>
      <c r="W168" s="35">
        <v>14</v>
      </c>
      <c r="X168" s="35">
        <v>-4</v>
      </c>
      <c r="Y168" s="94">
        <v>1</v>
      </c>
      <c r="Z168" s="35">
        <v>11</v>
      </c>
      <c r="AA168" s="35">
        <v>21</v>
      </c>
      <c r="AB168" s="35">
        <v>-10</v>
      </c>
      <c r="AC168" s="95">
        <v>1</v>
      </c>
      <c r="AD168" s="35"/>
      <c r="AE168" s="35"/>
      <c r="AF168" s="34"/>
      <c r="AG168" s="96">
        <v>0</v>
      </c>
      <c r="AH168" s="76">
        <v>12</v>
      </c>
      <c r="AI168" s="95">
        <f>Q168+U168+Y168+AC168+AG168</f>
        <v>3</v>
      </c>
      <c r="AJ168" s="77">
        <f t="shared" si="12"/>
        <v>1110</v>
      </c>
      <c r="AO168" s="1"/>
      <c r="AP168" s="1"/>
      <c r="AQ168" s="1"/>
      <c r="AR168" s="1"/>
      <c r="AS168" s="1"/>
    </row>
    <row r="169" spans="1:46" ht="16.5" customHeight="1">
      <c r="A169" s="3">
        <v>162</v>
      </c>
      <c r="B169" s="29" t="s">
        <v>514</v>
      </c>
      <c r="C169" s="6">
        <v>75062941</v>
      </c>
      <c r="D169" s="9">
        <v>67279750</v>
      </c>
      <c r="E169" s="8" t="s">
        <v>0</v>
      </c>
      <c r="F169" s="9" t="s">
        <v>1</v>
      </c>
      <c r="G169" s="10" t="s">
        <v>31</v>
      </c>
      <c r="H169" s="8">
        <v>45</v>
      </c>
      <c r="I169" s="9" t="s">
        <v>3</v>
      </c>
      <c r="J169" s="9">
        <v>12</v>
      </c>
      <c r="K169" s="69">
        <v>30.833333333333332</v>
      </c>
      <c r="L169" s="70"/>
      <c r="M169" s="69">
        <v>370</v>
      </c>
      <c r="N169" s="35">
        <v>22</v>
      </c>
      <c r="O169" s="35">
        <v>10</v>
      </c>
      <c r="P169" s="35">
        <v>12</v>
      </c>
      <c r="Q169" s="94">
        <f>P169/J169</f>
        <v>1</v>
      </c>
      <c r="R169" s="35">
        <v>10</v>
      </c>
      <c r="S169" s="35">
        <v>13</v>
      </c>
      <c r="T169" s="35">
        <v>-3</v>
      </c>
      <c r="U169" s="95">
        <v>1</v>
      </c>
      <c r="V169" s="35">
        <v>19</v>
      </c>
      <c r="W169" s="35">
        <v>17</v>
      </c>
      <c r="X169" s="35">
        <v>2</v>
      </c>
      <c r="Y169" s="94">
        <v>1</v>
      </c>
      <c r="Z169" s="35">
        <v>16</v>
      </c>
      <c r="AA169" s="35">
        <v>24</v>
      </c>
      <c r="AB169" s="35">
        <v>-8</v>
      </c>
      <c r="AC169" s="95">
        <v>1</v>
      </c>
      <c r="AD169" s="35"/>
      <c r="AE169" s="35"/>
      <c r="AF169" s="34"/>
      <c r="AG169" s="96">
        <v>0</v>
      </c>
      <c r="AH169" s="76">
        <v>12</v>
      </c>
      <c r="AI169" s="95">
        <f>Q169+U169+Y169+AC169+AG169</f>
        <v>4</v>
      </c>
      <c r="AJ169" s="77">
        <f t="shared" si="12"/>
        <v>1480</v>
      </c>
      <c r="AK169" s="78"/>
      <c r="AO169" s="1"/>
      <c r="AP169" s="1"/>
      <c r="AQ169" s="1"/>
      <c r="AR169" s="1"/>
      <c r="AS169" s="1"/>
    </row>
    <row r="170" spans="1:46" ht="16.5" customHeight="1">
      <c r="A170" s="3">
        <v>163</v>
      </c>
      <c r="B170" s="29" t="s">
        <v>515</v>
      </c>
      <c r="C170" s="6">
        <v>7791293032375</v>
      </c>
      <c r="D170" s="9">
        <v>67529877</v>
      </c>
      <c r="E170" s="8" t="s">
        <v>0</v>
      </c>
      <c r="F170" s="9" t="s">
        <v>1</v>
      </c>
      <c r="G170" s="10" t="s">
        <v>436</v>
      </c>
      <c r="H170" s="8">
        <v>90</v>
      </c>
      <c r="I170" s="9" t="s">
        <v>3</v>
      </c>
      <c r="J170" s="9">
        <v>12</v>
      </c>
      <c r="K170" s="69">
        <v>40.583333333333336</v>
      </c>
      <c r="L170" s="70"/>
      <c r="M170" s="69">
        <v>487</v>
      </c>
      <c r="N170" s="35">
        <v>8</v>
      </c>
      <c r="O170" s="35">
        <v>4</v>
      </c>
      <c r="P170" s="35">
        <v>4</v>
      </c>
      <c r="Q170" s="94">
        <v>1</v>
      </c>
      <c r="R170" s="35">
        <v>9</v>
      </c>
      <c r="S170" s="35">
        <v>58</v>
      </c>
      <c r="T170" s="35">
        <v>-49</v>
      </c>
      <c r="U170" s="94"/>
      <c r="V170" s="35">
        <v>2</v>
      </c>
      <c r="W170" s="35">
        <v>23</v>
      </c>
      <c r="X170" s="35">
        <v>-21</v>
      </c>
      <c r="Y170" s="94"/>
      <c r="Z170" s="35">
        <v>14</v>
      </c>
      <c r="AA170" s="35">
        <v>11</v>
      </c>
      <c r="AB170" s="35">
        <v>3</v>
      </c>
      <c r="AC170" s="95">
        <v>1</v>
      </c>
      <c r="AD170" s="35"/>
      <c r="AE170" s="35"/>
      <c r="AF170" s="34"/>
      <c r="AG170" s="96">
        <v>0</v>
      </c>
      <c r="AH170" s="76">
        <v>12</v>
      </c>
      <c r="AI170" s="95">
        <f>Q170+U170+Y170+AC170+AG170</f>
        <v>2</v>
      </c>
      <c r="AJ170" s="77">
        <f t="shared" si="12"/>
        <v>974</v>
      </c>
      <c r="AL170" s="1"/>
      <c r="AM170" s="1"/>
      <c r="AN170" s="1"/>
      <c r="AO170" s="2"/>
      <c r="AP170" s="1"/>
      <c r="AQ170" s="1"/>
      <c r="AR170" s="1"/>
      <c r="AS170" s="1"/>
      <c r="AT170" s="1"/>
    </row>
    <row r="171" spans="1:46" ht="16.5" customHeight="1">
      <c r="A171" s="3">
        <v>164</v>
      </c>
      <c r="B171" s="29" t="s">
        <v>515</v>
      </c>
      <c r="C171" s="6">
        <v>7506306244177</v>
      </c>
      <c r="D171" s="9">
        <v>67529881</v>
      </c>
      <c r="E171" s="8" t="s">
        <v>0</v>
      </c>
      <c r="F171" s="9" t="s">
        <v>1</v>
      </c>
      <c r="G171" s="7" t="s">
        <v>474</v>
      </c>
      <c r="H171" s="8">
        <v>90</v>
      </c>
      <c r="I171" s="9" t="s">
        <v>3</v>
      </c>
      <c r="J171" s="9">
        <v>12</v>
      </c>
      <c r="K171" s="69">
        <v>40.583333333333336</v>
      </c>
      <c r="L171" s="70"/>
      <c r="M171" s="69">
        <v>487</v>
      </c>
      <c r="N171" s="35">
        <v>9</v>
      </c>
      <c r="O171" s="35">
        <v>18</v>
      </c>
      <c r="P171" s="35">
        <v>-9</v>
      </c>
      <c r="Q171" s="94"/>
      <c r="R171" s="35">
        <v>3</v>
      </c>
      <c r="S171" s="35">
        <v>37</v>
      </c>
      <c r="T171" s="35">
        <v>-34</v>
      </c>
      <c r="U171" s="94"/>
      <c r="V171" s="35">
        <v>2</v>
      </c>
      <c r="W171" s="35">
        <v>9</v>
      </c>
      <c r="X171" s="35">
        <v>-7</v>
      </c>
      <c r="Y171" s="94"/>
      <c r="Z171" s="35">
        <v>10</v>
      </c>
      <c r="AA171" s="35">
        <v>13</v>
      </c>
      <c r="AB171" s="35">
        <v>-3</v>
      </c>
      <c r="AC171" s="95">
        <v>1</v>
      </c>
      <c r="AD171" s="35"/>
      <c r="AE171" s="35"/>
      <c r="AF171" s="34"/>
      <c r="AG171" s="96">
        <v>0</v>
      </c>
      <c r="AH171" s="76">
        <v>12</v>
      </c>
      <c r="AI171" s="95">
        <f>Q171+U171+Y171+AC171+AG171</f>
        <v>1</v>
      </c>
      <c r="AJ171" s="77">
        <f t="shared" si="12"/>
        <v>487</v>
      </c>
      <c r="AP171" s="1"/>
      <c r="AQ171" s="1"/>
    </row>
    <row r="172" spans="1:46" ht="16.5" hidden="1" customHeight="1">
      <c r="A172" s="3">
        <v>165</v>
      </c>
      <c r="B172" s="29" t="s">
        <v>515</v>
      </c>
      <c r="C172" s="6">
        <v>7791293032481</v>
      </c>
      <c r="D172" s="9">
        <v>67529876</v>
      </c>
      <c r="E172" s="8" t="s">
        <v>0</v>
      </c>
      <c r="F172" s="9" t="s">
        <v>1</v>
      </c>
      <c r="G172" s="10" t="s">
        <v>442</v>
      </c>
      <c r="H172" s="8">
        <v>90</v>
      </c>
      <c r="I172" s="9" t="s">
        <v>3</v>
      </c>
      <c r="J172" s="9">
        <v>12</v>
      </c>
      <c r="K172" s="69">
        <v>40.583333333333336</v>
      </c>
      <c r="L172" s="70"/>
      <c r="M172" s="69">
        <v>487</v>
      </c>
      <c r="N172" s="35"/>
      <c r="O172" s="35"/>
      <c r="P172" s="35"/>
      <c r="Q172" s="83"/>
      <c r="R172" s="35"/>
      <c r="S172" s="35"/>
      <c r="T172" s="35"/>
      <c r="U172" s="83"/>
      <c r="V172" s="35"/>
      <c r="W172" s="35"/>
      <c r="X172" s="35"/>
      <c r="Y172" s="83"/>
      <c r="Z172" s="35"/>
      <c r="AA172" s="35"/>
      <c r="AB172" s="35"/>
      <c r="AC172" s="83"/>
      <c r="AD172" s="39"/>
      <c r="AE172" s="39"/>
      <c r="AF172" s="39"/>
      <c r="AG172" s="83"/>
      <c r="AH172" s="39"/>
      <c r="AI172" s="83"/>
      <c r="AJ172" s="77">
        <f t="shared" si="12"/>
        <v>0</v>
      </c>
      <c r="AK172" s="78"/>
      <c r="AP172" s="1"/>
      <c r="AQ172" s="1"/>
    </row>
    <row r="173" spans="1:46" ht="16.5" hidden="1" customHeight="1">
      <c r="A173" s="3">
        <v>166</v>
      </c>
      <c r="B173" s="29" t="s">
        <v>520</v>
      </c>
      <c r="C173" s="58" t="s">
        <v>127</v>
      </c>
      <c r="D173" s="30"/>
      <c r="E173" s="18"/>
      <c r="F173" s="18"/>
      <c r="G173" s="47"/>
      <c r="H173" s="18"/>
      <c r="I173" s="18"/>
      <c r="J173" s="30"/>
      <c r="K173" s="30"/>
      <c r="L173" s="73"/>
      <c r="M173" s="30"/>
      <c r="N173" s="30"/>
      <c r="O173" s="30"/>
      <c r="P173" s="30"/>
      <c r="Q173" s="82"/>
      <c r="R173" s="34"/>
      <c r="S173" s="34"/>
      <c r="T173" s="34"/>
      <c r="U173" s="82"/>
      <c r="V173" s="34"/>
      <c r="W173" s="34"/>
      <c r="X173" s="34"/>
      <c r="Y173" s="82"/>
      <c r="Z173" s="34"/>
      <c r="AA173" s="34"/>
      <c r="AB173" s="34"/>
      <c r="AC173" s="82"/>
      <c r="AD173" s="34"/>
      <c r="AE173" s="34"/>
      <c r="AF173" s="34"/>
      <c r="AG173" s="82"/>
      <c r="AH173" s="34"/>
      <c r="AI173" s="83"/>
      <c r="AJ173" s="77">
        <f t="shared" si="12"/>
        <v>0</v>
      </c>
      <c r="AL173" s="1"/>
      <c r="AM173" s="1"/>
      <c r="AN173" s="1"/>
      <c r="AP173" s="1"/>
      <c r="AQ173" s="1"/>
    </row>
    <row r="174" spans="1:46" ht="16.5" customHeight="1">
      <c r="A174" s="3">
        <v>167</v>
      </c>
      <c r="B174" s="29" t="s">
        <v>501</v>
      </c>
      <c r="C174" s="6" t="s">
        <v>126</v>
      </c>
      <c r="D174" s="9">
        <v>67412692</v>
      </c>
      <c r="E174" s="8" t="s">
        <v>127</v>
      </c>
      <c r="F174" s="9" t="s">
        <v>1</v>
      </c>
      <c r="G174" s="10" t="s">
        <v>128</v>
      </c>
      <c r="H174" s="8">
        <v>750</v>
      </c>
      <c r="I174" s="9" t="s">
        <v>45</v>
      </c>
      <c r="J174" s="9">
        <v>12</v>
      </c>
      <c r="K174" s="69">
        <v>31</v>
      </c>
      <c r="L174" s="70"/>
      <c r="M174" s="69">
        <f>J174*K174</f>
        <v>372</v>
      </c>
      <c r="N174" s="35">
        <v>12</v>
      </c>
      <c r="O174" s="35">
        <v>23</v>
      </c>
      <c r="P174" s="35">
        <v>-11</v>
      </c>
      <c r="Q174" s="94"/>
      <c r="R174" s="35">
        <v>7</v>
      </c>
      <c r="S174" s="35">
        <v>22</v>
      </c>
      <c r="T174" s="35">
        <v>-15</v>
      </c>
      <c r="U174" s="94"/>
      <c r="V174" s="35">
        <v>9</v>
      </c>
      <c r="W174" s="35">
        <v>16</v>
      </c>
      <c r="X174" s="35">
        <v>-7</v>
      </c>
      <c r="Y174" s="94"/>
      <c r="Z174" s="35">
        <v>24</v>
      </c>
      <c r="AA174" s="35">
        <v>21</v>
      </c>
      <c r="AB174" s="35">
        <v>3</v>
      </c>
      <c r="AC174" s="95">
        <v>1</v>
      </c>
      <c r="AD174" s="35"/>
      <c r="AE174" s="35"/>
      <c r="AF174" s="34"/>
      <c r="AG174" s="96">
        <v>0</v>
      </c>
      <c r="AH174" s="76">
        <v>12</v>
      </c>
      <c r="AI174" s="95">
        <f t="shared" ref="AI174:AI205" si="13">Q174+U174+Y174+AC174+AG174</f>
        <v>1</v>
      </c>
      <c r="AJ174" s="77">
        <f t="shared" si="12"/>
        <v>372</v>
      </c>
      <c r="AP174" s="1"/>
      <c r="AQ174" s="1"/>
    </row>
    <row r="175" spans="1:46" ht="16.5" customHeight="1">
      <c r="A175" s="3">
        <v>168</v>
      </c>
      <c r="B175" s="29" t="s">
        <v>501</v>
      </c>
      <c r="C175" s="6" t="s">
        <v>129</v>
      </c>
      <c r="D175" s="9">
        <v>67412714</v>
      </c>
      <c r="E175" s="8" t="s">
        <v>127</v>
      </c>
      <c r="F175" s="9" t="s">
        <v>1</v>
      </c>
      <c r="G175" s="10" t="s">
        <v>130</v>
      </c>
      <c r="H175" s="8">
        <v>750</v>
      </c>
      <c r="I175" s="9" t="s">
        <v>45</v>
      </c>
      <c r="J175" s="9">
        <v>12</v>
      </c>
      <c r="K175" s="69">
        <v>31</v>
      </c>
      <c r="L175" s="70"/>
      <c r="M175" s="69">
        <f>J175*K175</f>
        <v>372</v>
      </c>
      <c r="N175" s="35">
        <v>12</v>
      </c>
      <c r="O175" s="35">
        <v>7</v>
      </c>
      <c r="P175" s="35">
        <v>5</v>
      </c>
      <c r="Q175" s="94">
        <v>1</v>
      </c>
      <c r="R175" s="35">
        <v>27</v>
      </c>
      <c r="S175" s="35">
        <v>16</v>
      </c>
      <c r="T175" s="35">
        <v>11</v>
      </c>
      <c r="U175" s="95">
        <v>1</v>
      </c>
      <c r="V175" s="35">
        <v>14</v>
      </c>
      <c r="W175" s="35">
        <v>11</v>
      </c>
      <c r="X175" s="35">
        <v>3</v>
      </c>
      <c r="Y175" s="94">
        <v>1</v>
      </c>
      <c r="Z175" s="35">
        <v>19</v>
      </c>
      <c r="AA175" s="35">
        <v>11</v>
      </c>
      <c r="AB175" s="35">
        <v>8</v>
      </c>
      <c r="AC175" s="95">
        <v>1</v>
      </c>
      <c r="AD175" s="35"/>
      <c r="AE175" s="35"/>
      <c r="AF175" s="34"/>
      <c r="AG175" s="96">
        <v>0</v>
      </c>
      <c r="AH175" s="76">
        <v>24</v>
      </c>
      <c r="AI175" s="95">
        <f t="shared" si="13"/>
        <v>4</v>
      </c>
      <c r="AJ175" s="77">
        <f t="shared" si="12"/>
        <v>1488</v>
      </c>
      <c r="AP175" s="1"/>
      <c r="AQ175" s="1"/>
    </row>
    <row r="176" spans="1:46" ht="16.5" customHeight="1">
      <c r="A176" s="3">
        <v>169</v>
      </c>
      <c r="B176" s="29" t="s">
        <v>501</v>
      </c>
      <c r="C176" s="6" t="s">
        <v>131</v>
      </c>
      <c r="D176" s="9">
        <v>67412688</v>
      </c>
      <c r="E176" s="8" t="s">
        <v>127</v>
      </c>
      <c r="F176" s="9" t="s">
        <v>1</v>
      </c>
      <c r="G176" s="10" t="s">
        <v>132</v>
      </c>
      <c r="H176" s="8">
        <v>750</v>
      </c>
      <c r="I176" s="9" t="s">
        <v>45</v>
      </c>
      <c r="J176" s="9">
        <v>12</v>
      </c>
      <c r="K176" s="69">
        <v>31</v>
      </c>
      <c r="L176" s="70"/>
      <c r="M176" s="69">
        <f>J176*K176</f>
        <v>372</v>
      </c>
      <c r="N176" s="35">
        <v>44</v>
      </c>
      <c r="O176" s="35">
        <v>16</v>
      </c>
      <c r="P176" s="35">
        <v>28</v>
      </c>
      <c r="Q176" s="94">
        <f>P176/J176</f>
        <v>2.3333333333333335</v>
      </c>
      <c r="R176" s="35">
        <v>23</v>
      </c>
      <c r="S176" s="35">
        <v>24</v>
      </c>
      <c r="T176" s="35">
        <v>-1</v>
      </c>
      <c r="U176" s="95">
        <v>1</v>
      </c>
      <c r="V176" s="35">
        <v>15</v>
      </c>
      <c r="W176" s="35">
        <v>36</v>
      </c>
      <c r="X176" s="35">
        <v>-21</v>
      </c>
      <c r="Y176" s="94"/>
      <c r="Z176" s="35">
        <v>44</v>
      </c>
      <c r="AA176" s="35">
        <v>19</v>
      </c>
      <c r="AB176" s="35">
        <v>25</v>
      </c>
      <c r="AC176" s="95">
        <v>3</v>
      </c>
      <c r="AD176" s="35"/>
      <c r="AE176" s="35"/>
      <c r="AF176" s="34"/>
      <c r="AG176" s="96">
        <v>2</v>
      </c>
      <c r="AH176" s="76">
        <v>0</v>
      </c>
      <c r="AI176" s="95">
        <f t="shared" si="13"/>
        <v>8.3333333333333339</v>
      </c>
      <c r="AJ176" s="77">
        <f t="shared" si="12"/>
        <v>3100</v>
      </c>
      <c r="AP176" s="1"/>
      <c r="AQ176" s="1"/>
    </row>
    <row r="177" spans="1:46" ht="16.5" customHeight="1">
      <c r="A177" s="3">
        <v>170</v>
      </c>
      <c r="B177" s="29" t="s">
        <v>501</v>
      </c>
      <c r="C177" s="6" t="s">
        <v>133</v>
      </c>
      <c r="D177" s="9">
        <v>67412687</v>
      </c>
      <c r="E177" s="8" t="s">
        <v>127</v>
      </c>
      <c r="F177" s="9" t="s">
        <v>1</v>
      </c>
      <c r="G177" s="10" t="s">
        <v>134</v>
      </c>
      <c r="H177" s="8">
        <v>750</v>
      </c>
      <c r="I177" s="9" t="s">
        <v>45</v>
      </c>
      <c r="J177" s="9">
        <v>12</v>
      </c>
      <c r="K177" s="69">
        <v>31</v>
      </c>
      <c r="L177" s="70"/>
      <c r="M177" s="69">
        <f>J177*K177</f>
        <v>372</v>
      </c>
      <c r="N177" s="35">
        <v>27</v>
      </c>
      <c r="O177" s="35">
        <v>16</v>
      </c>
      <c r="P177" s="35">
        <v>11</v>
      </c>
      <c r="Q177" s="94">
        <f>P177/J177</f>
        <v>0.91666666666666663</v>
      </c>
      <c r="R177" s="35">
        <v>37</v>
      </c>
      <c r="S177" s="35">
        <v>11</v>
      </c>
      <c r="T177" s="35">
        <v>26</v>
      </c>
      <c r="U177" s="95">
        <v>2</v>
      </c>
      <c r="V177" s="35">
        <v>8</v>
      </c>
      <c r="W177" s="35">
        <v>20</v>
      </c>
      <c r="X177" s="35">
        <v>-12</v>
      </c>
      <c r="Y177" s="94"/>
      <c r="Z177" s="35">
        <v>18</v>
      </c>
      <c r="AA177" s="35">
        <v>21</v>
      </c>
      <c r="AB177" s="35">
        <v>-3</v>
      </c>
      <c r="AC177" s="95">
        <v>1</v>
      </c>
      <c r="AD177" s="35"/>
      <c r="AE177" s="35"/>
      <c r="AF177" s="34"/>
      <c r="AG177" s="96">
        <v>0</v>
      </c>
      <c r="AH177" s="76">
        <v>24</v>
      </c>
      <c r="AI177" s="95">
        <f t="shared" si="13"/>
        <v>3.9166666666666665</v>
      </c>
      <c r="AJ177" s="77">
        <f t="shared" si="12"/>
        <v>1457</v>
      </c>
      <c r="AP177" s="1"/>
      <c r="AQ177" s="1"/>
    </row>
    <row r="178" spans="1:46" ht="16.5" customHeight="1">
      <c r="A178" s="3">
        <v>171</v>
      </c>
      <c r="B178" s="29" t="s">
        <v>501</v>
      </c>
      <c r="C178" s="6" t="s">
        <v>170</v>
      </c>
      <c r="D178" s="9">
        <v>67412696</v>
      </c>
      <c r="E178" s="8" t="s">
        <v>127</v>
      </c>
      <c r="F178" s="9" t="s">
        <v>1</v>
      </c>
      <c r="G178" s="10" t="s">
        <v>171</v>
      </c>
      <c r="H178" s="8">
        <v>750</v>
      </c>
      <c r="I178" s="9" t="s">
        <v>45</v>
      </c>
      <c r="J178" s="9">
        <v>12</v>
      </c>
      <c r="K178" s="69">
        <v>31</v>
      </c>
      <c r="L178" s="70"/>
      <c r="M178" s="69">
        <f>J178*K178</f>
        <v>372</v>
      </c>
      <c r="N178" s="35">
        <v>35</v>
      </c>
      <c r="O178" s="35">
        <v>9</v>
      </c>
      <c r="P178" s="35">
        <v>26</v>
      </c>
      <c r="Q178" s="94">
        <f>P178/J178</f>
        <v>2.1666666666666665</v>
      </c>
      <c r="R178" s="35">
        <v>32</v>
      </c>
      <c r="S178" s="35">
        <v>28</v>
      </c>
      <c r="T178" s="35">
        <v>4</v>
      </c>
      <c r="U178" s="95">
        <v>1</v>
      </c>
      <c r="V178" s="35">
        <v>8</v>
      </c>
      <c r="W178" s="35">
        <v>10</v>
      </c>
      <c r="X178" s="35">
        <v>-2</v>
      </c>
      <c r="Y178" s="94">
        <v>1</v>
      </c>
      <c r="Z178" s="35">
        <v>49</v>
      </c>
      <c r="AA178" s="35">
        <v>19</v>
      </c>
      <c r="AB178" s="35">
        <v>30</v>
      </c>
      <c r="AC178" s="95">
        <v>3</v>
      </c>
      <c r="AD178" s="35"/>
      <c r="AE178" s="35"/>
      <c r="AF178" s="34"/>
      <c r="AG178" s="96">
        <v>0</v>
      </c>
      <c r="AH178" s="76">
        <v>24</v>
      </c>
      <c r="AI178" s="95">
        <f t="shared" si="13"/>
        <v>7.1666666666666661</v>
      </c>
      <c r="AJ178" s="77">
        <f t="shared" si="12"/>
        <v>2666</v>
      </c>
      <c r="AK178" s="78"/>
      <c r="AP178" s="1"/>
      <c r="AQ178" s="1"/>
    </row>
    <row r="179" spans="1:46" ht="16.5" customHeight="1">
      <c r="A179" s="3">
        <v>172</v>
      </c>
      <c r="B179" s="29" t="s">
        <v>501</v>
      </c>
      <c r="C179" s="6" t="s">
        <v>205</v>
      </c>
      <c r="D179" s="9">
        <v>67412711</v>
      </c>
      <c r="E179" s="8" t="s">
        <v>127</v>
      </c>
      <c r="F179" s="9" t="s">
        <v>1</v>
      </c>
      <c r="G179" s="10" t="s">
        <v>206</v>
      </c>
      <c r="H179" s="8">
        <v>750</v>
      </c>
      <c r="I179" s="9" t="s">
        <v>45</v>
      </c>
      <c r="J179" s="9">
        <v>12</v>
      </c>
      <c r="K179" s="69">
        <v>31</v>
      </c>
      <c r="L179" s="70"/>
      <c r="M179" s="69">
        <v>372</v>
      </c>
      <c r="N179" s="67">
        <v>38</v>
      </c>
      <c r="O179" s="67">
        <v>10</v>
      </c>
      <c r="P179" s="67">
        <v>28</v>
      </c>
      <c r="Q179" s="94">
        <f>P179/J179</f>
        <v>2.3333333333333335</v>
      </c>
      <c r="R179" s="67">
        <v>35</v>
      </c>
      <c r="S179" s="67">
        <v>9</v>
      </c>
      <c r="T179" s="67">
        <v>26</v>
      </c>
      <c r="U179" s="98">
        <v>2</v>
      </c>
      <c r="V179" s="67">
        <v>21</v>
      </c>
      <c r="W179" s="67">
        <v>0</v>
      </c>
      <c r="X179" s="67">
        <v>21</v>
      </c>
      <c r="Y179" s="94">
        <v>2</v>
      </c>
      <c r="Z179" s="67">
        <v>38</v>
      </c>
      <c r="AA179" s="67">
        <v>0</v>
      </c>
      <c r="AB179" s="67">
        <v>38</v>
      </c>
      <c r="AC179" s="95">
        <v>3</v>
      </c>
      <c r="AD179" s="67"/>
      <c r="AE179" s="67"/>
      <c r="AF179" s="66"/>
      <c r="AG179" s="97">
        <v>1</v>
      </c>
      <c r="AH179" s="79">
        <v>12</v>
      </c>
      <c r="AI179" s="95">
        <f t="shared" si="13"/>
        <v>10.333333333333334</v>
      </c>
      <c r="AJ179" s="77">
        <f t="shared" si="12"/>
        <v>3844</v>
      </c>
      <c r="AL179" s="1"/>
      <c r="AM179" s="1"/>
      <c r="AN179" s="1"/>
      <c r="AP179" s="1"/>
      <c r="AQ179" s="1"/>
    </row>
    <row r="180" spans="1:46" ht="16.5" customHeight="1">
      <c r="A180" s="3">
        <v>173</v>
      </c>
      <c r="B180" s="29" t="s">
        <v>501</v>
      </c>
      <c r="C180" s="6" t="s">
        <v>219</v>
      </c>
      <c r="D180" s="9">
        <v>67412694</v>
      </c>
      <c r="E180" s="8" t="s">
        <v>127</v>
      </c>
      <c r="F180" s="9" t="s">
        <v>1</v>
      </c>
      <c r="G180" s="10" t="s">
        <v>220</v>
      </c>
      <c r="H180" s="8">
        <v>750</v>
      </c>
      <c r="I180" s="9" t="s">
        <v>45</v>
      </c>
      <c r="J180" s="9">
        <v>12</v>
      </c>
      <c r="K180" s="69">
        <v>31</v>
      </c>
      <c r="L180" s="70"/>
      <c r="M180" s="69">
        <v>372</v>
      </c>
      <c r="N180" s="35">
        <v>2</v>
      </c>
      <c r="O180" s="35">
        <v>22</v>
      </c>
      <c r="P180" s="35">
        <v>-20</v>
      </c>
      <c r="Q180" s="94"/>
      <c r="R180" s="35">
        <v>13</v>
      </c>
      <c r="S180" s="35">
        <v>15</v>
      </c>
      <c r="T180" s="35">
        <v>-2</v>
      </c>
      <c r="U180" s="95">
        <v>1</v>
      </c>
      <c r="V180" s="35">
        <v>6</v>
      </c>
      <c r="W180" s="35">
        <v>12</v>
      </c>
      <c r="X180" s="35">
        <v>-6</v>
      </c>
      <c r="Y180" s="94">
        <v>1</v>
      </c>
      <c r="Z180" s="35">
        <v>17</v>
      </c>
      <c r="AA180" s="35">
        <v>19</v>
      </c>
      <c r="AB180" s="35">
        <v>-2</v>
      </c>
      <c r="AC180" s="95">
        <v>1</v>
      </c>
      <c r="AD180" s="35"/>
      <c r="AE180" s="35"/>
      <c r="AF180" s="34"/>
      <c r="AG180" s="96">
        <v>2</v>
      </c>
      <c r="AH180" s="76">
        <v>0</v>
      </c>
      <c r="AI180" s="95">
        <f t="shared" si="13"/>
        <v>5</v>
      </c>
      <c r="AJ180" s="77">
        <f t="shared" si="12"/>
        <v>1860</v>
      </c>
      <c r="AK180" s="78"/>
      <c r="AP180" s="1"/>
      <c r="AQ180" s="1"/>
      <c r="AR180" s="1"/>
      <c r="AS180" s="1"/>
      <c r="AT180" s="1"/>
    </row>
    <row r="181" spans="1:46" ht="16.5" customHeight="1">
      <c r="A181" s="3">
        <v>174</v>
      </c>
      <c r="B181" s="29" t="s">
        <v>501</v>
      </c>
      <c r="C181" s="6" t="s">
        <v>311</v>
      </c>
      <c r="D181" s="9">
        <v>67599463</v>
      </c>
      <c r="E181" s="8" t="s">
        <v>127</v>
      </c>
      <c r="F181" s="9" t="s">
        <v>36</v>
      </c>
      <c r="G181" s="10" t="s">
        <v>312</v>
      </c>
      <c r="H181" s="8">
        <v>750</v>
      </c>
      <c r="I181" s="9" t="s">
        <v>45</v>
      </c>
      <c r="J181" s="9">
        <v>12</v>
      </c>
      <c r="K181" s="69">
        <v>31</v>
      </c>
      <c r="L181" s="70"/>
      <c r="M181" s="69">
        <v>372</v>
      </c>
      <c r="N181" s="35">
        <v>15</v>
      </c>
      <c r="O181" s="35">
        <v>21</v>
      </c>
      <c r="P181" s="35">
        <v>-6</v>
      </c>
      <c r="Q181" s="94">
        <v>1</v>
      </c>
      <c r="R181" s="35">
        <v>14</v>
      </c>
      <c r="S181" s="35">
        <v>11</v>
      </c>
      <c r="T181" s="35">
        <v>3</v>
      </c>
      <c r="U181" s="95">
        <v>1</v>
      </c>
      <c r="V181" s="35">
        <v>13</v>
      </c>
      <c r="W181" s="35">
        <v>16</v>
      </c>
      <c r="X181" s="35">
        <v>-3</v>
      </c>
      <c r="Y181" s="94">
        <v>1</v>
      </c>
      <c r="Z181" s="35">
        <v>32</v>
      </c>
      <c r="AA181" s="35">
        <v>25</v>
      </c>
      <c r="AB181" s="35">
        <v>7</v>
      </c>
      <c r="AC181" s="95">
        <v>1</v>
      </c>
      <c r="AD181" s="35"/>
      <c r="AE181" s="35"/>
      <c r="AF181" s="34"/>
      <c r="AG181" s="96">
        <v>0</v>
      </c>
      <c r="AH181" s="76">
        <v>48</v>
      </c>
      <c r="AI181" s="95">
        <f t="shared" si="13"/>
        <v>4</v>
      </c>
      <c r="AJ181" s="77">
        <f t="shared" si="12"/>
        <v>1488</v>
      </c>
      <c r="AL181" s="1"/>
      <c r="AM181" s="1"/>
      <c r="AN181" s="1"/>
      <c r="AP181" s="1"/>
      <c r="AQ181" s="1"/>
      <c r="AR181" s="1"/>
      <c r="AS181" s="1"/>
      <c r="AT181" s="1"/>
    </row>
    <row r="182" spans="1:46" ht="16.5" customHeight="1">
      <c r="A182" s="3">
        <v>175</v>
      </c>
      <c r="B182" s="29" t="s">
        <v>501</v>
      </c>
      <c r="C182" s="6">
        <v>7506306215443</v>
      </c>
      <c r="D182" s="9">
        <v>67741343</v>
      </c>
      <c r="E182" s="8" t="s">
        <v>127</v>
      </c>
      <c r="F182" s="9" t="s">
        <v>36</v>
      </c>
      <c r="G182" s="10" t="s">
        <v>324</v>
      </c>
      <c r="H182" s="8">
        <v>750</v>
      </c>
      <c r="I182" s="9" t="s">
        <v>45</v>
      </c>
      <c r="J182" s="9">
        <v>12</v>
      </c>
      <c r="K182" s="69">
        <v>31</v>
      </c>
      <c r="L182" s="70"/>
      <c r="M182" s="69">
        <v>372</v>
      </c>
      <c r="N182" s="35">
        <v>41</v>
      </c>
      <c r="O182" s="35">
        <v>16</v>
      </c>
      <c r="P182" s="35">
        <v>25</v>
      </c>
      <c r="Q182" s="94">
        <f>P182/J182</f>
        <v>2.0833333333333335</v>
      </c>
      <c r="R182" s="35">
        <v>47</v>
      </c>
      <c r="S182" s="35">
        <v>32</v>
      </c>
      <c r="T182" s="35">
        <v>15</v>
      </c>
      <c r="U182" s="95">
        <v>2</v>
      </c>
      <c r="V182" s="35">
        <v>28</v>
      </c>
      <c r="W182" s="35">
        <v>10</v>
      </c>
      <c r="X182" s="35">
        <v>18</v>
      </c>
      <c r="Y182" s="94">
        <v>2</v>
      </c>
      <c r="Z182" s="35">
        <v>35</v>
      </c>
      <c r="AA182" s="35">
        <v>27</v>
      </c>
      <c r="AB182" s="35">
        <v>8</v>
      </c>
      <c r="AC182" s="95">
        <v>1</v>
      </c>
      <c r="AD182" s="35"/>
      <c r="AE182" s="35"/>
      <c r="AF182" s="34"/>
      <c r="AG182" s="96">
        <v>0</v>
      </c>
      <c r="AH182" s="76">
        <v>48</v>
      </c>
      <c r="AI182" s="95">
        <f t="shared" si="13"/>
        <v>7.0833333333333339</v>
      </c>
      <c r="AJ182" s="77">
        <f t="shared" si="12"/>
        <v>2635</v>
      </c>
    </row>
    <row r="183" spans="1:46" ht="16.5" customHeight="1">
      <c r="A183" s="3">
        <v>176</v>
      </c>
      <c r="B183" s="29" t="s">
        <v>501</v>
      </c>
      <c r="C183" s="6">
        <v>7506306215450</v>
      </c>
      <c r="D183" s="9">
        <v>67741348</v>
      </c>
      <c r="E183" s="8" t="s">
        <v>127</v>
      </c>
      <c r="F183" s="9" t="s">
        <v>36</v>
      </c>
      <c r="G183" s="10" t="s">
        <v>325</v>
      </c>
      <c r="H183" s="8">
        <v>750</v>
      </c>
      <c r="I183" s="9" t="s">
        <v>45</v>
      </c>
      <c r="J183" s="9">
        <v>12</v>
      </c>
      <c r="K183" s="69">
        <v>31</v>
      </c>
      <c r="L183" s="70"/>
      <c r="M183" s="69">
        <v>372</v>
      </c>
      <c r="N183" s="35">
        <v>48</v>
      </c>
      <c r="O183" s="35">
        <v>41</v>
      </c>
      <c r="P183" s="35">
        <v>7</v>
      </c>
      <c r="Q183" s="94">
        <f>P183/J183</f>
        <v>0.58333333333333337</v>
      </c>
      <c r="R183" s="35"/>
      <c r="S183" s="35">
        <v>12</v>
      </c>
      <c r="T183" s="35">
        <v>-12</v>
      </c>
      <c r="U183" s="94"/>
      <c r="V183" s="35">
        <v>2</v>
      </c>
      <c r="W183" s="35">
        <v>12</v>
      </c>
      <c r="X183" s="35">
        <v>-10</v>
      </c>
      <c r="Y183" s="94"/>
      <c r="Z183" s="35">
        <v>18</v>
      </c>
      <c r="AA183" s="35">
        <v>42</v>
      </c>
      <c r="AB183" s="35">
        <v>-24</v>
      </c>
      <c r="AC183" s="95"/>
      <c r="AD183" s="35"/>
      <c r="AE183" s="35"/>
      <c r="AF183" s="34"/>
      <c r="AG183" s="96">
        <v>0</v>
      </c>
      <c r="AH183" s="76">
        <v>60</v>
      </c>
      <c r="AI183" s="95">
        <f t="shared" si="13"/>
        <v>0.58333333333333337</v>
      </c>
      <c r="AJ183" s="77">
        <f t="shared" si="12"/>
        <v>217</v>
      </c>
      <c r="AP183" s="1"/>
      <c r="AQ183" s="1"/>
      <c r="AR183" s="1"/>
      <c r="AS183" s="1"/>
      <c r="AT183" s="1"/>
    </row>
    <row r="184" spans="1:46" ht="16.5" customHeight="1">
      <c r="A184" s="3">
        <v>177</v>
      </c>
      <c r="B184" s="29" t="s">
        <v>500</v>
      </c>
      <c r="C184" s="6" t="s">
        <v>233</v>
      </c>
      <c r="D184" s="9">
        <v>67412691</v>
      </c>
      <c r="E184" s="8" t="s">
        <v>127</v>
      </c>
      <c r="F184" s="9" t="s">
        <v>1</v>
      </c>
      <c r="G184" s="10" t="s">
        <v>234</v>
      </c>
      <c r="H184" s="8">
        <v>750</v>
      </c>
      <c r="I184" s="9" t="s">
        <v>45</v>
      </c>
      <c r="J184" s="9">
        <v>12</v>
      </c>
      <c r="K184" s="69">
        <v>32.5</v>
      </c>
      <c r="L184" s="70"/>
      <c r="M184" s="69">
        <v>390</v>
      </c>
      <c r="N184" s="35">
        <v>118</v>
      </c>
      <c r="O184" s="35">
        <v>26</v>
      </c>
      <c r="P184" s="35">
        <v>92</v>
      </c>
      <c r="Q184" s="94">
        <v>8</v>
      </c>
      <c r="R184" s="35">
        <v>68</v>
      </c>
      <c r="S184" s="35">
        <v>0</v>
      </c>
      <c r="T184" s="35">
        <v>68</v>
      </c>
      <c r="U184" s="95">
        <v>6</v>
      </c>
      <c r="V184" s="35">
        <v>62</v>
      </c>
      <c r="W184" s="35">
        <v>18</v>
      </c>
      <c r="X184" s="35">
        <v>44</v>
      </c>
      <c r="Y184" s="94">
        <v>4</v>
      </c>
      <c r="Z184" s="35">
        <v>119</v>
      </c>
      <c r="AA184" s="35">
        <v>0</v>
      </c>
      <c r="AB184" s="35">
        <v>119</v>
      </c>
      <c r="AC184" s="95">
        <v>10</v>
      </c>
      <c r="AD184" s="35"/>
      <c r="AE184" s="35"/>
      <c r="AF184" s="34"/>
      <c r="AG184" s="96">
        <v>2</v>
      </c>
      <c r="AH184" s="76">
        <v>0</v>
      </c>
      <c r="AI184" s="95">
        <f t="shared" si="13"/>
        <v>30</v>
      </c>
      <c r="AJ184" s="77">
        <f t="shared" si="12"/>
        <v>11700</v>
      </c>
      <c r="AP184" s="1"/>
      <c r="AQ184" s="1"/>
      <c r="AR184" s="2"/>
      <c r="AS184" s="2"/>
      <c r="AT184" s="2"/>
    </row>
    <row r="185" spans="1:46" ht="16.5" customHeight="1">
      <c r="A185" s="3">
        <v>178</v>
      </c>
      <c r="B185" s="29" t="s">
        <v>500</v>
      </c>
      <c r="C185" s="6">
        <v>7506306215429</v>
      </c>
      <c r="D185" s="9">
        <v>67741330</v>
      </c>
      <c r="E185" s="8" t="s">
        <v>127</v>
      </c>
      <c r="F185" s="9" t="s">
        <v>36</v>
      </c>
      <c r="G185" s="10" t="s">
        <v>322</v>
      </c>
      <c r="H185" s="8">
        <v>750</v>
      </c>
      <c r="I185" s="9" t="s">
        <v>45</v>
      </c>
      <c r="J185" s="9">
        <v>12</v>
      </c>
      <c r="K185" s="69">
        <v>32.5</v>
      </c>
      <c r="L185" s="70"/>
      <c r="M185" s="69">
        <v>390</v>
      </c>
      <c r="N185" s="35">
        <v>60</v>
      </c>
      <c r="O185" s="35">
        <v>61</v>
      </c>
      <c r="P185" s="35">
        <v>-1</v>
      </c>
      <c r="Q185" s="94">
        <v>1</v>
      </c>
      <c r="R185" s="35">
        <v>8</v>
      </c>
      <c r="S185" s="35">
        <v>28</v>
      </c>
      <c r="T185" s="35">
        <v>-20</v>
      </c>
      <c r="U185" s="94"/>
      <c r="V185" s="35">
        <v>56</v>
      </c>
      <c r="W185" s="35">
        <v>4</v>
      </c>
      <c r="X185" s="35">
        <v>52</v>
      </c>
      <c r="Y185" s="94">
        <v>5</v>
      </c>
      <c r="Z185" s="35">
        <v>65</v>
      </c>
      <c r="AA185" s="35">
        <v>22</v>
      </c>
      <c r="AB185" s="35">
        <v>43</v>
      </c>
      <c r="AC185" s="95">
        <v>4</v>
      </c>
      <c r="AD185" s="35"/>
      <c r="AE185" s="35"/>
      <c r="AF185" s="34"/>
      <c r="AG185" s="96">
        <v>0</v>
      </c>
      <c r="AH185" s="76">
        <v>48</v>
      </c>
      <c r="AI185" s="95">
        <f t="shared" si="13"/>
        <v>10</v>
      </c>
      <c r="AJ185" s="77">
        <f t="shared" si="12"/>
        <v>3900</v>
      </c>
    </row>
    <row r="186" spans="1:46" ht="16.5" customHeight="1">
      <c r="A186" s="3">
        <v>179</v>
      </c>
      <c r="B186" s="29" t="s">
        <v>500</v>
      </c>
      <c r="C186" s="6">
        <v>7506306215436</v>
      </c>
      <c r="D186" s="9">
        <v>67741342</v>
      </c>
      <c r="E186" s="8" t="s">
        <v>127</v>
      </c>
      <c r="F186" s="9" t="s">
        <v>36</v>
      </c>
      <c r="G186" s="10" t="s">
        <v>323</v>
      </c>
      <c r="H186" s="8">
        <v>750</v>
      </c>
      <c r="I186" s="9" t="s">
        <v>45</v>
      </c>
      <c r="J186" s="9">
        <v>12</v>
      </c>
      <c r="K186" s="69">
        <v>32.5</v>
      </c>
      <c r="L186" s="70"/>
      <c r="M186" s="69">
        <v>390</v>
      </c>
      <c r="N186" s="35">
        <v>178</v>
      </c>
      <c r="O186" s="35">
        <v>9</v>
      </c>
      <c r="P186" s="35">
        <v>169</v>
      </c>
      <c r="Q186" s="94">
        <v>15</v>
      </c>
      <c r="R186" s="35"/>
      <c r="S186" s="35">
        <v>64</v>
      </c>
      <c r="T186" s="35">
        <v>-64</v>
      </c>
      <c r="U186" s="94"/>
      <c r="V186" s="35">
        <v>109</v>
      </c>
      <c r="W186" s="35">
        <v>11</v>
      </c>
      <c r="X186" s="35">
        <v>98</v>
      </c>
      <c r="Y186" s="94">
        <v>10</v>
      </c>
      <c r="Z186" s="35">
        <v>131</v>
      </c>
      <c r="AA186" s="35">
        <v>49</v>
      </c>
      <c r="AB186" s="35">
        <v>82</v>
      </c>
      <c r="AC186" s="95">
        <v>7</v>
      </c>
      <c r="AD186" s="35"/>
      <c r="AE186" s="35"/>
      <c r="AF186" s="34"/>
      <c r="AG186" s="96">
        <v>6</v>
      </c>
      <c r="AH186" s="76">
        <v>48</v>
      </c>
      <c r="AI186" s="95">
        <f t="shared" si="13"/>
        <v>38</v>
      </c>
      <c r="AJ186" s="77">
        <f t="shared" si="12"/>
        <v>14820</v>
      </c>
      <c r="AT186" s="4"/>
    </row>
    <row r="187" spans="1:46" ht="16.5" customHeight="1">
      <c r="A187" s="3">
        <v>180</v>
      </c>
      <c r="B187" s="29" t="s">
        <v>500</v>
      </c>
      <c r="C187" s="6" t="s">
        <v>135</v>
      </c>
      <c r="D187" s="9">
        <v>67415143</v>
      </c>
      <c r="E187" s="8" t="s">
        <v>127</v>
      </c>
      <c r="F187" s="9" t="s">
        <v>1</v>
      </c>
      <c r="G187" s="10" t="s">
        <v>136</v>
      </c>
      <c r="H187" s="8">
        <v>750</v>
      </c>
      <c r="I187" s="9" t="s">
        <v>45</v>
      </c>
      <c r="J187" s="9">
        <v>12</v>
      </c>
      <c r="K187" s="69">
        <v>33</v>
      </c>
      <c r="L187" s="70"/>
      <c r="M187" s="69">
        <f t="shared" ref="M187:M192" si="14">J187*K187</f>
        <v>396</v>
      </c>
      <c r="N187" s="35">
        <v>66</v>
      </c>
      <c r="O187" s="35">
        <v>75</v>
      </c>
      <c r="P187" s="35">
        <v>-9</v>
      </c>
      <c r="Q187" s="94"/>
      <c r="R187" s="35">
        <v>32</v>
      </c>
      <c r="S187" s="35">
        <v>21</v>
      </c>
      <c r="T187" s="35">
        <v>11</v>
      </c>
      <c r="U187" s="95">
        <v>1</v>
      </c>
      <c r="V187" s="35">
        <v>28</v>
      </c>
      <c r="W187" s="35">
        <v>8</v>
      </c>
      <c r="X187" s="35">
        <v>20</v>
      </c>
      <c r="Y187" s="94">
        <v>2</v>
      </c>
      <c r="Z187" s="35">
        <v>128</v>
      </c>
      <c r="AA187" s="35">
        <v>13</v>
      </c>
      <c r="AB187" s="35">
        <v>115</v>
      </c>
      <c r="AC187" s="95">
        <v>10</v>
      </c>
      <c r="AD187" s="35"/>
      <c r="AE187" s="35"/>
      <c r="AF187" s="34"/>
      <c r="AG187" s="96">
        <v>2</v>
      </c>
      <c r="AH187" s="76">
        <v>48</v>
      </c>
      <c r="AI187" s="95">
        <f t="shared" si="13"/>
        <v>15</v>
      </c>
      <c r="AJ187" s="77">
        <f t="shared" si="12"/>
        <v>5940</v>
      </c>
      <c r="AP187" s="1"/>
      <c r="AQ187" s="1"/>
      <c r="AR187" s="1"/>
      <c r="AS187" s="1"/>
      <c r="AT187" s="1"/>
    </row>
    <row r="188" spans="1:46" ht="16.5" customHeight="1">
      <c r="A188" s="3">
        <v>181</v>
      </c>
      <c r="B188" s="29" t="s">
        <v>500</v>
      </c>
      <c r="C188" s="6" t="s">
        <v>137</v>
      </c>
      <c r="D188" s="9">
        <v>67412719</v>
      </c>
      <c r="E188" s="8" t="s">
        <v>127</v>
      </c>
      <c r="F188" s="9" t="s">
        <v>1</v>
      </c>
      <c r="G188" s="7" t="s">
        <v>456</v>
      </c>
      <c r="H188" s="8">
        <v>750</v>
      </c>
      <c r="I188" s="9" t="s">
        <v>45</v>
      </c>
      <c r="J188" s="9">
        <v>12</v>
      </c>
      <c r="K188" s="69">
        <v>33</v>
      </c>
      <c r="L188" s="70"/>
      <c r="M188" s="69">
        <f t="shared" si="14"/>
        <v>396</v>
      </c>
      <c r="N188" s="35">
        <v>73</v>
      </c>
      <c r="O188" s="35">
        <v>11</v>
      </c>
      <c r="P188" s="35">
        <v>62</v>
      </c>
      <c r="Q188" s="94">
        <v>5</v>
      </c>
      <c r="R188" s="35">
        <v>66</v>
      </c>
      <c r="S188" s="35">
        <v>26</v>
      </c>
      <c r="T188" s="35">
        <v>40</v>
      </c>
      <c r="U188" s="95">
        <v>4</v>
      </c>
      <c r="V188" s="35">
        <v>78</v>
      </c>
      <c r="W188" s="35">
        <v>6</v>
      </c>
      <c r="X188" s="35">
        <v>72</v>
      </c>
      <c r="Y188" s="94">
        <v>6</v>
      </c>
      <c r="Z188" s="35">
        <v>144</v>
      </c>
      <c r="AA188" s="35">
        <v>10</v>
      </c>
      <c r="AB188" s="35">
        <v>134</v>
      </c>
      <c r="AC188" s="95">
        <v>12</v>
      </c>
      <c r="AD188" s="35"/>
      <c r="AE188" s="35"/>
      <c r="AF188" s="34"/>
      <c r="AG188" s="96">
        <v>2</v>
      </c>
      <c r="AH188" s="76">
        <v>48</v>
      </c>
      <c r="AI188" s="95">
        <f t="shared" si="13"/>
        <v>29</v>
      </c>
      <c r="AJ188" s="77">
        <f t="shared" si="12"/>
        <v>11484</v>
      </c>
      <c r="AP188" s="2"/>
      <c r="AQ188" s="2"/>
      <c r="AR188" s="1"/>
      <c r="AS188" s="1"/>
      <c r="AT188" s="1"/>
    </row>
    <row r="189" spans="1:46" ht="16.5" customHeight="1">
      <c r="A189" s="3">
        <v>182</v>
      </c>
      <c r="B189" s="29" t="s">
        <v>500</v>
      </c>
      <c r="C189" s="6" t="s">
        <v>138</v>
      </c>
      <c r="D189" s="9">
        <v>67412689</v>
      </c>
      <c r="E189" s="8" t="s">
        <v>127</v>
      </c>
      <c r="F189" s="9" t="s">
        <v>1</v>
      </c>
      <c r="G189" s="10" t="s">
        <v>139</v>
      </c>
      <c r="H189" s="8">
        <v>750</v>
      </c>
      <c r="I189" s="9" t="s">
        <v>45</v>
      </c>
      <c r="J189" s="9">
        <v>12</v>
      </c>
      <c r="K189" s="69">
        <v>33</v>
      </c>
      <c r="L189" s="70"/>
      <c r="M189" s="69">
        <f t="shared" si="14"/>
        <v>396</v>
      </c>
      <c r="N189" s="35">
        <v>36</v>
      </c>
      <c r="O189" s="35">
        <v>36</v>
      </c>
      <c r="P189" s="35">
        <v>0</v>
      </c>
      <c r="Q189" s="94">
        <v>1</v>
      </c>
      <c r="R189" s="35">
        <v>88</v>
      </c>
      <c r="S189" s="35">
        <v>44</v>
      </c>
      <c r="T189" s="35">
        <v>44</v>
      </c>
      <c r="U189" s="95">
        <v>4</v>
      </c>
      <c r="V189" s="35">
        <v>37</v>
      </c>
      <c r="W189" s="35">
        <v>45</v>
      </c>
      <c r="X189" s="35">
        <v>-8</v>
      </c>
      <c r="Y189" s="94"/>
      <c r="Z189" s="35">
        <v>129</v>
      </c>
      <c r="AA189" s="35">
        <v>17</v>
      </c>
      <c r="AB189" s="35">
        <v>112</v>
      </c>
      <c r="AC189" s="95">
        <v>10</v>
      </c>
      <c r="AD189" s="35"/>
      <c r="AE189" s="35"/>
      <c r="AF189" s="34"/>
      <c r="AG189" s="96">
        <v>2</v>
      </c>
      <c r="AH189" s="76">
        <v>48</v>
      </c>
      <c r="AI189" s="95">
        <f t="shared" si="13"/>
        <v>17</v>
      </c>
      <c r="AJ189" s="77">
        <f t="shared" si="12"/>
        <v>6732</v>
      </c>
      <c r="AP189" s="2"/>
      <c r="AQ189" s="2"/>
      <c r="AR189" s="1"/>
      <c r="AS189" s="1"/>
      <c r="AT189" s="1"/>
    </row>
    <row r="190" spans="1:46" ht="16.5" customHeight="1">
      <c r="A190" s="3">
        <v>183</v>
      </c>
      <c r="B190" s="29" t="s">
        <v>500</v>
      </c>
      <c r="C190" s="6" t="s">
        <v>140</v>
      </c>
      <c r="D190" s="9">
        <v>67412715</v>
      </c>
      <c r="E190" s="8" t="s">
        <v>127</v>
      </c>
      <c r="F190" s="9" t="s">
        <v>1</v>
      </c>
      <c r="G190" s="10" t="s">
        <v>141</v>
      </c>
      <c r="H190" s="8">
        <v>750</v>
      </c>
      <c r="I190" s="9" t="s">
        <v>45</v>
      </c>
      <c r="J190" s="9">
        <v>12</v>
      </c>
      <c r="K190" s="69">
        <v>33</v>
      </c>
      <c r="L190" s="70"/>
      <c r="M190" s="69">
        <f t="shared" si="14"/>
        <v>396</v>
      </c>
      <c r="N190" s="35">
        <v>201</v>
      </c>
      <c r="O190" s="35">
        <v>28</v>
      </c>
      <c r="P190" s="35">
        <v>173</v>
      </c>
      <c r="Q190" s="94">
        <v>15</v>
      </c>
      <c r="R190" s="35">
        <v>59</v>
      </c>
      <c r="S190" s="35">
        <v>54</v>
      </c>
      <c r="T190" s="35">
        <v>5</v>
      </c>
      <c r="U190" s="95">
        <v>1</v>
      </c>
      <c r="V190" s="35">
        <v>115</v>
      </c>
      <c r="W190" s="35">
        <v>5</v>
      </c>
      <c r="X190" s="35">
        <v>110</v>
      </c>
      <c r="Y190" s="94">
        <v>10</v>
      </c>
      <c r="Z190" s="35">
        <v>180</v>
      </c>
      <c r="AA190" s="35">
        <v>0</v>
      </c>
      <c r="AB190" s="35">
        <v>180</v>
      </c>
      <c r="AC190" s="95">
        <v>15</v>
      </c>
      <c r="AD190" s="35"/>
      <c r="AE190" s="35"/>
      <c r="AF190" s="34"/>
      <c r="AG190" s="96">
        <v>2</v>
      </c>
      <c r="AH190" s="76">
        <v>48</v>
      </c>
      <c r="AI190" s="95">
        <f t="shared" si="13"/>
        <v>43</v>
      </c>
      <c r="AJ190" s="77">
        <f t="shared" si="12"/>
        <v>17028</v>
      </c>
      <c r="AP190" s="1"/>
      <c r="AQ190" s="1"/>
    </row>
    <row r="191" spans="1:46" ht="16.5" customHeight="1">
      <c r="A191" s="3">
        <v>184</v>
      </c>
      <c r="B191" s="29" t="s">
        <v>500</v>
      </c>
      <c r="C191" s="6" t="s">
        <v>142</v>
      </c>
      <c r="D191" s="9">
        <v>67412706</v>
      </c>
      <c r="E191" s="8" t="s">
        <v>127</v>
      </c>
      <c r="F191" s="9" t="s">
        <v>1</v>
      </c>
      <c r="G191" s="10" t="s">
        <v>143</v>
      </c>
      <c r="H191" s="8">
        <v>750</v>
      </c>
      <c r="I191" s="9" t="s">
        <v>45</v>
      </c>
      <c r="J191" s="9">
        <v>12</v>
      </c>
      <c r="K191" s="69">
        <v>33</v>
      </c>
      <c r="L191" s="70"/>
      <c r="M191" s="69">
        <f t="shared" si="14"/>
        <v>396</v>
      </c>
      <c r="N191" s="35">
        <v>60</v>
      </c>
      <c r="O191" s="35">
        <v>38</v>
      </c>
      <c r="P191" s="35">
        <v>22</v>
      </c>
      <c r="Q191" s="94">
        <f>P191/J191</f>
        <v>1.8333333333333333</v>
      </c>
      <c r="R191" s="35">
        <v>139</v>
      </c>
      <c r="S191" s="35">
        <v>0</v>
      </c>
      <c r="T191" s="35">
        <v>139</v>
      </c>
      <c r="U191" s="95">
        <v>12</v>
      </c>
      <c r="V191" s="35">
        <v>52</v>
      </c>
      <c r="W191" s="35">
        <v>20</v>
      </c>
      <c r="X191" s="35">
        <v>32</v>
      </c>
      <c r="Y191" s="94">
        <v>3</v>
      </c>
      <c r="Z191" s="35">
        <v>81</v>
      </c>
      <c r="AA191" s="35">
        <v>25</v>
      </c>
      <c r="AB191" s="35">
        <v>56</v>
      </c>
      <c r="AC191" s="95">
        <v>5</v>
      </c>
      <c r="AD191" s="35"/>
      <c r="AE191" s="35"/>
      <c r="AF191" s="34"/>
      <c r="AG191" s="96">
        <v>2</v>
      </c>
      <c r="AH191" s="76">
        <v>48</v>
      </c>
      <c r="AI191" s="95">
        <f t="shared" si="13"/>
        <v>23.833333333333336</v>
      </c>
      <c r="AJ191" s="77">
        <f t="shared" si="12"/>
        <v>9438.0000000000018</v>
      </c>
      <c r="AP191" s="1"/>
      <c r="AQ191" s="1"/>
    </row>
    <row r="192" spans="1:46" ht="16.5" customHeight="1">
      <c r="A192" s="3">
        <v>185</v>
      </c>
      <c r="B192" s="29" t="s">
        <v>500</v>
      </c>
      <c r="C192" s="6" t="s">
        <v>166</v>
      </c>
      <c r="D192" s="9">
        <v>67412713</v>
      </c>
      <c r="E192" s="8" t="s">
        <v>127</v>
      </c>
      <c r="F192" s="9" t="s">
        <v>1</v>
      </c>
      <c r="G192" s="10" t="s">
        <v>167</v>
      </c>
      <c r="H192" s="8">
        <v>750</v>
      </c>
      <c r="I192" s="9" t="s">
        <v>45</v>
      </c>
      <c r="J192" s="9">
        <v>12</v>
      </c>
      <c r="K192" s="69">
        <v>33</v>
      </c>
      <c r="L192" s="70"/>
      <c r="M192" s="69">
        <f t="shared" si="14"/>
        <v>396</v>
      </c>
      <c r="N192" s="35">
        <v>153</v>
      </c>
      <c r="O192" s="35">
        <v>60</v>
      </c>
      <c r="P192" s="35">
        <v>93</v>
      </c>
      <c r="Q192" s="94">
        <v>10</v>
      </c>
      <c r="R192" s="35">
        <v>156</v>
      </c>
      <c r="S192" s="35">
        <v>0</v>
      </c>
      <c r="T192" s="35">
        <v>156</v>
      </c>
      <c r="U192" s="95">
        <v>13</v>
      </c>
      <c r="V192" s="35">
        <v>97</v>
      </c>
      <c r="W192" s="35">
        <v>58</v>
      </c>
      <c r="X192" s="35">
        <v>39</v>
      </c>
      <c r="Y192" s="94">
        <v>4</v>
      </c>
      <c r="Z192" s="35">
        <v>174</v>
      </c>
      <c r="AA192" s="35">
        <v>72</v>
      </c>
      <c r="AB192" s="35">
        <v>102</v>
      </c>
      <c r="AC192" s="95">
        <v>10</v>
      </c>
      <c r="AD192" s="35"/>
      <c r="AE192" s="35"/>
      <c r="AF192" s="34"/>
      <c r="AG192" s="96">
        <v>2</v>
      </c>
      <c r="AH192" s="76">
        <v>48</v>
      </c>
      <c r="AI192" s="95">
        <f t="shared" si="13"/>
        <v>39</v>
      </c>
      <c r="AJ192" s="77">
        <f t="shared" si="12"/>
        <v>15444</v>
      </c>
      <c r="AR192" s="1"/>
      <c r="AS192" s="1"/>
    </row>
    <row r="193" spans="1:46" ht="16.5" customHeight="1">
      <c r="A193" s="3">
        <v>186</v>
      </c>
      <c r="B193" s="29" t="s">
        <v>500</v>
      </c>
      <c r="C193" s="6" t="s">
        <v>203</v>
      </c>
      <c r="D193" s="9">
        <v>67415142</v>
      </c>
      <c r="E193" s="8" t="s">
        <v>127</v>
      </c>
      <c r="F193" s="9" t="s">
        <v>1</v>
      </c>
      <c r="G193" s="10" t="s">
        <v>204</v>
      </c>
      <c r="H193" s="8">
        <v>750</v>
      </c>
      <c r="I193" s="9" t="s">
        <v>45</v>
      </c>
      <c r="J193" s="9">
        <v>12</v>
      </c>
      <c r="K193" s="69">
        <v>33</v>
      </c>
      <c r="L193" s="70"/>
      <c r="M193" s="69">
        <v>396</v>
      </c>
      <c r="N193" s="35">
        <v>149</v>
      </c>
      <c r="O193" s="35">
        <v>32</v>
      </c>
      <c r="P193" s="35">
        <v>117</v>
      </c>
      <c r="Q193" s="94">
        <v>10</v>
      </c>
      <c r="R193" s="35">
        <v>111</v>
      </c>
      <c r="S193" s="35">
        <v>86</v>
      </c>
      <c r="T193" s="35">
        <v>25</v>
      </c>
      <c r="U193" s="95">
        <v>2</v>
      </c>
      <c r="V193" s="35">
        <v>69</v>
      </c>
      <c r="W193" s="35">
        <v>15</v>
      </c>
      <c r="X193" s="35">
        <v>54</v>
      </c>
      <c r="Y193" s="94">
        <v>5</v>
      </c>
      <c r="Z193" s="35">
        <v>146</v>
      </c>
      <c r="AA193" s="35">
        <v>129</v>
      </c>
      <c r="AB193" s="35">
        <v>17</v>
      </c>
      <c r="AC193" s="95">
        <v>2</v>
      </c>
      <c r="AD193" s="35"/>
      <c r="AE193" s="35"/>
      <c r="AF193" s="34"/>
      <c r="AG193" s="96">
        <v>2</v>
      </c>
      <c r="AH193" s="76">
        <v>48</v>
      </c>
      <c r="AI193" s="95">
        <f t="shared" si="13"/>
        <v>21</v>
      </c>
      <c r="AJ193" s="77">
        <f t="shared" si="12"/>
        <v>8316</v>
      </c>
      <c r="AK193" s="78"/>
      <c r="AP193" s="1"/>
      <c r="AQ193" s="1"/>
      <c r="AR193" s="1"/>
      <c r="AS193" s="1"/>
    </row>
    <row r="194" spans="1:46" ht="16.5" customHeight="1">
      <c r="A194" s="3">
        <v>187</v>
      </c>
      <c r="B194" s="29" t="s">
        <v>500</v>
      </c>
      <c r="C194" s="6" t="s">
        <v>217</v>
      </c>
      <c r="D194" s="9">
        <v>67412708</v>
      </c>
      <c r="E194" s="8" t="s">
        <v>127</v>
      </c>
      <c r="F194" s="9" t="s">
        <v>1</v>
      </c>
      <c r="G194" s="10" t="s">
        <v>218</v>
      </c>
      <c r="H194" s="8">
        <v>750</v>
      </c>
      <c r="I194" s="9" t="s">
        <v>45</v>
      </c>
      <c r="J194" s="9">
        <v>12</v>
      </c>
      <c r="K194" s="69">
        <v>33</v>
      </c>
      <c r="L194" s="70"/>
      <c r="M194" s="69">
        <v>396</v>
      </c>
      <c r="N194" s="35">
        <v>180</v>
      </c>
      <c r="O194" s="35">
        <v>83</v>
      </c>
      <c r="P194" s="35">
        <v>97</v>
      </c>
      <c r="Q194" s="94">
        <v>10</v>
      </c>
      <c r="R194" s="35">
        <v>56</v>
      </c>
      <c r="S194" s="35">
        <v>78</v>
      </c>
      <c r="T194" s="35">
        <v>-22</v>
      </c>
      <c r="U194" s="94"/>
      <c r="V194" s="35">
        <v>70</v>
      </c>
      <c r="W194" s="35">
        <v>34</v>
      </c>
      <c r="X194" s="35">
        <v>36</v>
      </c>
      <c r="Y194" s="94">
        <v>3</v>
      </c>
      <c r="Z194" s="35">
        <v>128</v>
      </c>
      <c r="AA194" s="35">
        <v>16</v>
      </c>
      <c r="AB194" s="35">
        <v>112</v>
      </c>
      <c r="AC194" s="95">
        <v>10</v>
      </c>
      <c r="AD194" s="35"/>
      <c r="AE194" s="35"/>
      <c r="AF194" s="34"/>
      <c r="AG194" s="96">
        <v>2</v>
      </c>
      <c r="AH194" s="76">
        <v>60</v>
      </c>
      <c r="AI194" s="95">
        <f t="shared" si="13"/>
        <v>25</v>
      </c>
      <c r="AJ194" s="77">
        <f t="shared" si="12"/>
        <v>9900</v>
      </c>
      <c r="AL194" s="1"/>
      <c r="AM194" s="1"/>
      <c r="AN194" s="1"/>
      <c r="AP194" s="2"/>
      <c r="AQ194" s="2"/>
      <c r="AR194" s="1"/>
      <c r="AS194" s="1"/>
    </row>
    <row r="195" spans="1:46" ht="16.5" customHeight="1">
      <c r="A195" s="3">
        <v>188</v>
      </c>
      <c r="B195" s="29" t="s">
        <v>500</v>
      </c>
      <c r="C195" s="6" t="s">
        <v>307</v>
      </c>
      <c r="D195" s="9">
        <v>67599459</v>
      </c>
      <c r="E195" s="8" t="s">
        <v>127</v>
      </c>
      <c r="F195" s="9" t="s">
        <v>36</v>
      </c>
      <c r="G195" s="10" t="s">
        <v>308</v>
      </c>
      <c r="H195" s="8">
        <v>750</v>
      </c>
      <c r="I195" s="9" t="s">
        <v>45</v>
      </c>
      <c r="J195" s="9">
        <v>12</v>
      </c>
      <c r="K195" s="69">
        <v>33</v>
      </c>
      <c r="L195" s="70"/>
      <c r="M195" s="69">
        <v>396</v>
      </c>
      <c r="N195" s="35">
        <v>121</v>
      </c>
      <c r="O195" s="35">
        <v>111</v>
      </c>
      <c r="P195" s="35">
        <v>10</v>
      </c>
      <c r="Q195" s="94">
        <f>P195/J195</f>
        <v>0.83333333333333337</v>
      </c>
      <c r="R195" s="35">
        <v>151</v>
      </c>
      <c r="S195" s="35">
        <v>33</v>
      </c>
      <c r="T195" s="35">
        <v>118</v>
      </c>
      <c r="U195" s="95">
        <v>10</v>
      </c>
      <c r="V195" s="35">
        <v>4</v>
      </c>
      <c r="W195" s="35">
        <v>8</v>
      </c>
      <c r="X195" s="35">
        <v>-4</v>
      </c>
      <c r="Y195" s="94">
        <v>1</v>
      </c>
      <c r="Z195" s="35">
        <v>103</v>
      </c>
      <c r="AA195" s="35">
        <v>122</v>
      </c>
      <c r="AB195" s="35">
        <v>-19</v>
      </c>
      <c r="AC195" s="95"/>
      <c r="AD195" s="35"/>
      <c r="AE195" s="35"/>
      <c r="AF195" s="34"/>
      <c r="AG195" s="96">
        <v>2</v>
      </c>
      <c r="AH195" s="76">
        <v>48</v>
      </c>
      <c r="AI195" s="95">
        <f t="shared" si="13"/>
        <v>13.833333333333334</v>
      </c>
      <c r="AJ195" s="77">
        <f t="shared" si="12"/>
        <v>5478</v>
      </c>
      <c r="AK195" s="78"/>
      <c r="AR195" s="4"/>
      <c r="AS195" s="4"/>
    </row>
    <row r="196" spans="1:46" ht="16.5" customHeight="1">
      <c r="A196" s="3">
        <v>189</v>
      </c>
      <c r="B196" s="29" t="s">
        <v>500</v>
      </c>
      <c r="C196" s="6" t="s">
        <v>309</v>
      </c>
      <c r="D196" s="9">
        <v>67599457</v>
      </c>
      <c r="E196" s="8" t="s">
        <v>127</v>
      </c>
      <c r="F196" s="9" t="s">
        <v>36</v>
      </c>
      <c r="G196" s="10" t="s">
        <v>310</v>
      </c>
      <c r="H196" s="8">
        <v>180</v>
      </c>
      <c r="I196" s="9" t="s">
        <v>45</v>
      </c>
      <c r="J196" s="9">
        <v>12</v>
      </c>
      <c r="K196" s="69">
        <v>10.166666666666666</v>
      </c>
      <c r="L196" s="70"/>
      <c r="M196" s="69">
        <v>122</v>
      </c>
      <c r="N196" s="35">
        <v>7</v>
      </c>
      <c r="O196" s="35">
        <v>13</v>
      </c>
      <c r="P196" s="35">
        <v>-6</v>
      </c>
      <c r="Q196" s="94">
        <v>1</v>
      </c>
      <c r="R196" s="35"/>
      <c r="S196" s="35">
        <v>0</v>
      </c>
      <c r="T196" s="35">
        <v>0</v>
      </c>
      <c r="U196" s="95">
        <v>1</v>
      </c>
      <c r="V196" s="35"/>
      <c r="W196" s="35">
        <v>0</v>
      </c>
      <c r="X196" s="35">
        <v>0</v>
      </c>
      <c r="Y196" s="94"/>
      <c r="Z196" s="35">
        <v>12</v>
      </c>
      <c r="AA196" s="35">
        <v>0</v>
      </c>
      <c r="AB196" s="35">
        <v>12</v>
      </c>
      <c r="AC196" s="95">
        <v>1</v>
      </c>
      <c r="AD196" s="35"/>
      <c r="AE196" s="35"/>
      <c r="AF196" s="34"/>
      <c r="AG196" s="96">
        <v>4</v>
      </c>
      <c r="AH196" s="76">
        <v>0</v>
      </c>
      <c r="AI196" s="95">
        <f t="shared" si="13"/>
        <v>7</v>
      </c>
      <c r="AJ196" s="77">
        <f t="shared" si="12"/>
        <v>854</v>
      </c>
      <c r="AL196" s="1"/>
      <c r="AM196" s="1"/>
      <c r="AN196" s="1"/>
      <c r="AR196" s="1"/>
      <c r="AS196" s="1"/>
    </row>
    <row r="197" spans="1:46" ht="16.5" customHeight="1">
      <c r="A197" s="3">
        <v>190</v>
      </c>
      <c r="B197" s="29" t="s">
        <v>500</v>
      </c>
      <c r="C197" s="6" t="s">
        <v>146</v>
      </c>
      <c r="D197" s="9">
        <v>67421822</v>
      </c>
      <c r="E197" s="8" t="s">
        <v>127</v>
      </c>
      <c r="F197" s="9" t="s">
        <v>1</v>
      </c>
      <c r="G197" s="10" t="s">
        <v>147</v>
      </c>
      <c r="H197" s="8">
        <v>180</v>
      </c>
      <c r="I197" s="9" t="s">
        <v>45</v>
      </c>
      <c r="J197" s="9">
        <v>12</v>
      </c>
      <c r="K197" s="69">
        <v>10.166666666666666</v>
      </c>
      <c r="L197" s="70"/>
      <c r="M197" s="69">
        <f>J197*K197</f>
        <v>122</v>
      </c>
      <c r="N197" s="35">
        <v>52</v>
      </c>
      <c r="O197" s="35">
        <v>104</v>
      </c>
      <c r="P197" s="35">
        <v>-52</v>
      </c>
      <c r="Q197" s="94"/>
      <c r="R197" s="35">
        <v>79</v>
      </c>
      <c r="S197" s="35">
        <v>60</v>
      </c>
      <c r="T197" s="35">
        <v>19</v>
      </c>
      <c r="U197" s="95">
        <v>2</v>
      </c>
      <c r="V197" s="35">
        <v>73</v>
      </c>
      <c r="W197" s="35">
        <v>47</v>
      </c>
      <c r="X197" s="35">
        <v>26</v>
      </c>
      <c r="Y197" s="94">
        <v>3</v>
      </c>
      <c r="Z197" s="35">
        <v>60</v>
      </c>
      <c r="AA197" s="35">
        <v>58</v>
      </c>
      <c r="AB197" s="35">
        <v>2</v>
      </c>
      <c r="AC197" s="95">
        <v>1</v>
      </c>
      <c r="AD197" s="35"/>
      <c r="AE197" s="35"/>
      <c r="AF197" s="34"/>
      <c r="AG197" s="96">
        <v>2</v>
      </c>
      <c r="AH197" s="76">
        <v>48</v>
      </c>
      <c r="AI197" s="95">
        <f t="shared" si="13"/>
        <v>8</v>
      </c>
      <c r="AJ197" s="77">
        <f t="shared" si="12"/>
        <v>976</v>
      </c>
      <c r="AK197" s="78"/>
      <c r="AP197" s="1"/>
      <c r="AQ197" s="1"/>
      <c r="AR197" s="1"/>
      <c r="AS197" s="1"/>
      <c r="AT197" s="1"/>
    </row>
    <row r="198" spans="1:46" ht="16.5" customHeight="1">
      <c r="A198" s="3">
        <v>191</v>
      </c>
      <c r="B198" s="29" t="s">
        <v>500</v>
      </c>
      <c r="C198" s="6" t="s">
        <v>148</v>
      </c>
      <c r="D198" s="9">
        <v>67413556</v>
      </c>
      <c r="E198" s="8" t="s">
        <v>127</v>
      </c>
      <c r="F198" s="9" t="s">
        <v>1</v>
      </c>
      <c r="G198" s="10" t="s">
        <v>149</v>
      </c>
      <c r="H198" s="8">
        <v>180</v>
      </c>
      <c r="I198" s="9" t="s">
        <v>45</v>
      </c>
      <c r="J198" s="9">
        <v>12</v>
      </c>
      <c r="K198" s="69">
        <v>10.166666666666666</v>
      </c>
      <c r="L198" s="70"/>
      <c r="M198" s="69">
        <f>J198*K198</f>
        <v>122</v>
      </c>
      <c r="N198" s="35">
        <v>46</v>
      </c>
      <c r="O198" s="35">
        <v>106</v>
      </c>
      <c r="P198" s="35">
        <v>-60</v>
      </c>
      <c r="Q198" s="94"/>
      <c r="R198" s="35">
        <v>170</v>
      </c>
      <c r="S198" s="35">
        <v>63</v>
      </c>
      <c r="T198" s="35">
        <v>107</v>
      </c>
      <c r="U198" s="95">
        <v>10</v>
      </c>
      <c r="V198" s="35">
        <v>68</v>
      </c>
      <c r="W198" s="35">
        <v>4</v>
      </c>
      <c r="X198" s="35">
        <v>64</v>
      </c>
      <c r="Y198" s="94">
        <v>6</v>
      </c>
      <c r="Z198" s="35">
        <v>51</v>
      </c>
      <c r="AA198" s="35">
        <v>59</v>
      </c>
      <c r="AB198" s="35">
        <v>-8</v>
      </c>
      <c r="AC198" s="95">
        <v>1</v>
      </c>
      <c r="AD198" s="35"/>
      <c r="AE198" s="35"/>
      <c r="AF198" s="34"/>
      <c r="AG198" s="96">
        <v>2</v>
      </c>
      <c r="AH198" s="76">
        <v>48</v>
      </c>
      <c r="AI198" s="95">
        <f t="shared" si="13"/>
        <v>19</v>
      </c>
      <c r="AJ198" s="77">
        <f t="shared" ref="AJ198:AJ229" si="15">AI198*M198</f>
        <v>2318</v>
      </c>
      <c r="AL198" s="1"/>
      <c r="AM198" s="1"/>
      <c r="AN198" s="1"/>
      <c r="AP198" s="1"/>
      <c r="AQ198" s="1"/>
    </row>
    <row r="199" spans="1:46" ht="16.5" customHeight="1">
      <c r="A199" s="3">
        <v>192</v>
      </c>
      <c r="B199" s="29" t="s">
        <v>500</v>
      </c>
      <c r="C199" s="6" t="s">
        <v>158</v>
      </c>
      <c r="D199" s="9">
        <v>67413561</v>
      </c>
      <c r="E199" s="8" t="s">
        <v>127</v>
      </c>
      <c r="F199" s="9" t="s">
        <v>1</v>
      </c>
      <c r="G199" s="10" t="s">
        <v>159</v>
      </c>
      <c r="H199" s="8">
        <v>180</v>
      </c>
      <c r="I199" s="9" t="s">
        <v>45</v>
      </c>
      <c r="J199" s="9">
        <v>12</v>
      </c>
      <c r="K199" s="69">
        <v>10.166666666666666</v>
      </c>
      <c r="L199" s="70"/>
      <c r="M199" s="69">
        <f>J199*K199</f>
        <v>122</v>
      </c>
      <c r="N199" s="35">
        <v>112</v>
      </c>
      <c r="O199" s="35">
        <v>13</v>
      </c>
      <c r="P199" s="35">
        <v>99</v>
      </c>
      <c r="Q199" s="94">
        <v>10</v>
      </c>
      <c r="R199" s="35">
        <v>122</v>
      </c>
      <c r="S199" s="35">
        <v>38</v>
      </c>
      <c r="T199" s="35">
        <v>84</v>
      </c>
      <c r="U199" s="95">
        <v>7</v>
      </c>
      <c r="V199" s="35">
        <v>60</v>
      </c>
      <c r="W199" s="35">
        <v>132</v>
      </c>
      <c r="X199" s="35">
        <v>-72</v>
      </c>
      <c r="Y199" s="94"/>
      <c r="Z199" s="35">
        <v>57</v>
      </c>
      <c r="AA199" s="35">
        <v>63</v>
      </c>
      <c r="AB199" s="35">
        <v>-6</v>
      </c>
      <c r="AC199" s="95">
        <v>1</v>
      </c>
      <c r="AD199" s="35"/>
      <c r="AE199" s="35"/>
      <c r="AF199" s="34"/>
      <c r="AG199" s="96">
        <v>2</v>
      </c>
      <c r="AH199" s="76">
        <v>48</v>
      </c>
      <c r="AI199" s="95">
        <f t="shared" si="13"/>
        <v>20</v>
      </c>
      <c r="AJ199" s="77">
        <f t="shared" si="15"/>
        <v>2440</v>
      </c>
    </row>
    <row r="200" spans="1:46" ht="16.5" customHeight="1">
      <c r="A200" s="3">
        <v>193</v>
      </c>
      <c r="B200" s="29" t="s">
        <v>500</v>
      </c>
      <c r="C200" s="6" t="s">
        <v>168</v>
      </c>
      <c r="D200" s="9">
        <v>67413555</v>
      </c>
      <c r="E200" s="8" t="s">
        <v>127</v>
      </c>
      <c r="F200" s="9" t="s">
        <v>1</v>
      </c>
      <c r="G200" s="10" t="s">
        <v>169</v>
      </c>
      <c r="H200" s="8">
        <v>180</v>
      </c>
      <c r="I200" s="9" t="s">
        <v>45</v>
      </c>
      <c r="J200" s="9">
        <v>12</v>
      </c>
      <c r="K200" s="69">
        <v>10.166666666666666</v>
      </c>
      <c r="L200" s="70"/>
      <c r="M200" s="69">
        <f>J200*K200</f>
        <v>122</v>
      </c>
      <c r="N200" s="35">
        <v>78</v>
      </c>
      <c r="O200" s="35">
        <v>61</v>
      </c>
      <c r="P200" s="35">
        <v>17</v>
      </c>
      <c r="Q200" s="94">
        <f>P200/J200</f>
        <v>1.4166666666666667</v>
      </c>
      <c r="R200" s="35">
        <v>117</v>
      </c>
      <c r="S200" s="35">
        <v>0</v>
      </c>
      <c r="T200" s="35">
        <v>117</v>
      </c>
      <c r="U200" s="95">
        <v>10</v>
      </c>
      <c r="V200" s="35">
        <v>53</v>
      </c>
      <c r="W200" s="35">
        <v>67</v>
      </c>
      <c r="X200" s="35">
        <v>-14</v>
      </c>
      <c r="Y200" s="94"/>
      <c r="Z200" s="35">
        <v>41</v>
      </c>
      <c r="AA200" s="35">
        <v>39</v>
      </c>
      <c r="AB200" s="35">
        <v>2</v>
      </c>
      <c r="AC200" s="95">
        <v>1</v>
      </c>
      <c r="AD200" s="35"/>
      <c r="AE200" s="35"/>
      <c r="AF200" s="34"/>
      <c r="AG200" s="96">
        <v>2</v>
      </c>
      <c r="AH200" s="76">
        <v>48</v>
      </c>
      <c r="AI200" s="95">
        <f t="shared" si="13"/>
        <v>14.416666666666666</v>
      </c>
      <c r="AJ200" s="77">
        <f t="shared" si="15"/>
        <v>1758.8333333333333</v>
      </c>
      <c r="AP200" s="1"/>
      <c r="AQ200" s="1"/>
      <c r="AR200" s="1"/>
      <c r="AS200" s="1"/>
      <c r="AT200" s="1"/>
    </row>
    <row r="201" spans="1:46" ht="16.5" customHeight="1">
      <c r="A201" s="3">
        <v>194</v>
      </c>
      <c r="B201" s="29" t="s">
        <v>500</v>
      </c>
      <c r="C201" s="6" t="s">
        <v>211</v>
      </c>
      <c r="D201" s="9">
        <v>67413560</v>
      </c>
      <c r="E201" s="8" t="s">
        <v>127</v>
      </c>
      <c r="F201" s="9" t="s">
        <v>1</v>
      </c>
      <c r="G201" s="10" t="s">
        <v>212</v>
      </c>
      <c r="H201" s="8">
        <v>180</v>
      </c>
      <c r="I201" s="9" t="s">
        <v>45</v>
      </c>
      <c r="J201" s="9">
        <v>12</v>
      </c>
      <c r="K201" s="69">
        <v>10.166666666666666</v>
      </c>
      <c r="L201" s="70"/>
      <c r="M201" s="69">
        <v>122</v>
      </c>
      <c r="N201" s="35">
        <v>121</v>
      </c>
      <c r="O201" s="35">
        <v>34</v>
      </c>
      <c r="P201" s="35">
        <v>87</v>
      </c>
      <c r="Q201" s="94">
        <v>8</v>
      </c>
      <c r="R201" s="35">
        <v>228</v>
      </c>
      <c r="S201" s="35">
        <v>68</v>
      </c>
      <c r="T201" s="35">
        <v>160</v>
      </c>
      <c r="U201" s="95">
        <v>14</v>
      </c>
      <c r="V201" s="35">
        <v>80</v>
      </c>
      <c r="W201" s="35">
        <v>40</v>
      </c>
      <c r="X201" s="35">
        <v>40</v>
      </c>
      <c r="Y201" s="94">
        <v>4</v>
      </c>
      <c r="Z201" s="35">
        <v>67</v>
      </c>
      <c r="AA201" s="35">
        <v>30</v>
      </c>
      <c r="AB201" s="35">
        <v>37</v>
      </c>
      <c r="AC201" s="95">
        <v>3</v>
      </c>
      <c r="AD201" s="35"/>
      <c r="AE201" s="35"/>
      <c r="AF201" s="34"/>
      <c r="AG201" s="96">
        <v>2</v>
      </c>
      <c r="AH201" s="76">
        <v>48</v>
      </c>
      <c r="AI201" s="95">
        <f t="shared" si="13"/>
        <v>31</v>
      </c>
      <c r="AJ201" s="77">
        <f t="shared" si="15"/>
        <v>3782</v>
      </c>
      <c r="AP201" s="1"/>
      <c r="AQ201" s="1"/>
      <c r="AR201" s="1"/>
      <c r="AS201" s="1"/>
      <c r="AT201" s="1"/>
    </row>
    <row r="202" spans="1:46" ht="16.5" customHeight="1">
      <c r="A202" s="3">
        <v>195</v>
      </c>
      <c r="B202" s="29" t="s">
        <v>500</v>
      </c>
      <c r="C202" s="6" t="s">
        <v>221</v>
      </c>
      <c r="D202" s="9">
        <v>67413557</v>
      </c>
      <c r="E202" s="8" t="s">
        <v>127</v>
      </c>
      <c r="F202" s="9" t="s">
        <v>1</v>
      </c>
      <c r="G202" s="10" t="s">
        <v>222</v>
      </c>
      <c r="H202" s="8">
        <v>180</v>
      </c>
      <c r="I202" s="9" t="s">
        <v>45</v>
      </c>
      <c r="J202" s="9">
        <v>12</v>
      </c>
      <c r="K202" s="69">
        <v>10.166666666666666</v>
      </c>
      <c r="L202" s="70"/>
      <c r="M202" s="69">
        <v>122</v>
      </c>
      <c r="N202" s="35">
        <v>77</v>
      </c>
      <c r="O202" s="35">
        <v>72</v>
      </c>
      <c r="P202" s="35">
        <v>5</v>
      </c>
      <c r="Q202" s="94">
        <v>1</v>
      </c>
      <c r="R202" s="35">
        <v>34</v>
      </c>
      <c r="S202" s="35">
        <v>1</v>
      </c>
      <c r="T202" s="35">
        <v>33</v>
      </c>
      <c r="U202" s="95">
        <v>3</v>
      </c>
      <c r="V202" s="35">
        <v>46</v>
      </c>
      <c r="W202" s="35">
        <v>134</v>
      </c>
      <c r="X202" s="35">
        <v>-88</v>
      </c>
      <c r="Y202" s="94"/>
      <c r="Z202" s="35">
        <v>83</v>
      </c>
      <c r="AA202" s="35">
        <v>8</v>
      </c>
      <c r="AB202" s="35">
        <v>75</v>
      </c>
      <c r="AC202" s="95">
        <v>7</v>
      </c>
      <c r="AD202" s="35"/>
      <c r="AE202" s="35"/>
      <c r="AF202" s="34"/>
      <c r="AG202" s="96">
        <v>2</v>
      </c>
      <c r="AH202" s="76">
        <v>48</v>
      </c>
      <c r="AI202" s="95">
        <f t="shared" si="13"/>
        <v>13</v>
      </c>
      <c r="AJ202" s="77">
        <f t="shared" si="15"/>
        <v>1586</v>
      </c>
      <c r="AK202" s="78"/>
      <c r="AP202" s="1"/>
      <c r="AQ202" s="1"/>
    </row>
    <row r="203" spans="1:46" ht="16.5" customHeight="1">
      <c r="A203" s="3">
        <v>196</v>
      </c>
      <c r="B203" s="29" t="s">
        <v>500</v>
      </c>
      <c r="C203" s="6" t="s">
        <v>231</v>
      </c>
      <c r="D203" s="9">
        <v>67413554</v>
      </c>
      <c r="E203" s="8" t="s">
        <v>127</v>
      </c>
      <c r="F203" s="9" t="s">
        <v>1</v>
      </c>
      <c r="G203" s="10" t="s">
        <v>232</v>
      </c>
      <c r="H203" s="8">
        <v>180</v>
      </c>
      <c r="I203" s="9" t="s">
        <v>45</v>
      </c>
      <c r="J203" s="9">
        <v>12</v>
      </c>
      <c r="K203" s="69">
        <v>11</v>
      </c>
      <c r="L203" s="70"/>
      <c r="M203" s="69">
        <v>132</v>
      </c>
      <c r="N203" s="35">
        <v>108</v>
      </c>
      <c r="O203" s="35">
        <v>114</v>
      </c>
      <c r="P203" s="35">
        <v>-6</v>
      </c>
      <c r="Q203" s="94">
        <v>1</v>
      </c>
      <c r="R203" s="35">
        <v>36</v>
      </c>
      <c r="S203" s="35">
        <v>12</v>
      </c>
      <c r="T203" s="35">
        <v>24</v>
      </c>
      <c r="U203" s="95">
        <v>2</v>
      </c>
      <c r="V203" s="35">
        <v>46</v>
      </c>
      <c r="W203" s="35">
        <v>98</v>
      </c>
      <c r="X203" s="35">
        <v>-52</v>
      </c>
      <c r="Y203" s="94"/>
      <c r="Z203" s="35">
        <v>60</v>
      </c>
      <c r="AA203" s="35">
        <v>0</v>
      </c>
      <c r="AB203" s="35">
        <v>60</v>
      </c>
      <c r="AC203" s="95">
        <v>5</v>
      </c>
      <c r="AD203" s="35"/>
      <c r="AE203" s="35"/>
      <c r="AF203" s="34"/>
      <c r="AG203" s="96">
        <v>2</v>
      </c>
      <c r="AH203" s="76">
        <v>36</v>
      </c>
      <c r="AI203" s="95">
        <f t="shared" si="13"/>
        <v>10</v>
      </c>
      <c r="AJ203" s="77">
        <f t="shared" si="15"/>
        <v>1320</v>
      </c>
      <c r="AL203" s="1"/>
      <c r="AM203" s="1"/>
      <c r="AN203" s="1"/>
      <c r="AP203" s="1"/>
      <c r="AQ203" s="1"/>
      <c r="AR203" s="1"/>
      <c r="AS203" s="1"/>
      <c r="AT203" s="1"/>
    </row>
    <row r="204" spans="1:46" ht="16.5" customHeight="1">
      <c r="A204" s="3">
        <v>197</v>
      </c>
      <c r="B204" s="29" t="s">
        <v>500</v>
      </c>
      <c r="C204" s="6">
        <v>7506306215481</v>
      </c>
      <c r="D204" s="9">
        <v>67741355</v>
      </c>
      <c r="E204" s="8" t="s">
        <v>127</v>
      </c>
      <c r="F204" s="9" t="s">
        <v>36</v>
      </c>
      <c r="G204" s="10" t="s">
        <v>327</v>
      </c>
      <c r="H204" s="8">
        <v>180</v>
      </c>
      <c r="I204" s="9" t="s">
        <v>45</v>
      </c>
      <c r="J204" s="9">
        <v>12</v>
      </c>
      <c r="K204" s="69">
        <v>11</v>
      </c>
      <c r="L204" s="70"/>
      <c r="M204" s="69">
        <v>132</v>
      </c>
      <c r="N204" s="35">
        <v>133</v>
      </c>
      <c r="O204" s="35">
        <v>47</v>
      </c>
      <c r="P204" s="35">
        <v>86</v>
      </c>
      <c r="Q204" s="94">
        <v>8</v>
      </c>
      <c r="R204" s="35">
        <v>183</v>
      </c>
      <c r="S204" s="35">
        <v>78</v>
      </c>
      <c r="T204" s="35">
        <v>105</v>
      </c>
      <c r="U204" s="95">
        <v>10</v>
      </c>
      <c r="V204" s="35">
        <v>56</v>
      </c>
      <c r="W204" s="35">
        <v>16</v>
      </c>
      <c r="X204" s="35">
        <v>40</v>
      </c>
      <c r="Y204" s="94">
        <v>4</v>
      </c>
      <c r="Z204" s="35">
        <v>80</v>
      </c>
      <c r="AA204" s="35">
        <v>65</v>
      </c>
      <c r="AB204" s="35">
        <v>15</v>
      </c>
      <c r="AC204" s="95">
        <v>2</v>
      </c>
      <c r="AD204" s="35"/>
      <c r="AE204" s="35"/>
      <c r="AF204" s="34"/>
      <c r="AG204" s="96">
        <v>2</v>
      </c>
      <c r="AH204" s="76">
        <v>48</v>
      </c>
      <c r="AI204" s="95">
        <f t="shared" si="13"/>
        <v>26</v>
      </c>
      <c r="AJ204" s="77">
        <f t="shared" si="15"/>
        <v>3432</v>
      </c>
      <c r="AK204" s="78"/>
      <c r="AP204" s="1"/>
      <c r="AQ204" s="1"/>
      <c r="AR204" s="1"/>
      <c r="AS204" s="1"/>
      <c r="AT204" s="1"/>
    </row>
    <row r="205" spans="1:46" ht="16.5" customHeight="1">
      <c r="A205" s="3">
        <v>198</v>
      </c>
      <c r="B205" s="29" t="s">
        <v>500</v>
      </c>
      <c r="C205" s="6" t="s">
        <v>197</v>
      </c>
      <c r="D205" s="48">
        <v>67980907</v>
      </c>
      <c r="E205" s="8" t="s">
        <v>127</v>
      </c>
      <c r="F205" s="9" t="s">
        <v>1</v>
      </c>
      <c r="G205" s="10" t="s">
        <v>198</v>
      </c>
      <c r="H205" s="8">
        <v>800</v>
      </c>
      <c r="I205" s="9" t="s">
        <v>45</v>
      </c>
      <c r="J205" s="9">
        <v>12</v>
      </c>
      <c r="K205" s="69">
        <v>22</v>
      </c>
      <c r="L205" s="70"/>
      <c r="M205" s="69">
        <v>264</v>
      </c>
      <c r="N205" s="35">
        <v>44</v>
      </c>
      <c r="O205" s="35">
        <v>0</v>
      </c>
      <c r="P205" s="35">
        <v>44</v>
      </c>
      <c r="Q205" s="94">
        <f>P205/J205</f>
        <v>3.6666666666666665</v>
      </c>
      <c r="R205" s="35">
        <v>23</v>
      </c>
      <c r="S205" s="35">
        <v>0</v>
      </c>
      <c r="T205" s="35">
        <v>23</v>
      </c>
      <c r="U205" s="95">
        <v>2</v>
      </c>
      <c r="V205" s="35">
        <v>19</v>
      </c>
      <c r="W205" s="35">
        <v>10</v>
      </c>
      <c r="X205" s="35">
        <v>9</v>
      </c>
      <c r="Y205" s="94">
        <v>1</v>
      </c>
      <c r="Z205" s="35">
        <v>7</v>
      </c>
      <c r="AA205" s="35">
        <v>0</v>
      </c>
      <c r="AB205" s="35">
        <v>7</v>
      </c>
      <c r="AC205" s="95">
        <v>1</v>
      </c>
      <c r="AD205" s="35"/>
      <c r="AE205" s="35"/>
      <c r="AF205" s="34"/>
      <c r="AG205" s="96">
        <v>6</v>
      </c>
      <c r="AH205" s="76">
        <v>0</v>
      </c>
      <c r="AI205" s="95">
        <f t="shared" si="13"/>
        <v>13.666666666666666</v>
      </c>
      <c r="AJ205" s="77">
        <f t="shared" si="15"/>
        <v>3608</v>
      </c>
      <c r="AL205" s="1"/>
      <c r="AM205" s="1"/>
      <c r="AN205" s="1"/>
      <c r="AP205" s="1"/>
      <c r="AQ205" s="1"/>
      <c r="AR205" s="1"/>
      <c r="AS205" s="1"/>
      <c r="AT205" s="1"/>
    </row>
    <row r="206" spans="1:46" ht="16.5" hidden="1" customHeight="1">
      <c r="A206" s="3">
        <v>199</v>
      </c>
      <c r="B206" s="29" t="s">
        <v>500</v>
      </c>
      <c r="C206" s="6" t="s">
        <v>199</v>
      </c>
      <c r="D206" s="9">
        <v>67410863</v>
      </c>
      <c r="E206" s="8" t="s">
        <v>127</v>
      </c>
      <c r="F206" s="9" t="s">
        <v>1</v>
      </c>
      <c r="G206" s="10" t="s">
        <v>200</v>
      </c>
      <c r="H206" s="8">
        <v>800</v>
      </c>
      <c r="I206" s="9" t="s">
        <v>45</v>
      </c>
      <c r="J206" s="9">
        <v>12</v>
      </c>
      <c r="K206" s="69">
        <v>22</v>
      </c>
      <c r="L206" s="70"/>
      <c r="M206" s="69">
        <v>264</v>
      </c>
      <c r="N206" s="35"/>
      <c r="O206" s="35"/>
      <c r="P206" s="35"/>
      <c r="Q206" s="83"/>
      <c r="R206" s="35"/>
      <c r="S206" s="35"/>
      <c r="T206" s="35"/>
      <c r="U206" s="83"/>
      <c r="V206" s="35"/>
      <c r="W206" s="35"/>
      <c r="X206" s="35"/>
      <c r="Y206" s="83"/>
      <c r="Z206" s="35"/>
      <c r="AA206" s="35"/>
      <c r="AB206" s="35"/>
      <c r="AC206" s="83"/>
      <c r="AD206" s="39"/>
      <c r="AE206" s="39"/>
      <c r="AF206" s="39"/>
      <c r="AG206" s="83"/>
      <c r="AH206" s="39"/>
      <c r="AI206" s="83"/>
      <c r="AJ206" s="77">
        <f t="shared" si="15"/>
        <v>0</v>
      </c>
      <c r="AK206" s="75"/>
      <c r="AP206" s="1"/>
      <c r="AQ206" s="1"/>
      <c r="AR206" s="1"/>
      <c r="AS206" s="1"/>
      <c r="AT206" s="1"/>
    </row>
    <row r="207" spans="1:46" ht="16.5" hidden="1" customHeight="1">
      <c r="A207" s="3">
        <v>200</v>
      </c>
      <c r="B207" s="29" t="s">
        <v>500</v>
      </c>
      <c r="C207" s="6" t="s">
        <v>201</v>
      </c>
      <c r="D207" s="9">
        <v>67410862</v>
      </c>
      <c r="E207" s="8" t="s">
        <v>127</v>
      </c>
      <c r="F207" s="9" t="s">
        <v>1</v>
      </c>
      <c r="G207" s="10" t="s">
        <v>202</v>
      </c>
      <c r="H207" s="8">
        <v>800</v>
      </c>
      <c r="I207" s="9" t="s">
        <v>45</v>
      </c>
      <c r="J207" s="9">
        <v>12</v>
      </c>
      <c r="K207" s="69">
        <v>22</v>
      </c>
      <c r="L207" s="70"/>
      <c r="M207" s="69">
        <v>264</v>
      </c>
      <c r="N207" s="35"/>
      <c r="O207" s="35"/>
      <c r="P207" s="35"/>
      <c r="Q207" s="83"/>
      <c r="R207" s="35"/>
      <c r="S207" s="35"/>
      <c r="T207" s="35"/>
      <c r="U207" s="83"/>
      <c r="V207" s="35"/>
      <c r="W207" s="35"/>
      <c r="X207" s="35"/>
      <c r="Y207" s="83"/>
      <c r="Z207" s="35"/>
      <c r="AA207" s="35"/>
      <c r="AB207" s="35"/>
      <c r="AC207" s="83"/>
      <c r="AD207" s="39"/>
      <c r="AE207" s="39"/>
      <c r="AF207" s="39"/>
      <c r="AG207" s="83"/>
      <c r="AH207" s="39"/>
      <c r="AI207" s="83"/>
      <c r="AJ207" s="77">
        <f t="shared" si="15"/>
        <v>0</v>
      </c>
      <c r="AL207" s="4"/>
      <c r="AM207" s="4"/>
      <c r="AN207" s="4"/>
      <c r="AP207" s="1"/>
      <c r="AQ207" s="1"/>
      <c r="AR207" s="1"/>
      <c r="AS207" s="1"/>
      <c r="AT207" s="1"/>
    </row>
    <row r="208" spans="1:46" ht="16.5" customHeight="1">
      <c r="A208" s="3">
        <v>201</v>
      </c>
      <c r="B208" s="29" t="s">
        <v>516</v>
      </c>
      <c r="C208" s="6" t="s">
        <v>213</v>
      </c>
      <c r="D208" s="9">
        <v>67412548</v>
      </c>
      <c r="E208" s="8" t="s">
        <v>127</v>
      </c>
      <c r="F208" s="9" t="s">
        <v>1</v>
      </c>
      <c r="G208" s="10" t="s">
        <v>214</v>
      </c>
      <c r="H208" s="8">
        <v>100</v>
      </c>
      <c r="I208" s="9" t="s">
        <v>45</v>
      </c>
      <c r="J208" s="9">
        <v>20</v>
      </c>
      <c r="K208" s="69">
        <v>7.2</v>
      </c>
      <c r="L208" s="70"/>
      <c r="M208" s="69">
        <v>144</v>
      </c>
      <c r="N208" s="35">
        <v>156</v>
      </c>
      <c r="O208" s="35">
        <v>106</v>
      </c>
      <c r="P208" s="35">
        <v>50</v>
      </c>
      <c r="Q208" s="94">
        <v>3</v>
      </c>
      <c r="R208" s="35">
        <v>130</v>
      </c>
      <c r="S208" s="35">
        <v>16</v>
      </c>
      <c r="T208" s="35">
        <v>114</v>
      </c>
      <c r="U208" s="95">
        <v>6</v>
      </c>
      <c r="V208" s="35">
        <v>153</v>
      </c>
      <c r="W208" s="35">
        <v>10</v>
      </c>
      <c r="X208" s="35">
        <v>143</v>
      </c>
      <c r="Y208" s="94">
        <v>8</v>
      </c>
      <c r="Z208" s="35">
        <v>97</v>
      </c>
      <c r="AA208" s="35">
        <v>74</v>
      </c>
      <c r="AB208" s="35">
        <v>23</v>
      </c>
      <c r="AC208" s="95">
        <v>2</v>
      </c>
      <c r="AD208" s="35"/>
      <c r="AE208" s="35"/>
      <c r="AF208" s="34"/>
      <c r="AG208" s="96">
        <v>0</v>
      </c>
      <c r="AH208" s="76">
        <v>200</v>
      </c>
      <c r="AI208" s="95">
        <f t="shared" ref="AI208:AI226" si="16">Q208+U208+Y208+AC208+AG208</f>
        <v>19</v>
      </c>
      <c r="AJ208" s="77">
        <f t="shared" si="15"/>
        <v>2736</v>
      </c>
      <c r="AP208" s="2"/>
      <c r="AQ208" s="2"/>
      <c r="AR208" s="1"/>
      <c r="AS208" s="1"/>
      <c r="AT208" s="1"/>
    </row>
    <row r="209" spans="1:46" ht="16.5" customHeight="1">
      <c r="A209" s="3">
        <v>202</v>
      </c>
      <c r="B209" s="29" t="s">
        <v>516</v>
      </c>
      <c r="C209" s="6" t="s">
        <v>229</v>
      </c>
      <c r="D209" s="9">
        <v>67412547</v>
      </c>
      <c r="E209" s="8" t="s">
        <v>127</v>
      </c>
      <c r="F209" s="9" t="s">
        <v>1</v>
      </c>
      <c r="G209" s="10" t="s">
        <v>230</v>
      </c>
      <c r="H209" s="8">
        <v>100</v>
      </c>
      <c r="I209" s="9" t="s">
        <v>45</v>
      </c>
      <c r="J209" s="9">
        <v>20</v>
      </c>
      <c r="K209" s="69">
        <v>7.2</v>
      </c>
      <c r="L209" s="70"/>
      <c r="M209" s="69">
        <v>144</v>
      </c>
      <c r="N209" s="35">
        <v>129</v>
      </c>
      <c r="O209" s="35">
        <v>74</v>
      </c>
      <c r="P209" s="35">
        <v>55</v>
      </c>
      <c r="Q209" s="94">
        <v>3</v>
      </c>
      <c r="R209" s="35">
        <v>61</v>
      </c>
      <c r="S209" s="35">
        <v>51</v>
      </c>
      <c r="T209" s="35">
        <v>10</v>
      </c>
      <c r="U209" s="95">
        <v>1</v>
      </c>
      <c r="V209" s="35">
        <v>89</v>
      </c>
      <c r="W209" s="35">
        <v>51</v>
      </c>
      <c r="X209" s="35">
        <v>38</v>
      </c>
      <c r="Y209" s="94">
        <v>2</v>
      </c>
      <c r="Z209" s="35">
        <v>204</v>
      </c>
      <c r="AA209" s="35">
        <v>61</v>
      </c>
      <c r="AB209" s="35">
        <v>143</v>
      </c>
      <c r="AC209" s="95">
        <v>7</v>
      </c>
      <c r="AD209" s="35"/>
      <c r="AE209" s="35"/>
      <c r="AF209" s="34"/>
      <c r="AG209" s="96">
        <v>0</v>
      </c>
      <c r="AH209" s="76">
        <v>200</v>
      </c>
      <c r="AI209" s="95">
        <f t="shared" si="16"/>
        <v>13</v>
      </c>
      <c r="AJ209" s="77">
        <f t="shared" si="15"/>
        <v>1872</v>
      </c>
      <c r="AK209" s="65"/>
      <c r="AP209" s="1"/>
      <c r="AQ209" s="1"/>
      <c r="AR209" s="1"/>
      <c r="AS209" s="1"/>
      <c r="AT209" s="1"/>
    </row>
    <row r="210" spans="1:46" ht="16.5" customHeight="1">
      <c r="A210" s="3">
        <v>203</v>
      </c>
      <c r="B210" s="29" t="s">
        <v>516</v>
      </c>
      <c r="C210" s="6" t="s">
        <v>319</v>
      </c>
      <c r="D210" s="9">
        <v>67599486</v>
      </c>
      <c r="E210" s="8" t="s">
        <v>127</v>
      </c>
      <c r="F210" s="9" t="s">
        <v>36</v>
      </c>
      <c r="G210" s="10" t="s">
        <v>320</v>
      </c>
      <c r="H210" s="8">
        <v>100</v>
      </c>
      <c r="I210" s="9" t="s">
        <v>45</v>
      </c>
      <c r="J210" s="9">
        <v>20</v>
      </c>
      <c r="K210" s="69">
        <v>7.2</v>
      </c>
      <c r="L210" s="70"/>
      <c r="M210" s="69">
        <v>144</v>
      </c>
      <c r="N210" s="35">
        <v>120</v>
      </c>
      <c r="O210" s="35">
        <v>144</v>
      </c>
      <c r="P210" s="35">
        <v>-24</v>
      </c>
      <c r="Q210" s="94"/>
      <c r="R210" s="35">
        <v>78</v>
      </c>
      <c r="S210" s="35">
        <v>44</v>
      </c>
      <c r="T210" s="35">
        <v>34</v>
      </c>
      <c r="U210" s="95">
        <v>2</v>
      </c>
      <c r="V210" s="35">
        <v>9</v>
      </c>
      <c r="W210" s="35">
        <v>11</v>
      </c>
      <c r="X210" s="35">
        <v>-2</v>
      </c>
      <c r="Y210" s="94">
        <v>1</v>
      </c>
      <c r="Z210" s="35">
        <v>217</v>
      </c>
      <c r="AA210" s="35">
        <v>32</v>
      </c>
      <c r="AB210" s="35">
        <v>185</v>
      </c>
      <c r="AC210" s="95">
        <v>10</v>
      </c>
      <c r="AD210" s="35"/>
      <c r="AE210" s="35"/>
      <c r="AF210" s="34"/>
      <c r="AG210" s="96">
        <v>0</v>
      </c>
      <c r="AH210" s="76">
        <v>224</v>
      </c>
      <c r="AI210" s="95">
        <f t="shared" si="16"/>
        <v>13</v>
      </c>
      <c r="AJ210" s="77">
        <f t="shared" si="15"/>
        <v>1872</v>
      </c>
      <c r="AK210" s="78"/>
      <c r="AP210" s="2"/>
      <c r="AQ210" s="2"/>
      <c r="AR210" s="1"/>
      <c r="AS210" s="1"/>
      <c r="AT210" s="1"/>
    </row>
    <row r="211" spans="1:46" ht="16.5" customHeight="1">
      <c r="A211" s="3">
        <v>204</v>
      </c>
      <c r="B211" s="29" t="s">
        <v>516</v>
      </c>
      <c r="C211" s="6" t="s">
        <v>160</v>
      </c>
      <c r="D211" s="48">
        <v>67999350</v>
      </c>
      <c r="E211" s="8" t="s">
        <v>127</v>
      </c>
      <c r="F211" s="9" t="s">
        <v>1</v>
      </c>
      <c r="G211" s="10" t="s">
        <v>161</v>
      </c>
      <c r="H211" s="8">
        <v>300</v>
      </c>
      <c r="I211" s="9" t="s">
        <v>45</v>
      </c>
      <c r="J211" s="9">
        <v>12</v>
      </c>
      <c r="K211" s="69">
        <v>24.5</v>
      </c>
      <c r="L211" s="70"/>
      <c r="M211" s="69">
        <f>J211*K211</f>
        <v>294</v>
      </c>
      <c r="N211" s="35">
        <v>25</v>
      </c>
      <c r="O211" s="35">
        <v>3</v>
      </c>
      <c r="P211" s="35">
        <v>22</v>
      </c>
      <c r="Q211" s="94">
        <f>P211/J211</f>
        <v>1.8333333333333333</v>
      </c>
      <c r="R211" s="35">
        <v>7</v>
      </c>
      <c r="S211" s="35">
        <v>17</v>
      </c>
      <c r="T211" s="35">
        <v>-10</v>
      </c>
      <c r="U211" s="94"/>
      <c r="V211" s="35">
        <v>8</v>
      </c>
      <c r="W211" s="35">
        <v>3</v>
      </c>
      <c r="X211" s="35">
        <v>5</v>
      </c>
      <c r="Y211" s="94">
        <v>1</v>
      </c>
      <c r="Z211" s="35">
        <v>8</v>
      </c>
      <c r="AA211" s="35">
        <v>19</v>
      </c>
      <c r="AB211" s="35">
        <v>-11</v>
      </c>
      <c r="AC211" s="95">
        <v>1</v>
      </c>
      <c r="AD211" s="35"/>
      <c r="AE211" s="35"/>
      <c r="AF211" s="34"/>
      <c r="AG211" s="96">
        <v>2</v>
      </c>
      <c r="AH211" s="76">
        <v>0</v>
      </c>
      <c r="AI211" s="95">
        <f t="shared" si="16"/>
        <v>5.833333333333333</v>
      </c>
      <c r="AJ211" s="77">
        <f t="shared" si="15"/>
        <v>1715</v>
      </c>
      <c r="AL211" s="4"/>
      <c r="AM211" s="4"/>
      <c r="AN211" s="4"/>
      <c r="AO211" s="4"/>
      <c r="AP211" s="1"/>
      <c r="AQ211" s="1"/>
      <c r="AR211" s="1"/>
      <c r="AS211" s="1"/>
      <c r="AT211" s="1"/>
    </row>
    <row r="212" spans="1:46" ht="16.5" customHeight="1">
      <c r="A212" s="3">
        <v>205</v>
      </c>
      <c r="B212" s="29" t="s">
        <v>516</v>
      </c>
      <c r="C212" s="6" t="s">
        <v>162</v>
      </c>
      <c r="D212" s="48">
        <v>67999353</v>
      </c>
      <c r="E212" s="8" t="s">
        <v>127</v>
      </c>
      <c r="F212" s="9" t="s">
        <v>1</v>
      </c>
      <c r="G212" s="10" t="s">
        <v>163</v>
      </c>
      <c r="H212" s="8">
        <v>300</v>
      </c>
      <c r="I212" s="9" t="s">
        <v>45</v>
      </c>
      <c r="J212" s="9">
        <v>12</v>
      </c>
      <c r="K212" s="69">
        <v>24.5</v>
      </c>
      <c r="L212" s="70"/>
      <c r="M212" s="69">
        <f>J212*K212</f>
        <v>294</v>
      </c>
      <c r="N212" s="35">
        <v>13</v>
      </c>
      <c r="O212" s="35">
        <v>16</v>
      </c>
      <c r="P212" s="35">
        <v>-3</v>
      </c>
      <c r="Q212" s="94">
        <v>1</v>
      </c>
      <c r="R212" s="35">
        <v>4</v>
      </c>
      <c r="S212" s="35">
        <v>20</v>
      </c>
      <c r="T212" s="35">
        <v>-16</v>
      </c>
      <c r="U212" s="94"/>
      <c r="V212" s="35">
        <v>3</v>
      </c>
      <c r="W212" s="35">
        <v>23</v>
      </c>
      <c r="X212" s="35">
        <v>-20</v>
      </c>
      <c r="Y212" s="94"/>
      <c r="Z212" s="35">
        <v>10</v>
      </c>
      <c r="AA212" s="35">
        <v>22</v>
      </c>
      <c r="AB212" s="35">
        <v>-12</v>
      </c>
      <c r="AC212" s="95"/>
      <c r="AD212" s="35"/>
      <c r="AE212" s="35"/>
      <c r="AF212" s="34"/>
      <c r="AG212" s="96">
        <v>2</v>
      </c>
      <c r="AH212" s="76">
        <v>0</v>
      </c>
      <c r="AI212" s="95">
        <f t="shared" si="16"/>
        <v>3</v>
      </c>
      <c r="AJ212" s="77">
        <f t="shared" si="15"/>
        <v>882</v>
      </c>
      <c r="AP212" s="1"/>
      <c r="AQ212" s="1"/>
      <c r="AR212" s="1"/>
      <c r="AS212" s="1"/>
      <c r="AT212" s="1"/>
    </row>
    <row r="213" spans="1:46" ht="16.5" customHeight="1">
      <c r="A213" s="3">
        <v>206</v>
      </c>
      <c r="B213" s="29" t="s">
        <v>516</v>
      </c>
      <c r="C213" s="6" t="s">
        <v>164</v>
      </c>
      <c r="D213" s="9">
        <v>67410571</v>
      </c>
      <c r="E213" s="8" t="s">
        <v>127</v>
      </c>
      <c r="F213" s="9" t="s">
        <v>1</v>
      </c>
      <c r="G213" s="10" t="s">
        <v>165</v>
      </c>
      <c r="H213" s="8">
        <v>300</v>
      </c>
      <c r="I213" s="9" t="s">
        <v>45</v>
      </c>
      <c r="J213" s="9">
        <v>12</v>
      </c>
      <c r="K213" s="69">
        <v>24.5</v>
      </c>
      <c r="L213" s="70"/>
      <c r="M213" s="69">
        <f>J213*K213</f>
        <v>294</v>
      </c>
      <c r="N213" s="35">
        <v>28</v>
      </c>
      <c r="O213" s="35">
        <v>12</v>
      </c>
      <c r="P213" s="35">
        <v>16</v>
      </c>
      <c r="Q213" s="94">
        <f>P213/J213</f>
        <v>1.3333333333333333</v>
      </c>
      <c r="R213" s="35">
        <v>9</v>
      </c>
      <c r="S213" s="35">
        <v>15</v>
      </c>
      <c r="T213" s="35">
        <v>-6</v>
      </c>
      <c r="U213" s="95">
        <v>1</v>
      </c>
      <c r="V213" s="35">
        <v>8</v>
      </c>
      <c r="W213" s="35">
        <v>7</v>
      </c>
      <c r="X213" s="35">
        <v>1</v>
      </c>
      <c r="Y213" s="94">
        <v>1</v>
      </c>
      <c r="Z213" s="35">
        <v>4</v>
      </c>
      <c r="AA213" s="35">
        <v>21</v>
      </c>
      <c r="AB213" s="35">
        <v>-17</v>
      </c>
      <c r="AC213" s="95"/>
      <c r="AD213" s="35"/>
      <c r="AE213" s="35"/>
      <c r="AF213" s="34"/>
      <c r="AG213" s="96">
        <v>2</v>
      </c>
      <c r="AH213" s="76">
        <v>0</v>
      </c>
      <c r="AI213" s="95">
        <f t="shared" si="16"/>
        <v>5.333333333333333</v>
      </c>
      <c r="AJ213" s="77">
        <f t="shared" si="15"/>
        <v>1568</v>
      </c>
      <c r="AK213" s="75"/>
      <c r="AP213" s="1"/>
      <c r="AQ213" s="1"/>
      <c r="AR213" s="1"/>
      <c r="AS213" s="1"/>
      <c r="AT213" s="1"/>
    </row>
    <row r="214" spans="1:46" ht="16.5" customHeight="1">
      <c r="A214" s="3">
        <v>207</v>
      </c>
      <c r="B214" s="29" t="s">
        <v>516</v>
      </c>
      <c r="C214" s="6" t="s">
        <v>172</v>
      </c>
      <c r="D214" s="9">
        <v>67410565</v>
      </c>
      <c r="E214" s="8" t="s">
        <v>127</v>
      </c>
      <c r="F214" s="9" t="s">
        <v>1</v>
      </c>
      <c r="G214" s="10" t="s">
        <v>173</v>
      </c>
      <c r="H214" s="8">
        <v>300</v>
      </c>
      <c r="I214" s="9" t="s">
        <v>45</v>
      </c>
      <c r="J214" s="9">
        <v>12</v>
      </c>
      <c r="K214" s="69">
        <v>24.5</v>
      </c>
      <c r="L214" s="70"/>
      <c r="M214" s="69">
        <v>294</v>
      </c>
      <c r="N214" s="35">
        <v>23</v>
      </c>
      <c r="O214" s="35">
        <v>25</v>
      </c>
      <c r="P214" s="35">
        <v>-2</v>
      </c>
      <c r="Q214" s="94">
        <v>1</v>
      </c>
      <c r="R214" s="35">
        <v>25</v>
      </c>
      <c r="S214" s="35">
        <v>0</v>
      </c>
      <c r="T214" s="35">
        <v>25</v>
      </c>
      <c r="U214" s="95">
        <v>2</v>
      </c>
      <c r="V214" s="35">
        <v>13</v>
      </c>
      <c r="W214" s="35">
        <v>3</v>
      </c>
      <c r="X214" s="35">
        <v>10</v>
      </c>
      <c r="Y214" s="94">
        <v>1</v>
      </c>
      <c r="Z214" s="35">
        <v>24</v>
      </c>
      <c r="AA214" s="35">
        <v>1</v>
      </c>
      <c r="AB214" s="35">
        <v>23</v>
      </c>
      <c r="AC214" s="95">
        <v>2</v>
      </c>
      <c r="AD214" s="35"/>
      <c r="AE214" s="35"/>
      <c r="AF214" s="34"/>
      <c r="AG214" s="96">
        <v>2</v>
      </c>
      <c r="AH214" s="76">
        <v>0</v>
      </c>
      <c r="AI214" s="95">
        <f t="shared" si="16"/>
        <v>8</v>
      </c>
      <c r="AJ214" s="77">
        <f t="shared" si="15"/>
        <v>2352</v>
      </c>
      <c r="AL214" s="4"/>
      <c r="AM214" s="4"/>
      <c r="AN214" s="4"/>
      <c r="AP214" s="1"/>
      <c r="AQ214" s="1"/>
      <c r="AR214" s="1"/>
      <c r="AS214" s="1"/>
      <c r="AT214" s="1"/>
    </row>
    <row r="215" spans="1:46" ht="16.5" customHeight="1">
      <c r="A215" s="3">
        <v>208</v>
      </c>
      <c r="B215" s="29" t="s">
        <v>516</v>
      </c>
      <c r="C215" s="6" t="s">
        <v>207</v>
      </c>
      <c r="D215" s="48">
        <v>67999347</v>
      </c>
      <c r="E215" s="8" t="s">
        <v>127</v>
      </c>
      <c r="F215" s="9" t="s">
        <v>1</v>
      </c>
      <c r="G215" s="10" t="s">
        <v>208</v>
      </c>
      <c r="H215" s="8">
        <v>300</v>
      </c>
      <c r="I215" s="9" t="s">
        <v>45</v>
      </c>
      <c r="J215" s="9">
        <v>12</v>
      </c>
      <c r="K215" s="69">
        <v>24.5</v>
      </c>
      <c r="L215" s="70"/>
      <c r="M215" s="69">
        <v>294</v>
      </c>
      <c r="N215" s="35">
        <v>12</v>
      </c>
      <c r="O215" s="35">
        <v>12</v>
      </c>
      <c r="P215" s="35">
        <v>0</v>
      </c>
      <c r="Q215" s="94">
        <v>1</v>
      </c>
      <c r="R215" s="35">
        <v>5</v>
      </c>
      <c r="S215" s="35">
        <v>23</v>
      </c>
      <c r="T215" s="35">
        <v>-18</v>
      </c>
      <c r="U215" s="94"/>
      <c r="V215" s="35">
        <v>7</v>
      </c>
      <c r="W215" s="35">
        <v>17</v>
      </c>
      <c r="X215" s="35">
        <v>-10</v>
      </c>
      <c r="Y215" s="94"/>
      <c r="Z215" s="35">
        <v>6</v>
      </c>
      <c r="AA215" s="35">
        <v>19</v>
      </c>
      <c r="AB215" s="35">
        <v>-13</v>
      </c>
      <c r="AC215" s="95"/>
      <c r="AD215" s="35"/>
      <c r="AE215" s="35"/>
      <c r="AF215" s="34"/>
      <c r="AG215" s="96">
        <v>0</v>
      </c>
      <c r="AH215" s="76">
        <v>24</v>
      </c>
      <c r="AI215" s="95">
        <f t="shared" si="16"/>
        <v>1</v>
      </c>
      <c r="AJ215" s="77">
        <f t="shared" si="15"/>
        <v>294</v>
      </c>
      <c r="AP215" s="1"/>
      <c r="AQ215" s="1"/>
      <c r="AR215" s="1"/>
      <c r="AS215" s="1"/>
      <c r="AT215" s="1"/>
    </row>
    <row r="216" spans="1:46" ht="16.5" customHeight="1">
      <c r="A216" s="3">
        <v>209</v>
      </c>
      <c r="B216" s="29" t="s">
        <v>516</v>
      </c>
      <c r="C216" s="6" t="s">
        <v>209</v>
      </c>
      <c r="D216" s="9">
        <v>67410578</v>
      </c>
      <c r="E216" s="8" t="s">
        <v>127</v>
      </c>
      <c r="F216" s="9" t="s">
        <v>1</v>
      </c>
      <c r="G216" s="10" t="s">
        <v>210</v>
      </c>
      <c r="H216" s="8">
        <v>300</v>
      </c>
      <c r="I216" s="9" t="s">
        <v>45</v>
      </c>
      <c r="J216" s="9">
        <v>12</v>
      </c>
      <c r="K216" s="69">
        <v>24.5</v>
      </c>
      <c r="L216" s="70"/>
      <c r="M216" s="69">
        <v>294</v>
      </c>
      <c r="N216" s="35">
        <v>11</v>
      </c>
      <c r="O216" s="35">
        <v>37</v>
      </c>
      <c r="P216" s="35">
        <v>-26</v>
      </c>
      <c r="Q216" s="94"/>
      <c r="R216" s="35">
        <v>7</v>
      </c>
      <c r="S216" s="35">
        <v>38</v>
      </c>
      <c r="T216" s="35">
        <v>-31</v>
      </c>
      <c r="U216" s="94"/>
      <c r="V216" s="35">
        <v>3</v>
      </c>
      <c r="W216" s="35">
        <v>8</v>
      </c>
      <c r="X216" s="35">
        <v>-5</v>
      </c>
      <c r="Y216" s="94">
        <v>1</v>
      </c>
      <c r="Z216" s="35">
        <v>8</v>
      </c>
      <c r="AA216" s="35">
        <v>24</v>
      </c>
      <c r="AB216" s="35">
        <v>-16</v>
      </c>
      <c r="AC216" s="95"/>
      <c r="AD216" s="35"/>
      <c r="AE216" s="35"/>
      <c r="AF216" s="34"/>
      <c r="AG216" s="96">
        <v>0</v>
      </c>
      <c r="AH216" s="76">
        <v>24</v>
      </c>
      <c r="AI216" s="95">
        <f t="shared" si="16"/>
        <v>1</v>
      </c>
      <c r="AJ216" s="77">
        <f t="shared" si="15"/>
        <v>294</v>
      </c>
      <c r="AK216" s="78"/>
      <c r="AP216" s="1"/>
      <c r="AQ216" s="1"/>
      <c r="AR216" s="1"/>
      <c r="AS216" s="1"/>
      <c r="AT216" s="1"/>
    </row>
    <row r="217" spans="1:46" ht="16.5" customHeight="1">
      <c r="A217" s="3">
        <v>210</v>
      </c>
      <c r="B217" s="29" t="s">
        <v>516</v>
      </c>
      <c r="C217" s="6" t="s">
        <v>223</v>
      </c>
      <c r="D217" s="48">
        <v>67999354</v>
      </c>
      <c r="E217" s="8" t="s">
        <v>127</v>
      </c>
      <c r="F217" s="9" t="s">
        <v>1</v>
      </c>
      <c r="G217" s="10" t="s">
        <v>224</v>
      </c>
      <c r="H217" s="8">
        <v>300</v>
      </c>
      <c r="I217" s="9" t="s">
        <v>45</v>
      </c>
      <c r="J217" s="9">
        <v>12</v>
      </c>
      <c r="K217" s="69">
        <v>24.5</v>
      </c>
      <c r="L217" s="70"/>
      <c r="M217" s="69">
        <v>294</v>
      </c>
      <c r="N217" s="35">
        <v>15</v>
      </c>
      <c r="O217" s="35">
        <v>10</v>
      </c>
      <c r="P217" s="35">
        <v>5</v>
      </c>
      <c r="Q217" s="94">
        <v>1</v>
      </c>
      <c r="R217" s="35">
        <v>3</v>
      </c>
      <c r="S217" s="35">
        <v>25</v>
      </c>
      <c r="T217" s="35">
        <v>-22</v>
      </c>
      <c r="U217" s="94"/>
      <c r="V217" s="35">
        <v>8</v>
      </c>
      <c r="W217" s="35">
        <v>14</v>
      </c>
      <c r="X217" s="35">
        <v>-6</v>
      </c>
      <c r="Y217" s="94">
        <v>1</v>
      </c>
      <c r="Z217" s="35">
        <v>20</v>
      </c>
      <c r="AA217" s="35">
        <v>15</v>
      </c>
      <c r="AB217" s="35">
        <v>5</v>
      </c>
      <c r="AC217" s="95">
        <v>1</v>
      </c>
      <c r="AD217" s="35"/>
      <c r="AE217" s="35"/>
      <c r="AF217" s="34"/>
      <c r="AG217" s="96">
        <v>0</v>
      </c>
      <c r="AH217" s="76">
        <v>24</v>
      </c>
      <c r="AI217" s="95">
        <f t="shared" si="16"/>
        <v>3</v>
      </c>
      <c r="AJ217" s="77">
        <f t="shared" si="15"/>
        <v>882</v>
      </c>
      <c r="AL217" s="1"/>
      <c r="AM217" s="1"/>
      <c r="AN217" s="1"/>
      <c r="AP217" s="1"/>
      <c r="AQ217" s="1"/>
      <c r="AR217" s="1"/>
      <c r="AS217" s="1"/>
      <c r="AT217" s="1"/>
    </row>
    <row r="218" spans="1:46" ht="16.5" customHeight="1">
      <c r="A218" s="3">
        <v>211</v>
      </c>
      <c r="B218" s="29" t="s">
        <v>516</v>
      </c>
      <c r="C218" s="6" t="s">
        <v>225</v>
      </c>
      <c r="D218" s="48">
        <v>67999358</v>
      </c>
      <c r="E218" s="8" t="s">
        <v>127</v>
      </c>
      <c r="F218" s="9" t="s">
        <v>1</v>
      </c>
      <c r="G218" s="10" t="s">
        <v>226</v>
      </c>
      <c r="H218" s="8">
        <v>300</v>
      </c>
      <c r="I218" s="9" t="s">
        <v>45</v>
      </c>
      <c r="J218" s="9">
        <v>12</v>
      </c>
      <c r="K218" s="69">
        <v>24.5</v>
      </c>
      <c r="L218" s="70"/>
      <c r="M218" s="69">
        <v>294</v>
      </c>
      <c r="N218" s="35">
        <v>16</v>
      </c>
      <c r="O218" s="35">
        <v>32</v>
      </c>
      <c r="P218" s="35">
        <v>-16</v>
      </c>
      <c r="Q218" s="94"/>
      <c r="R218" s="35">
        <v>12</v>
      </c>
      <c r="S218" s="35">
        <v>12</v>
      </c>
      <c r="T218" s="35">
        <v>0</v>
      </c>
      <c r="U218" s="95">
        <v>1</v>
      </c>
      <c r="V218" s="35">
        <v>9</v>
      </c>
      <c r="W218" s="35">
        <v>8</v>
      </c>
      <c r="X218" s="35">
        <v>1</v>
      </c>
      <c r="Y218" s="94">
        <v>1</v>
      </c>
      <c r="Z218" s="35">
        <v>11</v>
      </c>
      <c r="AA218" s="35">
        <v>37</v>
      </c>
      <c r="AB218" s="35">
        <v>-26</v>
      </c>
      <c r="AC218" s="95"/>
      <c r="AD218" s="35"/>
      <c r="AE218" s="35"/>
      <c r="AF218" s="34"/>
      <c r="AG218" s="96">
        <v>0</v>
      </c>
      <c r="AH218" s="76">
        <v>24</v>
      </c>
      <c r="AI218" s="95">
        <f t="shared" si="16"/>
        <v>2</v>
      </c>
      <c r="AJ218" s="77">
        <f t="shared" si="15"/>
        <v>588</v>
      </c>
      <c r="AK218" s="75"/>
      <c r="AP218" s="4"/>
      <c r="AQ218" s="4"/>
      <c r="AR218" s="1"/>
      <c r="AS218" s="1"/>
      <c r="AT218" s="1"/>
    </row>
    <row r="219" spans="1:46" ht="16.5" customHeight="1">
      <c r="A219" s="3">
        <v>212</v>
      </c>
      <c r="B219" s="29" t="s">
        <v>516</v>
      </c>
      <c r="C219" s="6" t="s">
        <v>227</v>
      </c>
      <c r="D219" s="48">
        <v>67999355</v>
      </c>
      <c r="E219" s="8" t="s">
        <v>127</v>
      </c>
      <c r="F219" s="9" t="s">
        <v>1</v>
      </c>
      <c r="G219" s="10" t="s">
        <v>228</v>
      </c>
      <c r="H219" s="8">
        <v>300</v>
      </c>
      <c r="I219" s="9" t="s">
        <v>45</v>
      </c>
      <c r="J219" s="9">
        <v>12</v>
      </c>
      <c r="K219" s="69">
        <v>24.5</v>
      </c>
      <c r="L219" s="70"/>
      <c r="M219" s="69">
        <v>294</v>
      </c>
      <c r="N219" s="35">
        <v>9</v>
      </c>
      <c r="O219" s="35">
        <v>39</v>
      </c>
      <c r="P219" s="35">
        <v>-30</v>
      </c>
      <c r="Q219" s="94"/>
      <c r="R219" s="35">
        <v>7</v>
      </c>
      <c r="S219" s="35">
        <v>29</v>
      </c>
      <c r="T219" s="35">
        <v>-22</v>
      </c>
      <c r="U219" s="94"/>
      <c r="V219" s="35">
        <v>9</v>
      </c>
      <c r="W219" s="35">
        <v>6</v>
      </c>
      <c r="X219" s="35">
        <v>3</v>
      </c>
      <c r="Y219" s="94">
        <v>1</v>
      </c>
      <c r="Z219" s="35">
        <v>10</v>
      </c>
      <c r="AA219" s="35">
        <v>8</v>
      </c>
      <c r="AB219" s="35">
        <v>2</v>
      </c>
      <c r="AC219" s="95">
        <v>1</v>
      </c>
      <c r="AD219" s="35"/>
      <c r="AE219" s="35"/>
      <c r="AF219" s="34"/>
      <c r="AG219" s="96">
        <v>0</v>
      </c>
      <c r="AH219" s="76">
        <v>24</v>
      </c>
      <c r="AI219" s="95">
        <f t="shared" si="16"/>
        <v>2</v>
      </c>
      <c r="AJ219" s="77">
        <f t="shared" si="15"/>
        <v>588</v>
      </c>
      <c r="AL219" s="4"/>
      <c r="AM219" s="4"/>
      <c r="AN219" s="4"/>
      <c r="AR219" s="2"/>
      <c r="AS219" s="2"/>
      <c r="AT219" s="2"/>
    </row>
    <row r="220" spans="1:46" ht="16.5" customHeight="1">
      <c r="A220" s="3">
        <v>213</v>
      </c>
      <c r="B220" s="29" t="s">
        <v>516</v>
      </c>
      <c r="C220" s="6" t="s">
        <v>313</v>
      </c>
      <c r="D220" s="48">
        <v>67999356</v>
      </c>
      <c r="E220" s="8" t="s">
        <v>127</v>
      </c>
      <c r="F220" s="9" t="s">
        <v>36</v>
      </c>
      <c r="G220" s="10" t="s">
        <v>314</v>
      </c>
      <c r="H220" s="8">
        <v>300</v>
      </c>
      <c r="I220" s="9" t="s">
        <v>45</v>
      </c>
      <c r="J220" s="9">
        <v>12</v>
      </c>
      <c r="K220" s="69">
        <v>24.5</v>
      </c>
      <c r="L220" s="70"/>
      <c r="M220" s="69">
        <v>294</v>
      </c>
      <c r="N220" s="35">
        <v>4</v>
      </c>
      <c r="O220" s="35">
        <v>31</v>
      </c>
      <c r="P220" s="35">
        <v>-27</v>
      </c>
      <c r="Q220" s="94"/>
      <c r="R220" s="35">
        <v>11</v>
      </c>
      <c r="S220" s="35">
        <v>8</v>
      </c>
      <c r="T220" s="35">
        <v>3</v>
      </c>
      <c r="U220" s="95">
        <v>1</v>
      </c>
      <c r="V220" s="35">
        <v>9</v>
      </c>
      <c r="W220" s="35">
        <v>7</v>
      </c>
      <c r="X220" s="35">
        <v>2</v>
      </c>
      <c r="Y220" s="94">
        <v>1</v>
      </c>
      <c r="Z220" s="35">
        <v>8</v>
      </c>
      <c r="AA220" s="35">
        <v>14</v>
      </c>
      <c r="AB220" s="35">
        <v>-6</v>
      </c>
      <c r="AC220" s="95">
        <v>1</v>
      </c>
      <c r="AD220" s="35"/>
      <c r="AE220" s="35"/>
      <c r="AF220" s="34"/>
      <c r="AG220" s="96">
        <v>0</v>
      </c>
      <c r="AH220" s="76">
        <v>24</v>
      </c>
      <c r="AI220" s="95">
        <f t="shared" si="16"/>
        <v>3</v>
      </c>
      <c r="AJ220" s="77">
        <f t="shared" si="15"/>
        <v>882</v>
      </c>
      <c r="AK220" s="75"/>
      <c r="AR220" s="1"/>
      <c r="AS220" s="1"/>
      <c r="AT220" s="1"/>
    </row>
    <row r="221" spans="1:46" ht="16.5" customHeight="1">
      <c r="A221" s="3">
        <v>214</v>
      </c>
      <c r="B221" s="29" t="s">
        <v>516</v>
      </c>
      <c r="C221" s="6" t="s">
        <v>315</v>
      </c>
      <c r="D221" s="48">
        <v>67999352</v>
      </c>
      <c r="E221" s="8" t="s">
        <v>127</v>
      </c>
      <c r="F221" s="9" t="s">
        <v>36</v>
      </c>
      <c r="G221" s="10" t="s">
        <v>316</v>
      </c>
      <c r="H221" s="8">
        <v>300</v>
      </c>
      <c r="I221" s="9" t="s">
        <v>45</v>
      </c>
      <c r="J221" s="9">
        <v>12</v>
      </c>
      <c r="K221" s="69">
        <v>24.5</v>
      </c>
      <c r="L221" s="70"/>
      <c r="M221" s="69">
        <v>294</v>
      </c>
      <c r="N221" s="35">
        <v>14</v>
      </c>
      <c r="O221" s="35">
        <v>16</v>
      </c>
      <c r="P221" s="35">
        <v>-2</v>
      </c>
      <c r="Q221" s="94">
        <v>1</v>
      </c>
      <c r="R221" s="35">
        <v>10</v>
      </c>
      <c r="S221" s="35">
        <v>11</v>
      </c>
      <c r="T221" s="35">
        <v>-1</v>
      </c>
      <c r="U221" s="95">
        <v>1</v>
      </c>
      <c r="V221" s="35">
        <v>11</v>
      </c>
      <c r="W221" s="35">
        <v>2</v>
      </c>
      <c r="X221" s="35">
        <v>9</v>
      </c>
      <c r="Y221" s="94">
        <v>1</v>
      </c>
      <c r="Z221" s="35">
        <v>11</v>
      </c>
      <c r="AA221" s="35">
        <v>13</v>
      </c>
      <c r="AB221" s="35">
        <v>-2</v>
      </c>
      <c r="AC221" s="95">
        <v>1</v>
      </c>
      <c r="AD221" s="35"/>
      <c r="AE221" s="35"/>
      <c r="AF221" s="34"/>
      <c r="AG221" s="96">
        <v>0</v>
      </c>
      <c r="AH221" s="76">
        <v>24</v>
      </c>
      <c r="AI221" s="95">
        <f t="shared" si="16"/>
        <v>4</v>
      </c>
      <c r="AJ221" s="77">
        <f t="shared" si="15"/>
        <v>1176</v>
      </c>
      <c r="AL221" s="4"/>
      <c r="AM221" s="4"/>
      <c r="AN221" s="4"/>
      <c r="AP221" s="1"/>
      <c r="AQ221" s="1"/>
      <c r="AR221" s="2"/>
      <c r="AS221" s="2"/>
      <c r="AT221" s="2"/>
    </row>
    <row r="222" spans="1:46" ht="16.5" customHeight="1">
      <c r="A222" s="3">
        <v>215</v>
      </c>
      <c r="B222" s="29" t="s">
        <v>516</v>
      </c>
      <c r="C222" s="6" t="s">
        <v>317</v>
      </c>
      <c r="D222" s="48">
        <v>67999351</v>
      </c>
      <c r="E222" s="8" t="s">
        <v>127</v>
      </c>
      <c r="F222" s="9" t="s">
        <v>36</v>
      </c>
      <c r="G222" s="10" t="s">
        <v>318</v>
      </c>
      <c r="H222" s="8">
        <v>300</v>
      </c>
      <c r="I222" s="9" t="s">
        <v>45</v>
      </c>
      <c r="J222" s="9">
        <v>12</v>
      </c>
      <c r="K222" s="69">
        <v>24.5</v>
      </c>
      <c r="L222" s="70"/>
      <c r="M222" s="69">
        <v>294</v>
      </c>
      <c r="N222" s="35">
        <v>2</v>
      </c>
      <c r="O222" s="35">
        <v>46</v>
      </c>
      <c r="P222" s="35">
        <v>-44</v>
      </c>
      <c r="Q222" s="94"/>
      <c r="R222" s="35">
        <v>9</v>
      </c>
      <c r="S222" s="35">
        <v>22</v>
      </c>
      <c r="T222" s="35">
        <v>-13</v>
      </c>
      <c r="U222" s="94"/>
      <c r="V222" s="35">
        <v>6</v>
      </c>
      <c r="W222" s="35">
        <v>4</v>
      </c>
      <c r="X222" s="35">
        <v>2</v>
      </c>
      <c r="Y222" s="94">
        <v>1</v>
      </c>
      <c r="Z222" s="35">
        <v>10</v>
      </c>
      <c r="AA222" s="35">
        <v>20</v>
      </c>
      <c r="AB222" s="35">
        <v>-10</v>
      </c>
      <c r="AC222" s="95">
        <v>1</v>
      </c>
      <c r="AD222" s="35"/>
      <c r="AE222" s="35"/>
      <c r="AF222" s="34"/>
      <c r="AG222" s="96">
        <v>0</v>
      </c>
      <c r="AH222" s="76">
        <v>24</v>
      </c>
      <c r="AI222" s="95">
        <f t="shared" si="16"/>
        <v>2</v>
      </c>
      <c r="AJ222" s="77">
        <f t="shared" si="15"/>
        <v>588</v>
      </c>
      <c r="AP222" s="1"/>
      <c r="AQ222" s="1"/>
      <c r="AR222" s="2"/>
      <c r="AS222" s="2"/>
      <c r="AT222" s="2"/>
    </row>
    <row r="223" spans="1:46" ht="16.5" customHeight="1">
      <c r="A223" s="3">
        <v>216</v>
      </c>
      <c r="B223" s="29" t="s">
        <v>516</v>
      </c>
      <c r="C223" s="6">
        <v>7506306215405</v>
      </c>
      <c r="D223" s="48">
        <v>67999346</v>
      </c>
      <c r="E223" s="8" t="s">
        <v>127</v>
      </c>
      <c r="F223" s="9" t="s">
        <v>36</v>
      </c>
      <c r="G223" s="10" t="s">
        <v>321</v>
      </c>
      <c r="H223" s="8">
        <v>300</v>
      </c>
      <c r="I223" s="9" t="s">
        <v>45</v>
      </c>
      <c r="J223" s="9">
        <v>12</v>
      </c>
      <c r="K223" s="69">
        <v>24.5</v>
      </c>
      <c r="L223" s="70"/>
      <c r="M223" s="69">
        <v>294</v>
      </c>
      <c r="N223" s="35">
        <v>22</v>
      </c>
      <c r="O223" s="35">
        <v>26</v>
      </c>
      <c r="P223" s="35">
        <v>-4</v>
      </c>
      <c r="Q223" s="94">
        <v>1</v>
      </c>
      <c r="R223" s="35">
        <v>23</v>
      </c>
      <c r="S223" s="35">
        <v>12</v>
      </c>
      <c r="T223" s="35">
        <v>11</v>
      </c>
      <c r="U223" s="95">
        <v>1</v>
      </c>
      <c r="V223" s="35"/>
      <c r="W223" s="35">
        <v>0</v>
      </c>
      <c r="X223" s="35">
        <v>0</v>
      </c>
      <c r="Y223" s="94"/>
      <c r="Z223" s="35">
        <v>15</v>
      </c>
      <c r="AA223" s="35">
        <v>12</v>
      </c>
      <c r="AB223" s="35">
        <v>3</v>
      </c>
      <c r="AC223" s="95">
        <v>1</v>
      </c>
      <c r="AD223" s="35"/>
      <c r="AE223" s="35"/>
      <c r="AF223" s="34"/>
      <c r="AG223" s="96">
        <v>2</v>
      </c>
      <c r="AH223" s="76">
        <v>0</v>
      </c>
      <c r="AI223" s="95">
        <f t="shared" si="16"/>
        <v>5</v>
      </c>
      <c r="AJ223" s="77">
        <f t="shared" si="15"/>
        <v>1470</v>
      </c>
      <c r="AK223" s="75"/>
      <c r="AR223" s="1"/>
      <c r="AS223" s="1"/>
      <c r="AT223" s="1"/>
    </row>
    <row r="224" spans="1:46" ht="16.5" customHeight="1">
      <c r="A224" s="3">
        <v>217</v>
      </c>
      <c r="B224" s="29" t="s">
        <v>516</v>
      </c>
      <c r="C224" s="6">
        <v>7506306215467</v>
      </c>
      <c r="D224" s="48">
        <v>67999345</v>
      </c>
      <c r="E224" s="8" t="s">
        <v>127</v>
      </c>
      <c r="F224" s="9" t="s">
        <v>36</v>
      </c>
      <c r="G224" s="10" t="s">
        <v>326</v>
      </c>
      <c r="H224" s="8">
        <v>300</v>
      </c>
      <c r="I224" s="9" t="s">
        <v>45</v>
      </c>
      <c r="J224" s="9">
        <v>12</v>
      </c>
      <c r="K224" s="69">
        <v>24.5</v>
      </c>
      <c r="L224" s="70"/>
      <c r="M224" s="69">
        <v>294</v>
      </c>
      <c r="N224" s="35"/>
      <c r="O224" s="35">
        <v>48</v>
      </c>
      <c r="P224" s="35">
        <v>-48</v>
      </c>
      <c r="Q224" s="94"/>
      <c r="R224" s="35">
        <v>13</v>
      </c>
      <c r="S224" s="35">
        <v>13</v>
      </c>
      <c r="T224" s="35">
        <v>0</v>
      </c>
      <c r="U224" s="95">
        <v>1</v>
      </c>
      <c r="V224" s="35"/>
      <c r="W224" s="35">
        <v>0</v>
      </c>
      <c r="X224" s="35">
        <v>0</v>
      </c>
      <c r="Y224" s="94"/>
      <c r="Z224" s="35">
        <v>8</v>
      </c>
      <c r="AA224" s="35">
        <v>16</v>
      </c>
      <c r="AB224" s="35">
        <v>-8</v>
      </c>
      <c r="AC224" s="95">
        <v>1</v>
      </c>
      <c r="AD224" s="35"/>
      <c r="AE224" s="35"/>
      <c r="AF224" s="34"/>
      <c r="AG224" s="96">
        <v>0</v>
      </c>
      <c r="AH224" s="76">
        <v>24</v>
      </c>
      <c r="AI224" s="95">
        <f t="shared" si="16"/>
        <v>2</v>
      </c>
      <c r="AJ224" s="77">
        <f t="shared" si="15"/>
        <v>588</v>
      </c>
      <c r="AL224" s="4"/>
      <c r="AM224" s="4"/>
      <c r="AN224" s="4"/>
      <c r="AP224" s="1"/>
      <c r="AQ224" s="1"/>
      <c r="AR224" s="1"/>
      <c r="AS224" s="1"/>
      <c r="AT224" s="1"/>
    </row>
    <row r="225" spans="1:46" ht="16.5" customHeight="1">
      <c r="A225" s="3">
        <v>218</v>
      </c>
      <c r="B225" s="29" t="s">
        <v>503</v>
      </c>
      <c r="C225" s="6">
        <v>75064822</v>
      </c>
      <c r="D225" s="9">
        <v>67399411</v>
      </c>
      <c r="E225" s="8" t="s">
        <v>127</v>
      </c>
      <c r="F225" s="9" t="s">
        <v>1</v>
      </c>
      <c r="G225" s="10" t="s">
        <v>37</v>
      </c>
      <c r="H225" s="8">
        <v>45</v>
      </c>
      <c r="I225" s="9" t="s">
        <v>3</v>
      </c>
      <c r="J225" s="9">
        <v>12</v>
      </c>
      <c r="K225" s="69">
        <v>14.666666666666666</v>
      </c>
      <c r="L225" s="70"/>
      <c r="M225" s="69">
        <v>176</v>
      </c>
      <c r="N225" s="35">
        <v>24</v>
      </c>
      <c r="O225" s="35">
        <v>45</v>
      </c>
      <c r="P225" s="35">
        <v>-21</v>
      </c>
      <c r="Q225" s="94"/>
      <c r="R225" s="35">
        <v>15</v>
      </c>
      <c r="S225" s="35">
        <v>24</v>
      </c>
      <c r="T225" s="35">
        <v>-9</v>
      </c>
      <c r="U225" s="94"/>
      <c r="V225" s="35">
        <v>6</v>
      </c>
      <c r="W225" s="35">
        <v>15</v>
      </c>
      <c r="X225" s="35">
        <v>-9</v>
      </c>
      <c r="Y225" s="94"/>
      <c r="Z225" s="35">
        <v>43</v>
      </c>
      <c r="AA225" s="35">
        <v>3</v>
      </c>
      <c r="AB225" s="35">
        <v>40</v>
      </c>
      <c r="AC225" s="95">
        <v>4</v>
      </c>
      <c r="AD225" s="35"/>
      <c r="AE225" s="35"/>
      <c r="AF225" s="34"/>
      <c r="AG225" s="96">
        <v>0</v>
      </c>
      <c r="AH225" s="76">
        <v>24</v>
      </c>
      <c r="AI225" s="95">
        <f t="shared" si="16"/>
        <v>4</v>
      </c>
      <c r="AJ225" s="77">
        <f t="shared" si="15"/>
        <v>704</v>
      </c>
      <c r="AK225" s="75"/>
      <c r="AP225" s="1"/>
      <c r="AQ225" s="1"/>
      <c r="AR225" s="1"/>
      <c r="AS225" s="1"/>
      <c r="AT225" s="1"/>
    </row>
    <row r="226" spans="1:46" ht="16.5" customHeight="1">
      <c r="A226" s="3">
        <v>219</v>
      </c>
      <c r="B226" s="29" t="s">
        <v>503</v>
      </c>
      <c r="C226" s="6">
        <v>75064891</v>
      </c>
      <c r="D226" s="9">
        <v>67399402</v>
      </c>
      <c r="E226" s="8" t="s">
        <v>127</v>
      </c>
      <c r="F226" s="9" t="s">
        <v>1</v>
      </c>
      <c r="G226" s="10" t="s">
        <v>43</v>
      </c>
      <c r="H226" s="8">
        <v>45</v>
      </c>
      <c r="I226" s="9" t="s">
        <v>3</v>
      </c>
      <c r="J226" s="9">
        <v>12</v>
      </c>
      <c r="K226" s="69">
        <v>14.666666666666666</v>
      </c>
      <c r="L226" s="70"/>
      <c r="M226" s="69">
        <v>176</v>
      </c>
      <c r="N226" s="35">
        <v>58</v>
      </c>
      <c r="O226" s="35">
        <v>54</v>
      </c>
      <c r="P226" s="35">
        <v>4</v>
      </c>
      <c r="Q226" s="94">
        <v>1</v>
      </c>
      <c r="R226" s="35">
        <v>41</v>
      </c>
      <c r="S226" s="35">
        <v>48</v>
      </c>
      <c r="T226" s="35">
        <v>-7</v>
      </c>
      <c r="U226" s="94"/>
      <c r="V226" s="35">
        <v>71</v>
      </c>
      <c r="W226" s="35">
        <v>4</v>
      </c>
      <c r="X226" s="35">
        <v>67</v>
      </c>
      <c r="Y226" s="94">
        <v>6</v>
      </c>
      <c r="Z226" s="35">
        <v>58</v>
      </c>
      <c r="AA226" s="35">
        <v>35</v>
      </c>
      <c r="AB226" s="35">
        <v>23</v>
      </c>
      <c r="AC226" s="95">
        <v>2</v>
      </c>
      <c r="AD226" s="35"/>
      <c r="AE226" s="35"/>
      <c r="AF226" s="34"/>
      <c r="AG226" s="96">
        <v>0</v>
      </c>
      <c r="AH226" s="76">
        <v>24</v>
      </c>
      <c r="AI226" s="95">
        <f t="shared" si="16"/>
        <v>9</v>
      </c>
      <c r="AJ226" s="77">
        <f t="shared" si="15"/>
        <v>1584</v>
      </c>
      <c r="AL226" s="4"/>
      <c r="AM226" s="4"/>
      <c r="AN226" s="4"/>
      <c r="AP226" s="1"/>
      <c r="AQ226" s="1"/>
      <c r="AR226" s="1"/>
      <c r="AS226" s="1"/>
      <c r="AT226" s="1"/>
    </row>
    <row r="227" spans="1:46" ht="16.5" hidden="1" customHeight="1">
      <c r="A227" s="3">
        <v>220</v>
      </c>
      <c r="B227" s="29" t="s">
        <v>503</v>
      </c>
      <c r="C227" s="38" t="str">
        <f>"75065119"</f>
        <v>75065119</v>
      </c>
      <c r="D227" s="9"/>
      <c r="E227" s="8" t="s">
        <v>127</v>
      </c>
      <c r="F227" s="9"/>
      <c r="G227" s="10" t="s">
        <v>533</v>
      </c>
      <c r="H227" s="8">
        <v>45</v>
      </c>
      <c r="I227" s="9" t="s">
        <v>3</v>
      </c>
      <c r="J227" s="9">
        <v>12</v>
      </c>
      <c r="K227" s="69">
        <v>14.666666666666666</v>
      </c>
      <c r="L227" s="70"/>
      <c r="M227" s="69">
        <v>176</v>
      </c>
      <c r="N227" s="35"/>
      <c r="O227" s="35"/>
      <c r="P227" s="35"/>
      <c r="Q227" s="83"/>
      <c r="R227" s="35"/>
      <c r="S227" s="35"/>
      <c r="T227" s="35"/>
      <c r="U227" s="83"/>
      <c r="V227" s="35"/>
      <c r="W227" s="35"/>
      <c r="X227" s="35"/>
      <c r="Y227" s="83"/>
      <c r="Z227" s="35"/>
      <c r="AA227" s="35"/>
      <c r="AB227" s="35"/>
      <c r="AC227" s="83"/>
      <c r="AD227" s="39"/>
      <c r="AE227" s="39"/>
      <c r="AF227" s="39"/>
      <c r="AG227" s="83"/>
      <c r="AH227" s="39"/>
      <c r="AI227" s="83"/>
      <c r="AJ227" s="77">
        <f t="shared" si="15"/>
        <v>0</v>
      </c>
      <c r="AP227" s="4"/>
      <c r="AQ227" s="4"/>
      <c r="AR227" s="1"/>
      <c r="AS227" s="1"/>
      <c r="AT227" s="1"/>
    </row>
    <row r="228" spans="1:46" ht="16.5" customHeight="1">
      <c r="A228" s="3">
        <v>221</v>
      </c>
      <c r="B228" s="29" t="s">
        <v>503</v>
      </c>
      <c r="C228" s="6">
        <v>75064839</v>
      </c>
      <c r="D228" s="9">
        <v>67399413</v>
      </c>
      <c r="E228" s="8" t="s">
        <v>127</v>
      </c>
      <c r="F228" s="9" t="s">
        <v>1</v>
      </c>
      <c r="G228" s="10" t="s">
        <v>38</v>
      </c>
      <c r="H228" s="8">
        <v>45</v>
      </c>
      <c r="I228" s="9" t="s">
        <v>3</v>
      </c>
      <c r="J228" s="9">
        <v>12</v>
      </c>
      <c r="K228" s="69">
        <v>22.25</v>
      </c>
      <c r="L228" s="70"/>
      <c r="M228" s="69">
        <v>267</v>
      </c>
      <c r="N228" s="35">
        <v>37</v>
      </c>
      <c r="O228" s="35">
        <v>1</v>
      </c>
      <c r="P228" s="35">
        <v>36</v>
      </c>
      <c r="Q228" s="94">
        <f>P228/J228</f>
        <v>3</v>
      </c>
      <c r="R228" s="35">
        <v>28</v>
      </c>
      <c r="S228" s="35">
        <v>0</v>
      </c>
      <c r="T228" s="35">
        <v>28</v>
      </c>
      <c r="U228" s="95">
        <v>3</v>
      </c>
      <c r="V228" s="35">
        <v>25</v>
      </c>
      <c r="W228" s="35">
        <v>5</v>
      </c>
      <c r="X228" s="35">
        <v>20</v>
      </c>
      <c r="Y228" s="94">
        <v>2</v>
      </c>
      <c r="Z228" s="35">
        <v>42</v>
      </c>
      <c r="AA228" s="35">
        <v>31</v>
      </c>
      <c r="AB228" s="35">
        <v>11</v>
      </c>
      <c r="AC228" s="95">
        <v>1</v>
      </c>
      <c r="AD228" s="35"/>
      <c r="AE228" s="35"/>
      <c r="AF228" s="34"/>
      <c r="AG228" s="96">
        <v>0</v>
      </c>
      <c r="AH228" s="76">
        <v>24</v>
      </c>
      <c r="AI228" s="95">
        <f t="shared" ref="AI228:AI239" si="17">Q228+U228+Y228+AC228+AG228</f>
        <v>9</v>
      </c>
      <c r="AJ228" s="77">
        <f t="shared" si="15"/>
        <v>2403</v>
      </c>
      <c r="AP228" s="1"/>
      <c r="AQ228" s="1"/>
      <c r="AR228" s="1"/>
      <c r="AS228" s="1"/>
      <c r="AT228" s="1"/>
    </row>
    <row r="229" spans="1:46" ht="16.5" customHeight="1">
      <c r="A229" s="3">
        <v>222</v>
      </c>
      <c r="B229" s="29" t="s">
        <v>503</v>
      </c>
      <c r="C229" s="6">
        <v>75065102</v>
      </c>
      <c r="D229" s="9">
        <v>67409729</v>
      </c>
      <c r="E229" s="8" t="s">
        <v>127</v>
      </c>
      <c r="F229" s="9" t="s">
        <v>1</v>
      </c>
      <c r="G229" s="10" t="s">
        <v>46</v>
      </c>
      <c r="H229" s="8">
        <v>45</v>
      </c>
      <c r="I229" s="9" t="s">
        <v>3</v>
      </c>
      <c r="J229" s="9">
        <v>12</v>
      </c>
      <c r="K229" s="69">
        <v>22.25</v>
      </c>
      <c r="L229" s="70"/>
      <c r="M229" s="69">
        <v>267</v>
      </c>
      <c r="N229" s="35">
        <v>17</v>
      </c>
      <c r="O229" s="35">
        <v>20</v>
      </c>
      <c r="P229" s="35">
        <v>-3</v>
      </c>
      <c r="Q229" s="94">
        <v>1</v>
      </c>
      <c r="R229" s="35">
        <v>16</v>
      </c>
      <c r="S229" s="35">
        <v>14</v>
      </c>
      <c r="T229" s="35">
        <v>2</v>
      </c>
      <c r="U229" s="95">
        <v>1</v>
      </c>
      <c r="V229" s="35">
        <v>19</v>
      </c>
      <c r="W229" s="35">
        <v>5</v>
      </c>
      <c r="X229" s="35">
        <v>14</v>
      </c>
      <c r="Y229" s="94">
        <v>2</v>
      </c>
      <c r="Z229" s="35">
        <v>30</v>
      </c>
      <c r="AA229" s="35">
        <v>43</v>
      </c>
      <c r="AB229" s="35">
        <v>-13</v>
      </c>
      <c r="AC229" s="95"/>
      <c r="AD229" s="35"/>
      <c r="AE229" s="35"/>
      <c r="AF229" s="34"/>
      <c r="AG229" s="96">
        <v>0</v>
      </c>
      <c r="AH229" s="76">
        <v>24</v>
      </c>
      <c r="AI229" s="95">
        <f t="shared" si="17"/>
        <v>4</v>
      </c>
      <c r="AJ229" s="77">
        <f t="shared" si="15"/>
        <v>1068</v>
      </c>
      <c r="AR229" s="4"/>
      <c r="AS229" s="4"/>
      <c r="AT229" s="1"/>
    </row>
    <row r="230" spans="1:46" ht="16.5" customHeight="1">
      <c r="A230" s="3">
        <v>223</v>
      </c>
      <c r="B230" s="29" t="s">
        <v>503</v>
      </c>
      <c r="C230" s="6">
        <v>75068639</v>
      </c>
      <c r="D230" s="9">
        <v>67764026</v>
      </c>
      <c r="E230" s="8" t="s">
        <v>127</v>
      </c>
      <c r="F230" s="9" t="s">
        <v>1</v>
      </c>
      <c r="G230" s="10" t="s">
        <v>50</v>
      </c>
      <c r="H230" s="8">
        <v>45</v>
      </c>
      <c r="I230" s="9" t="s">
        <v>3</v>
      </c>
      <c r="J230" s="9">
        <v>12</v>
      </c>
      <c r="K230" s="69">
        <v>22.25</v>
      </c>
      <c r="L230" s="70"/>
      <c r="M230" s="69">
        <v>267</v>
      </c>
      <c r="N230" s="35">
        <v>15</v>
      </c>
      <c r="O230" s="35">
        <v>37</v>
      </c>
      <c r="P230" s="35">
        <v>-22</v>
      </c>
      <c r="Q230" s="94"/>
      <c r="R230" s="35">
        <v>30</v>
      </c>
      <c r="S230" s="35">
        <v>10</v>
      </c>
      <c r="T230" s="35">
        <v>20</v>
      </c>
      <c r="U230" s="95">
        <v>2</v>
      </c>
      <c r="V230" s="35"/>
      <c r="W230" s="35">
        <v>0</v>
      </c>
      <c r="X230" s="35">
        <v>0</v>
      </c>
      <c r="Y230" s="94"/>
      <c r="Z230" s="35">
        <v>27</v>
      </c>
      <c r="AA230" s="35">
        <v>10</v>
      </c>
      <c r="AB230" s="35">
        <v>17</v>
      </c>
      <c r="AC230" s="95">
        <v>2</v>
      </c>
      <c r="AD230" s="35"/>
      <c r="AE230" s="35"/>
      <c r="AF230" s="34"/>
      <c r="AG230" s="96">
        <v>0</v>
      </c>
      <c r="AH230" s="76">
        <v>24</v>
      </c>
      <c r="AI230" s="95">
        <f t="shared" si="17"/>
        <v>4</v>
      </c>
      <c r="AJ230" s="77">
        <f t="shared" ref="AJ230:AJ261" si="18">AI230*M230</f>
        <v>1068</v>
      </c>
      <c r="AP230" s="1"/>
      <c r="AQ230" s="1"/>
      <c r="AR230" s="1"/>
      <c r="AS230" s="1"/>
      <c r="AT230" s="1"/>
    </row>
    <row r="231" spans="1:46" ht="16.5" customHeight="1">
      <c r="A231" s="3">
        <v>224</v>
      </c>
      <c r="B231" s="29" t="s">
        <v>503</v>
      </c>
      <c r="C231" s="6">
        <v>7506306209763</v>
      </c>
      <c r="D231" s="9">
        <v>67395146</v>
      </c>
      <c r="E231" s="8" t="s">
        <v>127</v>
      </c>
      <c r="F231" s="9" t="s">
        <v>1</v>
      </c>
      <c r="G231" s="7" t="s">
        <v>457</v>
      </c>
      <c r="H231" s="8">
        <v>90</v>
      </c>
      <c r="I231" s="9" t="s">
        <v>3</v>
      </c>
      <c r="J231" s="9">
        <v>12</v>
      </c>
      <c r="K231" s="69">
        <v>26.666666666666668</v>
      </c>
      <c r="L231" s="70"/>
      <c r="M231" s="69">
        <v>320</v>
      </c>
      <c r="N231" s="35">
        <v>5</v>
      </c>
      <c r="O231" s="35">
        <v>83</v>
      </c>
      <c r="P231" s="35">
        <v>-78</v>
      </c>
      <c r="Q231" s="94"/>
      <c r="R231" s="35">
        <v>8</v>
      </c>
      <c r="S231" s="35">
        <v>51</v>
      </c>
      <c r="T231" s="35">
        <v>-43</v>
      </c>
      <c r="U231" s="94"/>
      <c r="V231" s="35">
        <v>15</v>
      </c>
      <c r="W231" s="35">
        <v>4</v>
      </c>
      <c r="X231" s="35">
        <v>11</v>
      </c>
      <c r="Y231" s="94">
        <v>1</v>
      </c>
      <c r="Z231" s="35">
        <v>26</v>
      </c>
      <c r="AA231" s="35">
        <v>9</v>
      </c>
      <c r="AB231" s="35">
        <v>17</v>
      </c>
      <c r="AC231" s="95">
        <v>2</v>
      </c>
      <c r="AD231" s="35"/>
      <c r="AE231" s="35"/>
      <c r="AF231" s="34"/>
      <c r="AG231" s="96">
        <v>0</v>
      </c>
      <c r="AH231" s="76">
        <v>36</v>
      </c>
      <c r="AI231" s="95">
        <f t="shared" si="17"/>
        <v>3</v>
      </c>
      <c r="AJ231" s="77">
        <f t="shared" si="18"/>
        <v>960</v>
      </c>
      <c r="AR231" s="1"/>
      <c r="AS231" s="1"/>
      <c r="AT231" s="1"/>
    </row>
    <row r="232" spans="1:46" ht="16.5" customHeight="1">
      <c r="A232" s="3">
        <v>225</v>
      </c>
      <c r="B232" s="29" t="s">
        <v>503</v>
      </c>
      <c r="C232" s="6">
        <v>7506306209732</v>
      </c>
      <c r="D232" s="9">
        <v>67395144</v>
      </c>
      <c r="E232" s="8" t="s">
        <v>127</v>
      </c>
      <c r="F232" s="9" t="s">
        <v>1</v>
      </c>
      <c r="G232" s="10" t="s">
        <v>275</v>
      </c>
      <c r="H232" s="8">
        <v>90</v>
      </c>
      <c r="I232" s="9" t="s">
        <v>3</v>
      </c>
      <c r="J232" s="9">
        <v>12</v>
      </c>
      <c r="K232" s="69">
        <v>26.666666666666668</v>
      </c>
      <c r="L232" s="70"/>
      <c r="M232" s="69">
        <v>320</v>
      </c>
      <c r="N232" s="35">
        <v>31</v>
      </c>
      <c r="O232" s="35">
        <v>0</v>
      </c>
      <c r="P232" s="35">
        <v>31</v>
      </c>
      <c r="Q232" s="94">
        <f>P232/J232</f>
        <v>2.5833333333333335</v>
      </c>
      <c r="R232" s="35">
        <v>28</v>
      </c>
      <c r="S232" s="35">
        <v>9</v>
      </c>
      <c r="T232" s="35">
        <v>19</v>
      </c>
      <c r="U232" s="95">
        <v>2</v>
      </c>
      <c r="V232" s="35">
        <v>20</v>
      </c>
      <c r="W232" s="35">
        <v>12</v>
      </c>
      <c r="X232" s="35">
        <v>8</v>
      </c>
      <c r="Y232" s="94">
        <v>1</v>
      </c>
      <c r="Z232" s="35">
        <v>33</v>
      </c>
      <c r="AA232" s="35">
        <v>4</v>
      </c>
      <c r="AB232" s="35">
        <v>29</v>
      </c>
      <c r="AC232" s="95">
        <v>3</v>
      </c>
      <c r="AD232" s="35"/>
      <c r="AE232" s="35"/>
      <c r="AF232" s="34"/>
      <c r="AG232" s="96">
        <v>0</v>
      </c>
      <c r="AH232" s="76">
        <v>24</v>
      </c>
      <c r="AI232" s="95">
        <f t="shared" si="17"/>
        <v>8.5833333333333339</v>
      </c>
      <c r="AJ232" s="77">
        <f t="shared" si="18"/>
        <v>2746.666666666667</v>
      </c>
      <c r="AP232" s="2"/>
      <c r="AQ232" s="2"/>
    </row>
    <row r="233" spans="1:46" ht="16.5" customHeight="1">
      <c r="A233" s="3">
        <v>226</v>
      </c>
      <c r="B233" s="29" t="s">
        <v>503</v>
      </c>
      <c r="C233" s="6">
        <v>7506306215528</v>
      </c>
      <c r="D233" s="9">
        <v>67741473</v>
      </c>
      <c r="E233" s="8" t="s">
        <v>127</v>
      </c>
      <c r="F233" s="9" t="s">
        <v>1</v>
      </c>
      <c r="G233" s="10" t="s">
        <v>329</v>
      </c>
      <c r="H233" s="8">
        <v>90</v>
      </c>
      <c r="I233" s="9" t="s">
        <v>3</v>
      </c>
      <c r="J233" s="9">
        <v>12</v>
      </c>
      <c r="K233" s="69">
        <v>26.666666666666668</v>
      </c>
      <c r="L233" s="70"/>
      <c r="M233" s="69">
        <v>320</v>
      </c>
      <c r="N233" s="35">
        <v>6</v>
      </c>
      <c r="O233" s="35">
        <v>48</v>
      </c>
      <c r="P233" s="35">
        <v>-42</v>
      </c>
      <c r="Q233" s="94"/>
      <c r="R233" s="35">
        <v>4</v>
      </c>
      <c r="S233" s="35">
        <v>21</v>
      </c>
      <c r="T233" s="35">
        <v>-17</v>
      </c>
      <c r="U233" s="94"/>
      <c r="V233" s="35">
        <v>10</v>
      </c>
      <c r="W233" s="35">
        <v>11</v>
      </c>
      <c r="X233" s="35">
        <v>-1</v>
      </c>
      <c r="Y233" s="94">
        <v>1</v>
      </c>
      <c r="Z233" s="35">
        <v>18</v>
      </c>
      <c r="AA233" s="35">
        <v>13</v>
      </c>
      <c r="AB233" s="35">
        <v>5</v>
      </c>
      <c r="AC233" s="95">
        <v>1</v>
      </c>
      <c r="AD233" s="35"/>
      <c r="AE233" s="35"/>
      <c r="AF233" s="34"/>
      <c r="AG233" s="96">
        <v>0</v>
      </c>
      <c r="AH233" s="76">
        <v>24</v>
      </c>
      <c r="AI233" s="95">
        <f t="shared" si="17"/>
        <v>2</v>
      </c>
      <c r="AJ233" s="77">
        <f t="shared" si="18"/>
        <v>640</v>
      </c>
      <c r="AK233" s="78"/>
      <c r="AP233" s="1"/>
      <c r="AQ233" s="1"/>
      <c r="AR233" s="1"/>
      <c r="AS233" s="1"/>
      <c r="AT233" s="1"/>
    </row>
    <row r="234" spans="1:46" ht="16.5" customHeight="1">
      <c r="A234" s="3">
        <v>227</v>
      </c>
      <c r="B234" s="29" t="s">
        <v>497</v>
      </c>
      <c r="C234" s="6" t="s">
        <v>465</v>
      </c>
      <c r="D234" s="9">
        <v>67743229</v>
      </c>
      <c r="E234" s="8" t="s">
        <v>127</v>
      </c>
      <c r="F234" s="9" t="s">
        <v>36</v>
      </c>
      <c r="G234" s="7" t="s">
        <v>466</v>
      </c>
      <c r="H234" s="8">
        <v>250</v>
      </c>
      <c r="I234" s="9" t="s">
        <v>45</v>
      </c>
      <c r="J234" s="9">
        <v>24</v>
      </c>
      <c r="K234" s="69">
        <v>11</v>
      </c>
      <c r="L234" s="70"/>
      <c r="M234" s="69">
        <v>264</v>
      </c>
      <c r="N234" s="35">
        <v>122</v>
      </c>
      <c r="O234" s="35">
        <v>23</v>
      </c>
      <c r="P234" s="35">
        <v>99</v>
      </c>
      <c r="Q234" s="94">
        <v>5</v>
      </c>
      <c r="R234" s="35">
        <v>40</v>
      </c>
      <c r="S234" s="35">
        <v>93</v>
      </c>
      <c r="T234" s="35">
        <v>-53</v>
      </c>
      <c r="U234" s="94"/>
      <c r="V234" s="35">
        <v>22</v>
      </c>
      <c r="W234" s="35">
        <v>26</v>
      </c>
      <c r="X234" s="35">
        <v>-4</v>
      </c>
      <c r="Y234" s="94">
        <v>1</v>
      </c>
      <c r="Z234" s="35">
        <v>40</v>
      </c>
      <c r="AA234" s="35">
        <v>37</v>
      </c>
      <c r="AB234" s="35">
        <v>3</v>
      </c>
      <c r="AC234" s="95">
        <v>1</v>
      </c>
      <c r="AD234" s="35"/>
      <c r="AE234" s="35"/>
      <c r="AF234" s="34"/>
      <c r="AG234" s="96">
        <v>0</v>
      </c>
      <c r="AH234" s="76">
        <v>48</v>
      </c>
      <c r="AI234" s="95">
        <f t="shared" si="17"/>
        <v>7</v>
      </c>
      <c r="AJ234" s="77">
        <f t="shared" si="18"/>
        <v>1848</v>
      </c>
      <c r="AL234" s="1"/>
      <c r="AM234" s="1"/>
      <c r="AN234" s="1"/>
      <c r="AP234" s="1"/>
      <c r="AQ234" s="1"/>
      <c r="AR234" s="1"/>
      <c r="AS234" s="1"/>
      <c r="AT234" s="1"/>
    </row>
    <row r="235" spans="1:46" ht="16.5" customHeight="1">
      <c r="A235" s="3">
        <v>228</v>
      </c>
      <c r="B235" s="29" t="s">
        <v>497</v>
      </c>
      <c r="C235" s="6" t="s">
        <v>467</v>
      </c>
      <c r="D235" s="9">
        <v>67743232</v>
      </c>
      <c r="E235" s="8" t="s">
        <v>127</v>
      </c>
      <c r="F235" s="9" t="s">
        <v>36</v>
      </c>
      <c r="G235" s="7" t="s">
        <v>468</v>
      </c>
      <c r="H235" s="8">
        <v>250</v>
      </c>
      <c r="I235" s="9" t="s">
        <v>45</v>
      </c>
      <c r="J235" s="9">
        <v>24</v>
      </c>
      <c r="K235" s="69">
        <v>11</v>
      </c>
      <c r="L235" s="70"/>
      <c r="M235" s="69">
        <v>264</v>
      </c>
      <c r="N235" s="35">
        <v>35</v>
      </c>
      <c r="O235" s="35">
        <v>135</v>
      </c>
      <c r="P235" s="35">
        <v>-100</v>
      </c>
      <c r="Q235" s="94"/>
      <c r="R235" s="35">
        <v>122</v>
      </c>
      <c r="S235" s="35">
        <v>30</v>
      </c>
      <c r="T235" s="35">
        <v>92</v>
      </c>
      <c r="U235" s="95">
        <v>4</v>
      </c>
      <c r="V235" s="35">
        <v>55</v>
      </c>
      <c r="W235" s="35">
        <v>41</v>
      </c>
      <c r="X235" s="35">
        <v>14</v>
      </c>
      <c r="Y235" s="94">
        <v>1</v>
      </c>
      <c r="Z235" s="35">
        <v>34</v>
      </c>
      <c r="AA235" s="35">
        <v>108</v>
      </c>
      <c r="AB235" s="35">
        <v>-74</v>
      </c>
      <c r="AC235" s="95"/>
      <c r="AD235" s="35"/>
      <c r="AE235" s="35"/>
      <c r="AF235" s="34"/>
      <c r="AG235" s="96">
        <v>0</v>
      </c>
      <c r="AH235" s="76">
        <v>48</v>
      </c>
      <c r="AI235" s="95">
        <f t="shared" si="17"/>
        <v>5</v>
      </c>
      <c r="AJ235" s="77">
        <f t="shared" si="18"/>
        <v>1320</v>
      </c>
    </row>
    <row r="236" spans="1:46" ht="16.5" customHeight="1">
      <c r="A236" s="3">
        <v>229</v>
      </c>
      <c r="B236" s="29" t="s">
        <v>518</v>
      </c>
      <c r="C236" s="6">
        <v>7506306209893</v>
      </c>
      <c r="D236" s="9">
        <v>67396956</v>
      </c>
      <c r="E236" s="8" t="s">
        <v>127</v>
      </c>
      <c r="F236" s="9" t="s">
        <v>1</v>
      </c>
      <c r="G236" s="10" t="s">
        <v>277</v>
      </c>
      <c r="H236" s="8">
        <v>200</v>
      </c>
      <c r="I236" s="9" t="s">
        <v>45</v>
      </c>
      <c r="J236" s="9">
        <v>12</v>
      </c>
      <c r="K236" s="69">
        <v>28.5</v>
      </c>
      <c r="L236" s="70"/>
      <c r="M236" s="69">
        <v>342</v>
      </c>
      <c r="N236" s="35">
        <v>15</v>
      </c>
      <c r="O236" s="35">
        <v>20</v>
      </c>
      <c r="P236" s="35">
        <v>-5</v>
      </c>
      <c r="Q236" s="94">
        <v>1</v>
      </c>
      <c r="R236" s="35">
        <v>1</v>
      </c>
      <c r="S236" s="35">
        <v>11</v>
      </c>
      <c r="T236" s="35">
        <v>-10</v>
      </c>
      <c r="U236" s="94"/>
      <c r="V236" s="35">
        <v>3</v>
      </c>
      <c r="W236" s="35">
        <v>13</v>
      </c>
      <c r="X236" s="35">
        <v>-10</v>
      </c>
      <c r="Y236" s="94"/>
      <c r="Z236" s="35">
        <v>3</v>
      </c>
      <c r="AA236" s="35">
        <v>10</v>
      </c>
      <c r="AB236" s="35">
        <v>-7</v>
      </c>
      <c r="AC236" s="95">
        <v>1</v>
      </c>
      <c r="AD236" s="35"/>
      <c r="AE236" s="35"/>
      <c r="AF236" s="34"/>
      <c r="AG236" s="96">
        <v>0</v>
      </c>
      <c r="AH236" s="76">
        <v>24</v>
      </c>
      <c r="AI236" s="95">
        <f t="shared" si="17"/>
        <v>2</v>
      </c>
      <c r="AJ236" s="77">
        <f t="shared" si="18"/>
        <v>684</v>
      </c>
      <c r="AR236" s="1"/>
      <c r="AS236" s="1"/>
      <c r="AT236" s="1"/>
    </row>
    <row r="237" spans="1:46" ht="16.5" customHeight="1">
      <c r="A237" s="3">
        <v>230</v>
      </c>
      <c r="B237" s="29" t="s">
        <v>518</v>
      </c>
      <c r="C237" s="6">
        <v>7506306209909</v>
      </c>
      <c r="D237" s="9">
        <v>67396957</v>
      </c>
      <c r="E237" s="8" t="s">
        <v>127</v>
      </c>
      <c r="F237" s="9" t="s">
        <v>1</v>
      </c>
      <c r="G237" s="10" t="s">
        <v>278</v>
      </c>
      <c r="H237" s="8">
        <v>200</v>
      </c>
      <c r="I237" s="9" t="s">
        <v>45</v>
      </c>
      <c r="J237" s="9">
        <v>12</v>
      </c>
      <c r="K237" s="69">
        <v>28.5</v>
      </c>
      <c r="L237" s="70"/>
      <c r="M237" s="69">
        <v>342</v>
      </c>
      <c r="N237" s="35"/>
      <c r="O237" s="35">
        <v>12</v>
      </c>
      <c r="P237" s="35">
        <v>-12</v>
      </c>
      <c r="Q237" s="94"/>
      <c r="R237" s="35"/>
      <c r="S237" s="35">
        <v>12</v>
      </c>
      <c r="T237" s="35">
        <v>-12</v>
      </c>
      <c r="U237" s="94"/>
      <c r="V237" s="35"/>
      <c r="W237" s="35">
        <v>0</v>
      </c>
      <c r="X237" s="35">
        <v>0</v>
      </c>
      <c r="Y237" s="94"/>
      <c r="Z237" s="35">
        <v>2</v>
      </c>
      <c r="AA237" s="35">
        <v>10</v>
      </c>
      <c r="AB237" s="35">
        <v>-8</v>
      </c>
      <c r="AC237" s="95">
        <v>1</v>
      </c>
      <c r="AD237" s="35"/>
      <c r="AE237" s="35"/>
      <c r="AF237" s="34"/>
      <c r="AG237" s="96">
        <v>0</v>
      </c>
      <c r="AH237" s="76">
        <v>24</v>
      </c>
      <c r="AI237" s="95">
        <f t="shared" si="17"/>
        <v>1</v>
      </c>
      <c r="AJ237" s="77">
        <f t="shared" si="18"/>
        <v>342</v>
      </c>
      <c r="AR237" s="1"/>
      <c r="AS237" s="1"/>
      <c r="AT237" s="1"/>
    </row>
    <row r="238" spans="1:46" ht="16.5" customHeight="1">
      <c r="A238" s="3">
        <v>231</v>
      </c>
      <c r="B238" s="29" t="s">
        <v>517</v>
      </c>
      <c r="C238" s="6" t="s">
        <v>524</v>
      </c>
      <c r="D238" s="9">
        <v>67725199</v>
      </c>
      <c r="E238" s="8" t="s">
        <v>127</v>
      </c>
      <c r="F238" s="9" t="s">
        <v>36</v>
      </c>
      <c r="G238" s="10" t="s">
        <v>525</v>
      </c>
      <c r="H238" s="8">
        <v>300</v>
      </c>
      <c r="I238" s="9" t="s">
        <v>45</v>
      </c>
      <c r="J238" s="9">
        <v>12</v>
      </c>
      <c r="K238" s="69">
        <v>28.5</v>
      </c>
      <c r="L238" s="70"/>
      <c r="M238" s="69">
        <v>342</v>
      </c>
      <c r="N238" s="35">
        <v>14</v>
      </c>
      <c r="O238" s="35">
        <v>75</v>
      </c>
      <c r="P238" s="35">
        <v>-61</v>
      </c>
      <c r="Q238" s="94"/>
      <c r="R238" s="35">
        <v>26</v>
      </c>
      <c r="S238" s="35">
        <v>24</v>
      </c>
      <c r="T238" s="35">
        <v>2</v>
      </c>
      <c r="U238" s="95">
        <v>1</v>
      </c>
      <c r="V238" s="35">
        <v>3</v>
      </c>
      <c r="W238" s="35">
        <v>38</v>
      </c>
      <c r="X238" s="35">
        <v>-35</v>
      </c>
      <c r="Y238" s="94"/>
      <c r="Z238" s="35">
        <v>14</v>
      </c>
      <c r="AA238" s="35">
        <v>63</v>
      </c>
      <c r="AB238" s="35">
        <v>-49</v>
      </c>
      <c r="AC238" s="95"/>
      <c r="AD238" s="35"/>
      <c r="AE238" s="35"/>
      <c r="AF238" s="34"/>
      <c r="AG238" s="96">
        <v>0</v>
      </c>
      <c r="AH238" s="76">
        <v>24</v>
      </c>
      <c r="AI238" s="95">
        <f t="shared" si="17"/>
        <v>1</v>
      </c>
      <c r="AJ238" s="77">
        <f t="shared" si="18"/>
        <v>342</v>
      </c>
      <c r="AR238" s="2"/>
      <c r="AS238" s="2"/>
      <c r="AT238" s="2"/>
    </row>
    <row r="239" spans="1:46" ht="16.5" customHeight="1">
      <c r="A239" s="3">
        <v>232</v>
      </c>
      <c r="B239" s="29" t="s">
        <v>517</v>
      </c>
      <c r="C239" s="6">
        <v>7506306209886</v>
      </c>
      <c r="D239" s="9">
        <v>67396954</v>
      </c>
      <c r="E239" s="8" t="s">
        <v>127</v>
      </c>
      <c r="F239" s="9" t="s">
        <v>1</v>
      </c>
      <c r="G239" s="10" t="s">
        <v>276</v>
      </c>
      <c r="H239" s="8">
        <v>300</v>
      </c>
      <c r="I239" s="9" t="s">
        <v>45</v>
      </c>
      <c r="J239" s="9">
        <v>12</v>
      </c>
      <c r="K239" s="69">
        <v>28.5</v>
      </c>
      <c r="L239" s="70"/>
      <c r="M239" s="69">
        <v>342</v>
      </c>
      <c r="N239" s="35">
        <v>18</v>
      </c>
      <c r="O239" s="35">
        <v>87</v>
      </c>
      <c r="P239" s="35">
        <v>-69</v>
      </c>
      <c r="Q239" s="94"/>
      <c r="R239" s="35">
        <v>9</v>
      </c>
      <c r="S239" s="35">
        <v>36</v>
      </c>
      <c r="T239" s="35">
        <v>-27</v>
      </c>
      <c r="U239" s="94"/>
      <c r="V239" s="35">
        <v>2</v>
      </c>
      <c r="W239" s="35">
        <v>45</v>
      </c>
      <c r="X239" s="35">
        <v>-43</v>
      </c>
      <c r="Y239" s="94"/>
      <c r="Z239" s="35">
        <v>29</v>
      </c>
      <c r="AA239" s="35">
        <v>27</v>
      </c>
      <c r="AB239" s="35">
        <v>2</v>
      </c>
      <c r="AC239" s="95">
        <v>1</v>
      </c>
      <c r="AD239" s="35"/>
      <c r="AE239" s="35"/>
      <c r="AF239" s="34"/>
      <c r="AG239" s="96">
        <v>0</v>
      </c>
      <c r="AH239" s="76">
        <v>24</v>
      </c>
      <c r="AI239" s="95">
        <f t="shared" si="17"/>
        <v>1</v>
      </c>
      <c r="AJ239" s="77">
        <f t="shared" si="18"/>
        <v>342</v>
      </c>
      <c r="AP239" s="1"/>
      <c r="AQ239" s="1"/>
      <c r="AR239" s="2"/>
      <c r="AS239" s="2"/>
      <c r="AT239" s="2"/>
    </row>
    <row r="240" spans="1:46" ht="16.5" hidden="1" customHeight="1">
      <c r="A240" s="3">
        <v>233</v>
      </c>
      <c r="B240" s="29" t="s">
        <v>517</v>
      </c>
      <c r="C240" s="6">
        <v>7506306209916</v>
      </c>
      <c r="D240" s="9">
        <v>67396958</v>
      </c>
      <c r="E240" s="8" t="s">
        <v>127</v>
      </c>
      <c r="F240" s="9" t="s">
        <v>1</v>
      </c>
      <c r="G240" s="10" t="s">
        <v>279</v>
      </c>
      <c r="H240" s="8">
        <v>300</v>
      </c>
      <c r="I240" s="9" t="s">
        <v>45</v>
      </c>
      <c r="J240" s="9">
        <v>12</v>
      </c>
      <c r="K240" s="69">
        <v>28.5</v>
      </c>
      <c r="L240" s="70"/>
      <c r="M240" s="69">
        <v>342</v>
      </c>
      <c r="N240" s="35">
        <v>16</v>
      </c>
      <c r="O240" s="35">
        <v>55</v>
      </c>
      <c r="P240" s="35">
        <v>-39</v>
      </c>
      <c r="Q240" s="82"/>
      <c r="R240" s="35">
        <v>9</v>
      </c>
      <c r="S240" s="35">
        <v>49</v>
      </c>
      <c r="T240" s="35">
        <v>-40</v>
      </c>
      <c r="U240" s="82"/>
      <c r="V240" s="35">
        <v>5</v>
      </c>
      <c r="W240" s="35">
        <v>41</v>
      </c>
      <c r="X240" s="35">
        <v>-36</v>
      </c>
      <c r="Y240" s="82"/>
      <c r="Z240" s="35">
        <v>17</v>
      </c>
      <c r="AA240" s="35">
        <v>47</v>
      </c>
      <c r="AB240" s="35">
        <v>-30</v>
      </c>
      <c r="AC240" s="83"/>
      <c r="AD240" s="35"/>
      <c r="AE240" s="35"/>
      <c r="AF240" s="34"/>
      <c r="AG240" s="86">
        <v>0</v>
      </c>
      <c r="AH240" s="76">
        <v>24</v>
      </c>
      <c r="AI240" s="83"/>
      <c r="AJ240" s="77">
        <f t="shared" si="18"/>
        <v>0</v>
      </c>
      <c r="AK240" s="78"/>
      <c r="AR240" s="1"/>
      <c r="AS240" s="1"/>
      <c r="AT240" s="1"/>
    </row>
    <row r="241" spans="1:46" ht="16.5" hidden="1" customHeight="1">
      <c r="A241" s="3">
        <v>234</v>
      </c>
      <c r="B241" s="30"/>
      <c r="C241" s="58" t="s">
        <v>79</v>
      </c>
      <c r="D241" s="30"/>
      <c r="E241" s="18"/>
      <c r="F241" s="18"/>
      <c r="G241" s="47"/>
      <c r="H241" s="18"/>
      <c r="I241" s="18"/>
      <c r="J241" s="30"/>
      <c r="K241" s="30"/>
      <c r="L241" s="73"/>
      <c r="M241" s="30"/>
      <c r="N241" s="30"/>
      <c r="O241" s="30"/>
      <c r="P241" s="30"/>
      <c r="Q241" s="82"/>
      <c r="R241" s="34"/>
      <c r="S241" s="34"/>
      <c r="T241" s="34"/>
      <c r="U241" s="82"/>
      <c r="V241" s="34"/>
      <c r="W241" s="34"/>
      <c r="X241" s="34"/>
      <c r="Y241" s="82"/>
      <c r="Z241" s="34"/>
      <c r="AA241" s="34"/>
      <c r="AB241" s="34"/>
      <c r="AC241" s="82"/>
      <c r="AD241" s="34"/>
      <c r="AE241" s="34"/>
      <c r="AF241" s="34"/>
      <c r="AG241" s="82"/>
      <c r="AH241" s="34"/>
      <c r="AI241" s="83"/>
      <c r="AJ241" s="77">
        <f t="shared" si="18"/>
        <v>0</v>
      </c>
      <c r="AK241" s="75"/>
      <c r="AL241" s="1"/>
      <c r="AM241" s="1"/>
      <c r="AN241" s="1"/>
      <c r="AR241" s="2"/>
      <c r="AS241" s="2"/>
      <c r="AT241" s="2"/>
    </row>
    <row r="242" spans="1:46" ht="16.5" customHeight="1">
      <c r="A242" s="3">
        <v>235</v>
      </c>
      <c r="B242" s="29" t="s">
        <v>501</v>
      </c>
      <c r="C242" s="6" t="s">
        <v>349</v>
      </c>
      <c r="D242" s="9">
        <v>84158845</v>
      </c>
      <c r="E242" s="8" t="s">
        <v>79</v>
      </c>
      <c r="F242" s="9" t="s">
        <v>36</v>
      </c>
      <c r="G242" s="10" t="s">
        <v>350</v>
      </c>
      <c r="H242" s="8">
        <v>190</v>
      </c>
      <c r="I242" s="9" t="s">
        <v>45</v>
      </c>
      <c r="J242" s="9">
        <v>12</v>
      </c>
      <c r="K242" s="69">
        <v>14.583333333333334</v>
      </c>
      <c r="L242" s="70"/>
      <c r="M242" s="69">
        <v>175</v>
      </c>
      <c r="N242" s="35">
        <v>15</v>
      </c>
      <c r="O242" s="35">
        <v>22</v>
      </c>
      <c r="P242" s="35">
        <v>-7</v>
      </c>
      <c r="Q242" s="94"/>
      <c r="R242" s="35">
        <v>19</v>
      </c>
      <c r="S242" s="35">
        <v>5</v>
      </c>
      <c r="T242" s="35">
        <v>14</v>
      </c>
      <c r="U242" s="95">
        <v>2</v>
      </c>
      <c r="V242" s="35">
        <v>9</v>
      </c>
      <c r="W242" s="35">
        <v>3</v>
      </c>
      <c r="X242" s="35">
        <v>6</v>
      </c>
      <c r="Y242" s="94">
        <v>1</v>
      </c>
      <c r="Z242" s="35">
        <v>16</v>
      </c>
      <c r="AA242" s="35">
        <v>26</v>
      </c>
      <c r="AB242" s="35">
        <v>-10</v>
      </c>
      <c r="AC242" s="95">
        <v>1</v>
      </c>
      <c r="AD242" s="35"/>
      <c r="AE242" s="35"/>
      <c r="AF242" s="34"/>
      <c r="AG242" s="96">
        <v>0</v>
      </c>
      <c r="AH242" s="76">
        <v>24</v>
      </c>
      <c r="AI242" s="95">
        <f t="shared" ref="AI242:AI273" si="19">Q242+U242+Y242+AC242+AG242</f>
        <v>4</v>
      </c>
      <c r="AJ242" s="77">
        <f t="shared" si="18"/>
        <v>700</v>
      </c>
      <c r="AK242" s="78"/>
      <c r="AL242" s="4"/>
      <c r="AM242" s="4"/>
      <c r="AN242" s="4"/>
      <c r="AR242" s="2"/>
      <c r="AS242" s="2"/>
      <c r="AT242" s="2"/>
    </row>
    <row r="243" spans="1:46" ht="16.5" customHeight="1">
      <c r="A243" s="3">
        <v>236</v>
      </c>
      <c r="B243" s="29" t="s">
        <v>501</v>
      </c>
      <c r="C243" s="6" t="s">
        <v>351</v>
      </c>
      <c r="D243" s="9">
        <v>84158846</v>
      </c>
      <c r="E243" s="8" t="s">
        <v>79</v>
      </c>
      <c r="F243" s="9" t="s">
        <v>36</v>
      </c>
      <c r="G243" s="10" t="s">
        <v>352</v>
      </c>
      <c r="H243" s="8">
        <v>190</v>
      </c>
      <c r="I243" s="9" t="s">
        <v>45</v>
      </c>
      <c r="J243" s="9">
        <v>12</v>
      </c>
      <c r="K243" s="69">
        <v>14.583333333333334</v>
      </c>
      <c r="L243" s="70"/>
      <c r="M243" s="69">
        <v>175</v>
      </c>
      <c r="N243" s="35">
        <v>27</v>
      </c>
      <c r="O243" s="35">
        <v>9</v>
      </c>
      <c r="P243" s="35">
        <v>18</v>
      </c>
      <c r="Q243" s="94">
        <f>P243/J243</f>
        <v>1.5</v>
      </c>
      <c r="R243" s="35">
        <v>23</v>
      </c>
      <c r="S243" s="35">
        <v>13</v>
      </c>
      <c r="T243" s="35">
        <v>10</v>
      </c>
      <c r="U243" s="95">
        <v>1</v>
      </c>
      <c r="V243" s="35">
        <v>13</v>
      </c>
      <c r="W243" s="35">
        <v>11</v>
      </c>
      <c r="X243" s="35">
        <v>2</v>
      </c>
      <c r="Y243" s="94">
        <v>1</v>
      </c>
      <c r="Z243" s="35">
        <v>40</v>
      </c>
      <c r="AA243" s="35">
        <v>19</v>
      </c>
      <c r="AB243" s="35">
        <v>21</v>
      </c>
      <c r="AC243" s="95">
        <v>2</v>
      </c>
      <c r="AD243" s="35"/>
      <c r="AE243" s="35"/>
      <c r="AF243" s="34"/>
      <c r="AG243" s="96">
        <v>0</v>
      </c>
      <c r="AH243" s="76">
        <v>24</v>
      </c>
      <c r="AI243" s="95">
        <f t="shared" si="19"/>
        <v>5.5</v>
      </c>
      <c r="AJ243" s="77">
        <f t="shared" si="18"/>
        <v>962.5</v>
      </c>
      <c r="AL243" s="1"/>
      <c r="AM243" s="1"/>
      <c r="AN243" s="1"/>
      <c r="AR243" s="1"/>
      <c r="AS243" s="1"/>
      <c r="AT243" s="1"/>
    </row>
    <row r="244" spans="1:46" ht="16.5" customHeight="1">
      <c r="A244" s="3">
        <v>237</v>
      </c>
      <c r="B244" s="29" t="s">
        <v>500</v>
      </c>
      <c r="C244" s="6">
        <v>7506306215207</v>
      </c>
      <c r="D244" s="9">
        <v>67730180</v>
      </c>
      <c r="E244" s="8" t="s">
        <v>79</v>
      </c>
      <c r="F244" s="9" t="s">
        <v>36</v>
      </c>
      <c r="G244" s="7" t="s">
        <v>462</v>
      </c>
      <c r="H244" s="8">
        <v>190</v>
      </c>
      <c r="I244" s="9" t="s">
        <v>45</v>
      </c>
      <c r="J244" s="9">
        <v>12</v>
      </c>
      <c r="K244" s="69">
        <v>14.583333333333334</v>
      </c>
      <c r="L244" s="70"/>
      <c r="M244" s="69">
        <v>175</v>
      </c>
      <c r="N244" s="35">
        <v>12</v>
      </c>
      <c r="O244" s="35">
        <v>25</v>
      </c>
      <c r="P244" s="35">
        <v>-13</v>
      </c>
      <c r="Q244" s="94"/>
      <c r="R244" s="35">
        <v>8</v>
      </c>
      <c r="S244" s="35">
        <v>16</v>
      </c>
      <c r="T244" s="35">
        <v>-8</v>
      </c>
      <c r="U244" s="94"/>
      <c r="V244" s="35"/>
      <c r="W244" s="35">
        <v>0</v>
      </c>
      <c r="X244" s="35">
        <v>0</v>
      </c>
      <c r="Y244" s="94"/>
      <c r="Z244" s="35">
        <v>14</v>
      </c>
      <c r="AA244" s="35">
        <v>20</v>
      </c>
      <c r="AB244" s="35">
        <v>-6</v>
      </c>
      <c r="AC244" s="95">
        <v>1</v>
      </c>
      <c r="AD244" s="35"/>
      <c r="AE244" s="35"/>
      <c r="AF244" s="34"/>
      <c r="AG244" s="96">
        <v>2</v>
      </c>
      <c r="AH244" s="76">
        <v>24</v>
      </c>
      <c r="AI244" s="95">
        <f t="shared" si="19"/>
        <v>3</v>
      </c>
      <c r="AJ244" s="77">
        <f t="shared" si="18"/>
        <v>525</v>
      </c>
      <c r="AT244" s="1"/>
    </row>
    <row r="245" spans="1:46" ht="16.5" customHeight="1">
      <c r="A245" s="3">
        <v>238</v>
      </c>
      <c r="B245" s="29" t="s">
        <v>500</v>
      </c>
      <c r="C245" s="6" t="s">
        <v>373</v>
      </c>
      <c r="D245" s="9">
        <v>84159001</v>
      </c>
      <c r="E245" s="8" t="s">
        <v>79</v>
      </c>
      <c r="F245" s="9" t="s">
        <v>36</v>
      </c>
      <c r="G245" s="10" t="s">
        <v>374</v>
      </c>
      <c r="H245" s="8">
        <v>190</v>
      </c>
      <c r="I245" s="9" t="s">
        <v>45</v>
      </c>
      <c r="J245" s="9">
        <v>12</v>
      </c>
      <c r="K245" s="69">
        <v>14.583333333333334</v>
      </c>
      <c r="L245" s="70"/>
      <c r="M245" s="69">
        <v>175</v>
      </c>
      <c r="N245" s="35">
        <v>15</v>
      </c>
      <c r="O245" s="35">
        <v>22</v>
      </c>
      <c r="P245" s="35">
        <v>-7</v>
      </c>
      <c r="Q245" s="94"/>
      <c r="R245" s="35">
        <v>18</v>
      </c>
      <c r="S245" s="35">
        <v>6</v>
      </c>
      <c r="T245" s="35">
        <v>12</v>
      </c>
      <c r="U245" s="95">
        <v>1</v>
      </c>
      <c r="V245" s="35">
        <v>10</v>
      </c>
      <c r="W245" s="35">
        <v>19</v>
      </c>
      <c r="X245" s="35">
        <v>-9</v>
      </c>
      <c r="Y245" s="94"/>
      <c r="Z245" s="35">
        <v>20</v>
      </c>
      <c r="AA245" s="35">
        <v>33</v>
      </c>
      <c r="AB245" s="35">
        <v>-13</v>
      </c>
      <c r="AC245" s="95"/>
      <c r="AD245" s="35"/>
      <c r="AE245" s="35"/>
      <c r="AF245" s="34"/>
      <c r="AG245" s="96">
        <v>2</v>
      </c>
      <c r="AH245" s="76">
        <v>24</v>
      </c>
      <c r="AI245" s="95">
        <f t="shared" si="19"/>
        <v>3</v>
      </c>
      <c r="AJ245" s="77">
        <f t="shared" si="18"/>
        <v>525</v>
      </c>
    </row>
    <row r="246" spans="1:46" ht="16.5" customHeight="1">
      <c r="A246" s="3">
        <v>239</v>
      </c>
      <c r="B246" s="29" t="s">
        <v>500</v>
      </c>
      <c r="C246" s="6" t="s">
        <v>375</v>
      </c>
      <c r="D246" s="9">
        <v>84159002</v>
      </c>
      <c r="E246" s="8" t="s">
        <v>79</v>
      </c>
      <c r="F246" s="9" t="s">
        <v>36</v>
      </c>
      <c r="G246" s="10" t="s">
        <v>376</v>
      </c>
      <c r="H246" s="8">
        <v>190</v>
      </c>
      <c r="I246" s="9" t="s">
        <v>45</v>
      </c>
      <c r="J246" s="9">
        <v>12</v>
      </c>
      <c r="K246" s="69">
        <v>14.583333333333334</v>
      </c>
      <c r="L246" s="70"/>
      <c r="M246" s="69">
        <v>175</v>
      </c>
      <c r="N246" s="35">
        <v>21</v>
      </c>
      <c r="O246" s="35">
        <v>17</v>
      </c>
      <c r="P246" s="35">
        <v>4</v>
      </c>
      <c r="Q246" s="94">
        <v>1</v>
      </c>
      <c r="R246" s="35">
        <v>12</v>
      </c>
      <c r="S246" s="35">
        <v>16</v>
      </c>
      <c r="T246" s="35">
        <v>-4</v>
      </c>
      <c r="U246" s="95">
        <v>1</v>
      </c>
      <c r="V246" s="35">
        <v>7</v>
      </c>
      <c r="W246" s="35">
        <v>21</v>
      </c>
      <c r="X246" s="35">
        <v>-14</v>
      </c>
      <c r="Y246" s="94"/>
      <c r="Z246" s="35">
        <v>9</v>
      </c>
      <c r="AA246" s="35">
        <v>19</v>
      </c>
      <c r="AB246" s="35">
        <v>-10</v>
      </c>
      <c r="AC246" s="95">
        <v>1</v>
      </c>
      <c r="AD246" s="35"/>
      <c r="AE246" s="35"/>
      <c r="AF246" s="34"/>
      <c r="AG246" s="96">
        <v>2</v>
      </c>
      <c r="AH246" s="76">
        <v>24</v>
      </c>
      <c r="AI246" s="95">
        <f t="shared" si="19"/>
        <v>5</v>
      </c>
      <c r="AJ246" s="77">
        <f t="shared" si="18"/>
        <v>875</v>
      </c>
      <c r="AT246" s="1"/>
    </row>
    <row r="247" spans="1:46" ht="16.5" customHeight="1">
      <c r="A247" s="3">
        <v>240</v>
      </c>
      <c r="B247" s="29" t="s">
        <v>500</v>
      </c>
      <c r="C247" s="6" t="s">
        <v>377</v>
      </c>
      <c r="D247" s="9">
        <v>84159003</v>
      </c>
      <c r="E247" s="8" t="s">
        <v>79</v>
      </c>
      <c r="F247" s="9" t="s">
        <v>36</v>
      </c>
      <c r="G247" s="10" t="s">
        <v>378</v>
      </c>
      <c r="H247" s="8">
        <v>190</v>
      </c>
      <c r="I247" s="9" t="s">
        <v>45</v>
      </c>
      <c r="J247" s="9">
        <v>12</v>
      </c>
      <c r="K247" s="69">
        <v>14.583333333333334</v>
      </c>
      <c r="L247" s="70"/>
      <c r="M247" s="69">
        <v>175</v>
      </c>
      <c r="N247" s="35">
        <v>11</v>
      </c>
      <c r="O247" s="35">
        <v>25</v>
      </c>
      <c r="P247" s="35">
        <v>-14</v>
      </c>
      <c r="Q247" s="94"/>
      <c r="R247" s="35">
        <v>17</v>
      </c>
      <c r="S247" s="35">
        <v>16</v>
      </c>
      <c r="T247" s="35">
        <v>1</v>
      </c>
      <c r="U247" s="95">
        <v>1</v>
      </c>
      <c r="V247" s="35">
        <v>14</v>
      </c>
      <c r="W247" s="35">
        <v>13</v>
      </c>
      <c r="X247" s="35">
        <v>1</v>
      </c>
      <c r="Y247" s="94">
        <v>1</v>
      </c>
      <c r="Z247" s="35">
        <v>23</v>
      </c>
      <c r="AA247" s="35">
        <v>18</v>
      </c>
      <c r="AB247" s="35">
        <v>5</v>
      </c>
      <c r="AC247" s="95">
        <v>1</v>
      </c>
      <c r="AD247" s="35"/>
      <c r="AE247" s="35"/>
      <c r="AF247" s="34"/>
      <c r="AG247" s="96">
        <v>2</v>
      </c>
      <c r="AH247" s="76">
        <v>24</v>
      </c>
      <c r="AI247" s="95">
        <f t="shared" si="19"/>
        <v>5</v>
      </c>
      <c r="AJ247" s="77">
        <f t="shared" si="18"/>
        <v>875</v>
      </c>
      <c r="AR247" s="1"/>
      <c r="AS247" s="1"/>
      <c r="AT247" s="1"/>
    </row>
    <row r="248" spans="1:46" ht="16.5" customHeight="1">
      <c r="A248" s="3">
        <v>241</v>
      </c>
      <c r="B248" s="29" t="s">
        <v>500</v>
      </c>
      <c r="C248" s="6" t="s">
        <v>379</v>
      </c>
      <c r="D248" s="9">
        <v>84159004</v>
      </c>
      <c r="E248" s="8" t="s">
        <v>79</v>
      </c>
      <c r="F248" s="9" t="s">
        <v>36</v>
      </c>
      <c r="G248" s="10" t="s">
        <v>380</v>
      </c>
      <c r="H248" s="8">
        <v>190</v>
      </c>
      <c r="I248" s="9" t="s">
        <v>45</v>
      </c>
      <c r="J248" s="9">
        <v>12</v>
      </c>
      <c r="K248" s="69">
        <v>14.583333333333334</v>
      </c>
      <c r="L248" s="70"/>
      <c r="M248" s="69">
        <v>175</v>
      </c>
      <c r="N248" s="35">
        <v>11</v>
      </c>
      <c r="O248" s="35">
        <v>21</v>
      </c>
      <c r="P248" s="35">
        <v>-10</v>
      </c>
      <c r="Q248" s="94"/>
      <c r="R248" s="35">
        <v>17</v>
      </c>
      <c r="S248" s="35">
        <v>1</v>
      </c>
      <c r="T248" s="35">
        <v>16</v>
      </c>
      <c r="U248" s="95">
        <v>2</v>
      </c>
      <c r="V248" s="35">
        <v>2</v>
      </c>
      <c r="W248" s="35">
        <v>19</v>
      </c>
      <c r="X248" s="35">
        <v>-17</v>
      </c>
      <c r="Y248" s="94"/>
      <c r="Z248" s="35">
        <v>6</v>
      </c>
      <c r="AA248" s="35">
        <v>43</v>
      </c>
      <c r="AB248" s="35">
        <v>-37</v>
      </c>
      <c r="AC248" s="95"/>
      <c r="AD248" s="35"/>
      <c r="AE248" s="35"/>
      <c r="AF248" s="34"/>
      <c r="AG248" s="96">
        <v>2</v>
      </c>
      <c r="AH248" s="76">
        <v>24</v>
      </c>
      <c r="AI248" s="95">
        <f t="shared" si="19"/>
        <v>4</v>
      </c>
      <c r="AJ248" s="77">
        <f t="shared" si="18"/>
        <v>700</v>
      </c>
      <c r="AP248" s="1"/>
      <c r="AQ248" s="1"/>
    </row>
    <row r="249" spans="1:46" ht="16.5" customHeight="1">
      <c r="A249" s="3">
        <v>242</v>
      </c>
      <c r="B249" s="29" t="s">
        <v>500</v>
      </c>
      <c r="C249" s="6" t="s">
        <v>400</v>
      </c>
      <c r="D249" s="9">
        <v>67211987</v>
      </c>
      <c r="E249" s="8" t="s">
        <v>79</v>
      </c>
      <c r="F249" s="9" t="s">
        <v>245</v>
      </c>
      <c r="G249" s="10" t="s">
        <v>401</v>
      </c>
      <c r="H249" s="8">
        <v>190</v>
      </c>
      <c r="I249" s="9" t="s">
        <v>45</v>
      </c>
      <c r="J249" s="9">
        <v>12</v>
      </c>
      <c r="K249" s="69">
        <v>14.583333333333334</v>
      </c>
      <c r="L249" s="70"/>
      <c r="M249" s="69">
        <v>175</v>
      </c>
      <c r="N249" s="35">
        <v>10</v>
      </c>
      <c r="O249" s="35">
        <v>17</v>
      </c>
      <c r="P249" s="35">
        <v>-7</v>
      </c>
      <c r="Q249" s="94"/>
      <c r="R249" s="35">
        <v>15</v>
      </c>
      <c r="S249" s="35">
        <v>14</v>
      </c>
      <c r="T249" s="35">
        <v>1</v>
      </c>
      <c r="U249" s="95">
        <v>1</v>
      </c>
      <c r="V249" s="35">
        <v>10</v>
      </c>
      <c r="W249" s="35">
        <v>10</v>
      </c>
      <c r="X249" s="35">
        <v>0</v>
      </c>
      <c r="Y249" s="94">
        <v>1</v>
      </c>
      <c r="Z249" s="35">
        <v>30</v>
      </c>
      <c r="AA249" s="35">
        <v>12</v>
      </c>
      <c r="AB249" s="35">
        <v>18</v>
      </c>
      <c r="AC249" s="95">
        <v>2</v>
      </c>
      <c r="AD249" s="35"/>
      <c r="AE249" s="35"/>
      <c r="AF249" s="34"/>
      <c r="AG249" s="96">
        <v>2</v>
      </c>
      <c r="AH249" s="76">
        <v>24</v>
      </c>
      <c r="AI249" s="95">
        <f t="shared" si="19"/>
        <v>6</v>
      </c>
      <c r="AJ249" s="77">
        <f t="shared" si="18"/>
        <v>1050</v>
      </c>
    </row>
    <row r="250" spans="1:46" ht="16.5" customHeight="1">
      <c r="A250" s="3">
        <v>243</v>
      </c>
      <c r="B250" s="29" t="s">
        <v>501</v>
      </c>
      <c r="C250" s="6" t="s">
        <v>249</v>
      </c>
      <c r="D250" s="9">
        <v>67202462</v>
      </c>
      <c r="E250" s="8" t="s">
        <v>79</v>
      </c>
      <c r="F250" s="9" t="s">
        <v>245</v>
      </c>
      <c r="G250" s="10" t="s">
        <v>250</v>
      </c>
      <c r="H250" s="8">
        <v>340</v>
      </c>
      <c r="I250" s="9" t="s">
        <v>45</v>
      </c>
      <c r="J250" s="9">
        <v>12</v>
      </c>
      <c r="K250" s="69">
        <v>27</v>
      </c>
      <c r="L250" s="70"/>
      <c r="M250" s="69">
        <f>J250*K250</f>
        <v>324</v>
      </c>
      <c r="N250" s="35">
        <v>9</v>
      </c>
      <c r="O250" s="35">
        <v>27</v>
      </c>
      <c r="P250" s="35">
        <v>-18</v>
      </c>
      <c r="Q250" s="94"/>
      <c r="R250" s="35">
        <v>10</v>
      </c>
      <c r="S250" s="35">
        <v>24</v>
      </c>
      <c r="T250" s="35">
        <v>-14</v>
      </c>
      <c r="U250" s="94"/>
      <c r="V250" s="35">
        <v>7</v>
      </c>
      <c r="W250" s="35">
        <v>9</v>
      </c>
      <c r="X250" s="35">
        <v>-2</v>
      </c>
      <c r="Y250" s="94">
        <v>1</v>
      </c>
      <c r="Z250" s="35">
        <v>16</v>
      </c>
      <c r="AA250" s="35">
        <v>28</v>
      </c>
      <c r="AB250" s="35">
        <v>-12</v>
      </c>
      <c r="AC250" s="95"/>
      <c r="AD250" s="35"/>
      <c r="AE250" s="35"/>
      <c r="AF250" s="34"/>
      <c r="AG250" s="96">
        <v>1</v>
      </c>
      <c r="AH250" s="76">
        <v>12</v>
      </c>
      <c r="AI250" s="95">
        <f t="shared" si="19"/>
        <v>2</v>
      </c>
      <c r="AJ250" s="77">
        <f t="shared" si="18"/>
        <v>648</v>
      </c>
    </row>
    <row r="251" spans="1:46" ht="16.5" customHeight="1">
      <c r="A251" s="3">
        <v>244</v>
      </c>
      <c r="B251" s="29" t="s">
        <v>501</v>
      </c>
      <c r="C251" s="6" t="s">
        <v>299</v>
      </c>
      <c r="D251" s="9">
        <v>67433234</v>
      </c>
      <c r="E251" s="8" t="s">
        <v>79</v>
      </c>
      <c r="F251" s="9" t="s">
        <v>36</v>
      </c>
      <c r="G251" s="10" t="s">
        <v>300</v>
      </c>
      <c r="H251" s="8">
        <v>340</v>
      </c>
      <c r="I251" s="9" t="s">
        <v>45</v>
      </c>
      <c r="J251" s="9">
        <v>12</v>
      </c>
      <c r="K251" s="69">
        <v>27</v>
      </c>
      <c r="L251" s="70"/>
      <c r="M251" s="69">
        <v>324</v>
      </c>
      <c r="N251" s="35">
        <v>18</v>
      </c>
      <c r="O251" s="35">
        <v>20</v>
      </c>
      <c r="P251" s="35">
        <v>-2</v>
      </c>
      <c r="Q251" s="94">
        <v>1</v>
      </c>
      <c r="R251" s="35">
        <v>5</v>
      </c>
      <c r="S251" s="35">
        <v>32</v>
      </c>
      <c r="T251" s="35">
        <v>-27</v>
      </c>
      <c r="U251" s="94"/>
      <c r="V251" s="35">
        <v>8</v>
      </c>
      <c r="W251" s="35">
        <v>9</v>
      </c>
      <c r="X251" s="35">
        <v>-1</v>
      </c>
      <c r="Y251" s="94">
        <v>1</v>
      </c>
      <c r="Z251" s="35">
        <v>25</v>
      </c>
      <c r="AA251" s="35">
        <v>16</v>
      </c>
      <c r="AB251" s="35">
        <v>9</v>
      </c>
      <c r="AC251" s="95">
        <v>1</v>
      </c>
      <c r="AD251" s="35"/>
      <c r="AE251" s="35"/>
      <c r="AF251" s="34"/>
      <c r="AG251" s="96">
        <v>1</v>
      </c>
      <c r="AH251" s="76">
        <v>12</v>
      </c>
      <c r="AI251" s="95">
        <f t="shared" si="19"/>
        <v>4</v>
      </c>
      <c r="AJ251" s="77">
        <f t="shared" si="18"/>
        <v>1296</v>
      </c>
    </row>
    <row r="252" spans="1:46" ht="16.5" customHeight="1">
      <c r="A252" s="3">
        <v>245</v>
      </c>
      <c r="B252" s="29" t="s">
        <v>501</v>
      </c>
      <c r="C252" s="6" t="s">
        <v>355</v>
      </c>
      <c r="D252" s="9">
        <v>84158931</v>
      </c>
      <c r="E252" s="8" t="s">
        <v>79</v>
      </c>
      <c r="F252" s="9" t="s">
        <v>36</v>
      </c>
      <c r="G252" s="10" t="s">
        <v>356</v>
      </c>
      <c r="H252" s="8">
        <v>340</v>
      </c>
      <c r="I252" s="9" t="s">
        <v>45</v>
      </c>
      <c r="J252" s="9">
        <v>12</v>
      </c>
      <c r="K252" s="69">
        <v>27</v>
      </c>
      <c r="L252" s="70"/>
      <c r="M252" s="69">
        <v>324</v>
      </c>
      <c r="N252" s="35">
        <v>12</v>
      </c>
      <c r="O252" s="35">
        <v>22</v>
      </c>
      <c r="P252" s="35">
        <v>-10</v>
      </c>
      <c r="Q252" s="94"/>
      <c r="R252" s="35">
        <v>5</v>
      </c>
      <c r="S252" s="35">
        <v>31</v>
      </c>
      <c r="T252" s="35">
        <v>-26</v>
      </c>
      <c r="U252" s="94"/>
      <c r="V252" s="35">
        <v>7</v>
      </c>
      <c r="W252" s="35">
        <v>13</v>
      </c>
      <c r="X252" s="35">
        <v>-6</v>
      </c>
      <c r="Y252" s="94">
        <v>1</v>
      </c>
      <c r="Z252" s="35">
        <v>27</v>
      </c>
      <c r="AA252" s="35">
        <v>15</v>
      </c>
      <c r="AB252" s="35">
        <v>12</v>
      </c>
      <c r="AC252" s="95">
        <v>1</v>
      </c>
      <c r="AD252" s="35"/>
      <c r="AE252" s="35"/>
      <c r="AF252" s="34"/>
      <c r="AG252" s="96">
        <v>1</v>
      </c>
      <c r="AH252" s="76">
        <v>12</v>
      </c>
      <c r="AI252" s="95">
        <f t="shared" si="19"/>
        <v>3</v>
      </c>
      <c r="AJ252" s="77">
        <f t="shared" si="18"/>
        <v>972</v>
      </c>
    </row>
    <row r="253" spans="1:46" ht="16.5" customHeight="1">
      <c r="A253" s="3">
        <v>246</v>
      </c>
      <c r="B253" s="29" t="s">
        <v>501</v>
      </c>
      <c r="C253" s="6" t="s">
        <v>357</v>
      </c>
      <c r="D253" s="9">
        <v>84158932</v>
      </c>
      <c r="E253" s="8" t="s">
        <v>79</v>
      </c>
      <c r="F253" s="9" t="s">
        <v>36</v>
      </c>
      <c r="G253" s="10" t="s">
        <v>358</v>
      </c>
      <c r="H253" s="8">
        <v>340</v>
      </c>
      <c r="I253" s="9" t="s">
        <v>45</v>
      </c>
      <c r="J253" s="9">
        <v>12</v>
      </c>
      <c r="K253" s="69">
        <v>27</v>
      </c>
      <c r="L253" s="70"/>
      <c r="M253" s="69">
        <v>324</v>
      </c>
      <c r="N253" s="35">
        <v>14</v>
      </c>
      <c r="O253" s="35">
        <v>16</v>
      </c>
      <c r="P253" s="35">
        <v>-2</v>
      </c>
      <c r="Q253" s="94">
        <v>1</v>
      </c>
      <c r="R253" s="35">
        <v>8</v>
      </c>
      <c r="S253" s="35">
        <v>9</v>
      </c>
      <c r="T253" s="35">
        <v>-1</v>
      </c>
      <c r="U253" s="95">
        <v>1</v>
      </c>
      <c r="V253" s="35">
        <v>3</v>
      </c>
      <c r="W253" s="35">
        <v>19</v>
      </c>
      <c r="X253" s="35">
        <v>-16</v>
      </c>
      <c r="Y253" s="94"/>
      <c r="Z253" s="35">
        <v>11</v>
      </c>
      <c r="AA253" s="35">
        <v>21</v>
      </c>
      <c r="AB253" s="35">
        <v>-10</v>
      </c>
      <c r="AC253" s="95">
        <v>1</v>
      </c>
      <c r="AD253" s="35"/>
      <c r="AE253" s="35"/>
      <c r="AF253" s="34"/>
      <c r="AG253" s="96">
        <v>1</v>
      </c>
      <c r="AH253" s="76">
        <v>12</v>
      </c>
      <c r="AI253" s="95">
        <f t="shared" si="19"/>
        <v>4</v>
      </c>
      <c r="AJ253" s="77">
        <f t="shared" si="18"/>
        <v>1296</v>
      </c>
    </row>
    <row r="254" spans="1:46" ht="16.5" customHeight="1">
      <c r="A254" s="3">
        <v>247</v>
      </c>
      <c r="B254" s="29" t="s">
        <v>501</v>
      </c>
      <c r="C254" s="6" t="s">
        <v>353</v>
      </c>
      <c r="D254" s="9">
        <v>84158847</v>
      </c>
      <c r="E254" s="8" t="s">
        <v>79</v>
      </c>
      <c r="F254" s="9" t="s">
        <v>36</v>
      </c>
      <c r="G254" s="10" t="s">
        <v>354</v>
      </c>
      <c r="H254" s="8">
        <v>340</v>
      </c>
      <c r="I254" s="9" t="s">
        <v>45</v>
      </c>
      <c r="J254" s="9">
        <v>12</v>
      </c>
      <c r="K254" s="69">
        <v>27</v>
      </c>
      <c r="L254" s="70"/>
      <c r="M254" s="69">
        <v>324</v>
      </c>
      <c r="N254" s="35">
        <v>21</v>
      </c>
      <c r="O254" s="35">
        <v>12</v>
      </c>
      <c r="P254" s="35">
        <v>9</v>
      </c>
      <c r="Q254" s="94">
        <f>P254/J254</f>
        <v>0.75</v>
      </c>
      <c r="R254" s="35">
        <v>11</v>
      </c>
      <c r="S254" s="35">
        <v>10</v>
      </c>
      <c r="T254" s="35">
        <v>1</v>
      </c>
      <c r="U254" s="95">
        <v>1</v>
      </c>
      <c r="V254" s="35">
        <v>8</v>
      </c>
      <c r="W254" s="35">
        <v>18</v>
      </c>
      <c r="X254" s="35">
        <v>-10</v>
      </c>
      <c r="Y254" s="94"/>
      <c r="Z254" s="35">
        <v>33</v>
      </c>
      <c r="AA254" s="35">
        <v>28</v>
      </c>
      <c r="AB254" s="35">
        <v>5</v>
      </c>
      <c r="AC254" s="95">
        <v>1</v>
      </c>
      <c r="AD254" s="35"/>
      <c r="AE254" s="35"/>
      <c r="AF254" s="34"/>
      <c r="AG254" s="96">
        <v>1</v>
      </c>
      <c r="AH254" s="76">
        <v>12</v>
      </c>
      <c r="AI254" s="95">
        <f t="shared" si="19"/>
        <v>3.75</v>
      </c>
      <c r="AJ254" s="77">
        <f t="shared" si="18"/>
        <v>1215</v>
      </c>
    </row>
    <row r="255" spans="1:46" ht="16.5" customHeight="1">
      <c r="A255" s="3">
        <v>248</v>
      </c>
      <c r="B255" s="29" t="s">
        <v>501</v>
      </c>
      <c r="C255" s="6" t="s">
        <v>359</v>
      </c>
      <c r="D255" s="9">
        <v>84158933</v>
      </c>
      <c r="E255" s="8" t="s">
        <v>79</v>
      </c>
      <c r="F255" s="9" t="s">
        <v>36</v>
      </c>
      <c r="G255" s="10" t="s">
        <v>360</v>
      </c>
      <c r="H255" s="8">
        <v>340</v>
      </c>
      <c r="I255" s="9" t="s">
        <v>45</v>
      </c>
      <c r="J255" s="9">
        <v>12</v>
      </c>
      <c r="K255" s="69">
        <v>27</v>
      </c>
      <c r="L255" s="70"/>
      <c r="M255" s="69">
        <v>324</v>
      </c>
      <c r="N255" s="35">
        <v>9</v>
      </c>
      <c r="O255" s="35">
        <v>13</v>
      </c>
      <c r="P255" s="35">
        <v>-4</v>
      </c>
      <c r="Q255" s="94">
        <v>1</v>
      </c>
      <c r="R255" s="35">
        <v>14</v>
      </c>
      <c r="S255" s="35">
        <v>22</v>
      </c>
      <c r="T255" s="35">
        <v>-8</v>
      </c>
      <c r="U255" s="94"/>
      <c r="V255" s="35">
        <v>19</v>
      </c>
      <c r="W255" s="35">
        <v>15</v>
      </c>
      <c r="X255" s="35">
        <v>4</v>
      </c>
      <c r="Y255" s="94">
        <v>1</v>
      </c>
      <c r="Z255" s="35">
        <v>11</v>
      </c>
      <c r="AA255" s="35">
        <v>20</v>
      </c>
      <c r="AB255" s="35">
        <v>-9</v>
      </c>
      <c r="AC255" s="95">
        <v>1</v>
      </c>
      <c r="AD255" s="35"/>
      <c r="AE255" s="35"/>
      <c r="AF255" s="34"/>
      <c r="AG255" s="96">
        <v>1</v>
      </c>
      <c r="AH255" s="76">
        <v>12</v>
      </c>
      <c r="AI255" s="95">
        <f t="shared" si="19"/>
        <v>4</v>
      </c>
      <c r="AJ255" s="77">
        <f t="shared" si="18"/>
        <v>1296</v>
      </c>
    </row>
    <row r="256" spans="1:46" ht="16.5" customHeight="1">
      <c r="A256" s="3">
        <v>249</v>
      </c>
      <c r="B256" s="29" t="s">
        <v>500</v>
      </c>
      <c r="C256" s="6" t="s">
        <v>255</v>
      </c>
      <c r="D256" s="9">
        <v>67208377</v>
      </c>
      <c r="E256" s="8" t="s">
        <v>79</v>
      </c>
      <c r="F256" s="9" t="s">
        <v>245</v>
      </c>
      <c r="G256" s="10" t="s">
        <v>256</v>
      </c>
      <c r="H256" s="8">
        <v>340</v>
      </c>
      <c r="I256" s="9" t="s">
        <v>45</v>
      </c>
      <c r="J256" s="9">
        <v>12</v>
      </c>
      <c r="K256" s="69">
        <v>27</v>
      </c>
      <c r="L256" s="70"/>
      <c r="M256" s="69">
        <f>J256*K256</f>
        <v>324</v>
      </c>
      <c r="N256" s="35">
        <v>11</v>
      </c>
      <c r="O256" s="35">
        <v>59</v>
      </c>
      <c r="P256" s="35">
        <v>-48</v>
      </c>
      <c r="Q256" s="94"/>
      <c r="R256" s="35">
        <v>7</v>
      </c>
      <c r="S256" s="35">
        <v>18</v>
      </c>
      <c r="T256" s="35">
        <v>-11</v>
      </c>
      <c r="U256" s="94"/>
      <c r="V256" s="35">
        <v>7</v>
      </c>
      <c r="W256" s="35">
        <v>17</v>
      </c>
      <c r="X256" s="35">
        <v>-10</v>
      </c>
      <c r="Y256" s="94"/>
      <c r="Z256" s="35">
        <v>28</v>
      </c>
      <c r="AA256" s="35">
        <v>22</v>
      </c>
      <c r="AB256" s="35">
        <v>6</v>
      </c>
      <c r="AC256" s="95">
        <v>1</v>
      </c>
      <c r="AD256" s="35"/>
      <c r="AE256" s="35"/>
      <c r="AF256" s="34"/>
      <c r="AG256" s="96">
        <v>1</v>
      </c>
      <c r="AH256" s="76">
        <v>24</v>
      </c>
      <c r="AI256" s="95">
        <f t="shared" si="19"/>
        <v>2</v>
      </c>
      <c r="AJ256" s="77">
        <f t="shared" si="18"/>
        <v>648</v>
      </c>
      <c r="AP256" s="1"/>
      <c r="AQ256" s="1"/>
      <c r="AT256" s="1"/>
    </row>
    <row r="257" spans="1:46" ht="16.5" customHeight="1">
      <c r="A257" s="3">
        <v>250</v>
      </c>
      <c r="B257" s="29" t="s">
        <v>500</v>
      </c>
      <c r="C257" s="6" t="s">
        <v>293</v>
      </c>
      <c r="D257" s="9">
        <v>67433229</v>
      </c>
      <c r="E257" s="8" t="s">
        <v>79</v>
      </c>
      <c r="F257" s="9" t="s">
        <v>36</v>
      </c>
      <c r="G257" s="10" t="s">
        <v>294</v>
      </c>
      <c r="H257" s="8">
        <v>340</v>
      </c>
      <c r="I257" s="9" t="s">
        <v>45</v>
      </c>
      <c r="J257" s="9">
        <v>12</v>
      </c>
      <c r="K257" s="69">
        <v>27</v>
      </c>
      <c r="L257" s="70"/>
      <c r="M257" s="69">
        <v>324</v>
      </c>
      <c r="N257" s="35">
        <v>16</v>
      </c>
      <c r="O257" s="35">
        <v>56</v>
      </c>
      <c r="P257" s="35">
        <v>-40</v>
      </c>
      <c r="Q257" s="94"/>
      <c r="R257" s="35">
        <v>3</v>
      </c>
      <c r="S257" s="35">
        <v>20</v>
      </c>
      <c r="T257" s="35">
        <v>-17</v>
      </c>
      <c r="U257" s="94"/>
      <c r="V257" s="35">
        <v>5</v>
      </c>
      <c r="W257" s="35">
        <v>11</v>
      </c>
      <c r="X257" s="35">
        <v>-6</v>
      </c>
      <c r="Y257" s="94">
        <v>1</v>
      </c>
      <c r="Z257" s="35">
        <v>13</v>
      </c>
      <c r="AA257" s="35">
        <v>23</v>
      </c>
      <c r="AB257" s="35">
        <v>-10</v>
      </c>
      <c r="AC257" s="95">
        <v>1</v>
      </c>
      <c r="AD257" s="35"/>
      <c r="AE257" s="35"/>
      <c r="AF257" s="34"/>
      <c r="AG257" s="96">
        <v>1</v>
      </c>
      <c r="AH257" s="76">
        <v>24</v>
      </c>
      <c r="AI257" s="95">
        <f t="shared" si="19"/>
        <v>3</v>
      </c>
      <c r="AJ257" s="77">
        <f t="shared" si="18"/>
        <v>972</v>
      </c>
      <c r="AK257" s="75"/>
      <c r="AP257" s="1"/>
      <c r="AQ257" s="1"/>
    </row>
    <row r="258" spans="1:46" ht="16.5" customHeight="1">
      <c r="A258" s="3">
        <v>251</v>
      </c>
      <c r="B258" s="29" t="s">
        <v>500</v>
      </c>
      <c r="C258" s="6" t="s">
        <v>365</v>
      </c>
      <c r="D258" s="9">
        <v>84158962</v>
      </c>
      <c r="E258" s="8" t="s">
        <v>79</v>
      </c>
      <c r="F258" s="9" t="s">
        <v>36</v>
      </c>
      <c r="G258" s="10" t="s">
        <v>366</v>
      </c>
      <c r="H258" s="8">
        <v>340</v>
      </c>
      <c r="I258" s="9" t="s">
        <v>45</v>
      </c>
      <c r="J258" s="9">
        <v>12</v>
      </c>
      <c r="K258" s="69">
        <v>27</v>
      </c>
      <c r="L258" s="70"/>
      <c r="M258" s="69">
        <v>324</v>
      </c>
      <c r="N258" s="35">
        <v>21</v>
      </c>
      <c r="O258" s="35">
        <v>55</v>
      </c>
      <c r="P258" s="35">
        <v>-34</v>
      </c>
      <c r="Q258" s="94"/>
      <c r="R258" s="35">
        <v>19</v>
      </c>
      <c r="S258" s="35">
        <v>16</v>
      </c>
      <c r="T258" s="35">
        <v>3</v>
      </c>
      <c r="U258" s="95">
        <v>1</v>
      </c>
      <c r="V258" s="35">
        <v>6</v>
      </c>
      <c r="W258" s="35">
        <v>20</v>
      </c>
      <c r="X258" s="35">
        <v>-14</v>
      </c>
      <c r="Y258" s="94"/>
      <c r="Z258" s="35">
        <v>38</v>
      </c>
      <c r="AA258" s="35">
        <v>17</v>
      </c>
      <c r="AB258" s="35">
        <v>21</v>
      </c>
      <c r="AC258" s="95">
        <v>2</v>
      </c>
      <c r="AD258" s="35"/>
      <c r="AE258" s="35"/>
      <c r="AF258" s="34"/>
      <c r="AG258" s="96">
        <v>1</v>
      </c>
      <c r="AH258" s="76">
        <v>24</v>
      </c>
      <c r="AI258" s="95">
        <f t="shared" si="19"/>
        <v>4</v>
      </c>
      <c r="AJ258" s="77">
        <f t="shared" si="18"/>
        <v>1296</v>
      </c>
      <c r="AL258" s="4"/>
      <c r="AM258" s="4"/>
      <c r="AN258" s="4"/>
      <c r="AP258" s="1"/>
      <c r="AQ258" s="1"/>
    </row>
    <row r="259" spans="1:46" ht="16.5" customHeight="1">
      <c r="A259" s="3">
        <v>252</v>
      </c>
      <c r="B259" s="29" t="s">
        <v>500</v>
      </c>
      <c r="C259" s="6" t="s">
        <v>367</v>
      </c>
      <c r="D259" s="9">
        <v>84158963</v>
      </c>
      <c r="E259" s="8" t="s">
        <v>79</v>
      </c>
      <c r="F259" s="9" t="s">
        <v>36</v>
      </c>
      <c r="G259" s="10" t="s">
        <v>368</v>
      </c>
      <c r="H259" s="8">
        <v>340</v>
      </c>
      <c r="I259" s="9" t="s">
        <v>45</v>
      </c>
      <c r="J259" s="9">
        <v>12</v>
      </c>
      <c r="K259" s="69">
        <v>27</v>
      </c>
      <c r="L259" s="70"/>
      <c r="M259" s="69">
        <v>324</v>
      </c>
      <c r="N259" s="35">
        <v>29</v>
      </c>
      <c r="O259" s="35">
        <v>24</v>
      </c>
      <c r="P259" s="35">
        <v>5</v>
      </c>
      <c r="Q259" s="94">
        <v>1</v>
      </c>
      <c r="R259" s="35">
        <v>27</v>
      </c>
      <c r="S259" s="35">
        <v>7</v>
      </c>
      <c r="T259" s="35">
        <v>20</v>
      </c>
      <c r="U259" s="95">
        <v>2</v>
      </c>
      <c r="V259" s="35">
        <v>19</v>
      </c>
      <c r="W259" s="35">
        <v>14</v>
      </c>
      <c r="X259" s="35">
        <v>5</v>
      </c>
      <c r="Y259" s="94">
        <v>1</v>
      </c>
      <c r="Z259" s="35">
        <v>34</v>
      </c>
      <c r="AA259" s="35">
        <v>11</v>
      </c>
      <c r="AB259" s="35">
        <v>23</v>
      </c>
      <c r="AC259" s="95">
        <v>2</v>
      </c>
      <c r="AD259" s="35"/>
      <c r="AE259" s="35"/>
      <c r="AF259" s="34"/>
      <c r="AG259" s="96">
        <v>1</v>
      </c>
      <c r="AH259" s="76">
        <v>24</v>
      </c>
      <c r="AI259" s="95">
        <f t="shared" si="19"/>
        <v>7</v>
      </c>
      <c r="AJ259" s="77">
        <f t="shared" si="18"/>
        <v>2268</v>
      </c>
      <c r="AK259" s="78"/>
    </row>
    <row r="260" spans="1:46" ht="16.5" customHeight="1">
      <c r="A260" s="3">
        <v>253</v>
      </c>
      <c r="B260" s="29" t="s">
        <v>500</v>
      </c>
      <c r="C260" s="6" t="s">
        <v>371</v>
      </c>
      <c r="D260" s="9">
        <v>84158965</v>
      </c>
      <c r="E260" s="8" t="s">
        <v>79</v>
      </c>
      <c r="F260" s="9" t="s">
        <v>36</v>
      </c>
      <c r="G260" s="10" t="s">
        <v>372</v>
      </c>
      <c r="H260" s="8">
        <v>340</v>
      </c>
      <c r="I260" s="9" t="s">
        <v>45</v>
      </c>
      <c r="J260" s="9">
        <v>12</v>
      </c>
      <c r="K260" s="69">
        <v>27</v>
      </c>
      <c r="L260" s="70"/>
      <c r="M260" s="69">
        <v>324</v>
      </c>
      <c r="N260" s="35">
        <v>6</v>
      </c>
      <c r="O260" s="35">
        <v>149</v>
      </c>
      <c r="P260" s="35">
        <v>-143</v>
      </c>
      <c r="Q260" s="94"/>
      <c r="R260" s="35">
        <v>1</v>
      </c>
      <c r="S260" s="35">
        <v>19</v>
      </c>
      <c r="T260" s="35">
        <v>-18</v>
      </c>
      <c r="U260" s="94"/>
      <c r="V260" s="35">
        <v>3</v>
      </c>
      <c r="W260" s="35">
        <v>9</v>
      </c>
      <c r="X260" s="35">
        <v>-6</v>
      </c>
      <c r="Y260" s="94">
        <v>1</v>
      </c>
      <c r="Z260" s="35">
        <v>21</v>
      </c>
      <c r="AA260" s="35">
        <v>20</v>
      </c>
      <c r="AB260" s="35">
        <v>1</v>
      </c>
      <c r="AC260" s="95">
        <v>1</v>
      </c>
      <c r="AD260" s="35"/>
      <c r="AE260" s="35"/>
      <c r="AF260" s="34"/>
      <c r="AG260" s="96">
        <v>1</v>
      </c>
      <c r="AH260" s="76">
        <v>24</v>
      </c>
      <c r="AI260" s="95">
        <f t="shared" si="19"/>
        <v>3</v>
      </c>
      <c r="AJ260" s="77">
        <f t="shared" si="18"/>
        <v>972</v>
      </c>
      <c r="AL260" s="1"/>
      <c r="AM260" s="1"/>
      <c r="AN260" s="1"/>
    </row>
    <row r="261" spans="1:46" ht="16.5" customHeight="1">
      <c r="A261" s="3">
        <v>254</v>
      </c>
      <c r="B261" s="29" t="s">
        <v>500</v>
      </c>
      <c r="C261" s="6">
        <v>7506306215191</v>
      </c>
      <c r="D261" s="9">
        <v>67730179</v>
      </c>
      <c r="E261" s="8" t="s">
        <v>79</v>
      </c>
      <c r="F261" s="9" t="s">
        <v>36</v>
      </c>
      <c r="G261" s="7" t="s">
        <v>461</v>
      </c>
      <c r="H261" s="8">
        <v>340</v>
      </c>
      <c r="I261" s="9" t="s">
        <v>45</v>
      </c>
      <c r="J261" s="9">
        <v>12</v>
      </c>
      <c r="K261" s="69">
        <v>27</v>
      </c>
      <c r="L261" s="70"/>
      <c r="M261" s="69">
        <v>324</v>
      </c>
      <c r="N261" s="35">
        <v>15</v>
      </c>
      <c r="O261" s="35">
        <v>54</v>
      </c>
      <c r="P261" s="35">
        <v>-39</v>
      </c>
      <c r="Q261" s="94"/>
      <c r="R261" s="35">
        <v>6</v>
      </c>
      <c r="S261" s="35">
        <v>30</v>
      </c>
      <c r="T261" s="35">
        <v>-24</v>
      </c>
      <c r="U261" s="94"/>
      <c r="V261" s="35">
        <v>8</v>
      </c>
      <c r="W261" s="35">
        <v>9</v>
      </c>
      <c r="X261" s="35">
        <v>-1</v>
      </c>
      <c r="Y261" s="94">
        <v>1</v>
      </c>
      <c r="Z261" s="35">
        <v>12</v>
      </c>
      <c r="AA261" s="35">
        <v>20</v>
      </c>
      <c r="AB261" s="35">
        <v>-8</v>
      </c>
      <c r="AC261" s="95">
        <v>1</v>
      </c>
      <c r="AD261" s="35"/>
      <c r="AE261" s="35"/>
      <c r="AF261" s="34"/>
      <c r="AG261" s="96">
        <v>1</v>
      </c>
      <c r="AH261" s="76">
        <v>24</v>
      </c>
      <c r="AI261" s="95">
        <f t="shared" si="19"/>
        <v>3</v>
      </c>
      <c r="AJ261" s="77">
        <f t="shared" si="18"/>
        <v>972</v>
      </c>
      <c r="AK261" s="78"/>
    </row>
    <row r="262" spans="1:46" ht="16.5" customHeight="1">
      <c r="A262" s="3">
        <v>255</v>
      </c>
      <c r="B262" s="29" t="s">
        <v>500</v>
      </c>
      <c r="C262" s="6">
        <v>7506306216723</v>
      </c>
      <c r="D262" s="9">
        <v>67825158</v>
      </c>
      <c r="E262" s="8" t="s">
        <v>79</v>
      </c>
      <c r="F262" s="9" t="s">
        <v>36</v>
      </c>
      <c r="G262" s="7" t="s">
        <v>470</v>
      </c>
      <c r="H262" s="8">
        <v>340</v>
      </c>
      <c r="I262" s="9" t="s">
        <v>45</v>
      </c>
      <c r="J262" s="9">
        <v>12</v>
      </c>
      <c r="K262" s="69">
        <v>27</v>
      </c>
      <c r="L262" s="70"/>
      <c r="M262" s="69">
        <v>324</v>
      </c>
      <c r="N262" s="35">
        <v>6</v>
      </c>
      <c r="O262" s="35">
        <v>35</v>
      </c>
      <c r="P262" s="35">
        <v>-29</v>
      </c>
      <c r="Q262" s="94"/>
      <c r="R262" s="35">
        <v>5</v>
      </c>
      <c r="S262" s="35">
        <v>34</v>
      </c>
      <c r="T262" s="35">
        <v>-29</v>
      </c>
      <c r="U262" s="94"/>
      <c r="V262" s="35">
        <v>11</v>
      </c>
      <c r="W262" s="35">
        <v>6</v>
      </c>
      <c r="X262" s="35">
        <v>5</v>
      </c>
      <c r="Y262" s="94">
        <v>1</v>
      </c>
      <c r="Z262" s="35">
        <v>16</v>
      </c>
      <c r="AA262" s="35">
        <v>17</v>
      </c>
      <c r="AB262" s="35">
        <v>-1</v>
      </c>
      <c r="AC262" s="95">
        <v>1</v>
      </c>
      <c r="AD262" s="35"/>
      <c r="AE262" s="35"/>
      <c r="AF262" s="34"/>
      <c r="AG262" s="96">
        <v>1</v>
      </c>
      <c r="AH262" s="76">
        <v>24</v>
      </c>
      <c r="AI262" s="95">
        <f t="shared" si="19"/>
        <v>3</v>
      </c>
      <c r="AJ262" s="77">
        <f t="shared" ref="AJ262:AJ293" si="20">AI262*M262</f>
        <v>972</v>
      </c>
      <c r="AL262" s="1"/>
      <c r="AM262" s="1"/>
      <c r="AN262" s="1"/>
      <c r="AR262" s="1"/>
      <c r="AS262" s="1"/>
      <c r="AT262" s="1"/>
    </row>
    <row r="263" spans="1:46" ht="16.5" customHeight="1">
      <c r="A263" s="3">
        <v>256</v>
      </c>
      <c r="B263" s="29" t="s">
        <v>500</v>
      </c>
      <c r="C263" s="6" t="s">
        <v>257</v>
      </c>
      <c r="D263" s="9">
        <v>67211992</v>
      </c>
      <c r="E263" s="8" t="s">
        <v>79</v>
      </c>
      <c r="F263" s="9" t="s">
        <v>245</v>
      </c>
      <c r="G263" s="10" t="s">
        <v>258</v>
      </c>
      <c r="H263" s="8">
        <v>340</v>
      </c>
      <c r="I263" s="9" t="s">
        <v>45</v>
      </c>
      <c r="J263" s="9">
        <v>12</v>
      </c>
      <c r="K263" s="69">
        <v>27</v>
      </c>
      <c r="L263" s="70"/>
      <c r="M263" s="69">
        <f>J263*K263</f>
        <v>324</v>
      </c>
      <c r="N263" s="35">
        <v>17</v>
      </c>
      <c r="O263" s="35">
        <v>30</v>
      </c>
      <c r="P263" s="35">
        <v>-13</v>
      </c>
      <c r="Q263" s="94"/>
      <c r="R263" s="35">
        <v>11</v>
      </c>
      <c r="S263" s="35">
        <v>12</v>
      </c>
      <c r="T263" s="35">
        <v>-1</v>
      </c>
      <c r="U263" s="95">
        <v>1</v>
      </c>
      <c r="V263" s="35">
        <v>13</v>
      </c>
      <c r="W263" s="35">
        <v>11</v>
      </c>
      <c r="X263" s="35">
        <v>2</v>
      </c>
      <c r="Y263" s="94">
        <v>1</v>
      </c>
      <c r="Z263" s="35">
        <v>19</v>
      </c>
      <c r="AA263" s="35">
        <v>5</v>
      </c>
      <c r="AB263" s="35">
        <v>14</v>
      </c>
      <c r="AC263" s="95">
        <v>2</v>
      </c>
      <c r="AD263" s="35"/>
      <c r="AE263" s="35"/>
      <c r="AF263" s="34"/>
      <c r="AG263" s="96">
        <v>2</v>
      </c>
      <c r="AH263" s="76">
        <v>12</v>
      </c>
      <c r="AI263" s="95">
        <f t="shared" si="19"/>
        <v>6</v>
      </c>
      <c r="AJ263" s="77">
        <f t="shared" si="20"/>
        <v>1944</v>
      </c>
      <c r="AK263" s="65"/>
    </row>
    <row r="264" spans="1:46" ht="16.5" customHeight="1">
      <c r="A264" s="3">
        <v>257</v>
      </c>
      <c r="B264" s="29" t="s">
        <v>500</v>
      </c>
      <c r="C264" s="6" t="s">
        <v>361</v>
      </c>
      <c r="D264" s="9">
        <v>67208356</v>
      </c>
      <c r="E264" s="8" t="s">
        <v>79</v>
      </c>
      <c r="F264" s="9" t="s">
        <v>245</v>
      </c>
      <c r="G264" s="10" t="s">
        <v>362</v>
      </c>
      <c r="H264" s="8">
        <v>340</v>
      </c>
      <c r="I264" s="9" t="s">
        <v>45</v>
      </c>
      <c r="J264" s="9">
        <v>12</v>
      </c>
      <c r="K264" s="69">
        <v>27</v>
      </c>
      <c r="L264" s="70"/>
      <c r="M264" s="69">
        <v>324</v>
      </c>
      <c r="N264" s="35">
        <v>9</v>
      </c>
      <c r="O264" s="35">
        <v>46</v>
      </c>
      <c r="P264" s="35">
        <v>-37</v>
      </c>
      <c r="Q264" s="94"/>
      <c r="R264" s="35">
        <v>17</v>
      </c>
      <c r="S264" s="35">
        <v>16</v>
      </c>
      <c r="T264" s="35">
        <v>1</v>
      </c>
      <c r="U264" s="95">
        <v>1</v>
      </c>
      <c r="V264" s="35">
        <v>10</v>
      </c>
      <c r="W264" s="35">
        <v>12</v>
      </c>
      <c r="X264" s="35">
        <v>-2</v>
      </c>
      <c r="Y264" s="94">
        <v>1</v>
      </c>
      <c r="Z264" s="35">
        <v>39</v>
      </c>
      <c r="AA264" s="35">
        <v>25</v>
      </c>
      <c r="AB264" s="35">
        <v>14</v>
      </c>
      <c r="AC264" s="95">
        <v>2</v>
      </c>
      <c r="AD264" s="35"/>
      <c r="AE264" s="35"/>
      <c r="AF264" s="34"/>
      <c r="AG264" s="96">
        <v>1</v>
      </c>
      <c r="AH264" s="76">
        <v>24</v>
      </c>
      <c r="AI264" s="95">
        <f t="shared" si="19"/>
        <v>5</v>
      </c>
      <c r="AJ264" s="77">
        <f t="shared" si="20"/>
        <v>1620</v>
      </c>
      <c r="AL264" s="2"/>
      <c r="AM264" s="2"/>
      <c r="AN264" s="2"/>
    </row>
    <row r="265" spans="1:46" ht="16.5" customHeight="1">
      <c r="A265" s="3">
        <v>258</v>
      </c>
      <c r="B265" s="29" t="s">
        <v>500</v>
      </c>
      <c r="C265" s="6" t="s">
        <v>363</v>
      </c>
      <c r="D265" s="9">
        <v>84158961</v>
      </c>
      <c r="E265" s="8" t="s">
        <v>79</v>
      </c>
      <c r="F265" s="9" t="s">
        <v>36</v>
      </c>
      <c r="G265" s="10" t="s">
        <v>364</v>
      </c>
      <c r="H265" s="8">
        <v>340</v>
      </c>
      <c r="I265" s="9" t="s">
        <v>45</v>
      </c>
      <c r="J265" s="9">
        <v>12</v>
      </c>
      <c r="K265" s="69">
        <v>27</v>
      </c>
      <c r="L265" s="70"/>
      <c r="M265" s="69">
        <v>324</v>
      </c>
      <c r="N265" s="35">
        <v>37</v>
      </c>
      <c r="O265" s="35">
        <v>11</v>
      </c>
      <c r="P265" s="35">
        <v>26</v>
      </c>
      <c r="Q265" s="94">
        <f>P265/J265</f>
        <v>2.1666666666666665</v>
      </c>
      <c r="R265" s="35">
        <v>24</v>
      </c>
      <c r="S265" s="35">
        <v>9</v>
      </c>
      <c r="T265" s="35">
        <v>15</v>
      </c>
      <c r="U265" s="95">
        <v>2</v>
      </c>
      <c r="V265" s="35">
        <v>16</v>
      </c>
      <c r="W265" s="35">
        <v>20</v>
      </c>
      <c r="X265" s="35">
        <v>-4</v>
      </c>
      <c r="Y265" s="94">
        <v>1</v>
      </c>
      <c r="Z265" s="35">
        <v>39</v>
      </c>
      <c r="AA265" s="35">
        <v>8</v>
      </c>
      <c r="AB265" s="35">
        <v>31</v>
      </c>
      <c r="AC265" s="95">
        <v>3</v>
      </c>
      <c r="AD265" s="35"/>
      <c r="AE265" s="35"/>
      <c r="AF265" s="34"/>
      <c r="AG265" s="96">
        <v>1</v>
      </c>
      <c r="AH265" s="76">
        <v>24</v>
      </c>
      <c r="AI265" s="95">
        <f t="shared" si="19"/>
        <v>9.1666666666666661</v>
      </c>
      <c r="AJ265" s="77">
        <f t="shared" si="20"/>
        <v>2970</v>
      </c>
    </row>
    <row r="266" spans="1:46" ht="16.5" customHeight="1">
      <c r="A266" s="3">
        <v>259</v>
      </c>
      <c r="B266" s="29" t="s">
        <v>500</v>
      </c>
      <c r="C266" s="6" t="s">
        <v>369</v>
      </c>
      <c r="D266" s="9">
        <v>84158964</v>
      </c>
      <c r="E266" s="8" t="s">
        <v>79</v>
      </c>
      <c r="F266" s="9" t="s">
        <v>36</v>
      </c>
      <c r="G266" s="10" t="s">
        <v>370</v>
      </c>
      <c r="H266" s="8">
        <v>340</v>
      </c>
      <c r="I266" s="9" t="s">
        <v>45</v>
      </c>
      <c r="J266" s="9">
        <v>12</v>
      </c>
      <c r="K266" s="69">
        <v>27</v>
      </c>
      <c r="L266" s="70"/>
      <c r="M266" s="69">
        <v>324</v>
      </c>
      <c r="N266" s="35">
        <v>26</v>
      </c>
      <c r="O266" s="35">
        <v>24</v>
      </c>
      <c r="P266" s="35">
        <v>2</v>
      </c>
      <c r="Q266" s="94">
        <v>1</v>
      </c>
      <c r="R266" s="35">
        <v>20</v>
      </c>
      <c r="S266" s="35">
        <v>17</v>
      </c>
      <c r="T266" s="35">
        <v>3</v>
      </c>
      <c r="U266" s="95">
        <v>1</v>
      </c>
      <c r="V266" s="35">
        <v>11</v>
      </c>
      <c r="W266" s="35">
        <v>13</v>
      </c>
      <c r="X266" s="35">
        <v>-2</v>
      </c>
      <c r="Y266" s="94">
        <v>1</v>
      </c>
      <c r="Z266" s="35">
        <v>14</v>
      </c>
      <c r="AA266" s="35">
        <v>26</v>
      </c>
      <c r="AB266" s="35">
        <v>-12</v>
      </c>
      <c r="AC266" s="95"/>
      <c r="AD266" s="35"/>
      <c r="AE266" s="35"/>
      <c r="AF266" s="34"/>
      <c r="AG266" s="96">
        <v>1</v>
      </c>
      <c r="AH266" s="76">
        <v>24</v>
      </c>
      <c r="AI266" s="95">
        <f t="shared" si="19"/>
        <v>4</v>
      </c>
      <c r="AJ266" s="77">
        <f t="shared" si="20"/>
        <v>1296</v>
      </c>
    </row>
    <row r="267" spans="1:46" ht="16.5" customHeight="1">
      <c r="A267" s="3">
        <v>260</v>
      </c>
      <c r="B267" s="29" t="s">
        <v>500</v>
      </c>
      <c r="C267" s="6" t="s">
        <v>381</v>
      </c>
      <c r="D267" s="9">
        <v>84159040</v>
      </c>
      <c r="E267" s="8" t="s">
        <v>79</v>
      </c>
      <c r="F267" s="9" t="s">
        <v>36</v>
      </c>
      <c r="G267" s="10" t="s">
        <v>382</v>
      </c>
      <c r="H267" s="8">
        <v>340</v>
      </c>
      <c r="I267" s="9" t="s">
        <v>45</v>
      </c>
      <c r="J267" s="9">
        <v>12</v>
      </c>
      <c r="K267" s="69">
        <v>27</v>
      </c>
      <c r="L267" s="70"/>
      <c r="M267" s="69">
        <v>324</v>
      </c>
      <c r="N267" s="35">
        <v>18</v>
      </c>
      <c r="O267" s="35">
        <v>35</v>
      </c>
      <c r="P267" s="35">
        <v>-17</v>
      </c>
      <c r="Q267" s="94"/>
      <c r="R267" s="35">
        <v>9</v>
      </c>
      <c r="S267" s="35">
        <v>33</v>
      </c>
      <c r="T267" s="35">
        <v>-24</v>
      </c>
      <c r="U267" s="94"/>
      <c r="V267" s="35">
        <v>7</v>
      </c>
      <c r="W267" s="35">
        <v>20</v>
      </c>
      <c r="X267" s="35">
        <v>-13</v>
      </c>
      <c r="Y267" s="94"/>
      <c r="Z267" s="35">
        <v>18</v>
      </c>
      <c r="AA267" s="35">
        <v>20</v>
      </c>
      <c r="AB267" s="35">
        <v>-2</v>
      </c>
      <c r="AC267" s="95">
        <v>1</v>
      </c>
      <c r="AD267" s="35"/>
      <c r="AE267" s="35"/>
      <c r="AF267" s="34"/>
      <c r="AG267" s="96">
        <v>1</v>
      </c>
      <c r="AH267" s="76">
        <v>24</v>
      </c>
      <c r="AI267" s="95">
        <f t="shared" si="19"/>
        <v>2</v>
      </c>
      <c r="AJ267" s="77">
        <f t="shared" si="20"/>
        <v>648</v>
      </c>
      <c r="AK267" s="65"/>
      <c r="AR267" s="1"/>
      <c r="AS267" s="1"/>
      <c r="AT267" s="1"/>
    </row>
    <row r="268" spans="1:46" ht="16.5" customHeight="1">
      <c r="A268" s="3">
        <v>261</v>
      </c>
      <c r="B268" s="29" t="s">
        <v>501</v>
      </c>
      <c r="C268" s="6" t="s">
        <v>78</v>
      </c>
      <c r="D268" s="9">
        <v>84163600</v>
      </c>
      <c r="E268" s="8" t="s">
        <v>79</v>
      </c>
      <c r="F268" s="9" t="s">
        <v>1</v>
      </c>
      <c r="G268" s="10" t="s">
        <v>80</v>
      </c>
      <c r="H268" s="8">
        <v>650</v>
      </c>
      <c r="I268" s="9" t="s">
        <v>45</v>
      </c>
      <c r="J268" s="9">
        <v>12</v>
      </c>
      <c r="K268" s="69">
        <v>42.416666666666664</v>
      </c>
      <c r="L268" s="70"/>
      <c r="M268" s="69">
        <v>509</v>
      </c>
      <c r="N268" s="35">
        <v>11</v>
      </c>
      <c r="O268" s="35">
        <v>28</v>
      </c>
      <c r="P268" s="35">
        <v>-17</v>
      </c>
      <c r="Q268" s="94"/>
      <c r="R268" s="35">
        <v>6</v>
      </c>
      <c r="S268" s="35">
        <v>23</v>
      </c>
      <c r="T268" s="35">
        <v>-17</v>
      </c>
      <c r="U268" s="94"/>
      <c r="V268" s="35">
        <v>6</v>
      </c>
      <c r="W268" s="35">
        <v>13</v>
      </c>
      <c r="X268" s="35">
        <v>-7</v>
      </c>
      <c r="Y268" s="94"/>
      <c r="Z268" s="35">
        <v>10</v>
      </c>
      <c r="AA268" s="35">
        <v>19</v>
      </c>
      <c r="AB268" s="35">
        <v>-9</v>
      </c>
      <c r="AC268" s="95">
        <v>1</v>
      </c>
      <c r="AD268" s="35"/>
      <c r="AE268" s="35"/>
      <c r="AF268" s="34"/>
      <c r="AG268" s="96">
        <v>0</v>
      </c>
      <c r="AH268" s="76">
        <v>12</v>
      </c>
      <c r="AI268" s="95">
        <f t="shared" si="19"/>
        <v>1</v>
      </c>
      <c r="AJ268" s="77">
        <f t="shared" si="20"/>
        <v>509</v>
      </c>
      <c r="AL268" s="2"/>
      <c r="AM268" s="2"/>
      <c r="AN268" s="2"/>
      <c r="AP268" s="1"/>
      <c r="AQ268" s="1"/>
      <c r="AR268" s="1"/>
      <c r="AS268" s="1"/>
      <c r="AT268" s="1"/>
    </row>
    <row r="269" spans="1:46" ht="16.5" customHeight="1">
      <c r="A269" s="3">
        <v>262</v>
      </c>
      <c r="B269" s="29" t="s">
        <v>501</v>
      </c>
      <c r="C269" s="6" t="s">
        <v>247</v>
      </c>
      <c r="D269" s="9">
        <v>67202463</v>
      </c>
      <c r="E269" s="8" t="s">
        <v>79</v>
      </c>
      <c r="F269" s="9" t="s">
        <v>245</v>
      </c>
      <c r="G269" s="10" t="s">
        <v>248</v>
      </c>
      <c r="H269" s="8">
        <v>650</v>
      </c>
      <c r="I269" s="9" t="s">
        <v>45</v>
      </c>
      <c r="J269" s="9">
        <v>12</v>
      </c>
      <c r="K269" s="69">
        <v>42.416666666666664</v>
      </c>
      <c r="L269" s="70"/>
      <c r="M269" s="69">
        <f>J269*K269</f>
        <v>509</v>
      </c>
      <c r="N269" s="35">
        <v>9</v>
      </c>
      <c r="O269" s="35">
        <v>13</v>
      </c>
      <c r="P269" s="35">
        <v>-4</v>
      </c>
      <c r="Q269" s="94">
        <v>1</v>
      </c>
      <c r="R269" s="35">
        <v>8</v>
      </c>
      <c r="S269" s="35">
        <v>18</v>
      </c>
      <c r="T269" s="35">
        <v>-10</v>
      </c>
      <c r="U269" s="94"/>
      <c r="V269" s="35">
        <v>6</v>
      </c>
      <c r="W269" s="35">
        <v>15</v>
      </c>
      <c r="X269" s="35">
        <v>-9</v>
      </c>
      <c r="Y269" s="94"/>
      <c r="Z269" s="35">
        <v>14</v>
      </c>
      <c r="AA269" s="35">
        <v>19</v>
      </c>
      <c r="AB269" s="35">
        <v>-5</v>
      </c>
      <c r="AC269" s="95">
        <v>1</v>
      </c>
      <c r="AD269" s="35"/>
      <c r="AE269" s="35"/>
      <c r="AF269" s="34"/>
      <c r="AG269" s="96">
        <v>0</v>
      </c>
      <c r="AH269" s="76">
        <v>12</v>
      </c>
      <c r="AI269" s="95">
        <f t="shared" si="19"/>
        <v>2</v>
      </c>
      <c r="AJ269" s="77">
        <f t="shared" si="20"/>
        <v>1018</v>
      </c>
      <c r="AK269" s="78"/>
      <c r="AP269" s="1"/>
      <c r="AQ269" s="1"/>
      <c r="AR269" s="1"/>
      <c r="AS269" s="1"/>
      <c r="AT269" s="1"/>
    </row>
    <row r="270" spans="1:46" ht="16.5" customHeight="1">
      <c r="A270" s="3">
        <v>263</v>
      </c>
      <c r="B270" s="29" t="s">
        <v>501</v>
      </c>
      <c r="C270" s="6" t="s">
        <v>291</v>
      </c>
      <c r="D270" s="9">
        <v>67433228</v>
      </c>
      <c r="E270" s="8" t="s">
        <v>79</v>
      </c>
      <c r="F270" s="9" t="s">
        <v>36</v>
      </c>
      <c r="G270" s="10" t="s">
        <v>292</v>
      </c>
      <c r="H270" s="8">
        <v>650</v>
      </c>
      <c r="I270" s="9" t="s">
        <v>45</v>
      </c>
      <c r="J270" s="9">
        <v>12</v>
      </c>
      <c r="K270" s="69">
        <v>42.416666666666664</v>
      </c>
      <c r="L270" s="70"/>
      <c r="M270" s="69">
        <f>J270*K270</f>
        <v>509</v>
      </c>
      <c r="N270" s="35">
        <v>8</v>
      </c>
      <c r="O270" s="35">
        <v>40</v>
      </c>
      <c r="P270" s="35">
        <v>-32</v>
      </c>
      <c r="Q270" s="94"/>
      <c r="R270" s="35">
        <v>8</v>
      </c>
      <c r="S270" s="35">
        <v>18</v>
      </c>
      <c r="T270" s="35">
        <v>-10</v>
      </c>
      <c r="U270" s="94"/>
      <c r="V270" s="35">
        <v>3</v>
      </c>
      <c r="W270" s="35">
        <v>15</v>
      </c>
      <c r="X270" s="35">
        <v>-12</v>
      </c>
      <c r="Y270" s="94"/>
      <c r="Z270" s="35">
        <v>14</v>
      </c>
      <c r="AA270" s="35">
        <v>13</v>
      </c>
      <c r="AB270" s="35">
        <v>1</v>
      </c>
      <c r="AC270" s="95">
        <v>1</v>
      </c>
      <c r="AD270" s="35"/>
      <c r="AE270" s="35"/>
      <c r="AF270" s="34"/>
      <c r="AG270" s="96">
        <v>0</v>
      </c>
      <c r="AH270" s="76">
        <v>12</v>
      </c>
      <c r="AI270" s="95">
        <f t="shared" si="19"/>
        <v>1</v>
      </c>
      <c r="AJ270" s="77">
        <f t="shared" si="20"/>
        <v>509</v>
      </c>
      <c r="AL270" s="1"/>
      <c r="AM270" s="1"/>
      <c r="AN270" s="1"/>
    </row>
    <row r="271" spans="1:46" ht="16.5" customHeight="1">
      <c r="A271" s="3">
        <v>264</v>
      </c>
      <c r="B271" s="29" t="s">
        <v>501</v>
      </c>
      <c r="C271" s="6" t="s">
        <v>244</v>
      </c>
      <c r="D271" s="9">
        <v>67202465</v>
      </c>
      <c r="E271" s="8" t="s">
        <v>79</v>
      </c>
      <c r="F271" s="9" t="s">
        <v>245</v>
      </c>
      <c r="G271" s="10" t="s">
        <v>246</v>
      </c>
      <c r="H271" s="8">
        <v>650</v>
      </c>
      <c r="I271" s="9" t="s">
        <v>45</v>
      </c>
      <c r="J271" s="9">
        <v>12</v>
      </c>
      <c r="K271" s="69">
        <v>42.416666666666664</v>
      </c>
      <c r="L271" s="70"/>
      <c r="M271" s="69">
        <f>J271*K271</f>
        <v>509</v>
      </c>
      <c r="N271" s="35">
        <v>1</v>
      </c>
      <c r="O271" s="35">
        <v>36</v>
      </c>
      <c r="P271" s="35">
        <v>-35</v>
      </c>
      <c r="Q271" s="94"/>
      <c r="R271" s="35">
        <v>3</v>
      </c>
      <c r="S271" s="35">
        <v>23</v>
      </c>
      <c r="T271" s="35">
        <v>-20</v>
      </c>
      <c r="U271" s="94"/>
      <c r="V271" s="35">
        <v>3</v>
      </c>
      <c r="W271" s="35">
        <v>16</v>
      </c>
      <c r="X271" s="35">
        <v>-13</v>
      </c>
      <c r="Y271" s="94"/>
      <c r="Z271" s="35">
        <v>15</v>
      </c>
      <c r="AA271" s="35">
        <v>8</v>
      </c>
      <c r="AB271" s="35">
        <v>7</v>
      </c>
      <c r="AC271" s="95">
        <v>1</v>
      </c>
      <c r="AD271" s="35"/>
      <c r="AE271" s="35"/>
      <c r="AF271" s="34"/>
      <c r="AG271" s="96">
        <v>0</v>
      </c>
      <c r="AH271" s="76">
        <v>12</v>
      </c>
      <c r="AI271" s="95">
        <f t="shared" si="19"/>
        <v>1</v>
      </c>
      <c r="AJ271" s="77">
        <f t="shared" si="20"/>
        <v>509</v>
      </c>
    </row>
    <row r="272" spans="1:46" ht="16.5" customHeight="1">
      <c r="A272" s="3">
        <v>265</v>
      </c>
      <c r="B272" s="29" t="s">
        <v>501</v>
      </c>
      <c r="C272" s="6" t="s">
        <v>345</v>
      </c>
      <c r="D272" s="9">
        <v>67202464</v>
      </c>
      <c r="E272" s="8" t="s">
        <v>79</v>
      </c>
      <c r="F272" s="9" t="s">
        <v>245</v>
      </c>
      <c r="G272" s="10" t="s">
        <v>346</v>
      </c>
      <c r="H272" s="8">
        <v>650</v>
      </c>
      <c r="I272" s="9" t="s">
        <v>45</v>
      </c>
      <c r="J272" s="9">
        <v>12</v>
      </c>
      <c r="K272" s="69">
        <v>42.416666666666664</v>
      </c>
      <c r="L272" s="70"/>
      <c r="M272" s="69">
        <v>509</v>
      </c>
      <c r="N272" s="35">
        <v>12</v>
      </c>
      <c r="O272" s="35">
        <v>12</v>
      </c>
      <c r="P272" s="35">
        <v>0</v>
      </c>
      <c r="Q272" s="94">
        <v>1</v>
      </c>
      <c r="R272" s="35">
        <v>8</v>
      </c>
      <c r="S272" s="35">
        <v>19</v>
      </c>
      <c r="T272" s="35">
        <v>-11</v>
      </c>
      <c r="U272" s="94"/>
      <c r="V272" s="35">
        <v>6</v>
      </c>
      <c r="W272" s="35">
        <v>19</v>
      </c>
      <c r="X272" s="35">
        <v>-13</v>
      </c>
      <c r="Y272" s="94"/>
      <c r="Z272" s="35">
        <v>10</v>
      </c>
      <c r="AA272" s="35">
        <v>2</v>
      </c>
      <c r="AB272" s="35">
        <v>8</v>
      </c>
      <c r="AC272" s="95">
        <v>1</v>
      </c>
      <c r="AD272" s="35"/>
      <c r="AE272" s="35"/>
      <c r="AF272" s="34"/>
      <c r="AG272" s="96">
        <v>0</v>
      </c>
      <c r="AH272" s="76">
        <v>12</v>
      </c>
      <c r="AI272" s="95">
        <f t="shared" si="19"/>
        <v>2</v>
      </c>
      <c r="AJ272" s="77">
        <f t="shared" si="20"/>
        <v>1018</v>
      </c>
    </row>
    <row r="273" spans="1:46" ht="16.5" customHeight="1">
      <c r="A273" s="3">
        <v>266</v>
      </c>
      <c r="B273" s="29" t="s">
        <v>501</v>
      </c>
      <c r="C273" s="6" t="s">
        <v>347</v>
      </c>
      <c r="D273" s="9">
        <v>84163596</v>
      </c>
      <c r="E273" s="8" t="s">
        <v>79</v>
      </c>
      <c r="F273" s="9" t="s">
        <v>1</v>
      </c>
      <c r="G273" s="10" t="s">
        <v>348</v>
      </c>
      <c r="H273" s="8">
        <v>650</v>
      </c>
      <c r="I273" s="9" t="s">
        <v>45</v>
      </c>
      <c r="J273" s="9">
        <v>12</v>
      </c>
      <c r="K273" s="69">
        <v>42.416666666666664</v>
      </c>
      <c r="L273" s="70"/>
      <c r="M273" s="69">
        <v>509</v>
      </c>
      <c r="N273" s="35">
        <v>7</v>
      </c>
      <c r="O273" s="35">
        <v>17</v>
      </c>
      <c r="P273" s="35">
        <v>-10</v>
      </c>
      <c r="Q273" s="94"/>
      <c r="R273" s="35">
        <v>1</v>
      </c>
      <c r="S273" s="35">
        <v>28</v>
      </c>
      <c r="T273" s="35">
        <v>-27</v>
      </c>
      <c r="U273" s="94"/>
      <c r="V273" s="35">
        <v>2</v>
      </c>
      <c r="W273" s="35">
        <v>13</v>
      </c>
      <c r="X273" s="35">
        <v>-11</v>
      </c>
      <c r="Y273" s="94"/>
      <c r="Z273" s="35">
        <v>9</v>
      </c>
      <c r="AA273" s="35">
        <v>12</v>
      </c>
      <c r="AB273" s="35">
        <v>-3</v>
      </c>
      <c r="AC273" s="95">
        <v>1</v>
      </c>
      <c r="AD273" s="35"/>
      <c r="AE273" s="35"/>
      <c r="AF273" s="34"/>
      <c r="AG273" s="96">
        <v>0</v>
      </c>
      <c r="AH273" s="76">
        <v>12</v>
      </c>
      <c r="AI273" s="95">
        <f t="shared" si="19"/>
        <v>1</v>
      </c>
      <c r="AJ273" s="77">
        <f t="shared" si="20"/>
        <v>509</v>
      </c>
      <c r="AP273" s="1"/>
      <c r="AQ273" s="1"/>
    </row>
    <row r="274" spans="1:46" ht="16.5" customHeight="1">
      <c r="A274" s="3">
        <v>267</v>
      </c>
      <c r="B274" s="29" t="s">
        <v>501</v>
      </c>
      <c r="C274" s="6" t="s">
        <v>418</v>
      </c>
      <c r="D274" s="9">
        <v>84159031</v>
      </c>
      <c r="E274" s="8" t="s">
        <v>79</v>
      </c>
      <c r="F274" s="9" t="s">
        <v>1</v>
      </c>
      <c r="G274" s="10" t="s">
        <v>419</v>
      </c>
      <c r="H274" s="8">
        <v>650</v>
      </c>
      <c r="I274" s="9" t="s">
        <v>45</v>
      </c>
      <c r="J274" s="9">
        <v>12</v>
      </c>
      <c r="K274" s="69">
        <v>42.416666666666664</v>
      </c>
      <c r="L274" s="70"/>
      <c r="M274" s="69">
        <v>509</v>
      </c>
      <c r="N274" s="35">
        <v>10</v>
      </c>
      <c r="O274" s="35">
        <v>26</v>
      </c>
      <c r="P274" s="35">
        <v>-16</v>
      </c>
      <c r="Q274" s="94"/>
      <c r="R274" s="35">
        <v>8</v>
      </c>
      <c r="S274" s="35">
        <v>16</v>
      </c>
      <c r="T274" s="35">
        <v>-8</v>
      </c>
      <c r="U274" s="94"/>
      <c r="V274" s="35">
        <v>1</v>
      </c>
      <c r="W274" s="35">
        <v>11</v>
      </c>
      <c r="X274" s="35">
        <v>-10</v>
      </c>
      <c r="Y274" s="94"/>
      <c r="Z274" s="35">
        <v>21</v>
      </c>
      <c r="AA274" s="35">
        <v>11</v>
      </c>
      <c r="AB274" s="35">
        <v>10</v>
      </c>
      <c r="AC274" s="95">
        <v>1</v>
      </c>
      <c r="AD274" s="35"/>
      <c r="AE274" s="35"/>
      <c r="AF274" s="34"/>
      <c r="AG274" s="96">
        <v>0</v>
      </c>
      <c r="AH274" s="76">
        <v>12</v>
      </c>
      <c r="AI274" s="95">
        <f t="shared" ref="AI274:AI294" si="21">Q274+U274+Y274+AC274+AG274</f>
        <v>1</v>
      </c>
      <c r="AJ274" s="77">
        <f t="shared" si="20"/>
        <v>509</v>
      </c>
      <c r="AP274" s="1"/>
      <c r="AQ274" s="1"/>
    </row>
    <row r="275" spans="1:46" ht="16.5" customHeight="1">
      <c r="A275" s="3">
        <v>268</v>
      </c>
      <c r="B275" s="29" t="s">
        <v>501</v>
      </c>
      <c r="C275" s="6">
        <v>7506306215221</v>
      </c>
      <c r="D275" s="9">
        <v>67730183</v>
      </c>
      <c r="E275" s="8" t="s">
        <v>79</v>
      </c>
      <c r="F275" s="9" t="s">
        <v>36</v>
      </c>
      <c r="G275" s="7" t="s">
        <v>464</v>
      </c>
      <c r="H275" s="8">
        <v>650</v>
      </c>
      <c r="I275" s="9" t="s">
        <v>45</v>
      </c>
      <c r="J275" s="9">
        <v>12</v>
      </c>
      <c r="K275" s="69">
        <v>42.416666666666664</v>
      </c>
      <c r="L275" s="70"/>
      <c r="M275" s="69">
        <v>509</v>
      </c>
      <c r="N275" s="35">
        <v>11</v>
      </c>
      <c r="O275" s="35">
        <v>9</v>
      </c>
      <c r="P275" s="35">
        <v>2</v>
      </c>
      <c r="Q275" s="94">
        <v>1</v>
      </c>
      <c r="R275" s="35"/>
      <c r="S275" s="35">
        <v>12</v>
      </c>
      <c r="T275" s="35">
        <v>-12</v>
      </c>
      <c r="U275" s="94"/>
      <c r="V275" s="35"/>
      <c r="W275" s="35">
        <v>0</v>
      </c>
      <c r="X275" s="35">
        <v>0</v>
      </c>
      <c r="Y275" s="94"/>
      <c r="Z275" s="35">
        <v>9</v>
      </c>
      <c r="AA275" s="35">
        <v>16</v>
      </c>
      <c r="AB275" s="35">
        <v>-7</v>
      </c>
      <c r="AC275" s="95">
        <v>1</v>
      </c>
      <c r="AD275" s="35"/>
      <c r="AE275" s="35"/>
      <c r="AF275" s="34"/>
      <c r="AG275" s="96">
        <v>0</v>
      </c>
      <c r="AH275" s="76">
        <v>12</v>
      </c>
      <c r="AI275" s="95">
        <f t="shared" si="21"/>
        <v>2</v>
      </c>
      <c r="AJ275" s="77">
        <f t="shared" si="20"/>
        <v>1018</v>
      </c>
      <c r="AK275" s="65"/>
    </row>
    <row r="276" spans="1:46" ht="16.5" customHeight="1">
      <c r="A276" s="3">
        <v>269</v>
      </c>
      <c r="B276" s="29" t="s">
        <v>501</v>
      </c>
      <c r="C276" s="6">
        <v>7506306216754</v>
      </c>
      <c r="D276" s="9">
        <v>67825164</v>
      </c>
      <c r="E276" s="8" t="s">
        <v>79</v>
      </c>
      <c r="F276" s="9" t="s">
        <v>36</v>
      </c>
      <c r="G276" s="7" t="s">
        <v>472</v>
      </c>
      <c r="H276" s="8">
        <v>650</v>
      </c>
      <c r="I276" s="9" t="s">
        <v>45</v>
      </c>
      <c r="J276" s="9">
        <v>12</v>
      </c>
      <c r="K276" s="69">
        <v>42.416666666666664</v>
      </c>
      <c r="L276" s="70"/>
      <c r="M276" s="69">
        <v>509</v>
      </c>
      <c r="N276" s="35">
        <v>9</v>
      </c>
      <c r="O276" s="35">
        <v>7</v>
      </c>
      <c r="P276" s="35">
        <v>2</v>
      </c>
      <c r="Q276" s="94">
        <v>1</v>
      </c>
      <c r="R276" s="35">
        <v>2</v>
      </c>
      <c r="S276" s="35">
        <v>22</v>
      </c>
      <c r="T276" s="35">
        <v>-20</v>
      </c>
      <c r="U276" s="94"/>
      <c r="V276" s="35"/>
      <c r="W276" s="35">
        <v>0</v>
      </c>
      <c r="X276" s="35">
        <v>0</v>
      </c>
      <c r="Y276" s="94"/>
      <c r="Z276" s="35">
        <v>1</v>
      </c>
      <c r="AA276" s="35">
        <v>16</v>
      </c>
      <c r="AB276" s="35">
        <v>-15</v>
      </c>
      <c r="AC276" s="95"/>
      <c r="AD276" s="35"/>
      <c r="AE276" s="35"/>
      <c r="AF276" s="34"/>
      <c r="AG276" s="96">
        <v>0</v>
      </c>
      <c r="AH276" s="76">
        <v>12</v>
      </c>
      <c r="AI276" s="95">
        <f t="shared" si="21"/>
        <v>1</v>
      </c>
      <c r="AJ276" s="77">
        <f t="shared" si="20"/>
        <v>509</v>
      </c>
      <c r="AL276" s="2"/>
      <c r="AM276" s="2"/>
      <c r="AN276" s="2"/>
    </row>
    <row r="277" spans="1:46" ht="16.5" customHeight="1">
      <c r="A277" s="3">
        <v>270</v>
      </c>
      <c r="B277" s="29" t="s">
        <v>500</v>
      </c>
      <c r="C277" s="6" t="s">
        <v>107</v>
      </c>
      <c r="D277" s="9">
        <v>84158999</v>
      </c>
      <c r="E277" s="8" t="s">
        <v>79</v>
      </c>
      <c r="F277" s="9" t="s">
        <v>1</v>
      </c>
      <c r="G277" s="10" t="s">
        <v>108</v>
      </c>
      <c r="H277" s="8">
        <v>650</v>
      </c>
      <c r="I277" s="9" t="s">
        <v>45</v>
      </c>
      <c r="J277" s="9">
        <v>12</v>
      </c>
      <c r="K277" s="69">
        <v>42.416666666666664</v>
      </c>
      <c r="L277" s="70"/>
      <c r="M277" s="69">
        <v>509</v>
      </c>
      <c r="N277" s="35">
        <v>19</v>
      </c>
      <c r="O277" s="35">
        <v>14</v>
      </c>
      <c r="P277" s="35">
        <v>5</v>
      </c>
      <c r="Q277" s="94">
        <v>1</v>
      </c>
      <c r="R277" s="35">
        <v>21</v>
      </c>
      <c r="S277" s="35">
        <v>4</v>
      </c>
      <c r="T277" s="35">
        <v>17</v>
      </c>
      <c r="U277" s="95">
        <v>2</v>
      </c>
      <c r="V277" s="35">
        <v>8</v>
      </c>
      <c r="W277" s="35">
        <v>18</v>
      </c>
      <c r="X277" s="35">
        <v>-10</v>
      </c>
      <c r="Y277" s="94"/>
      <c r="Z277" s="35">
        <v>29</v>
      </c>
      <c r="AA277" s="35">
        <v>17</v>
      </c>
      <c r="AB277" s="35">
        <v>12</v>
      </c>
      <c r="AC277" s="95">
        <v>1</v>
      </c>
      <c r="AD277" s="35"/>
      <c r="AE277" s="35"/>
      <c r="AF277" s="34"/>
      <c r="AG277" s="96">
        <v>0</v>
      </c>
      <c r="AH277" s="76">
        <v>24</v>
      </c>
      <c r="AI277" s="95">
        <f t="shared" si="21"/>
        <v>4</v>
      </c>
      <c r="AJ277" s="77">
        <f t="shared" si="20"/>
        <v>2036</v>
      </c>
      <c r="AR277" s="1"/>
      <c r="AS277" s="1"/>
      <c r="AT277" s="1"/>
    </row>
    <row r="278" spans="1:46" ht="16.5" customHeight="1">
      <c r="A278" s="3">
        <v>271</v>
      </c>
      <c r="B278" s="29" t="s">
        <v>500</v>
      </c>
      <c r="C278" s="6" t="s">
        <v>81</v>
      </c>
      <c r="D278" s="9">
        <v>84163617</v>
      </c>
      <c r="E278" s="8" t="s">
        <v>79</v>
      </c>
      <c r="F278" s="9" t="s">
        <v>1</v>
      </c>
      <c r="G278" s="10" t="s">
        <v>82</v>
      </c>
      <c r="H278" s="8">
        <v>650</v>
      </c>
      <c r="I278" s="9" t="s">
        <v>45</v>
      </c>
      <c r="J278" s="9">
        <v>12</v>
      </c>
      <c r="K278" s="69">
        <v>42.416666666666664</v>
      </c>
      <c r="L278" s="70"/>
      <c r="M278" s="69">
        <v>509</v>
      </c>
      <c r="N278" s="35">
        <v>14</v>
      </c>
      <c r="O278" s="35">
        <v>38</v>
      </c>
      <c r="P278" s="35">
        <v>-24</v>
      </c>
      <c r="Q278" s="94"/>
      <c r="R278" s="35">
        <v>8</v>
      </c>
      <c r="S278" s="35">
        <v>21</v>
      </c>
      <c r="T278" s="35">
        <v>-13</v>
      </c>
      <c r="U278" s="94"/>
      <c r="V278" s="35">
        <v>16</v>
      </c>
      <c r="W278" s="35">
        <v>3</v>
      </c>
      <c r="X278" s="35">
        <v>13</v>
      </c>
      <c r="Y278" s="94">
        <v>1</v>
      </c>
      <c r="Z278" s="35">
        <v>25</v>
      </c>
      <c r="AA278" s="35">
        <v>17</v>
      </c>
      <c r="AB278" s="35">
        <v>8</v>
      </c>
      <c r="AC278" s="95">
        <v>1</v>
      </c>
      <c r="AD278" s="35"/>
      <c r="AE278" s="35"/>
      <c r="AF278" s="34"/>
      <c r="AG278" s="96">
        <v>0</v>
      </c>
      <c r="AH278" s="76">
        <v>24</v>
      </c>
      <c r="AI278" s="95">
        <f t="shared" si="21"/>
        <v>2</v>
      </c>
      <c r="AJ278" s="77">
        <f t="shared" si="20"/>
        <v>1018</v>
      </c>
      <c r="AR278" s="1"/>
      <c r="AS278" s="1"/>
      <c r="AT278" s="1"/>
    </row>
    <row r="279" spans="1:46" ht="16.5" customHeight="1">
      <c r="A279" s="3">
        <v>272</v>
      </c>
      <c r="B279" s="29" t="s">
        <v>500</v>
      </c>
      <c r="C279" s="6" t="s">
        <v>416</v>
      </c>
      <c r="D279" s="9">
        <v>84160483</v>
      </c>
      <c r="E279" s="8" t="s">
        <v>79</v>
      </c>
      <c r="F279" s="9" t="s">
        <v>1</v>
      </c>
      <c r="G279" s="10" t="s">
        <v>417</v>
      </c>
      <c r="H279" s="8">
        <v>650</v>
      </c>
      <c r="I279" s="9" t="s">
        <v>45</v>
      </c>
      <c r="J279" s="9">
        <v>12</v>
      </c>
      <c r="K279" s="69">
        <v>42.416666666666664</v>
      </c>
      <c r="L279" s="70"/>
      <c r="M279" s="69">
        <v>509</v>
      </c>
      <c r="N279" s="35">
        <v>10</v>
      </c>
      <c r="O279" s="35">
        <v>12</v>
      </c>
      <c r="P279" s="35">
        <v>-2</v>
      </c>
      <c r="Q279" s="94">
        <v>1</v>
      </c>
      <c r="R279" s="35">
        <v>5</v>
      </c>
      <c r="S279" s="35">
        <v>29</v>
      </c>
      <c r="T279" s="35">
        <v>-24</v>
      </c>
      <c r="U279" s="94"/>
      <c r="V279" s="35">
        <v>10</v>
      </c>
      <c r="W279" s="35">
        <v>15</v>
      </c>
      <c r="X279" s="35">
        <v>-5</v>
      </c>
      <c r="Y279" s="94">
        <v>1</v>
      </c>
      <c r="Z279" s="35">
        <v>23</v>
      </c>
      <c r="AA279" s="35">
        <v>15</v>
      </c>
      <c r="AB279" s="35">
        <v>8</v>
      </c>
      <c r="AC279" s="95">
        <v>1</v>
      </c>
      <c r="AD279" s="35"/>
      <c r="AE279" s="35"/>
      <c r="AF279" s="34"/>
      <c r="AG279" s="96">
        <v>0</v>
      </c>
      <c r="AH279" s="76">
        <v>24</v>
      </c>
      <c r="AI279" s="95">
        <f t="shared" si="21"/>
        <v>3</v>
      </c>
      <c r="AJ279" s="77">
        <f t="shared" si="20"/>
        <v>1527</v>
      </c>
      <c r="AK279" s="78"/>
    </row>
    <row r="280" spans="1:46" ht="16.5" customHeight="1">
      <c r="A280" s="3">
        <v>273</v>
      </c>
      <c r="B280" s="29" t="s">
        <v>500</v>
      </c>
      <c r="C280" s="6">
        <v>7506306215184</v>
      </c>
      <c r="D280" s="9">
        <v>67730178</v>
      </c>
      <c r="E280" s="8" t="s">
        <v>79</v>
      </c>
      <c r="F280" s="9" t="s">
        <v>36</v>
      </c>
      <c r="G280" s="7" t="s">
        <v>460</v>
      </c>
      <c r="H280" s="8">
        <v>650</v>
      </c>
      <c r="I280" s="9" t="s">
        <v>45</v>
      </c>
      <c r="J280" s="9">
        <v>12</v>
      </c>
      <c r="K280" s="69">
        <v>42.416666666666664</v>
      </c>
      <c r="L280" s="70"/>
      <c r="M280" s="69">
        <v>509</v>
      </c>
      <c r="N280" s="35">
        <v>16</v>
      </c>
      <c r="O280" s="35">
        <v>11</v>
      </c>
      <c r="P280" s="35">
        <v>5</v>
      </c>
      <c r="Q280" s="94">
        <v>1</v>
      </c>
      <c r="R280" s="35">
        <v>11</v>
      </c>
      <c r="S280" s="35">
        <v>18</v>
      </c>
      <c r="T280" s="35">
        <v>-7</v>
      </c>
      <c r="U280" s="94"/>
      <c r="V280" s="35">
        <v>5</v>
      </c>
      <c r="W280" s="35">
        <v>10</v>
      </c>
      <c r="X280" s="35">
        <v>-5</v>
      </c>
      <c r="Y280" s="94">
        <v>1</v>
      </c>
      <c r="Z280" s="35">
        <v>20</v>
      </c>
      <c r="AA280" s="35">
        <v>5</v>
      </c>
      <c r="AB280" s="35">
        <v>15</v>
      </c>
      <c r="AC280" s="95">
        <v>2</v>
      </c>
      <c r="AD280" s="35"/>
      <c r="AE280" s="35"/>
      <c r="AF280" s="34"/>
      <c r="AG280" s="96">
        <v>0</v>
      </c>
      <c r="AH280" s="76">
        <v>24</v>
      </c>
      <c r="AI280" s="95">
        <f t="shared" si="21"/>
        <v>4</v>
      </c>
      <c r="AJ280" s="77">
        <f t="shared" si="20"/>
        <v>2036</v>
      </c>
      <c r="AK280" s="65"/>
      <c r="AL280" s="1"/>
      <c r="AM280" s="1"/>
      <c r="AN280" s="1"/>
    </row>
    <row r="281" spans="1:46" ht="16.5" customHeight="1">
      <c r="A281" s="3">
        <v>274</v>
      </c>
      <c r="B281" s="29" t="s">
        <v>500</v>
      </c>
      <c r="C281" s="6">
        <v>7506306216716</v>
      </c>
      <c r="D281" s="9">
        <v>67825156</v>
      </c>
      <c r="E281" s="8" t="s">
        <v>79</v>
      </c>
      <c r="F281" s="9" t="s">
        <v>36</v>
      </c>
      <c r="G281" s="7" t="s">
        <v>469</v>
      </c>
      <c r="H281" s="8">
        <v>650</v>
      </c>
      <c r="I281" s="9" t="s">
        <v>45</v>
      </c>
      <c r="J281" s="9">
        <v>12</v>
      </c>
      <c r="K281" s="69">
        <v>42.416666666666664</v>
      </c>
      <c r="L281" s="70"/>
      <c r="M281" s="69">
        <v>509</v>
      </c>
      <c r="N281" s="35">
        <v>10</v>
      </c>
      <c r="O281" s="35">
        <v>18</v>
      </c>
      <c r="P281" s="35">
        <v>-8</v>
      </c>
      <c r="Q281" s="94"/>
      <c r="R281" s="35">
        <v>8</v>
      </c>
      <c r="S281" s="35">
        <v>10</v>
      </c>
      <c r="T281" s="35">
        <v>-2</v>
      </c>
      <c r="U281" s="95">
        <v>1</v>
      </c>
      <c r="V281" s="35">
        <v>9</v>
      </c>
      <c r="W281" s="35">
        <v>8</v>
      </c>
      <c r="X281" s="35">
        <v>1</v>
      </c>
      <c r="Y281" s="94">
        <v>1</v>
      </c>
      <c r="Z281" s="35"/>
      <c r="AA281" s="35">
        <v>33</v>
      </c>
      <c r="AB281" s="35">
        <v>-33</v>
      </c>
      <c r="AC281" s="95"/>
      <c r="AD281" s="35"/>
      <c r="AE281" s="35"/>
      <c r="AF281" s="34"/>
      <c r="AG281" s="96">
        <v>0</v>
      </c>
      <c r="AH281" s="76">
        <v>24</v>
      </c>
      <c r="AI281" s="95">
        <f t="shared" si="21"/>
        <v>2</v>
      </c>
      <c r="AJ281" s="77">
        <f t="shared" si="20"/>
        <v>1018</v>
      </c>
      <c r="AK281" s="78"/>
      <c r="AL281" s="2"/>
      <c r="AM281" s="2"/>
      <c r="AN281" s="2"/>
    </row>
    <row r="282" spans="1:46" ht="16.5" customHeight="1">
      <c r="A282" s="3">
        <v>275</v>
      </c>
      <c r="B282" s="29" t="s">
        <v>500</v>
      </c>
      <c r="C282" s="6" t="s">
        <v>251</v>
      </c>
      <c r="D282" s="9">
        <v>67205576</v>
      </c>
      <c r="E282" s="8" t="s">
        <v>79</v>
      </c>
      <c r="F282" s="9" t="s">
        <v>245</v>
      </c>
      <c r="G282" s="10" t="s">
        <v>252</v>
      </c>
      <c r="H282" s="8">
        <v>650</v>
      </c>
      <c r="I282" s="9" t="s">
        <v>45</v>
      </c>
      <c r="J282" s="9">
        <v>12</v>
      </c>
      <c r="K282" s="69">
        <v>42.416666666666664</v>
      </c>
      <c r="L282" s="70"/>
      <c r="M282" s="69">
        <f>J282*K282</f>
        <v>509</v>
      </c>
      <c r="N282" s="35">
        <v>7</v>
      </c>
      <c r="O282" s="35">
        <v>25</v>
      </c>
      <c r="P282" s="35">
        <v>-18</v>
      </c>
      <c r="Q282" s="94"/>
      <c r="R282" s="35">
        <v>8</v>
      </c>
      <c r="S282" s="35">
        <v>22</v>
      </c>
      <c r="T282" s="35">
        <v>-14</v>
      </c>
      <c r="U282" s="94"/>
      <c r="V282" s="35">
        <v>5</v>
      </c>
      <c r="W282" s="35">
        <v>33</v>
      </c>
      <c r="X282" s="35">
        <v>-28</v>
      </c>
      <c r="Y282" s="94"/>
      <c r="Z282" s="35">
        <v>14</v>
      </c>
      <c r="AA282" s="35">
        <v>8</v>
      </c>
      <c r="AB282" s="35">
        <v>6</v>
      </c>
      <c r="AC282" s="95">
        <v>1</v>
      </c>
      <c r="AD282" s="35"/>
      <c r="AE282" s="35"/>
      <c r="AF282" s="34"/>
      <c r="AG282" s="96">
        <v>0</v>
      </c>
      <c r="AH282" s="76">
        <v>24</v>
      </c>
      <c r="AI282" s="95">
        <f t="shared" si="21"/>
        <v>1</v>
      </c>
      <c r="AJ282" s="77">
        <f t="shared" si="20"/>
        <v>509</v>
      </c>
      <c r="AL282" s="1"/>
      <c r="AM282" s="1"/>
      <c r="AN282" s="1"/>
      <c r="AR282" s="1"/>
      <c r="AS282" s="1"/>
      <c r="AT282" s="1"/>
    </row>
    <row r="283" spans="1:46" ht="16.5" customHeight="1">
      <c r="A283" s="3">
        <v>276</v>
      </c>
      <c r="B283" s="29" t="s">
        <v>500</v>
      </c>
      <c r="C283" s="6" t="s">
        <v>297</v>
      </c>
      <c r="D283" s="9">
        <v>67433233</v>
      </c>
      <c r="E283" s="8" t="s">
        <v>79</v>
      </c>
      <c r="F283" s="9" t="s">
        <v>36</v>
      </c>
      <c r="G283" s="10" t="s">
        <v>298</v>
      </c>
      <c r="H283" s="8">
        <v>650</v>
      </c>
      <c r="I283" s="9" t="s">
        <v>45</v>
      </c>
      <c r="J283" s="9">
        <v>12</v>
      </c>
      <c r="K283" s="69">
        <v>42.416666666666664</v>
      </c>
      <c r="L283" s="70"/>
      <c r="M283" s="69">
        <v>509</v>
      </c>
      <c r="N283" s="35">
        <v>13</v>
      </c>
      <c r="O283" s="35">
        <v>9</v>
      </c>
      <c r="P283" s="35">
        <v>4</v>
      </c>
      <c r="Q283" s="94">
        <v>1</v>
      </c>
      <c r="R283" s="35">
        <v>15</v>
      </c>
      <c r="S283" s="35">
        <v>19</v>
      </c>
      <c r="T283" s="35">
        <v>-4</v>
      </c>
      <c r="U283" s="95">
        <v>1</v>
      </c>
      <c r="V283" s="35">
        <v>4</v>
      </c>
      <c r="W283" s="35">
        <v>16</v>
      </c>
      <c r="X283" s="35">
        <v>-12</v>
      </c>
      <c r="Y283" s="94"/>
      <c r="Z283" s="35">
        <v>19</v>
      </c>
      <c r="AA283" s="35">
        <v>5</v>
      </c>
      <c r="AB283" s="35">
        <v>14</v>
      </c>
      <c r="AC283" s="95">
        <v>2</v>
      </c>
      <c r="AD283" s="35"/>
      <c r="AE283" s="35"/>
      <c r="AF283" s="34"/>
      <c r="AG283" s="96">
        <v>0</v>
      </c>
      <c r="AH283" s="76">
        <v>24</v>
      </c>
      <c r="AI283" s="95">
        <f t="shared" si="21"/>
        <v>4</v>
      </c>
      <c r="AJ283" s="77">
        <f t="shared" si="20"/>
        <v>2036</v>
      </c>
      <c r="AK283" s="78"/>
      <c r="AR283" s="1"/>
      <c r="AS283" s="1"/>
      <c r="AT283" s="1"/>
    </row>
    <row r="284" spans="1:46" ht="16.5" customHeight="1">
      <c r="A284" s="3">
        <v>277</v>
      </c>
      <c r="B284" s="29" t="s">
        <v>500</v>
      </c>
      <c r="C284" s="6" t="s">
        <v>337</v>
      </c>
      <c r="D284" s="9">
        <v>84161521</v>
      </c>
      <c r="E284" s="8" t="s">
        <v>79</v>
      </c>
      <c r="F284" s="9" t="s">
        <v>1</v>
      </c>
      <c r="G284" s="10" t="s">
        <v>338</v>
      </c>
      <c r="H284" s="8">
        <v>650</v>
      </c>
      <c r="I284" s="9" t="s">
        <v>45</v>
      </c>
      <c r="J284" s="9">
        <v>12</v>
      </c>
      <c r="K284" s="69">
        <v>42.416666666666664</v>
      </c>
      <c r="L284" s="70"/>
      <c r="M284" s="69">
        <v>509</v>
      </c>
      <c r="N284" s="35">
        <v>15</v>
      </c>
      <c r="O284" s="35">
        <v>12</v>
      </c>
      <c r="P284" s="35">
        <v>3</v>
      </c>
      <c r="Q284" s="94">
        <v>1</v>
      </c>
      <c r="R284" s="35">
        <v>15</v>
      </c>
      <c r="S284" s="35">
        <v>10</v>
      </c>
      <c r="T284" s="35">
        <v>5</v>
      </c>
      <c r="U284" s="95">
        <v>1</v>
      </c>
      <c r="V284" s="35">
        <v>7</v>
      </c>
      <c r="W284" s="35">
        <v>17</v>
      </c>
      <c r="X284" s="35">
        <v>-10</v>
      </c>
      <c r="Y284" s="94"/>
      <c r="Z284" s="35">
        <v>18</v>
      </c>
      <c r="AA284" s="35">
        <v>18</v>
      </c>
      <c r="AB284" s="35">
        <v>0</v>
      </c>
      <c r="AC284" s="95">
        <v>1</v>
      </c>
      <c r="AD284" s="35"/>
      <c r="AE284" s="35"/>
      <c r="AF284" s="34"/>
      <c r="AG284" s="96">
        <v>0</v>
      </c>
      <c r="AH284" s="76">
        <v>24</v>
      </c>
      <c r="AI284" s="95">
        <f t="shared" si="21"/>
        <v>3</v>
      </c>
      <c r="AJ284" s="77">
        <f t="shared" si="20"/>
        <v>1527</v>
      </c>
      <c r="AL284" s="1"/>
      <c r="AM284" s="1"/>
      <c r="AN284" s="1"/>
    </row>
    <row r="285" spans="1:46" ht="16.5" customHeight="1">
      <c r="A285" s="3">
        <v>278</v>
      </c>
      <c r="B285" s="29" t="s">
        <v>500</v>
      </c>
      <c r="C285" s="6" t="s">
        <v>339</v>
      </c>
      <c r="D285" s="9">
        <v>84160490</v>
      </c>
      <c r="E285" s="8" t="s">
        <v>79</v>
      </c>
      <c r="F285" s="9" t="s">
        <v>1</v>
      </c>
      <c r="G285" s="10" t="s">
        <v>340</v>
      </c>
      <c r="H285" s="8">
        <v>650</v>
      </c>
      <c r="I285" s="9" t="s">
        <v>45</v>
      </c>
      <c r="J285" s="9">
        <v>12</v>
      </c>
      <c r="K285" s="69">
        <v>42.416666666666664</v>
      </c>
      <c r="L285" s="70"/>
      <c r="M285" s="69">
        <v>509</v>
      </c>
      <c r="N285" s="35">
        <v>10</v>
      </c>
      <c r="O285" s="35">
        <v>13</v>
      </c>
      <c r="P285" s="35">
        <v>-3</v>
      </c>
      <c r="Q285" s="94">
        <v>1</v>
      </c>
      <c r="R285" s="35">
        <v>8</v>
      </c>
      <c r="S285" s="35">
        <v>19</v>
      </c>
      <c r="T285" s="35">
        <v>-11</v>
      </c>
      <c r="U285" s="94"/>
      <c r="V285" s="35">
        <v>4</v>
      </c>
      <c r="W285" s="35">
        <v>18</v>
      </c>
      <c r="X285" s="35">
        <v>-14</v>
      </c>
      <c r="Y285" s="94"/>
      <c r="Z285" s="35">
        <v>16</v>
      </c>
      <c r="AA285" s="35">
        <v>20</v>
      </c>
      <c r="AB285" s="35">
        <v>-4</v>
      </c>
      <c r="AC285" s="95">
        <v>1</v>
      </c>
      <c r="AD285" s="35"/>
      <c r="AE285" s="35"/>
      <c r="AF285" s="34"/>
      <c r="AG285" s="96">
        <v>0</v>
      </c>
      <c r="AH285" s="76">
        <v>24</v>
      </c>
      <c r="AI285" s="95">
        <f t="shared" si="21"/>
        <v>2</v>
      </c>
      <c r="AJ285" s="77">
        <f t="shared" si="20"/>
        <v>1018</v>
      </c>
      <c r="AK285" s="75"/>
    </row>
    <row r="286" spans="1:46" ht="16.5" customHeight="1">
      <c r="A286" s="3">
        <v>279</v>
      </c>
      <c r="B286" s="29" t="s">
        <v>500</v>
      </c>
      <c r="C286" s="6" t="s">
        <v>343</v>
      </c>
      <c r="D286" s="9">
        <v>67205564</v>
      </c>
      <c r="E286" s="8" t="s">
        <v>79</v>
      </c>
      <c r="F286" s="9" t="s">
        <v>245</v>
      </c>
      <c r="G286" s="10" t="s">
        <v>344</v>
      </c>
      <c r="H286" s="8">
        <v>650</v>
      </c>
      <c r="I286" s="9" t="s">
        <v>45</v>
      </c>
      <c r="J286" s="9">
        <v>12</v>
      </c>
      <c r="K286" s="69">
        <v>42.416666666666664</v>
      </c>
      <c r="L286" s="70"/>
      <c r="M286" s="69">
        <v>509</v>
      </c>
      <c r="N286" s="35">
        <v>19</v>
      </c>
      <c r="O286" s="35">
        <v>13</v>
      </c>
      <c r="P286" s="35">
        <v>6</v>
      </c>
      <c r="Q286" s="94">
        <f>P286/J286</f>
        <v>0.5</v>
      </c>
      <c r="R286" s="35">
        <v>3</v>
      </c>
      <c r="S286" s="35">
        <v>14</v>
      </c>
      <c r="T286" s="35">
        <v>-11</v>
      </c>
      <c r="U286" s="94"/>
      <c r="V286" s="35">
        <v>2</v>
      </c>
      <c r="W286" s="35">
        <v>12</v>
      </c>
      <c r="X286" s="35">
        <v>-10</v>
      </c>
      <c r="Y286" s="94"/>
      <c r="Z286" s="35">
        <v>3</v>
      </c>
      <c r="AA286" s="35">
        <v>11</v>
      </c>
      <c r="AB286" s="35">
        <v>-8</v>
      </c>
      <c r="AC286" s="95">
        <v>1</v>
      </c>
      <c r="AD286" s="35"/>
      <c r="AE286" s="35"/>
      <c r="AF286" s="34"/>
      <c r="AG286" s="96">
        <v>0</v>
      </c>
      <c r="AH286" s="76">
        <v>24</v>
      </c>
      <c r="AI286" s="95">
        <f t="shared" si="21"/>
        <v>1.5</v>
      </c>
      <c r="AJ286" s="77">
        <f t="shared" si="20"/>
        <v>763.5</v>
      </c>
      <c r="AL286" s="4"/>
      <c r="AM286" s="4"/>
      <c r="AN286" s="4"/>
    </row>
    <row r="287" spans="1:46" ht="16.5" customHeight="1">
      <c r="A287" s="3">
        <v>280</v>
      </c>
      <c r="B287" s="29" t="s">
        <v>500</v>
      </c>
      <c r="C287" s="6" t="s">
        <v>406</v>
      </c>
      <c r="D287" s="9">
        <v>67205575</v>
      </c>
      <c r="E287" s="8" t="s">
        <v>79</v>
      </c>
      <c r="F287" s="9" t="s">
        <v>245</v>
      </c>
      <c r="G287" s="10" t="s">
        <v>407</v>
      </c>
      <c r="H287" s="8">
        <v>650</v>
      </c>
      <c r="I287" s="9" t="s">
        <v>45</v>
      </c>
      <c r="J287" s="9">
        <v>12</v>
      </c>
      <c r="K287" s="69">
        <v>42.416666666666664</v>
      </c>
      <c r="L287" s="70"/>
      <c r="M287" s="69">
        <v>509</v>
      </c>
      <c r="N287" s="67">
        <v>19</v>
      </c>
      <c r="O287" s="67">
        <v>4</v>
      </c>
      <c r="P287" s="67">
        <v>15</v>
      </c>
      <c r="Q287" s="94">
        <f>P287/J287</f>
        <v>1.25</v>
      </c>
      <c r="R287" s="67">
        <v>11</v>
      </c>
      <c r="S287" s="67">
        <v>11</v>
      </c>
      <c r="T287" s="67">
        <v>0</v>
      </c>
      <c r="U287" s="98">
        <v>1</v>
      </c>
      <c r="V287" s="67">
        <v>8</v>
      </c>
      <c r="W287" s="67">
        <v>16</v>
      </c>
      <c r="X287" s="67">
        <v>-8</v>
      </c>
      <c r="Y287" s="99"/>
      <c r="Z287" s="67">
        <v>20</v>
      </c>
      <c r="AA287" s="67">
        <v>14</v>
      </c>
      <c r="AB287" s="67">
        <v>6</v>
      </c>
      <c r="AC287" s="98">
        <v>1</v>
      </c>
      <c r="AD287" s="67"/>
      <c r="AE287" s="67"/>
      <c r="AF287" s="66"/>
      <c r="AG287" s="97">
        <v>0</v>
      </c>
      <c r="AH287" s="79">
        <v>24</v>
      </c>
      <c r="AI287" s="95">
        <f t="shared" si="21"/>
        <v>3.25</v>
      </c>
      <c r="AJ287" s="77">
        <f t="shared" si="20"/>
        <v>1654.25</v>
      </c>
    </row>
    <row r="288" spans="1:46" ht="16.5" customHeight="1">
      <c r="A288" s="3">
        <v>281</v>
      </c>
      <c r="B288" s="29" t="s">
        <v>500</v>
      </c>
      <c r="C288" s="6" t="s">
        <v>410</v>
      </c>
      <c r="D288" s="9">
        <v>84160427</v>
      </c>
      <c r="E288" s="8" t="s">
        <v>79</v>
      </c>
      <c r="F288" s="9" t="s">
        <v>1</v>
      </c>
      <c r="G288" s="10" t="s">
        <v>411</v>
      </c>
      <c r="H288" s="8">
        <v>650</v>
      </c>
      <c r="I288" s="9" t="s">
        <v>45</v>
      </c>
      <c r="J288" s="9">
        <v>12</v>
      </c>
      <c r="K288" s="69">
        <v>42.416666666666664</v>
      </c>
      <c r="L288" s="70"/>
      <c r="M288" s="69">
        <v>509</v>
      </c>
      <c r="N288" s="35">
        <v>30</v>
      </c>
      <c r="O288" s="35">
        <v>15</v>
      </c>
      <c r="P288" s="35">
        <v>15</v>
      </c>
      <c r="Q288" s="94">
        <f>P288/J288</f>
        <v>1.25</v>
      </c>
      <c r="R288" s="35">
        <v>25</v>
      </c>
      <c r="S288" s="35">
        <v>3</v>
      </c>
      <c r="T288" s="35">
        <v>22</v>
      </c>
      <c r="U288" s="95">
        <v>2</v>
      </c>
      <c r="V288" s="35">
        <v>14</v>
      </c>
      <c r="W288" s="35">
        <v>5</v>
      </c>
      <c r="X288" s="35">
        <v>9</v>
      </c>
      <c r="Y288" s="94">
        <v>1</v>
      </c>
      <c r="Z288" s="35">
        <v>20</v>
      </c>
      <c r="AA288" s="35">
        <v>13</v>
      </c>
      <c r="AB288" s="35">
        <v>7</v>
      </c>
      <c r="AC288" s="95">
        <v>1</v>
      </c>
      <c r="AD288" s="35"/>
      <c r="AE288" s="35"/>
      <c r="AF288" s="34"/>
      <c r="AG288" s="96">
        <v>0</v>
      </c>
      <c r="AH288" s="76">
        <v>24</v>
      </c>
      <c r="AI288" s="95">
        <f t="shared" si="21"/>
        <v>5.25</v>
      </c>
      <c r="AJ288" s="77">
        <f t="shared" si="20"/>
        <v>2672.25</v>
      </c>
    </row>
    <row r="289" spans="1:46" ht="16.5" customHeight="1">
      <c r="A289" s="3">
        <v>282</v>
      </c>
      <c r="B289" s="29" t="s">
        <v>500</v>
      </c>
      <c r="C289" s="6" t="s">
        <v>412</v>
      </c>
      <c r="D289" s="9">
        <v>84158998</v>
      </c>
      <c r="E289" s="8" t="s">
        <v>79</v>
      </c>
      <c r="F289" s="9" t="s">
        <v>1</v>
      </c>
      <c r="G289" s="10" t="s">
        <v>413</v>
      </c>
      <c r="H289" s="8">
        <v>650</v>
      </c>
      <c r="I289" s="9" t="s">
        <v>45</v>
      </c>
      <c r="J289" s="9">
        <v>12</v>
      </c>
      <c r="K289" s="69">
        <v>42.416666666666664</v>
      </c>
      <c r="L289" s="70"/>
      <c r="M289" s="69">
        <v>509</v>
      </c>
      <c r="N289" s="35">
        <v>5</v>
      </c>
      <c r="O289" s="35">
        <v>15</v>
      </c>
      <c r="P289" s="35">
        <v>-10</v>
      </c>
      <c r="Q289" s="94"/>
      <c r="R289" s="35">
        <v>18</v>
      </c>
      <c r="S289" s="35">
        <v>10</v>
      </c>
      <c r="T289" s="35">
        <v>8</v>
      </c>
      <c r="U289" s="95">
        <v>1</v>
      </c>
      <c r="V289" s="35">
        <v>4</v>
      </c>
      <c r="W289" s="35">
        <v>20</v>
      </c>
      <c r="X289" s="35">
        <v>-16</v>
      </c>
      <c r="Y289" s="94"/>
      <c r="Z289" s="35">
        <v>9</v>
      </c>
      <c r="AA289" s="35">
        <v>39</v>
      </c>
      <c r="AB289" s="35">
        <v>-30</v>
      </c>
      <c r="AC289" s="95"/>
      <c r="AD289" s="35"/>
      <c r="AE289" s="35"/>
      <c r="AF289" s="34"/>
      <c r="AG289" s="96">
        <v>0</v>
      </c>
      <c r="AH289" s="76">
        <v>24</v>
      </c>
      <c r="AI289" s="95">
        <f t="shared" si="21"/>
        <v>1</v>
      </c>
      <c r="AJ289" s="77">
        <f t="shared" si="20"/>
        <v>509</v>
      </c>
    </row>
    <row r="290" spans="1:46" ht="16.5" customHeight="1">
      <c r="A290" s="3">
        <v>283</v>
      </c>
      <c r="B290" s="29" t="s">
        <v>500</v>
      </c>
      <c r="C290" s="6" t="s">
        <v>414</v>
      </c>
      <c r="D290" s="9">
        <v>84159091</v>
      </c>
      <c r="E290" s="8" t="s">
        <v>79</v>
      </c>
      <c r="F290" s="9" t="s">
        <v>1</v>
      </c>
      <c r="G290" s="10" t="s">
        <v>415</v>
      </c>
      <c r="H290" s="8">
        <v>650</v>
      </c>
      <c r="I290" s="9" t="s">
        <v>45</v>
      </c>
      <c r="J290" s="9">
        <v>12</v>
      </c>
      <c r="K290" s="69">
        <v>42.416666666666664</v>
      </c>
      <c r="L290" s="70"/>
      <c r="M290" s="69">
        <v>509</v>
      </c>
      <c r="N290" s="35">
        <v>18</v>
      </c>
      <c r="O290" s="35">
        <v>6</v>
      </c>
      <c r="P290" s="35">
        <v>12</v>
      </c>
      <c r="Q290" s="94">
        <f>P290/J290</f>
        <v>1</v>
      </c>
      <c r="R290" s="35">
        <v>16</v>
      </c>
      <c r="S290" s="35">
        <v>14</v>
      </c>
      <c r="T290" s="35">
        <v>2</v>
      </c>
      <c r="U290" s="95">
        <v>1</v>
      </c>
      <c r="V290" s="35">
        <v>9</v>
      </c>
      <c r="W290" s="35">
        <v>8</v>
      </c>
      <c r="X290" s="35">
        <v>1</v>
      </c>
      <c r="Y290" s="94">
        <v>1</v>
      </c>
      <c r="Z290" s="35">
        <v>34</v>
      </c>
      <c r="AA290" s="35">
        <v>11</v>
      </c>
      <c r="AB290" s="35">
        <v>23</v>
      </c>
      <c r="AC290" s="95">
        <v>2</v>
      </c>
      <c r="AD290" s="35"/>
      <c r="AE290" s="35"/>
      <c r="AF290" s="34"/>
      <c r="AG290" s="96">
        <v>0</v>
      </c>
      <c r="AH290" s="76">
        <v>24</v>
      </c>
      <c r="AI290" s="95">
        <f t="shared" si="21"/>
        <v>5</v>
      </c>
      <c r="AJ290" s="77">
        <f t="shared" si="20"/>
        <v>2545</v>
      </c>
      <c r="AP290" s="1"/>
      <c r="AQ290" s="1"/>
    </row>
    <row r="291" spans="1:46" ht="16.5" customHeight="1">
      <c r="A291" s="3">
        <v>284</v>
      </c>
      <c r="B291" s="29" t="s">
        <v>516</v>
      </c>
      <c r="C291" s="6" t="s">
        <v>96</v>
      </c>
      <c r="D291" s="9">
        <v>84159313</v>
      </c>
      <c r="E291" s="8" t="s">
        <v>79</v>
      </c>
      <c r="F291" s="9" t="s">
        <v>1</v>
      </c>
      <c r="G291" s="10" t="s">
        <v>97</v>
      </c>
      <c r="H291" s="8">
        <v>135</v>
      </c>
      <c r="I291" s="9" t="s">
        <v>45</v>
      </c>
      <c r="J291" s="9">
        <v>12</v>
      </c>
      <c r="K291" s="69">
        <v>14.583333333333334</v>
      </c>
      <c r="L291" s="70"/>
      <c r="M291" s="69">
        <v>175</v>
      </c>
      <c r="N291" s="35">
        <v>11</v>
      </c>
      <c r="O291" s="35">
        <v>15</v>
      </c>
      <c r="P291" s="35">
        <v>-4</v>
      </c>
      <c r="Q291" s="94">
        <v>1</v>
      </c>
      <c r="R291" s="35">
        <v>12</v>
      </c>
      <c r="S291" s="35">
        <v>12</v>
      </c>
      <c r="T291" s="35">
        <v>0</v>
      </c>
      <c r="U291" s="95">
        <v>1</v>
      </c>
      <c r="V291" s="35">
        <v>25</v>
      </c>
      <c r="W291" s="35">
        <v>14</v>
      </c>
      <c r="X291" s="35">
        <v>11</v>
      </c>
      <c r="Y291" s="94">
        <v>1</v>
      </c>
      <c r="Z291" s="35">
        <v>35</v>
      </c>
      <c r="AA291" s="35">
        <v>38</v>
      </c>
      <c r="AB291" s="35">
        <v>-3</v>
      </c>
      <c r="AC291" s="95">
        <v>1</v>
      </c>
      <c r="AD291" s="35"/>
      <c r="AE291" s="35"/>
      <c r="AF291" s="34"/>
      <c r="AG291" s="96">
        <v>0</v>
      </c>
      <c r="AH291" s="76">
        <v>24</v>
      </c>
      <c r="AI291" s="95">
        <f t="shared" si="21"/>
        <v>4</v>
      </c>
      <c r="AJ291" s="77">
        <f t="shared" si="20"/>
        <v>700</v>
      </c>
      <c r="AP291" s="1"/>
      <c r="AQ291" s="1"/>
    </row>
    <row r="292" spans="1:46" ht="16.5" customHeight="1">
      <c r="A292" s="3">
        <v>285</v>
      </c>
      <c r="B292" s="29" t="s">
        <v>516</v>
      </c>
      <c r="C292" s="6" t="s">
        <v>98</v>
      </c>
      <c r="D292" s="9">
        <v>84159316</v>
      </c>
      <c r="E292" s="8" t="s">
        <v>79</v>
      </c>
      <c r="F292" s="9" t="s">
        <v>1</v>
      </c>
      <c r="G292" s="10" t="s">
        <v>99</v>
      </c>
      <c r="H292" s="8">
        <v>135</v>
      </c>
      <c r="I292" s="9" t="s">
        <v>45</v>
      </c>
      <c r="J292" s="9">
        <v>12</v>
      </c>
      <c r="K292" s="69">
        <v>14.583333333333334</v>
      </c>
      <c r="L292" s="70"/>
      <c r="M292" s="69">
        <v>175</v>
      </c>
      <c r="N292" s="35">
        <v>17</v>
      </c>
      <c r="O292" s="35">
        <v>7</v>
      </c>
      <c r="P292" s="35">
        <v>10</v>
      </c>
      <c r="Q292" s="94">
        <f>P292/J292</f>
        <v>0.83333333333333337</v>
      </c>
      <c r="R292" s="35">
        <v>30</v>
      </c>
      <c r="S292" s="35">
        <v>23</v>
      </c>
      <c r="T292" s="35">
        <v>7</v>
      </c>
      <c r="U292" s="95">
        <v>1</v>
      </c>
      <c r="V292" s="35">
        <v>11</v>
      </c>
      <c r="W292" s="35">
        <v>22</v>
      </c>
      <c r="X292" s="35">
        <v>-11</v>
      </c>
      <c r="Y292" s="94"/>
      <c r="Z292" s="35">
        <v>27</v>
      </c>
      <c r="AA292" s="35">
        <v>23</v>
      </c>
      <c r="AB292" s="35">
        <v>4</v>
      </c>
      <c r="AC292" s="95">
        <v>1</v>
      </c>
      <c r="AD292" s="35"/>
      <c r="AE292" s="35"/>
      <c r="AF292" s="34"/>
      <c r="AG292" s="96">
        <v>0</v>
      </c>
      <c r="AH292" s="76">
        <v>24</v>
      </c>
      <c r="AI292" s="95">
        <f t="shared" si="21"/>
        <v>2.8333333333333335</v>
      </c>
      <c r="AJ292" s="77">
        <f t="shared" si="20"/>
        <v>495.83333333333337</v>
      </c>
    </row>
    <row r="293" spans="1:46" ht="16.5" customHeight="1">
      <c r="A293" s="3">
        <v>286</v>
      </c>
      <c r="B293" s="29" t="s">
        <v>516</v>
      </c>
      <c r="C293" s="6" t="s">
        <v>100</v>
      </c>
      <c r="D293" s="9">
        <v>84166102</v>
      </c>
      <c r="E293" s="8" t="s">
        <v>79</v>
      </c>
      <c r="F293" s="9" t="s">
        <v>1</v>
      </c>
      <c r="G293" s="10" t="s">
        <v>101</v>
      </c>
      <c r="H293" s="8">
        <v>135</v>
      </c>
      <c r="I293" s="9" t="s">
        <v>45</v>
      </c>
      <c r="J293" s="9">
        <v>12</v>
      </c>
      <c r="K293" s="69">
        <v>14.583333333333334</v>
      </c>
      <c r="L293" s="70"/>
      <c r="M293" s="69">
        <v>175</v>
      </c>
      <c r="N293" s="35">
        <v>14</v>
      </c>
      <c r="O293" s="35">
        <v>15</v>
      </c>
      <c r="P293" s="35">
        <v>-1</v>
      </c>
      <c r="Q293" s="94">
        <v>1</v>
      </c>
      <c r="R293" s="35">
        <v>6</v>
      </c>
      <c r="S293" s="35">
        <v>6</v>
      </c>
      <c r="T293" s="35">
        <v>0</v>
      </c>
      <c r="U293" s="95">
        <v>1</v>
      </c>
      <c r="V293" s="35">
        <v>16</v>
      </c>
      <c r="W293" s="35">
        <v>12</v>
      </c>
      <c r="X293" s="35">
        <v>4</v>
      </c>
      <c r="Y293" s="94">
        <v>1</v>
      </c>
      <c r="Z293" s="35">
        <v>27</v>
      </c>
      <c r="AA293" s="35">
        <v>21</v>
      </c>
      <c r="AB293" s="35">
        <v>6</v>
      </c>
      <c r="AC293" s="95">
        <v>1</v>
      </c>
      <c r="AD293" s="35"/>
      <c r="AE293" s="35"/>
      <c r="AF293" s="34"/>
      <c r="AG293" s="96">
        <v>0</v>
      </c>
      <c r="AH293" s="76">
        <v>24</v>
      </c>
      <c r="AI293" s="95">
        <f t="shared" si="21"/>
        <v>4</v>
      </c>
      <c r="AJ293" s="77">
        <f t="shared" si="20"/>
        <v>700</v>
      </c>
      <c r="AP293" s="4"/>
      <c r="AQ293" s="4"/>
    </row>
    <row r="294" spans="1:46" ht="16.5" customHeight="1">
      <c r="A294" s="3">
        <v>287</v>
      </c>
      <c r="B294" s="29" t="s">
        <v>516</v>
      </c>
      <c r="C294" s="6" t="s">
        <v>95</v>
      </c>
      <c r="D294" s="9">
        <v>84160488</v>
      </c>
      <c r="E294" s="8" t="s">
        <v>79</v>
      </c>
      <c r="F294" s="9" t="s">
        <v>1</v>
      </c>
      <c r="G294" s="7" t="s">
        <v>455</v>
      </c>
      <c r="H294" s="8">
        <v>135</v>
      </c>
      <c r="I294" s="9" t="s">
        <v>45</v>
      </c>
      <c r="J294" s="9">
        <v>12</v>
      </c>
      <c r="K294" s="69">
        <v>14.583333333333334</v>
      </c>
      <c r="L294" s="70"/>
      <c r="M294" s="69">
        <v>175</v>
      </c>
      <c r="N294" s="67">
        <v>14</v>
      </c>
      <c r="O294" s="67">
        <v>22</v>
      </c>
      <c r="P294" s="67">
        <v>-8</v>
      </c>
      <c r="Q294" s="94"/>
      <c r="R294" s="67">
        <v>27</v>
      </c>
      <c r="S294" s="67">
        <v>11</v>
      </c>
      <c r="T294" s="67">
        <v>16</v>
      </c>
      <c r="U294" s="98">
        <v>2</v>
      </c>
      <c r="V294" s="67">
        <v>11</v>
      </c>
      <c r="W294" s="67">
        <v>13</v>
      </c>
      <c r="X294" s="67">
        <v>-2</v>
      </c>
      <c r="Y294" s="99">
        <v>1</v>
      </c>
      <c r="Z294" s="67">
        <v>28</v>
      </c>
      <c r="AA294" s="67">
        <v>17</v>
      </c>
      <c r="AB294" s="67">
        <v>11</v>
      </c>
      <c r="AC294" s="98">
        <v>1</v>
      </c>
      <c r="AD294" s="67"/>
      <c r="AE294" s="67"/>
      <c r="AF294" s="66"/>
      <c r="AG294" s="97">
        <v>0</v>
      </c>
      <c r="AH294" s="79">
        <v>24</v>
      </c>
      <c r="AI294" s="95">
        <f t="shared" si="21"/>
        <v>4</v>
      </c>
      <c r="AJ294" s="77">
        <f t="shared" ref="AJ294:AJ325" si="22">AI294*M294</f>
        <v>700</v>
      </c>
      <c r="AP294" s="1"/>
      <c r="AQ294" s="1"/>
    </row>
    <row r="295" spans="1:46" ht="16.5" hidden="1" customHeight="1">
      <c r="A295" s="3">
        <v>288</v>
      </c>
      <c r="B295" s="29" t="s">
        <v>516</v>
      </c>
      <c r="C295" s="6" t="s">
        <v>408</v>
      </c>
      <c r="D295" s="9">
        <v>67208281</v>
      </c>
      <c r="E295" s="8" t="s">
        <v>79</v>
      </c>
      <c r="F295" s="9" t="s">
        <v>245</v>
      </c>
      <c r="G295" s="10" t="s">
        <v>409</v>
      </c>
      <c r="H295" s="8">
        <v>300</v>
      </c>
      <c r="I295" s="9" t="s">
        <v>45</v>
      </c>
      <c r="J295" s="9">
        <v>12</v>
      </c>
      <c r="K295" s="69">
        <v>30.583333333333332</v>
      </c>
      <c r="L295" s="70"/>
      <c r="M295" s="69">
        <v>367</v>
      </c>
      <c r="N295" s="35">
        <v>10</v>
      </c>
      <c r="O295" s="35">
        <v>17</v>
      </c>
      <c r="P295" s="35">
        <v>-7</v>
      </c>
      <c r="Q295" s="82"/>
      <c r="R295" s="35">
        <v>3</v>
      </c>
      <c r="S295" s="35">
        <v>19</v>
      </c>
      <c r="T295" s="35">
        <v>-16</v>
      </c>
      <c r="U295" s="82"/>
      <c r="V295" s="35"/>
      <c r="W295" s="35">
        <v>0</v>
      </c>
      <c r="X295" s="35">
        <v>0</v>
      </c>
      <c r="Y295" s="82"/>
      <c r="Z295" s="35">
        <v>3</v>
      </c>
      <c r="AA295" s="35">
        <v>32</v>
      </c>
      <c r="AB295" s="35">
        <v>-29</v>
      </c>
      <c r="AC295" s="83"/>
      <c r="AD295" s="35"/>
      <c r="AE295" s="35"/>
      <c r="AF295" s="34"/>
      <c r="AG295" s="86">
        <v>0</v>
      </c>
      <c r="AH295" s="76">
        <v>24</v>
      </c>
      <c r="AI295" s="83"/>
      <c r="AJ295" s="77">
        <f t="shared" si="22"/>
        <v>0</v>
      </c>
    </row>
    <row r="296" spans="1:46" ht="16.5" customHeight="1">
      <c r="A296" s="3">
        <v>289</v>
      </c>
      <c r="B296" s="29" t="s">
        <v>516</v>
      </c>
      <c r="C296" s="6">
        <v>7506306215214</v>
      </c>
      <c r="D296" s="9">
        <v>67730181</v>
      </c>
      <c r="E296" s="8" t="s">
        <v>79</v>
      </c>
      <c r="F296" s="9" t="s">
        <v>36</v>
      </c>
      <c r="G296" s="7" t="s">
        <v>463</v>
      </c>
      <c r="H296" s="8">
        <v>300</v>
      </c>
      <c r="I296" s="9" t="s">
        <v>45</v>
      </c>
      <c r="J296" s="9">
        <v>12</v>
      </c>
      <c r="K296" s="69">
        <v>30.583333333333332</v>
      </c>
      <c r="L296" s="70"/>
      <c r="M296" s="69">
        <v>367</v>
      </c>
      <c r="N296" s="35">
        <v>18</v>
      </c>
      <c r="O296" s="35">
        <v>18</v>
      </c>
      <c r="P296" s="35">
        <v>0</v>
      </c>
      <c r="Q296" s="94">
        <v>1</v>
      </c>
      <c r="R296" s="35">
        <v>4</v>
      </c>
      <c r="S296" s="35">
        <v>20</v>
      </c>
      <c r="T296" s="35">
        <v>-16</v>
      </c>
      <c r="U296" s="94"/>
      <c r="V296" s="35"/>
      <c r="W296" s="35">
        <v>0</v>
      </c>
      <c r="X296" s="35">
        <v>0</v>
      </c>
      <c r="Y296" s="94"/>
      <c r="Z296" s="35">
        <v>10</v>
      </c>
      <c r="AA296" s="35">
        <v>25</v>
      </c>
      <c r="AB296" s="35">
        <v>-15</v>
      </c>
      <c r="AC296" s="95"/>
      <c r="AD296" s="35"/>
      <c r="AE296" s="35"/>
      <c r="AF296" s="34"/>
      <c r="AG296" s="96">
        <v>0</v>
      </c>
      <c r="AH296" s="76">
        <v>24</v>
      </c>
      <c r="AI296" s="95">
        <f t="shared" ref="AI296:AI302" si="23">Q296+U296+Y296+AC296+AG296</f>
        <v>1</v>
      </c>
      <c r="AJ296" s="77">
        <f t="shared" si="22"/>
        <v>367</v>
      </c>
    </row>
    <row r="297" spans="1:46" ht="16.5" customHeight="1">
      <c r="A297" s="3">
        <v>290</v>
      </c>
      <c r="B297" s="29" t="s">
        <v>516</v>
      </c>
      <c r="C297" s="6">
        <v>7506306216730</v>
      </c>
      <c r="D297" s="9">
        <v>67825161</v>
      </c>
      <c r="E297" s="8" t="s">
        <v>79</v>
      </c>
      <c r="F297" s="9" t="s">
        <v>36</v>
      </c>
      <c r="G297" s="7" t="s">
        <v>471</v>
      </c>
      <c r="H297" s="8">
        <v>300</v>
      </c>
      <c r="I297" s="9" t="s">
        <v>45</v>
      </c>
      <c r="J297" s="9">
        <v>12</v>
      </c>
      <c r="K297" s="69">
        <v>30.583333333333332</v>
      </c>
      <c r="L297" s="70"/>
      <c r="M297" s="69">
        <v>367</v>
      </c>
      <c r="N297" s="35">
        <v>17</v>
      </c>
      <c r="O297" s="35">
        <v>14</v>
      </c>
      <c r="P297" s="35">
        <v>3</v>
      </c>
      <c r="Q297" s="94">
        <v>1</v>
      </c>
      <c r="R297" s="35">
        <v>4</v>
      </c>
      <c r="S297" s="35">
        <v>21</v>
      </c>
      <c r="T297" s="35">
        <v>-17</v>
      </c>
      <c r="U297" s="94"/>
      <c r="V297" s="35"/>
      <c r="W297" s="35">
        <v>0</v>
      </c>
      <c r="X297" s="35">
        <v>0</v>
      </c>
      <c r="Y297" s="94"/>
      <c r="Z297" s="35">
        <v>5</v>
      </c>
      <c r="AA297" s="35">
        <v>32</v>
      </c>
      <c r="AB297" s="35">
        <v>-27</v>
      </c>
      <c r="AC297" s="95"/>
      <c r="AD297" s="35"/>
      <c r="AE297" s="35"/>
      <c r="AF297" s="34"/>
      <c r="AG297" s="96">
        <v>0</v>
      </c>
      <c r="AH297" s="76">
        <v>24</v>
      </c>
      <c r="AI297" s="95">
        <f t="shared" si="23"/>
        <v>1</v>
      </c>
      <c r="AJ297" s="77">
        <f t="shared" si="22"/>
        <v>367</v>
      </c>
      <c r="AK297" s="75"/>
    </row>
    <row r="298" spans="1:46" ht="16.5" customHeight="1">
      <c r="A298" s="3">
        <v>291</v>
      </c>
      <c r="B298" s="29" t="s">
        <v>516</v>
      </c>
      <c r="C298" s="6" t="s">
        <v>85</v>
      </c>
      <c r="D298" s="9">
        <v>84163404</v>
      </c>
      <c r="E298" s="8" t="s">
        <v>79</v>
      </c>
      <c r="F298" s="9" t="s">
        <v>1</v>
      </c>
      <c r="G298" s="10" t="s">
        <v>86</v>
      </c>
      <c r="H298" s="8">
        <v>300</v>
      </c>
      <c r="I298" s="9" t="s">
        <v>45</v>
      </c>
      <c r="J298" s="9">
        <v>12</v>
      </c>
      <c r="K298" s="69">
        <v>30.583333333333332</v>
      </c>
      <c r="L298" s="70"/>
      <c r="M298" s="69">
        <v>367</v>
      </c>
      <c r="N298" s="35">
        <v>11</v>
      </c>
      <c r="O298" s="35">
        <v>25</v>
      </c>
      <c r="P298" s="35">
        <v>-14</v>
      </c>
      <c r="Q298" s="94"/>
      <c r="R298" s="35">
        <v>8</v>
      </c>
      <c r="S298" s="35">
        <v>28</v>
      </c>
      <c r="T298" s="35">
        <v>-20</v>
      </c>
      <c r="U298" s="94"/>
      <c r="V298" s="35">
        <v>12</v>
      </c>
      <c r="W298" s="35">
        <v>4</v>
      </c>
      <c r="X298" s="35">
        <v>8</v>
      </c>
      <c r="Y298" s="94">
        <v>1</v>
      </c>
      <c r="Z298" s="35">
        <v>12</v>
      </c>
      <c r="AA298" s="35">
        <v>49</v>
      </c>
      <c r="AB298" s="35">
        <v>-37</v>
      </c>
      <c r="AC298" s="95"/>
      <c r="AD298" s="35"/>
      <c r="AE298" s="35"/>
      <c r="AF298" s="34"/>
      <c r="AG298" s="96">
        <v>0</v>
      </c>
      <c r="AH298" s="76">
        <v>24</v>
      </c>
      <c r="AI298" s="95">
        <f t="shared" si="23"/>
        <v>1</v>
      </c>
      <c r="AJ298" s="77">
        <f t="shared" si="22"/>
        <v>367</v>
      </c>
      <c r="AL298" s="4"/>
      <c r="AM298" s="4"/>
      <c r="AN298" s="4"/>
    </row>
    <row r="299" spans="1:46" ht="16.5" customHeight="1">
      <c r="A299" s="3">
        <v>292</v>
      </c>
      <c r="B299" s="29" t="s">
        <v>516</v>
      </c>
      <c r="C299" s="6" t="s">
        <v>87</v>
      </c>
      <c r="D299" s="9">
        <v>84159175</v>
      </c>
      <c r="E299" s="8" t="s">
        <v>79</v>
      </c>
      <c r="F299" s="9" t="s">
        <v>1</v>
      </c>
      <c r="G299" s="10" t="s">
        <v>88</v>
      </c>
      <c r="H299" s="8">
        <v>300</v>
      </c>
      <c r="I299" s="9" t="s">
        <v>45</v>
      </c>
      <c r="J299" s="9">
        <v>12</v>
      </c>
      <c r="K299" s="69">
        <v>30.583333333333332</v>
      </c>
      <c r="L299" s="70"/>
      <c r="M299" s="69">
        <v>367</v>
      </c>
      <c r="N299" s="35">
        <v>26</v>
      </c>
      <c r="O299" s="35">
        <v>12</v>
      </c>
      <c r="P299" s="35">
        <v>14</v>
      </c>
      <c r="Q299" s="94">
        <f>P299/J299</f>
        <v>1.1666666666666667</v>
      </c>
      <c r="R299" s="35">
        <v>10</v>
      </c>
      <c r="S299" s="35">
        <v>21</v>
      </c>
      <c r="T299" s="35">
        <v>-11</v>
      </c>
      <c r="U299" s="94"/>
      <c r="V299" s="35">
        <v>8</v>
      </c>
      <c r="W299" s="35">
        <v>12</v>
      </c>
      <c r="X299" s="35">
        <v>-4</v>
      </c>
      <c r="Y299" s="94">
        <v>1</v>
      </c>
      <c r="Z299" s="35">
        <v>6</v>
      </c>
      <c r="AA299" s="35">
        <v>27</v>
      </c>
      <c r="AB299" s="35">
        <v>-21</v>
      </c>
      <c r="AC299" s="95"/>
      <c r="AD299" s="35"/>
      <c r="AE299" s="35"/>
      <c r="AF299" s="34"/>
      <c r="AG299" s="96">
        <v>0</v>
      </c>
      <c r="AH299" s="76">
        <v>24</v>
      </c>
      <c r="AI299" s="95">
        <f t="shared" si="23"/>
        <v>2.166666666666667</v>
      </c>
      <c r="AJ299" s="77">
        <f t="shared" si="22"/>
        <v>795.16666666666674</v>
      </c>
      <c r="AR299" s="1"/>
      <c r="AS299" s="1"/>
      <c r="AT299" s="1"/>
    </row>
    <row r="300" spans="1:46" ht="16.5" customHeight="1">
      <c r="A300" s="3">
        <v>293</v>
      </c>
      <c r="B300" s="29" t="s">
        <v>516</v>
      </c>
      <c r="C300" s="6" t="s">
        <v>89</v>
      </c>
      <c r="D300" s="9">
        <v>84159176</v>
      </c>
      <c r="E300" s="8" t="s">
        <v>79</v>
      </c>
      <c r="F300" s="9" t="s">
        <v>1</v>
      </c>
      <c r="G300" s="10" t="s">
        <v>90</v>
      </c>
      <c r="H300" s="8">
        <v>300</v>
      </c>
      <c r="I300" s="9" t="s">
        <v>45</v>
      </c>
      <c r="J300" s="9">
        <v>12</v>
      </c>
      <c r="K300" s="69">
        <v>30.583333333333332</v>
      </c>
      <c r="L300" s="70"/>
      <c r="M300" s="69">
        <v>367</v>
      </c>
      <c r="N300" s="35">
        <v>16</v>
      </c>
      <c r="O300" s="35">
        <v>12</v>
      </c>
      <c r="P300" s="35">
        <v>4</v>
      </c>
      <c r="Q300" s="94">
        <v>1</v>
      </c>
      <c r="R300" s="35">
        <v>7</v>
      </c>
      <c r="S300" s="35">
        <v>27</v>
      </c>
      <c r="T300" s="35">
        <v>-20</v>
      </c>
      <c r="U300" s="94"/>
      <c r="V300" s="35">
        <v>8</v>
      </c>
      <c r="W300" s="35">
        <v>8</v>
      </c>
      <c r="X300" s="35">
        <v>0</v>
      </c>
      <c r="Y300" s="94">
        <v>1</v>
      </c>
      <c r="Z300" s="35">
        <v>20</v>
      </c>
      <c r="AA300" s="35">
        <v>24</v>
      </c>
      <c r="AB300" s="35">
        <v>-4</v>
      </c>
      <c r="AC300" s="95">
        <v>1</v>
      </c>
      <c r="AD300" s="35"/>
      <c r="AE300" s="35"/>
      <c r="AF300" s="34"/>
      <c r="AG300" s="96">
        <v>0</v>
      </c>
      <c r="AH300" s="76">
        <v>24</v>
      </c>
      <c r="AI300" s="95">
        <f t="shared" si="23"/>
        <v>3</v>
      </c>
      <c r="AJ300" s="77">
        <f t="shared" si="22"/>
        <v>1101</v>
      </c>
    </row>
    <row r="301" spans="1:46" ht="16.5" customHeight="1">
      <c r="A301" s="3">
        <v>294</v>
      </c>
      <c r="B301" s="29" t="s">
        <v>516</v>
      </c>
      <c r="C301" s="6" t="s">
        <v>91</v>
      </c>
      <c r="D301" s="9">
        <v>84159053</v>
      </c>
      <c r="E301" s="8" t="s">
        <v>79</v>
      </c>
      <c r="F301" s="9" t="s">
        <v>1</v>
      </c>
      <c r="G301" s="10" t="s">
        <v>92</v>
      </c>
      <c r="H301" s="8">
        <v>300</v>
      </c>
      <c r="I301" s="9" t="s">
        <v>45</v>
      </c>
      <c r="J301" s="9">
        <v>12</v>
      </c>
      <c r="K301" s="69">
        <v>30.583333333333332</v>
      </c>
      <c r="L301" s="70"/>
      <c r="M301" s="69">
        <v>367</v>
      </c>
      <c r="N301" s="35">
        <v>25</v>
      </c>
      <c r="O301" s="35">
        <v>5</v>
      </c>
      <c r="P301" s="35">
        <v>20</v>
      </c>
      <c r="Q301" s="94">
        <f>P301/J301</f>
        <v>1.6666666666666667</v>
      </c>
      <c r="R301" s="35">
        <v>18</v>
      </c>
      <c r="S301" s="35">
        <v>13</v>
      </c>
      <c r="T301" s="35">
        <v>5</v>
      </c>
      <c r="U301" s="95">
        <v>1</v>
      </c>
      <c r="V301" s="35">
        <v>12</v>
      </c>
      <c r="W301" s="35">
        <v>20</v>
      </c>
      <c r="X301" s="35">
        <v>-8</v>
      </c>
      <c r="Y301" s="94"/>
      <c r="Z301" s="35">
        <v>25</v>
      </c>
      <c r="AA301" s="35">
        <v>24</v>
      </c>
      <c r="AB301" s="35">
        <v>1</v>
      </c>
      <c r="AC301" s="95">
        <v>1</v>
      </c>
      <c r="AD301" s="35"/>
      <c r="AE301" s="35"/>
      <c r="AF301" s="34"/>
      <c r="AG301" s="96">
        <v>0</v>
      </c>
      <c r="AH301" s="76">
        <v>24</v>
      </c>
      <c r="AI301" s="95">
        <f t="shared" si="23"/>
        <v>3.666666666666667</v>
      </c>
      <c r="AJ301" s="77">
        <f t="shared" si="22"/>
        <v>1345.6666666666667</v>
      </c>
      <c r="AR301" s="4"/>
      <c r="AS301" s="4"/>
      <c r="AT301" s="1"/>
    </row>
    <row r="302" spans="1:46" ht="16.5" customHeight="1">
      <c r="A302" s="3">
        <v>295</v>
      </c>
      <c r="B302" s="29" t="s">
        <v>516</v>
      </c>
      <c r="C302" s="6" t="s">
        <v>93</v>
      </c>
      <c r="D302" s="9">
        <v>84160484</v>
      </c>
      <c r="E302" s="8" t="s">
        <v>79</v>
      </c>
      <c r="F302" s="9" t="s">
        <v>1</v>
      </c>
      <c r="G302" s="10" t="s">
        <v>94</v>
      </c>
      <c r="H302" s="8">
        <v>300</v>
      </c>
      <c r="I302" s="9" t="s">
        <v>45</v>
      </c>
      <c r="J302" s="9">
        <v>12</v>
      </c>
      <c r="K302" s="69">
        <v>30.583333333333332</v>
      </c>
      <c r="L302" s="70"/>
      <c r="M302" s="69">
        <f>J302*K302</f>
        <v>367</v>
      </c>
      <c r="N302" s="35">
        <v>27</v>
      </c>
      <c r="O302" s="35">
        <v>30</v>
      </c>
      <c r="P302" s="35">
        <v>-3</v>
      </c>
      <c r="Q302" s="94">
        <v>1</v>
      </c>
      <c r="R302" s="35">
        <v>20</v>
      </c>
      <c r="S302" s="35">
        <v>21</v>
      </c>
      <c r="T302" s="35">
        <v>-1</v>
      </c>
      <c r="U302" s="95">
        <v>1</v>
      </c>
      <c r="V302" s="35">
        <v>20</v>
      </c>
      <c r="W302" s="35">
        <v>8</v>
      </c>
      <c r="X302" s="35">
        <v>12</v>
      </c>
      <c r="Y302" s="94">
        <v>1</v>
      </c>
      <c r="Z302" s="35">
        <v>29</v>
      </c>
      <c r="AA302" s="35">
        <v>15</v>
      </c>
      <c r="AB302" s="35">
        <v>14</v>
      </c>
      <c r="AC302" s="95">
        <v>2</v>
      </c>
      <c r="AD302" s="35"/>
      <c r="AE302" s="35"/>
      <c r="AF302" s="34"/>
      <c r="AG302" s="96">
        <v>0</v>
      </c>
      <c r="AH302" s="76">
        <v>24</v>
      </c>
      <c r="AI302" s="95">
        <f t="shared" si="23"/>
        <v>5</v>
      </c>
      <c r="AJ302" s="77">
        <f t="shared" si="22"/>
        <v>1835</v>
      </c>
      <c r="AR302" s="1"/>
      <c r="AS302" s="1"/>
      <c r="AT302" s="4"/>
    </row>
    <row r="303" spans="1:46" ht="16.5" hidden="1" customHeight="1">
      <c r="A303" s="3">
        <v>296</v>
      </c>
      <c r="B303" s="29" t="s">
        <v>516</v>
      </c>
      <c r="C303" s="6" t="s">
        <v>253</v>
      </c>
      <c r="D303" s="9">
        <v>67208282</v>
      </c>
      <c r="E303" s="8" t="s">
        <v>79</v>
      </c>
      <c r="F303" s="9" t="s">
        <v>245</v>
      </c>
      <c r="G303" s="10" t="s">
        <v>254</v>
      </c>
      <c r="H303" s="8">
        <v>300</v>
      </c>
      <c r="I303" s="9" t="s">
        <v>45</v>
      </c>
      <c r="J303" s="9">
        <v>12</v>
      </c>
      <c r="K303" s="69">
        <v>30.583333333333332</v>
      </c>
      <c r="L303" s="70"/>
      <c r="M303" s="69">
        <f>J303*K303</f>
        <v>367</v>
      </c>
      <c r="N303" s="35">
        <v>6</v>
      </c>
      <c r="O303" s="35">
        <v>30</v>
      </c>
      <c r="P303" s="35">
        <v>-24</v>
      </c>
      <c r="Q303" s="82"/>
      <c r="R303" s="35">
        <v>8</v>
      </c>
      <c r="S303" s="35">
        <v>21</v>
      </c>
      <c r="T303" s="35">
        <v>-13</v>
      </c>
      <c r="U303" s="82"/>
      <c r="V303" s="35">
        <v>6</v>
      </c>
      <c r="W303" s="35">
        <v>20</v>
      </c>
      <c r="X303" s="35">
        <v>-14</v>
      </c>
      <c r="Y303" s="82"/>
      <c r="Z303" s="35">
        <v>7</v>
      </c>
      <c r="AA303" s="35">
        <v>40</v>
      </c>
      <c r="AB303" s="35">
        <v>-33</v>
      </c>
      <c r="AC303" s="83"/>
      <c r="AD303" s="35"/>
      <c r="AE303" s="35"/>
      <c r="AF303" s="34"/>
      <c r="AG303" s="86">
        <v>0</v>
      </c>
      <c r="AH303" s="76">
        <v>24</v>
      </c>
      <c r="AI303" s="83"/>
      <c r="AJ303" s="77">
        <f t="shared" si="22"/>
        <v>0</v>
      </c>
    </row>
    <row r="304" spans="1:46" ht="16.5" customHeight="1">
      <c r="A304" s="3">
        <v>297</v>
      </c>
      <c r="B304" s="29" t="s">
        <v>516</v>
      </c>
      <c r="C304" s="6" t="s">
        <v>295</v>
      </c>
      <c r="D304" s="9">
        <v>67433230</v>
      </c>
      <c r="E304" s="8" t="s">
        <v>79</v>
      </c>
      <c r="F304" s="9" t="s">
        <v>36</v>
      </c>
      <c r="G304" s="10" t="s">
        <v>296</v>
      </c>
      <c r="H304" s="8">
        <v>300</v>
      </c>
      <c r="I304" s="9" t="s">
        <v>45</v>
      </c>
      <c r="J304" s="9">
        <v>12</v>
      </c>
      <c r="K304" s="69">
        <v>30.583333333333332</v>
      </c>
      <c r="L304" s="70"/>
      <c r="M304" s="69">
        <v>367</v>
      </c>
      <c r="N304" s="35">
        <v>11</v>
      </c>
      <c r="O304" s="35">
        <v>28</v>
      </c>
      <c r="P304" s="35">
        <v>-17</v>
      </c>
      <c r="Q304" s="94"/>
      <c r="R304" s="35">
        <v>2</v>
      </c>
      <c r="S304" s="35">
        <v>14</v>
      </c>
      <c r="T304" s="35">
        <v>-12</v>
      </c>
      <c r="U304" s="94"/>
      <c r="V304" s="35">
        <v>4</v>
      </c>
      <c r="W304" s="35">
        <v>8</v>
      </c>
      <c r="X304" s="35">
        <v>-4</v>
      </c>
      <c r="Y304" s="94">
        <v>1</v>
      </c>
      <c r="Z304" s="35">
        <v>11</v>
      </c>
      <c r="AA304" s="35">
        <v>25</v>
      </c>
      <c r="AB304" s="35">
        <v>-14</v>
      </c>
      <c r="AC304" s="95"/>
      <c r="AD304" s="35"/>
      <c r="AE304" s="35"/>
      <c r="AF304" s="34"/>
      <c r="AG304" s="96">
        <v>0</v>
      </c>
      <c r="AH304" s="76">
        <v>24</v>
      </c>
      <c r="AI304" s="95">
        <f>Q304+U304+Y304+AC304+AG304</f>
        <v>1</v>
      </c>
      <c r="AJ304" s="77">
        <f t="shared" si="22"/>
        <v>367</v>
      </c>
    </row>
    <row r="305" spans="1:46" s="1" customFormat="1" ht="16.5" customHeight="1">
      <c r="A305" s="3">
        <v>298</v>
      </c>
      <c r="B305" s="29" t="s">
        <v>516</v>
      </c>
      <c r="C305" s="6" t="s">
        <v>341</v>
      </c>
      <c r="D305" s="9">
        <v>67208259</v>
      </c>
      <c r="E305" s="8" t="s">
        <v>79</v>
      </c>
      <c r="F305" s="9" t="s">
        <v>245</v>
      </c>
      <c r="G305" s="10" t="s">
        <v>342</v>
      </c>
      <c r="H305" s="8">
        <v>300</v>
      </c>
      <c r="I305" s="9" t="s">
        <v>45</v>
      </c>
      <c r="J305" s="9">
        <v>12</v>
      </c>
      <c r="K305" s="69">
        <v>30.583333333333332</v>
      </c>
      <c r="L305" s="70"/>
      <c r="M305" s="69">
        <v>367</v>
      </c>
      <c r="N305" s="35">
        <v>18</v>
      </c>
      <c r="O305" s="35">
        <v>20</v>
      </c>
      <c r="P305" s="35">
        <v>-2</v>
      </c>
      <c r="Q305" s="94">
        <v>1</v>
      </c>
      <c r="R305" s="35">
        <v>8</v>
      </c>
      <c r="S305" s="35">
        <v>13</v>
      </c>
      <c r="T305" s="35">
        <v>-5</v>
      </c>
      <c r="U305" s="95">
        <v>1</v>
      </c>
      <c r="V305" s="35">
        <v>10</v>
      </c>
      <c r="W305" s="35">
        <v>9</v>
      </c>
      <c r="X305" s="35">
        <v>1</v>
      </c>
      <c r="Y305" s="94">
        <v>1</v>
      </c>
      <c r="Z305" s="35">
        <v>22</v>
      </c>
      <c r="AA305" s="35">
        <v>27</v>
      </c>
      <c r="AB305" s="35">
        <v>-5</v>
      </c>
      <c r="AC305" s="95">
        <v>1</v>
      </c>
      <c r="AD305" s="35"/>
      <c r="AE305" s="35"/>
      <c r="AF305" s="34"/>
      <c r="AG305" s="96">
        <v>0</v>
      </c>
      <c r="AH305" s="76">
        <v>24</v>
      </c>
      <c r="AI305" s="95">
        <f>Q305+U305+Y305+AC305+AG305</f>
        <v>4</v>
      </c>
      <c r="AJ305" s="77">
        <f t="shared" si="22"/>
        <v>1468</v>
      </c>
      <c r="AK305" s="16"/>
      <c r="AL305" s="15"/>
      <c r="AM305" s="15"/>
      <c r="AN305" s="15"/>
      <c r="AO305" s="15"/>
      <c r="AP305" s="15"/>
      <c r="AQ305" s="15"/>
      <c r="AR305" s="15"/>
      <c r="AS305" s="15"/>
      <c r="AT305" s="15"/>
    </row>
    <row r="306" spans="1:46" s="1" customFormat="1" ht="16.5" hidden="1" customHeight="1">
      <c r="A306" s="3">
        <v>299</v>
      </c>
      <c r="B306" s="29"/>
      <c r="C306" s="22" t="s">
        <v>495</v>
      </c>
      <c r="D306" s="23"/>
      <c r="E306" s="23"/>
      <c r="F306" s="23"/>
      <c r="G306" s="24"/>
      <c r="H306" s="23"/>
      <c r="I306" s="23"/>
      <c r="J306" s="34" t="s">
        <v>520</v>
      </c>
      <c r="K306" s="34" t="s">
        <v>520</v>
      </c>
      <c r="L306" s="70"/>
      <c r="M306" s="34" t="s">
        <v>520</v>
      </c>
      <c r="N306" s="34"/>
      <c r="O306" s="34"/>
      <c r="P306" s="34"/>
      <c r="Q306" s="83"/>
      <c r="R306" s="35"/>
      <c r="S306" s="35"/>
      <c r="T306" s="35"/>
      <c r="U306" s="83"/>
      <c r="V306" s="35"/>
      <c r="W306" s="35"/>
      <c r="X306" s="35"/>
      <c r="Y306" s="83"/>
      <c r="Z306" s="35"/>
      <c r="AA306" s="35"/>
      <c r="AB306" s="35"/>
      <c r="AC306" s="83"/>
      <c r="AD306" s="39"/>
      <c r="AE306" s="39"/>
      <c r="AF306" s="39"/>
      <c r="AG306" s="83"/>
      <c r="AH306" s="39"/>
      <c r="AI306" s="83"/>
      <c r="AJ306" s="77" t="s">
        <v>520</v>
      </c>
      <c r="AK306" s="16"/>
      <c r="AL306" s="15"/>
      <c r="AM306" s="15"/>
      <c r="AN306" s="15"/>
      <c r="AO306" s="15"/>
      <c r="AP306" s="15"/>
      <c r="AQ306" s="15"/>
      <c r="AR306" s="15"/>
      <c r="AS306" s="15"/>
      <c r="AT306" s="15"/>
    </row>
    <row r="307" spans="1:46" s="1" customFormat="1" ht="16.5" customHeight="1">
      <c r="A307" s="3">
        <v>300</v>
      </c>
      <c r="B307" s="29" t="s">
        <v>506</v>
      </c>
      <c r="C307" s="6">
        <v>7506306208315</v>
      </c>
      <c r="D307" s="9">
        <v>67362420</v>
      </c>
      <c r="E307" s="8" t="s">
        <v>120</v>
      </c>
      <c r="F307" s="9" t="s">
        <v>1</v>
      </c>
      <c r="G307" s="10" t="s">
        <v>270</v>
      </c>
      <c r="H307" s="8">
        <v>200</v>
      </c>
      <c r="I307" s="9" t="s">
        <v>45</v>
      </c>
      <c r="J307" s="9">
        <v>12</v>
      </c>
      <c r="K307" s="69">
        <v>20.25</v>
      </c>
      <c r="L307" s="70"/>
      <c r="M307" s="69">
        <v>243</v>
      </c>
      <c r="N307" s="35">
        <v>11</v>
      </c>
      <c r="O307" s="35">
        <v>19</v>
      </c>
      <c r="P307" s="35">
        <v>-8</v>
      </c>
      <c r="Q307" s="94"/>
      <c r="R307" s="35">
        <v>3</v>
      </c>
      <c r="S307" s="35">
        <v>24</v>
      </c>
      <c r="T307" s="35">
        <v>-21</v>
      </c>
      <c r="U307" s="94"/>
      <c r="V307" s="35">
        <v>4</v>
      </c>
      <c r="W307" s="35">
        <v>12</v>
      </c>
      <c r="X307" s="35">
        <v>-8</v>
      </c>
      <c r="Y307" s="94"/>
      <c r="Z307" s="35">
        <v>12</v>
      </c>
      <c r="AA307" s="35">
        <v>22</v>
      </c>
      <c r="AB307" s="35">
        <v>-10</v>
      </c>
      <c r="AC307" s="95">
        <v>1</v>
      </c>
      <c r="AD307" s="35"/>
      <c r="AE307" s="35"/>
      <c r="AF307" s="34"/>
      <c r="AG307" s="96">
        <v>0</v>
      </c>
      <c r="AH307" s="76">
        <v>12</v>
      </c>
      <c r="AI307" s="95">
        <f>Q307+U307+Y307+AC307+AG307</f>
        <v>1</v>
      </c>
      <c r="AJ307" s="77">
        <f>AI307*M307</f>
        <v>243</v>
      </c>
      <c r="AK307" s="16"/>
      <c r="AL307" s="15"/>
      <c r="AM307" s="15"/>
      <c r="AN307" s="15"/>
      <c r="AO307" s="15"/>
      <c r="AP307" s="15"/>
      <c r="AQ307" s="15"/>
      <c r="AR307" s="15"/>
      <c r="AS307" s="15"/>
      <c r="AT307" s="15"/>
    </row>
    <row r="308" spans="1:46" ht="16.5" customHeight="1">
      <c r="A308" s="3">
        <v>301</v>
      </c>
      <c r="B308" s="29" t="s">
        <v>506</v>
      </c>
      <c r="C308" s="6" t="s">
        <v>271</v>
      </c>
      <c r="D308" s="9">
        <v>67362424</v>
      </c>
      <c r="E308" s="8" t="s">
        <v>120</v>
      </c>
      <c r="F308" s="9" t="s">
        <v>1</v>
      </c>
      <c r="G308" s="10" t="s">
        <v>272</v>
      </c>
      <c r="H308" s="8">
        <v>200</v>
      </c>
      <c r="I308" s="9" t="s">
        <v>45</v>
      </c>
      <c r="J308" s="9">
        <v>12</v>
      </c>
      <c r="K308" s="69">
        <v>20.25</v>
      </c>
      <c r="L308" s="70"/>
      <c r="M308" s="69">
        <v>243</v>
      </c>
      <c r="N308" s="35">
        <v>12</v>
      </c>
      <c r="O308" s="35">
        <v>9</v>
      </c>
      <c r="P308" s="35">
        <v>3</v>
      </c>
      <c r="Q308" s="94">
        <v>1</v>
      </c>
      <c r="R308" s="35">
        <v>2</v>
      </c>
      <c r="S308" s="35">
        <v>11</v>
      </c>
      <c r="T308" s="35">
        <v>-9</v>
      </c>
      <c r="U308" s="94"/>
      <c r="V308" s="35">
        <v>4</v>
      </c>
      <c r="W308" s="35">
        <v>11</v>
      </c>
      <c r="X308" s="35">
        <v>-7</v>
      </c>
      <c r="Y308" s="94"/>
      <c r="Z308" s="35">
        <v>13</v>
      </c>
      <c r="AA308" s="35">
        <v>27</v>
      </c>
      <c r="AB308" s="35">
        <v>-14</v>
      </c>
      <c r="AC308" s="95"/>
      <c r="AD308" s="35"/>
      <c r="AE308" s="35"/>
      <c r="AF308" s="34"/>
      <c r="AG308" s="96">
        <v>1</v>
      </c>
      <c r="AH308" s="76">
        <v>0</v>
      </c>
      <c r="AI308" s="95">
        <f>Q308+U308+Y308+AC308+AG308</f>
        <v>2</v>
      </c>
      <c r="AJ308" s="77">
        <f>AI308*M308</f>
        <v>486</v>
      </c>
    </row>
    <row r="309" spans="1:46" s="1" customFormat="1" ht="16.5" customHeight="1">
      <c r="A309" s="3">
        <v>302</v>
      </c>
      <c r="B309" s="29" t="s">
        <v>506</v>
      </c>
      <c r="C309" s="6" t="s">
        <v>273</v>
      </c>
      <c r="D309" s="9">
        <v>67362427</v>
      </c>
      <c r="E309" s="8" t="s">
        <v>120</v>
      </c>
      <c r="F309" s="9" t="s">
        <v>1</v>
      </c>
      <c r="G309" s="10" t="s">
        <v>274</v>
      </c>
      <c r="H309" s="8">
        <v>200</v>
      </c>
      <c r="I309" s="9" t="s">
        <v>45</v>
      </c>
      <c r="J309" s="9">
        <v>12</v>
      </c>
      <c r="K309" s="69">
        <v>20.25</v>
      </c>
      <c r="L309" s="70"/>
      <c r="M309" s="69">
        <v>243</v>
      </c>
      <c r="N309" s="35">
        <v>5</v>
      </c>
      <c r="O309" s="35">
        <v>24</v>
      </c>
      <c r="P309" s="35">
        <v>-19</v>
      </c>
      <c r="Q309" s="94"/>
      <c r="R309" s="35"/>
      <c r="S309" s="35">
        <v>29</v>
      </c>
      <c r="T309" s="35">
        <v>-29</v>
      </c>
      <c r="U309" s="94"/>
      <c r="V309" s="35">
        <v>5</v>
      </c>
      <c r="W309" s="35">
        <v>11</v>
      </c>
      <c r="X309" s="35">
        <v>-6</v>
      </c>
      <c r="Y309" s="94">
        <v>1</v>
      </c>
      <c r="Z309" s="35">
        <v>11</v>
      </c>
      <c r="AA309" s="35">
        <v>15</v>
      </c>
      <c r="AB309" s="35">
        <v>-4</v>
      </c>
      <c r="AC309" s="95">
        <v>1</v>
      </c>
      <c r="AD309" s="35"/>
      <c r="AE309" s="35"/>
      <c r="AF309" s="34"/>
      <c r="AG309" s="96">
        <v>0</v>
      </c>
      <c r="AH309" s="76">
        <v>12</v>
      </c>
      <c r="AI309" s="95">
        <f>Q309+U309+Y309+AC309+AG309</f>
        <v>2</v>
      </c>
      <c r="AJ309" s="77">
        <f>AI309*M309</f>
        <v>486</v>
      </c>
      <c r="AK309" s="16"/>
      <c r="AL309" s="15"/>
      <c r="AM309" s="15"/>
      <c r="AN309" s="15"/>
      <c r="AO309" s="15"/>
      <c r="AP309" s="15"/>
      <c r="AQ309" s="15"/>
      <c r="AR309" s="15"/>
      <c r="AS309" s="15"/>
      <c r="AT309" s="15"/>
    </row>
    <row r="310" spans="1:46" ht="16.5" hidden="1" customHeight="1">
      <c r="A310" s="3">
        <v>303</v>
      </c>
      <c r="B310" s="29" t="s">
        <v>506</v>
      </c>
      <c r="C310" s="6" t="s">
        <v>119</v>
      </c>
      <c r="D310" s="9">
        <v>67429370</v>
      </c>
      <c r="E310" s="8" t="s">
        <v>120</v>
      </c>
      <c r="F310" s="9" t="s">
        <v>1</v>
      </c>
      <c r="G310" s="10" t="s">
        <v>121</v>
      </c>
      <c r="H310" s="8">
        <v>100</v>
      </c>
      <c r="I310" s="9" t="s">
        <v>45</v>
      </c>
      <c r="J310" s="9">
        <v>36</v>
      </c>
      <c r="K310" s="69">
        <v>12.444444444444445</v>
      </c>
      <c r="L310" s="70"/>
      <c r="M310" s="69">
        <f>J310*K310</f>
        <v>448</v>
      </c>
      <c r="N310" s="35"/>
      <c r="O310" s="35"/>
      <c r="P310" s="35"/>
      <c r="Q310" s="83"/>
      <c r="R310" s="35"/>
      <c r="S310" s="35"/>
      <c r="T310" s="35"/>
      <c r="U310" s="83"/>
      <c r="V310" s="35"/>
      <c r="W310" s="35"/>
      <c r="X310" s="35"/>
      <c r="Y310" s="83"/>
      <c r="Z310" s="35"/>
      <c r="AA310" s="35"/>
      <c r="AB310" s="35"/>
      <c r="AC310" s="83"/>
      <c r="AD310" s="39"/>
      <c r="AE310" s="39"/>
      <c r="AF310" s="39"/>
      <c r="AG310" s="83"/>
      <c r="AH310" s="39"/>
      <c r="AI310" s="83"/>
      <c r="AJ310" s="77">
        <f>AI310*M310</f>
        <v>0</v>
      </c>
      <c r="AR310" s="1"/>
      <c r="AS310" s="1"/>
      <c r="AT310" s="1"/>
    </row>
    <row r="311" spans="1:46" ht="16.5" customHeight="1">
      <c r="A311" s="3">
        <v>304</v>
      </c>
      <c r="B311" s="29" t="s">
        <v>506</v>
      </c>
      <c r="C311" s="6" t="s">
        <v>452</v>
      </c>
      <c r="D311" s="9">
        <v>67866433</v>
      </c>
      <c r="E311" s="8" t="s">
        <v>120</v>
      </c>
      <c r="F311" s="9" t="s">
        <v>36</v>
      </c>
      <c r="G311" s="7" t="s">
        <v>453</v>
      </c>
      <c r="H311" s="8">
        <v>532</v>
      </c>
      <c r="I311" s="9" t="s">
        <v>45</v>
      </c>
      <c r="J311" s="9">
        <v>12</v>
      </c>
      <c r="K311" s="69">
        <v>40.083333333333336</v>
      </c>
      <c r="L311" s="70"/>
      <c r="M311" s="69">
        <v>481</v>
      </c>
      <c r="N311" s="35">
        <v>25</v>
      </c>
      <c r="O311" s="35">
        <v>9</v>
      </c>
      <c r="P311" s="35">
        <v>16</v>
      </c>
      <c r="Q311" s="94">
        <f>P311/J311</f>
        <v>1.3333333333333333</v>
      </c>
      <c r="R311" s="35">
        <v>6</v>
      </c>
      <c r="S311" s="35">
        <v>18</v>
      </c>
      <c r="T311" s="35">
        <v>-12</v>
      </c>
      <c r="U311" s="94"/>
      <c r="V311" s="35"/>
      <c r="W311" s="35">
        <v>0</v>
      </c>
      <c r="X311" s="35">
        <v>0</v>
      </c>
      <c r="Y311" s="94"/>
      <c r="Z311" s="35">
        <v>21</v>
      </c>
      <c r="AA311" s="35">
        <v>19</v>
      </c>
      <c r="AB311" s="35">
        <v>2</v>
      </c>
      <c r="AC311" s="95">
        <v>1</v>
      </c>
      <c r="AD311" s="35"/>
      <c r="AE311" s="35"/>
      <c r="AF311" s="34"/>
      <c r="AG311" s="96">
        <v>1</v>
      </c>
      <c r="AH311" s="76">
        <v>0</v>
      </c>
      <c r="AI311" s="95">
        <f>Q311+U311+Y311+AC311+AG311</f>
        <v>3.333333333333333</v>
      </c>
      <c r="AJ311" s="77">
        <f>AI311*M311</f>
        <v>1603.3333333333333</v>
      </c>
    </row>
    <row r="312" spans="1:46" ht="16.5" hidden="1" customHeight="1">
      <c r="A312" s="3">
        <v>305</v>
      </c>
      <c r="B312" s="29"/>
      <c r="C312" s="22" t="s">
        <v>83</v>
      </c>
      <c r="D312" s="23"/>
      <c r="E312" s="23"/>
      <c r="F312" s="23"/>
      <c r="G312" s="24"/>
      <c r="H312" s="23"/>
      <c r="I312" s="23"/>
      <c r="J312" s="34" t="s">
        <v>520</v>
      </c>
      <c r="K312" s="34" t="s">
        <v>520</v>
      </c>
      <c r="L312" s="70"/>
      <c r="M312" s="34" t="s">
        <v>520</v>
      </c>
      <c r="N312" s="34"/>
      <c r="O312" s="34"/>
      <c r="P312" s="34"/>
      <c r="Q312" s="83"/>
      <c r="R312" s="35"/>
      <c r="S312" s="35"/>
      <c r="T312" s="35"/>
      <c r="U312" s="83"/>
      <c r="V312" s="35"/>
      <c r="W312" s="35"/>
      <c r="X312" s="35"/>
      <c r="Y312" s="83"/>
      <c r="Z312" s="35"/>
      <c r="AA312" s="35"/>
      <c r="AB312" s="35"/>
      <c r="AC312" s="83"/>
      <c r="AD312" s="39"/>
      <c r="AE312" s="39"/>
      <c r="AF312" s="39"/>
      <c r="AG312" s="83"/>
      <c r="AH312" s="39"/>
      <c r="AI312" s="83"/>
      <c r="AJ312" s="77" t="s">
        <v>520</v>
      </c>
    </row>
    <row r="313" spans="1:46" ht="16.5" customHeight="1">
      <c r="A313" s="3">
        <v>306</v>
      </c>
      <c r="B313" s="29" t="s">
        <v>519</v>
      </c>
      <c r="C313" s="6">
        <v>7501056339548</v>
      </c>
      <c r="D313" s="9">
        <v>212699</v>
      </c>
      <c r="E313" s="8" t="s">
        <v>83</v>
      </c>
      <c r="F313" s="9" t="s">
        <v>1</v>
      </c>
      <c r="G313" s="10" t="s">
        <v>84</v>
      </c>
      <c r="H313" s="8">
        <v>100</v>
      </c>
      <c r="I313" s="9" t="s">
        <v>3</v>
      </c>
      <c r="J313" s="9">
        <v>12</v>
      </c>
      <c r="K313" s="69">
        <v>33.583333333333336</v>
      </c>
      <c r="L313" s="70"/>
      <c r="M313" s="69">
        <v>403</v>
      </c>
      <c r="N313" s="35">
        <v>9</v>
      </c>
      <c r="O313" s="35">
        <v>9</v>
      </c>
      <c r="P313" s="35">
        <v>0</v>
      </c>
      <c r="Q313" s="94">
        <v>1</v>
      </c>
      <c r="R313" s="35">
        <v>2</v>
      </c>
      <c r="S313" s="35">
        <v>24</v>
      </c>
      <c r="T313" s="35">
        <v>-22</v>
      </c>
      <c r="U313" s="94"/>
      <c r="V313" s="35"/>
      <c r="W313" s="35">
        <v>0</v>
      </c>
      <c r="X313" s="35">
        <v>0</v>
      </c>
      <c r="Y313" s="94"/>
      <c r="Z313" s="35">
        <v>7</v>
      </c>
      <c r="AA313" s="35">
        <v>11</v>
      </c>
      <c r="AB313" s="35">
        <v>-4</v>
      </c>
      <c r="AC313" s="95">
        <v>1</v>
      </c>
      <c r="AD313" s="35"/>
      <c r="AE313" s="35"/>
      <c r="AF313" s="34"/>
      <c r="AG313" s="96">
        <v>0</v>
      </c>
      <c r="AH313" s="76">
        <v>12</v>
      </c>
      <c r="AI313" s="95">
        <f>Q313+U313+Y313+AC313+AG313</f>
        <v>2</v>
      </c>
      <c r="AJ313" s="77">
        <f>AI313*M313</f>
        <v>806</v>
      </c>
    </row>
    <row r="314" spans="1:46" ht="16.5" hidden="1" customHeight="1">
      <c r="A314" s="3">
        <v>307</v>
      </c>
      <c r="B314" s="18"/>
      <c r="C314" s="46" t="s">
        <v>496</v>
      </c>
      <c r="D314" s="30"/>
      <c r="E314" s="18"/>
      <c r="F314" s="18"/>
      <c r="G314" s="47"/>
      <c r="H314" s="18"/>
      <c r="I314" s="18"/>
      <c r="J314" s="34" t="s">
        <v>520</v>
      </c>
      <c r="K314" s="34" t="s">
        <v>520</v>
      </c>
      <c r="L314" s="70"/>
      <c r="M314" s="34" t="s">
        <v>520</v>
      </c>
      <c r="N314" s="34"/>
      <c r="O314" s="34"/>
      <c r="P314" s="34"/>
      <c r="Q314" s="83"/>
      <c r="R314" s="35"/>
      <c r="S314" s="35"/>
      <c r="T314" s="35"/>
      <c r="U314" s="83"/>
      <c r="V314" s="35"/>
      <c r="W314" s="35"/>
      <c r="X314" s="35"/>
      <c r="Y314" s="83"/>
      <c r="Z314" s="35"/>
      <c r="AA314" s="35"/>
      <c r="AB314" s="35"/>
      <c r="AC314" s="83"/>
      <c r="AD314" s="39"/>
      <c r="AE314" s="39"/>
      <c r="AF314" s="39"/>
      <c r="AG314" s="83"/>
      <c r="AH314" s="39"/>
      <c r="AI314" s="83"/>
      <c r="AJ314" s="77" t="s">
        <v>520</v>
      </c>
    </row>
    <row r="315" spans="1:46" ht="16.5" hidden="1" customHeight="1">
      <c r="A315" s="3">
        <v>308</v>
      </c>
      <c r="B315" s="18"/>
      <c r="C315" s="22" t="s">
        <v>11</v>
      </c>
      <c r="D315" s="23"/>
      <c r="E315" s="23"/>
      <c r="F315" s="23"/>
      <c r="G315" s="24"/>
      <c r="H315" s="23"/>
      <c r="I315" s="23"/>
      <c r="J315" s="34" t="s">
        <v>520</v>
      </c>
      <c r="K315" s="34" t="s">
        <v>520</v>
      </c>
      <c r="L315" s="70"/>
      <c r="M315" s="34" t="s">
        <v>520</v>
      </c>
      <c r="N315" s="34"/>
      <c r="O315" s="34"/>
      <c r="P315" s="34"/>
      <c r="Q315" s="83"/>
      <c r="R315" s="35"/>
      <c r="S315" s="35"/>
      <c r="T315" s="35"/>
      <c r="U315" s="83"/>
      <c r="V315" s="35"/>
      <c r="W315" s="35"/>
      <c r="X315" s="35"/>
      <c r="Y315" s="83"/>
      <c r="Z315" s="35"/>
      <c r="AA315" s="35"/>
      <c r="AB315" s="35"/>
      <c r="AC315" s="83"/>
      <c r="AD315" s="39"/>
      <c r="AE315" s="39"/>
      <c r="AF315" s="39"/>
      <c r="AG315" s="83"/>
      <c r="AH315" s="39"/>
      <c r="AI315" s="83"/>
      <c r="AJ315" s="77" t="s">
        <v>520</v>
      </c>
    </row>
    <row r="316" spans="1:46" ht="16.5" customHeight="1">
      <c r="A316" s="3">
        <v>309</v>
      </c>
      <c r="B316" s="29" t="s">
        <v>496</v>
      </c>
      <c r="C316" s="38" t="str">
        <f>"7891150025998"</f>
        <v>7891150025998</v>
      </c>
      <c r="D316" s="7">
        <v>84160188</v>
      </c>
      <c r="E316" s="8" t="s">
        <v>540</v>
      </c>
      <c r="F316" s="9" t="s">
        <v>1</v>
      </c>
      <c r="G316" s="10" t="s">
        <v>531</v>
      </c>
      <c r="H316" s="8">
        <v>75</v>
      </c>
      <c r="I316" s="9" t="s">
        <v>3</v>
      </c>
      <c r="J316" s="9">
        <v>48</v>
      </c>
      <c r="K316" s="69">
        <v>13.729166666666666</v>
      </c>
      <c r="L316" s="70"/>
      <c r="M316" s="69">
        <f>J316*K316</f>
        <v>659</v>
      </c>
      <c r="N316" s="35">
        <v>8</v>
      </c>
      <c r="O316" s="35">
        <v>40</v>
      </c>
      <c r="P316" s="35">
        <v>-32</v>
      </c>
      <c r="Q316" s="94"/>
      <c r="R316" s="35">
        <v>6</v>
      </c>
      <c r="S316" s="35">
        <v>42</v>
      </c>
      <c r="T316" s="35">
        <v>-36</v>
      </c>
      <c r="U316" s="94"/>
      <c r="V316" s="35">
        <v>19</v>
      </c>
      <c r="W316" s="35">
        <v>38</v>
      </c>
      <c r="X316" s="35">
        <v>-19</v>
      </c>
      <c r="Y316" s="94"/>
      <c r="Z316" s="35">
        <v>37</v>
      </c>
      <c r="AA316" s="35">
        <v>4</v>
      </c>
      <c r="AB316" s="35">
        <v>33</v>
      </c>
      <c r="AC316" s="95">
        <v>1</v>
      </c>
      <c r="AD316" s="35"/>
      <c r="AE316" s="35"/>
      <c r="AF316" s="34"/>
      <c r="AG316" s="96">
        <v>1</v>
      </c>
      <c r="AH316" s="76">
        <v>0</v>
      </c>
      <c r="AI316" s="95">
        <f>Q316+U316+Y316+AC316+AG316</f>
        <v>2</v>
      </c>
      <c r="AJ316" s="80">
        <f t="shared" ref="AJ316:AJ323" si="24">AI316*M316</f>
        <v>1318</v>
      </c>
    </row>
    <row r="317" spans="1:46" s="1" customFormat="1" ht="16.5" customHeight="1">
      <c r="A317" s="3">
        <v>310</v>
      </c>
      <c r="B317" s="29" t="s">
        <v>496</v>
      </c>
      <c r="C317" s="38" t="s">
        <v>526</v>
      </c>
      <c r="D317" s="9">
        <v>84149213</v>
      </c>
      <c r="E317" s="8" t="s">
        <v>11</v>
      </c>
      <c r="F317" s="9" t="s">
        <v>1</v>
      </c>
      <c r="G317" s="10" t="s">
        <v>61</v>
      </c>
      <c r="H317" s="8">
        <v>135</v>
      </c>
      <c r="I317" s="9" t="s">
        <v>3</v>
      </c>
      <c r="J317" s="9">
        <v>48</v>
      </c>
      <c r="K317" s="69">
        <v>21.104166666666668</v>
      </c>
      <c r="L317" s="70"/>
      <c r="M317" s="69">
        <f>J317*K317</f>
        <v>1013</v>
      </c>
      <c r="N317" s="35">
        <v>186</v>
      </c>
      <c r="O317" s="35">
        <v>102</v>
      </c>
      <c r="P317" s="35">
        <v>84</v>
      </c>
      <c r="Q317" s="94">
        <v>2</v>
      </c>
      <c r="R317" s="35">
        <v>76</v>
      </c>
      <c r="S317" s="35">
        <v>68</v>
      </c>
      <c r="T317" s="35">
        <v>8</v>
      </c>
      <c r="U317" s="95">
        <v>1</v>
      </c>
      <c r="V317" s="35">
        <v>84</v>
      </c>
      <c r="W317" s="35">
        <v>54</v>
      </c>
      <c r="X317" s="35">
        <v>30</v>
      </c>
      <c r="Y317" s="94">
        <v>1</v>
      </c>
      <c r="Z317" s="35">
        <v>277</v>
      </c>
      <c r="AA317" s="35">
        <v>37</v>
      </c>
      <c r="AB317" s="35">
        <v>240</v>
      </c>
      <c r="AC317" s="95">
        <v>5</v>
      </c>
      <c r="AD317" s="35"/>
      <c r="AE317" s="35"/>
      <c r="AF317" s="34"/>
      <c r="AG317" s="96">
        <v>1</v>
      </c>
      <c r="AH317" s="35">
        <v>0</v>
      </c>
      <c r="AI317" s="95">
        <f>Q317+U317+Y317+AC317+AG317</f>
        <v>10</v>
      </c>
      <c r="AJ317" s="77">
        <f t="shared" si="24"/>
        <v>10130</v>
      </c>
      <c r="AK317" s="16"/>
      <c r="AL317" s="15"/>
      <c r="AM317" s="15"/>
      <c r="AN317" s="15"/>
      <c r="AO317" s="15"/>
      <c r="AP317" s="15"/>
      <c r="AQ317" s="15"/>
    </row>
    <row r="318" spans="1:46" ht="16.5" hidden="1" customHeight="1">
      <c r="A318" s="3">
        <v>311</v>
      </c>
      <c r="B318" s="29" t="s">
        <v>496</v>
      </c>
      <c r="C318" s="38" t="str">
        <f>"7501056371821"</f>
        <v>7501056371821</v>
      </c>
      <c r="D318" s="9"/>
      <c r="E318" s="8" t="s">
        <v>11</v>
      </c>
      <c r="F318" s="9" t="s">
        <v>1</v>
      </c>
      <c r="G318" s="10" t="s">
        <v>530</v>
      </c>
      <c r="H318" s="8">
        <v>135</v>
      </c>
      <c r="I318" s="9" t="s">
        <v>3</v>
      </c>
      <c r="J318" s="9">
        <v>48</v>
      </c>
      <c r="K318" s="69">
        <v>21.104166666666668</v>
      </c>
      <c r="L318" s="70"/>
      <c r="M318" s="69">
        <f>J318*K318</f>
        <v>1013</v>
      </c>
      <c r="N318" s="35">
        <v>38</v>
      </c>
      <c r="O318" s="35">
        <v>103</v>
      </c>
      <c r="P318" s="35">
        <v>-65</v>
      </c>
      <c r="Q318" s="82"/>
      <c r="R318" s="35">
        <v>24</v>
      </c>
      <c r="S318" s="35">
        <v>43</v>
      </c>
      <c r="T318" s="35">
        <v>-19</v>
      </c>
      <c r="U318" s="82"/>
      <c r="V318" s="35">
        <v>12</v>
      </c>
      <c r="W318" s="35">
        <v>54</v>
      </c>
      <c r="X318" s="35">
        <v>-42</v>
      </c>
      <c r="Y318" s="82"/>
      <c r="Z318" s="35">
        <v>13</v>
      </c>
      <c r="AA318" s="35">
        <v>35</v>
      </c>
      <c r="AB318" s="35">
        <v>-22</v>
      </c>
      <c r="AC318" s="83"/>
      <c r="AD318" s="35"/>
      <c r="AE318" s="35"/>
      <c r="AF318" s="34"/>
      <c r="AG318" s="86">
        <v>0</v>
      </c>
      <c r="AH318" s="76">
        <v>48</v>
      </c>
      <c r="AI318" s="83"/>
      <c r="AJ318" s="77">
        <f t="shared" si="24"/>
        <v>0</v>
      </c>
    </row>
    <row r="319" spans="1:46" ht="16.5" customHeight="1">
      <c r="A319" s="3">
        <v>312</v>
      </c>
      <c r="B319" s="29" t="s">
        <v>496</v>
      </c>
      <c r="C319" s="38" t="str">
        <f>"7891150044630"</f>
        <v>7891150044630</v>
      </c>
      <c r="D319" s="9">
        <v>67360518</v>
      </c>
      <c r="E319" s="8" t="s">
        <v>11</v>
      </c>
      <c r="F319" s="9" t="s">
        <v>1</v>
      </c>
      <c r="G319" s="10" t="s">
        <v>532</v>
      </c>
      <c r="H319" s="8">
        <v>135</v>
      </c>
      <c r="I319" s="9" t="s">
        <v>3</v>
      </c>
      <c r="J319" s="9">
        <v>48</v>
      </c>
      <c r="K319" s="69">
        <v>21.104166666666668</v>
      </c>
      <c r="L319" s="70"/>
      <c r="M319" s="69">
        <f>J319*K319</f>
        <v>1013</v>
      </c>
      <c r="N319" s="35">
        <v>84</v>
      </c>
      <c r="O319" s="35">
        <v>66</v>
      </c>
      <c r="P319" s="35">
        <v>18</v>
      </c>
      <c r="Q319" s="94">
        <v>1</v>
      </c>
      <c r="R319" s="35">
        <v>33</v>
      </c>
      <c r="S319" s="35">
        <v>94</v>
      </c>
      <c r="T319" s="35">
        <v>-61</v>
      </c>
      <c r="U319" s="94"/>
      <c r="V319" s="35">
        <v>22</v>
      </c>
      <c r="W319" s="35">
        <v>0</v>
      </c>
      <c r="X319" s="35">
        <v>22</v>
      </c>
      <c r="Y319" s="94">
        <v>1</v>
      </c>
      <c r="Z319" s="35">
        <v>162</v>
      </c>
      <c r="AA319" s="35">
        <v>18</v>
      </c>
      <c r="AB319" s="35">
        <v>144</v>
      </c>
      <c r="AC319" s="95">
        <v>3</v>
      </c>
      <c r="AD319" s="35"/>
      <c r="AE319" s="35"/>
      <c r="AF319" s="34"/>
      <c r="AG319" s="96">
        <v>0</v>
      </c>
      <c r="AH319" s="76">
        <v>48</v>
      </c>
      <c r="AI319" s="95">
        <f>Q319+U319+Y319+AC319+AG319</f>
        <v>5</v>
      </c>
      <c r="AJ319" s="77">
        <f t="shared" si="24"/>
        <v>5065</v>
      </c>
    </row>
    <row r="320" spans="1:46" s="1" customFormat="1" ht="16.5" customHeight="1">
      <c r="A320" s="3">
        <v>313</v>
      </c>
      <c r="B320" s="29" t="s">
        <v>496</v>
      </c>
      <c r="C320" s="38" t="str">
        <f>"8714100476291"</f>
        <v>8714100476291</v>
      </c>
      <c r="D320" s="9">
        <v>67209681</v>
      </c>
      <c r="E320" s="8" t="s">
        <v>11</v>
      </c>
      <c r="F320" s="9" t="s">
        <v>1</v>
      </c>
      <c r="G320" s="10" t="s">
        <v>534</v>
      </c>
      <c r="H320" s="8">
        <v>135</v>
      </c>
      <c r="I320" s="9" t="s">
        <v>3</v>
      </c>
      <c r="J320" s="9">
        <v>48</v>
      </c>
      <c r="K320" s="69">
        <v>21.104166666666668</v>
      </c>
      <c r="L320" s="70"/>
      <c r="M320" s="69">
        <f>J320*K320</f>
        <v>1013</v>
      </c>
      <c r="N320" s="35">
        <v>43</v>
      </c>
      <c r="O320" s="35">
        <v>46</v>
      </c>
      <c r="P320" s="35">
        <v>-3</v>
      </c>
      <c r="Q320" s="94">
        <v>1</v>
      </c>
      <c r="R320" s="35">
        <v>11</v>
      </c>
      <c r="S320" s="35">
        <v>28</v>
      </c>
      <c r="T320" s="35">
        <v>-17</v>
      </c>
      <c r="U320" s="94"/>
      <c r="V320" s="35"/>
      <c r="W320" s="35">
        <v>0</v>
      </c>
      <c r="X320" s="35">
        <v>0</v>
      </c>
      <c r="Y320" s="94"/>
      <c r="Z320" s="35">
        <v>16</v>
      </c>
      <c r="AA320" s="35">
        <v>32</v>
      </c>
      <c r="AB320" s="35">
        <v>-16</v>
      </c>
      <c r="AC320" s="95"/>
      <c r="AD320" s="35"/>
      <c r="AE320" s="35"/>
      <c r="AF320" s="34"/>
      <c r="AG320" s="96">
        <v>0</v>
      </c>
      <c r="AH320" s="76">
        <v>48</v>
      </c>
      <c r="AI320" s="95">
        <f>Q320+U320+Y320+AC320+AG320</f>
        <v>1</v>
      </c>
      <c r="AJ320" s="77">
        <f t="shared" si="24"/>
        <v>1013</v>
      </c>
      <c r="AK320" s="16"/>
      <c r="AL320" s="15"/>
      <c r="AM320" s="15"/>
      <c r="AN320" s="15"/>
      <c r="AO320" s="15"/>
      <c r="AP320" s="15"/>
      <c r="AQ320" s="15"/>
      <c r="AR320" s="15"/>
      <c r="AS320" s="15"/>
      <c r="AT320" s="15"/>
    </row>
    <row r="321" spans="1:46" s="1" customFormat="1" ht="16.5" customHeight="1">
      <c r="A321" s="3">
        <v>314</v>
      </c>
      <c r="B321" s="29" t="s">
        <v>496</v>
      </c>
      <c r="C321" s="6">
        <v>7501056349288</v>
      </c>
      <c r="D321" s="9">
        <v>84149217</v>
      </c>
      <c r="E321" s="8" t="s">
        <v>11</v>
      </c>
      <c r="F321" s="9" t="s">
        <v>1</v>
      </c>
      <c r="G321" s="10" t="s">
        <v>106</v>
      </c>
      <c r="H321" s="8">
        <v>135</v>
      </c>
      <c r="I321" s="9" t="s">
        <v>3</v>
      </c>
      <c r="J321" s="9">
        <v>48</v>
      </c>
      <c r="K321" s="69">
        <v>21.104166666666668</v>
      </c>
      <c r="L321" s="70"/>
      <c r="M321" s="69">
        <v>1013</v>
      </c>
      <c r="N321" s="35">
        <v>57</v>
      </c>
      <c r="O321" s="35">
        <v>0</v>
      </c>
      <c r="P321" s="35">
        <v>57</v>
      </c>
      <c r="Q321" s="94">
        <v>2</v>
      </c>
      <c r="R321" s="35">
        <v>57</v>
      </c>
      <c r="S321" s="35">
        <v>122</v>
      </c>
      <c r="T321" s="35">
        <v>-65</v>
      </c>
      <c r="U321" s="94"/>
      <c r="V321" s="35">
        <v>23</v>
      </c>
      <c r="W321" s="35">
        <v>0</v>
      </c>
      <c r="X321" s="35">
        <v>23</v>
      </c>
      <c r="Y321" s="94">
        <v>1</v>
      </c>
      <c r="Z321" s="35">
        <v>33</v>
      </c>
      <c r="AA321" s="35">
        <v>0</v>
      </c>
      <c r="AB321" s="35">
        <v>33</v>
      </c>
      <c r="AC321" s="95">
        <v>1</v>
      </c>
      <c r="AD321" s="35"/>
      <c r="AE321" s="35"/>
      <c r="AF321" s="34"/>
      <c r="AG321" s="96">
        <v>1</v>
      </c>
      <c r="AH321" s="76">
        <v>0</v>
      </c>
      <c r="AI321" s="95">
        <f>Q321+U321+Y321+AC321+AG321</f>
        <v>5</v>
      </c>
      <c r="AJ321" s="77">
        <f t="shared" si="24"/>
        <v>5065</v>
      </c>
      <c r="AK321" s="16"/>
      <c r="AL321" s="15"/>
      <c r="AM321" s="15"/>
      <c r="AN321" s="15"/>
      <c r="AO321" s="15"/>
      <c r="AP321" s="15"/>
      <c r="AQ321" s="15"/>
      <c r="AR321" s="15"/>
      <c r="AS321" s="15"/>
      <c r="AT321" s="15"/>
    </row>
    <row r="322" spans="1:46" s="2" customFormat="1" ht="16.5" customHeight="1">
      <c r="A322" s="3">
        <v>315</v>
      </c>
      <c r="B322" s="29" t="s">
        <v>496</v>
      </c>
      <c r="C322" s="38" t="str">
        <f>"7501056371838"</f>
        <v>7501056371838</v>
      </c>
      <c r="D322" s="9">
        <v>84149197</v>
      </c>
      <c r="E322" s="8" t="s">
        <v>11</v>
      </c>
      <c r="F322" s="9" t="s">
        <v>1</v>
      </c>
      <c r="G322" s="10" t="s">
        <v>529</v>
      </c>
      <c r="H322" s="8">
        <v>400</v>
      </c>
      <c r="I322" s="9" t="s">
        <v>3</v>
      </c>
      <c r="J322" s="9">
        <v>12</v>
      </c>
      <c r="K322" s="69">
        <v>55.083333333333336</v>
      </c>
      <c r="L322" s="70"/>
      <c r="M322" s="69">
        <f>J322*K322</f>
        <v>661</v>
      </c>
      <c r="N322" s="35"/>
      <c r="O322" s="35">
        <v>24</v>
      </c>
      <c r="P322" s="35">
        <v>-24</v>
      </c>
      <c r="Q322" s="94"/>
      <c r="R322" s="35">
        <v>11</v>
      </c>
      <c r="S322" s="35">
        <v>7</v>
      </c>
      <c r="T322" s="35">
        <v>4</v>
      </c>
      <c r="U322" s="95">
        <v>1</v>
      </c>
      <c r="V322" s="35">
        <v>4</v>
      </c>
      <c r="W322" s="35">
        <v>11</v>
      </c>
      <c r="X322" s="35">
        <v>-7</v>
      </c>
      <c r="Y322" s="94"/>
      <c r="Z322" s="35">
        <v>2</v>
      </c>
      <c r="AA322" s="35">
        <v>10</v>
      </c>
      <c r="AB322" s="35">
        <v>-8</v>
      </c>
      <c r="AC322" s="95">
        <v>1</v>
      </c>
      <c r="AD322" s="35"/>
      <c r="AE322" s="35"/>
      <c r="AF322" s="34"/>
      <c r="AG322" s="96">
        <v>0</v>
      </c>
      <c r="AH322" s="76">
        <v>12</v>
      </c>
      <c r="AI322" s="95">
        <f>Q322+U322+Y322+AC322+AG322</f>
        <v>2</v>
      </c>
      <c r="AJ322" s="77">
        <f t="shared" si="24"/>
        <v>1322</v>
      </c>
      <c r="AK322" s="16"/>
      <c r="AL322" s="15"/>
      <c r="AM322" s="15"/>
      <c r="AN322" s="15"/>
      <c r="AO322" s="15"/>
      <c r="AP322" s="15"/>
      <c r="AQ322" s="15"/>
      <c r="AR322" s="1"/>
      <c r="AS322" s="1"/>
      <c r="AT322" s="15"/>
    </row>
    <row r="323" spans="1:46" s="1" customFormat="1" ht="16.5" customHeight="1">
      <c r="A323" s="3">
        <v>316</v>
      </c>
      <c r="B323" s="29" t="s">
        <v>496</v>
      </c>
      <c r="C323" s="6">
        <v>7501056370947</v>
      </c>
      <c r="D323" s="9">
        <v>84149195</v>
      </c>
      <c r="E323" s="8" t="s">
        <v>11</v>
      </c>
      <c r="F323" s="9" t="s">
        <v>1</v>
      </c>
      <c r="G323" s="10" t="s">
        <v>118</v>
      </c>
      <c r="H323" s="8">
        <v>400</v>
      </c>
      <c r="I323" s="9" t="s">
        <v>3</v>
      </c>
      <c r="J323" s="9">
        <v>12</v>
      </c>
      <c r="K323" s="69">
        <v>55.083333333333336</v>
      </c>
      <c r="L323" s="70"/>
      <c r="M323" s="69">
        <v>661</v>
      </c>
      <c r="N323" s="35">
        <v>52</v>
      </c>
      <c r="O323" s="35">
        <v>6</v>
      </c>
      <c r="P323" s="35">
        <v>46</v>
      </c>
      <c r="Q323" s="94">
        <f>P323/J323</f>
        <v>3.8333333333333335</v>
      </c>
      <c r="R323" s="35">
        <v>12</v>
      </c>
      <c r="S323" s="35">
        <v>37</v>
      </c>
      <c r="T323" s="35">
        <v>-25</v>
      </c>
      <c r="U323" s="94"/>
      <c r="V323" s="35">
        <v>17</v>
      </c>
      <c r="W323" s="35">
        <v>9</v>
      </c>
      <c r="X323" s="35">
        <v>8</v>
      </c>
      <c r="Y323" s="94">
        <v>1</v>
      </c>
      <c r="Z323" s="35">
        <v>66</v>
      </c>
      <c r="AA323" s="35">
        <v>0</v>
      </c>
      <c r="AB323" s="35">
        <v>66</v>
      </c>
      <c r="AC323" s="95">
        <v>6</v>
      </c>
      <c r="AD323" s="35"/>
      <c r="AE323" s="35"/>
      <c r="AF323" s="34"/>
      <c r="AG323" s="96">
        <v>0</v>
      </c>
      <c r="AH323" s="76">
        <v>12</v>
      </c>
      <c r="AI323" s="95">
        <f>Q323+U323+Y323+AC323+AG323</f>
        <v>10.833333333333334</v>
      </c>
      <c r="AJ323" s="77">
        <f t="shared" si="24"/>
        <v>7160.8333333333339</v>
      </c>
      <c r="AK323" s="16"/>
      <c r="AL323" s="15"/>
      <c r="AM323" s="15"/>
      <c r="AN323" s="15"/>
      <c r="AO323" s="15"/>
      <c r="AP323" s="15"/>
      <c r="AQ323" s="15"/>
      <c r="AR323" s="15"/>
      <c r="AS323" s="15"/>
      <c r="AT323" s="15"/>
    </row>
    <row r="324" spans="1:46" s="1" customFormat="1" ht="16.5" hidden="1" customHeight="1">
      <c r="A324" s="3">
        <v>317</v>
      </c>
      <c r="B324" s="29" t="s">
        <v>520</v>
      </c>
      <c r="C324" s="22" t="s">
        <v>237</v>
      </c>
      <c r="D324" s="23"/>
      <c r="E324" s="23"/>
      <c r="F324" s="23"/>
      <c r="G324" s="24"/>
      <c r="H324" s="23"/>
      <c r="I324" s="23"/>
      <c r="J324" s="34" t="s">
        <v>520</v>
      </c>
      <c r="K324" s="34" t="s">
        <v>520</v>
      </c>
      <c r="L324" s="70"/>
      <c r="M324" s="34" t="s">
        <v>520</v>
      </c>
      <c r="N324" s="34"/>
      <c r="O324" s="34"/>
      <c r="P324" s="34"/>
      <c r="Q324" s="83"/>
      <c r="R324" s="35"/>
      <c r="S324" s="35"/>
      <c r="T324" s="35"/>
      <c r="U324" s="83"/>
      <c r="V324" s="35"/>
      <c r="W324" s="35"/>
      <c r="X324" s="35"/>
      <c r="Y324" s="83"/>
      <c r="Z324" s="35"/>
      <c r="AA324" s="35"/>
      <c r="AB324" s="35"/>
      <c r="AC324" s="83"/>
      <c r="AD324" s="39"/>
      <c r="AE324" s="39"/>
      <c r="AF324" s="39"/>
      <c r="AG324" s="83"/>
      <c r="AH324" s="39"/>
      <c r="AI324" s="83"/>
      <c r="AJ324" s="77" t="s">
        <v>520</v>
      </c>
      <c r="AK324" s="16"/>
      <c r="AL324" s="15"/>
      <c r="AM324" s="15"/>
      <c r="AN324" s="15"/>
      <c r="AO324" s="15"/>
      <c r="AP324" s="15"/>
      <c r="AQ324" s="15"/>
      <c r="AR324" s="15"/>
      <c r="AS324" s="15"/>
      <c r="AT324" s="15"/>
    </row>
    <row r="325" spans="1:46" s="1" customFormat="1" ht="16.5" customHeight="1">
      <c r="A325" s="3">
        <v>318</v>
      </c>
      <c r="B325" s="29" t="s">
        <v>496</v>
      </c>
      <c r="C325" s="6" t="s">
        <v>383</v>
      </c>
      <c r="D325" s="9">
        <v>84160329</v>
      </c>
      <c r="E325" s="8" t="s">
        <v>237</v>
      </c>
      <c r="F325" s="9" t="s">
        <v>1</v>
      </c>
      <c r="G325" s="10" t="s">
        <v>384</v>
      </c>
      <c r="H325" s="8">
        <v>100</v>
      </c>
      <c r="I325" s="9" t="s">
        <v>3</v>
      </c>
      <c r="J325" s="9">
        <v>96</v>
      </c>
      <c r="K325" s="69">
        <v>8.8125</v>
      </c>
      <c r="L325" s="70"/>
      <c r="M325" s="69">
        <f t="shared" ref="M325:M331" si="25">+K325*J325</f>
        <v>846</v>
      </c>
      <c r="N325" s="35">
        <v>364</v>
      </c>
      <c r="O325" s="35">
        <v>40</v>
      </c>
      <c r="P325" s="35">
        <v>324</v>
      </c>
      <c r="Q325" s="94">
        <v>4</v>
      </c>
      <c r="R325" s="35">
        <v>199</v>
      </c>
      <c r="S325" s="35">
        <v>188</v>
      </c>
      <c r="T325" s="35">
        <v>11</v>
      </c>
      <c r="U325" s="95">
        <v>1</v>
      </c>
      <c r="V325" s="35">
        <v>194</v>
      </c>
      <c r="W325" s="35">
        <v>148</v>
      </c>
      <c r="X325" s="35">
        <v>46</v>
      </c>
      <c r="Y325" s="94">
        <v>1</v>
      </c>
      <c r="Z325" s="35">
        <v>393</v>
      </c>
      <c r="AA325" s="35">
        <v>45</v>
      </c>
      <c r="AB325" s="35">
        <v>348</v>
      </c>
      <c r="AC325" s="95">
        <v>4</v>
      </c>
      <c r="AD325" s="35"/>
      <c r="AE325" s="35"/>
      <c r="AF325" s="34"/>
      <c r="AG325" s="96">
        <v>2</v>
      </c>
      <c r="AH325" s="35">
        <v>0</v>
      </c>
      <c r="AI325" s="95">
        <f t="shared" ref="AI325:AI332" si="26">Q325+U325+Y325+AC325+AG325</f>
        <v>12</v>
      </c>
      <c r="AJ325" s="77">
        <f t="shared" ref="AJ325:AJ331" si="27">AI325*M325</f>
        <v>10152</v>
      </c>
      <c r="AK325" s="16"/>
      <c r="AL325" s="15"/>
      <c r="AM325" s="15"/>
      <c r="AN325" s="15"/>
      <c r="AO325" s="15"/>
      <c r="AP325" s="15"/>
      <c r="AQ325" s="15"/>
      <c r="AR325" s="15"/>
      <c r="AS325" s="15"/>
      <c r="AT325" s="15"/>
    </row>
    <row r="326" spans="1:46" s="1" customFormat="1" ht="16.5" customHeight="1">
      <c r="A326" s="3">
        <v>319</v>
      </c>
      <c r="B326" s="29" t="s">
        <v>496</v>
      </c>
      <c r="C326" s="6" t="s">
        <v>385</v>
      </c>
      <c r="D326" s="9">
        <v>84160368</v>
      </c>
      <c r="E326" s="8" t="s">
        <v>237</v>
      </c>
      <c r="F326" s="9" t="s">
        <v>1</v>
      </c>
      <c r="G326" s="10" t="s">
        <v>386</v>
      </c>
      <c r="H326" s="8">
        <v>150</v>
      </c>
      <c r="I326" s="9" t="s">
        <v>3</v>
      </c>
      <c r="J326" s="9">
        <v>72</v>
      </c>
      <c r="K326" s="69">
        <v>11.277777777777001</v>
      </c>
      <c r="L326" s="70"/>
      <c r="M326" s="69">
        <f t="shared" si="25"/>
        <v>811.99999999994407</v>
      </c>
      <c r="N326" s="35">
        <v>298</v>
      </c>
      <c r="O326" s="35">
        <v>62</v>
      </c>
      <c r="P326" s="35">
        <v>236</v>
      </c>
      <c r="Q326" s="94">
        <v>4</v>
      </c>
      <c r="R326" s="35">
        <v>422</v>
      </c>
      <c r="S326" s="35">
        <v>194</v>
      </c>
      <c r="T326" s="35">
        <v>228</v>
      </c>
      <c r="U326" s="95">
        <v>4</v>
      </c>
      <c r="V326" s="35">
        <v>217</v>
      </c>
      <c r="W326" s="35">
        <v>0</v>
      </c>
      <c r="X326" s="35">
        <v>217</v>
      </c>
      <c r="Y326" s="94">
        <v>3</v>
      </c>
      <c r="Z326" s="35">
        <v>261</v>
      </c>
      <c r="AA326" s="35">
        <v>27</v>
      </c>
      <c r="AB326" s="35">
        <v>234</v>
      </c>
      <c r="AC326" s="95">
        <v>4</v>
      </c>
      <c r="AD326" s="35"/>
      <c r="AE326" s="35"/>
      <c r="AF326" s="34"/>
      <c r="AG326" s="96">
        <v>0</v>
      </c>
      <c r="AH326" s="76">
        <v>144</v>
      </c>
      <c r="AI326" s="95">
        <f t="shared" si="26"/>
        <v>15</v>
      </c>
      <c r="AJ326" s="77">
        <f t="shared" si="27"/>
        <v>12179.999999999161</v>
      </c>
      <c r="AK326" s="16"/>
      <c r="AL326" s="15"/>
      <c r="AM326" s="15"/>
      <c r="AN326" s="15"/>
      <c r="AO326" s="15"/>
      <c r="AP326" s="15"/>
      <c r="AQ326" s="15"/>
      <c r="AR326" s="15"/>
      <c r="AS326" s="15"/>
      <c r="AT326" s="15"/>
    </row>
    <row r="327" spans="1:46" s="1" customFormat="1" ht="16.5" customHeight="1">
      <c r="A327" s="3">
        <v>320</v>
      </c>
      <c r="B327" s="29" t="s">
        <v>496</v>
      </c>
      <c r="C327" s="6" t="s">
        <v>238</v>
      </c>
      <c r="D327" s="9">
        <v>67140211</v>
      </c>
      <c r="E327" s="8" t="s">
        <v>237</v>
      </c>
      <c r="F327" s="9" t="s">
        <v>1</v>
      </c>
      <c r="G327" s="10" t="s">
        <v>239</v>
      </c>
      <c r="H327" s="8">
        <v>150</v>
      </c>
      <c r="I327" s="9" t="s">
        <v>3</v>
      </c>
      <c r="J327" s="9">
        <v>72</v>
      </c>
      <c r="K327" s="69">
        <v>11.277777777777001</v>
      </c>
      <c r="L327" s="70"/>
      <c r="M327" s="69">
        <f t="shared" si="25"/>
        <v>811.99999999994407</v>
      </c>
      <c r="N327" s="35">
        <v>57</v>
      </c>
      <c r="O327" s="35">
        <v>47</v>
      </c>
      <c r="P327" s="35">
        <v>10</v>
      </c>
      <c r="Q327" s="94">
        <v>1</v>
      </c>
      <c r="R327" s="35">
        <v>58</v>
      </c>
      <c r="S327" s="35">
        <v>124</v>
      </c>
      <c r="T327" s="35">
        <v>-66</v>
      </c>
      <c r="U327" s="94"/>
      <c r="V327" s="35">
        <v>61</v>
      </c>
      <c r="W327" s="35">
        <v>93</v>
      </c>
      <c r="X327" s="35">
        <v>-32</v>
      </c>
      <c r="Y327" s="94"/>
      <c r="Z327" s="35">
        <v>52</v>
      </c>
      <c r="AA327" s="35">
        <v>126</v>
      </c>
      <c r="AB327" s="35">
        <v>-74</v>
      </c>
      <c r="AC327" s="95"/>
      <c r="AD327" s="35"/>
      <c r="AE327" s="35"/>
      <c r="AF327" s="34"/>
      <c r="AG327" s="96">
        <v>1</v>
      </c>
      <c r="AH327" s="76">
        <v>72</v>
      </c>
      <c r="AI327" s="95">
        <f t="shared" si="26"/>
        <v>2</v>
      </c>
      <c r="AJ327" s="77">
        <f t="shared" si="27"/>
        <v>1623.9999999998881</v>
      </c>
      <c r="AK327" s="16"/>
      <c r="AL327" s="15"/>
      <c r="AM327" s="15"/>
      <c r="AN327" s="15"/>
      <c r="AO327" s="15"/>
      <c r="AP327" s="15"/>
      <c r="AQ327" s="15"/>
      <c r="AR327" s="15"/>
      <c r="AS327" s="15"/>
      <c r="AT327" s="15"/>
    </row>
    <row r="328" spans="1:46" s="1" customFormat="1" ht="16.5" customHeight="1">
      <c r="A328" s="3">
        <v>321</v>
      </c>
      <c r="B328" s="29" t="s">
        <v>496</v>
      </c>
      <c r="C328" s="6" t="s">
        <v>389</v>
      </c>
      <c r="D328" s="9">
        <v>67249057</v>
      </c>
      <c r="E328" s="8" t="s">
        <v>237</v>
      </c>
      <c r="F328" s="9" t="s">
        <v>1</v>
      </c>
      <c r="G328" s="10" t="s">
        <v>390</v>
      </c>
      <c r="H328" s="8">
        <v>150</v>
      </c>
      <c r="I328" s="9" t="s">
        <v>3</v>
      </c>
      <c r="J328" s="9">
        <v>72</v>
      </c>
      <c r="K328" s="69">
        <v>11.277777777777001</v>
      </c>
      <c r="L328" s="70"/>
      <c r="M328" s="69">
        <f t="shared" si="25"/>
        <v>811.99999999994407</v>
      </c>
      <c r="N328" s="35">
        <v>112</v>
      </c>
      <c r="O328" s="35">
        <v>128</v>
      </c>
      <c r="P328" s="35">
        <v>-16</v>
      </c>
      <c r="Q328" s="94"/>
      <c r="R328" s="35">
        <v>119</v>
      </c>
      <c r="S328" s="35">
        <v>3</v>
      </c>
      <c r="T328" s="35">
        <v>116</v>
      </c>
      <c r="U328" s="95">
        <v>2</v>
      </c>
      <c r="V328" s="35">
        <v>181</v>
      </c>
      <c r="W328" s="35">
        <v>35</v>
      </c>
      <c r="X328" s="35">
        <v>146</v>
      </c>
      <c r="Y328" s="94">
        <v>2</v>
      </c>
      <c r="Z328" s="35">
        <v>251</v>
      </c>
      <c r="AA328" s="35">
        <v>43</v>
      </c>
      <c r="AB328" s="35">
        <v>208</v>
      </c>
      <c r="AC328" s="95">
        <v>3</v>
      </c>
      <c r="AD328" s="35"/>
      <c r="AE328" s="35"/>
      <c r="AF328" s="34"/>
      <c r="AG328" s="96">
        <v>1</v>
      </c>
      <c r="AH328" s="76">
        <v>72</v>
      </c>
      <c r="AI328" s="95">
        <f t="shared" si="26"/>
        <v>8</v>
      </c>
      <c r="AJ328" s="77">
        <f t="shared" si="27"/>
        <v>6495.9999999995525</v>
      </c>
      <c r="AK328" s="16"/>
      <c r="AL328" s="15"/>
      <c r="AM328" s="15"/>
      <c r="AN328" s="15"/>
      <c r="AO328" s="15"/>
      <c r="AP328" s="15"/>
      <c r="AQ328" s="15"/>
      <c r="AR328" s="15"/>
      <c r="AS328" s="15"/>
      <c r="AT328" s="15"/>
    </row>
    <row r="329" spans="1:46" s="1" customFormat="1" ht="16.5" customHeight="1">
      <c r="A329" s="3">
        <v>322</v>
      </c>
      <c r="B329" s="29" t="s">
        <v>496</v>
      </c>
      <c r="C329" s="6" t="s">
        <v>387</v>
      </c>
      <c r="D329" s="9">
        <v>84160370</v>
      </c>
      <c r="E329" s="8" t="s">
        <v>237</v>
      </c>
      <c r="F329" s="9" t="s">
        <v>1</v>
      </c>
      <c r="G329" s="10" t="s">
        <v>388</v>
      </c>
      <c r="H329" s="8">
        <v>150</v>
      </c>
      <c r="I329" s="9" t="s">
        <v>3</v>
      </c>
      <c r="J329" s="9">
        <v>72</v>
      </c>
      <c r="K329" s="69">
        <v>11.277777777777001</v>
      </c>
      <c r="L329" s="70"/>
      <c r="M329" s="71">
        <f t="shared" si="25"/>
        <v>811.99999999994407</v>
      </c>
      <c r="N329" s="35">
        <v>108</v>
      </c>
      <c r="O329" s="35">
        <v>69</v>
      </c>
      <c r="P329" s="35">
        <v>39</v>
      </c>
      <c r="Q329" s="94">
        <f>P329/J329</f>
        <v>0.54166666666666663</v>
      </c>
      <c r="R329" s="35">
        <v>46</v>
      </c>
      <c r="S329" s="35">
        <v>139</v>
      </c>
      <c r="T329" s="35">
        <v>-93</v>
      </c>
      <c r="U329" s="94"/>
      <c r="V329" s="35">
        <v>114</v>
      </c>
      <c r="W329" s="35">
        <v>59</v>
      </c>
      <c r="X329" s="35">
        <v>55</v>
      </c>
      <c r="Y329" s="94">
        <v>1</v>
      </c>
      <c r="Z329" s="35">
        <v>126</v>
      </c>
      <c r="AA329" s="35">
        <v>83</v>
      </c>
      <c r="AB329" s="35">
        <v>43</v>
      </c>
      <c r="AC329" s="95">
        <v>1</v>
      </c>
      <c r="AD329" s="35"/>
      <c r="AE329" s="35"/>
      <c r="AF329" s="34"/>
      <c r="AG329" s="96">
        <v>1</v>
      </c>
      <c r="AH329" s="76">
        <v>72</v>
      </c>
      <c r="AI329" s="95">
        <f t="shared" si="26"/>
        <v>3.5416666666666665</v>
      </c>
      <c r="AJ329" s="77">
        <f t="shared" si="27"/>
        <v>2875.8333333331352</v>
      </c>
      <c r="AK329" s="16"/>
      <c r="AL329" s="15"/>
      <c r="AM329" s="15"/>
      <c r="AN329" s="15"/>
      <c r="AO329" s="15"/>
      <c r="AP329" s="15"/>
      <c r="AQ329" s="15"/>
      <c r="AR329" s="15"/>
      <c r="AS329" s="15"/>
      <c r="AT329" s="15"/>
    </row>
    <row r="330" spans="1:46" s="1" customFormat="1" ht="16.5" customHeight="1">
      <c r="A330" s="3">
        <v>323</v>
      </c>
      <c r="B330" s="29" t="s">
        <v>496</v>
      </c>
      <c r="C330" s="6" t="s">
        <v>391</v>
      </c>
      <c r="D330" s="9">
        <v>84160415</v>
      </c>
      <c r="E330" s="8" t="s">
        <v>237</v>
      </c>
      <c r="F330" s="9" t="s">
        <v>1</v>
      </c>
      <c r="G330" s="10" t="s">
        <v>392</v>
      </c>
      <c r="H330" s="8">
        <v>150</v>
      </c>
      <c r="I330" s="9" t="s">
        <v>3</v>
      </c>
      <c r="J330" s="9">
        <v>72</v>
      </c>
      <c r="K330" s="69">
        <v>11.277777777777001</v>
      </c>
      <c r="L330" s="70"/>
      <c r="M330" s="71">
        <f t="shared" si="25"/>
        <v>811.99999999994407</v>
      </c>
      <c r="N330" s="35">
        <v>31</v>
      </c>
      <c r="O330" s="35">
        <v>49</v>
      </c>
      <c r="P330" s="35">
        <v>-18</v>
      </c>
      <c r="Q330" s="94"/>
      <c r="R330" s="35">
        <v>37</v>
      </c>
      <c r="S330" s="35">
        <v>133</v>
      </c>
      <c r="T330" s="35">
        <v>-96</v>
      </c>
      <c r="U330" s="94"/>
      <c r="V330" s="35">
        <v>53</v>
      </c>
      <c r="W330" s="35">
        <v>44</v>
      </c>
      <c r="X330" s="35">
        <v>9</v>
      </c>
      <c r="Y330" s="94">
        <v>1</v>
      </c>
      <c r="Z330" s="35">
        <v>135</v>
      </c>
      <c r="AA330" s="35">
        <v>80</v>
      </c>
      <c r="AB330" s="35">
        <v>55</v>
      </c>
      <c r="AC330" s="95">
        <v>1</v>
      </c>
      <c r="AD330" s="35"/>
      <c r="AE330" s="35"/>
      <c r="AF330" s="34"/>
      <c r="AG330" s="96">
        <v>1</v>
      </c>
      <c r="AH330" s="76">
        <v>72</v>
      </c>
      <c r="AI330" s="95">
        <f t="shared" si="26"/>
        <v>3</v>
      </c>
      <c r="AJ330" s="77">
        <f t="shared" si="27"/>
        <v>2435.9999999998322</v>
      </c>
      <c r="AK330" s="78"/>
      <c r="AL330" s="15"/>
      <c r="AM330" s="15"/>
      <c r="AN330" s="15"/>
      <c r="AO330" s="15"/>
      <c r="AP330" s="15"/>
      <c r="AQ330" s="15"/>
      <c r="AR330" s="15"/>
      <c r="AS330" s="15"/>
      <c r="AT330" s="15"/>
    </row>
    <row r="331" spans="1:46" s="1" customFormat="1" ht="16.5" customHeight="1">
      <c r="A331" s="3">
        <v>324</v>
      </c>
      <c r="B331" s="29" t="s">
        <v>496</v>
      </c>
      <c r="C331" s="6" t="s">
        <v>393</v>
      </c>
      <c r="D331" s="9">
        <v>84160259</v>
      </c>
      <c r="E331" s="8" t="s">
        <v>237</v>
      </c>
      <c r="F331" s="9" t="s">
        <v>1</v>
      </c>
      <c r="G331" s="10" t="s">
        <v>394</v>
      </c>
      <c r="H331" s="8">
        <v>100</v>
      </c>
      <c r="I331" s="9" t="s">
        <v>3</v>
      </c>
      <c r="J331" s="9">
        <v>32</v>
      </c>
      <c r="K331" s="69">
        <v>23.15625</v>
      </c>
      <c r="L331" s="70"/>
      <c r="M331" s="69">
        <f t="shared" si="25"/>
        <v>741</v>
      </c>
      <c r="N331" s="35">
        <v>32</v>
      </c>
      <c r="O331" s="35">
        <v>30</v>
      </c>
      <c r="P331" s="35">
        <v>2</v>
      </c>
      <c r="Q331" s="94">
        <v>1</v>
      </c>
      <c r="R331" s="35">
        <v>41</v>
      </c>
      <c r="S331" s="35">
        <v>42</v>
      </c>
      <c r="T331" s="35">
        <v>-1</v>
      </c>
      <c r="U331" s="95">
        <v>1</v>
      </c>
      <c r="V331" s="35">
        <v>9</v>
      </c>
      <c r="W331" s="35">
        <v>12</v>
      </c>
      <c r="X331" s="35">
        <v>-3</v>
      </c>
      <c r="Y331" s="94">
        <v>1</v>
      </c>
      <c r="Z331" s="35">
        <v>72</v>
      </c>
      <c r="AA331" s="35">
        <v>23</v>
      </c>
      <c r="AB331" s="35">
        <v>49</v>
      </c>
      <c r="AC331" s="95">
        <v>2</v>
      </c>
      <c r="AD331" s="35"/>
      <c r="AE331" s="35"/>
      <c r="AF331" s="34"/>
      <c r="AG331" s="96">
        <v>1</v>
      </c>
      <c r="AH331" s="76">
        <v>32</v>
      </c>
      <c r="AI331" s="95">
        <f t="shared" si="26"/>
        <v>6</v>
      </c>
      <c r="AJ331" s="77">
        <f t="shared" si="27"/>
        <v>4446</v>
      </c>
      <c r="AK331" s="16"/>
      <c r="AO331" s="15"/>
      <c r="AP331" s="15"/>
      <c r="AQ331" s="15"/>
      <c r="AR331" s="15"/>
      <c r="AS331" s="15"/>
      <c r="AT331" s="15"/>
    </row>
    <row r="332" spans="1:46" s="4" customFormat="1" ht="16.5" customHeight="1">
      <c r="A332" s="3">
        <v>325</v>
      </c>
      <c r="B332" s="29" t="s">
        <v>496</v>
      </c>
      <c r="C332" s="6">
        <v>7506306238428</v>
      </c>
      <c r="D332" s="9"/>
      <c r="E332" s="8"/>
      <c r="F332" s="9"/>
      <c r="G332" s="10" t="s">
        <v>554</v>
      </c>
      <c r="H332" s="8"/>
      <c r="I332" s="9"/>
      <c r="J332" s="9">
        <v>72</v>
      </c>
      <c r="K332" s="69"/>
      <c r="L332" s="70"/>
      <c r="M332" s="69"/>
      <c r="N332" s="35">
        <v>195</v>
      </c>
      <c r="O332" s="35">
        <v>25</v>
      </c>
      <c r="P332" s="35">
        <v>170</v>
      </c>
      <c r="Q332" s="94">
        <v>3</v>
      </c>
      <c r="R332" s="35">
        <v>47</v>
      </c>
      <c r="S332" s="35">
        <v>223</v>
      </c>
      <c r="T332" s="35">
        <v>-176</v>
      </c>
      <c r="U332" s="94"/>
      <c r="V332" s="35">
        <v>118</v>
      </c>
      <c r="W332" s="35">
        <v>39</v>
      </c>
      <c r="X332" s="35">
        <v>79</v>
      </c>
      <c r="Y332" s="94">
        <v>2</v>
      </c>
      <c r="Z332" s="35">
        <v>139</v>
      </c>
      <c r="AA332" s="35">
        <v>5</v>
      </c>
      <c r="AB332" s="35">
        <v>134</v>
      </c>
      <c r="AC332" s="95">
        <v>2</v>
      </c>
      <c r="AD332" s="35"/>
      <c r="AE332" s="35"/>
      <c r="AF332" s="34"/>
      <c r="AG332" s="96">
        <v>2</v>
      </c>
      <c r="AH332" s="76">
        <v>0</v>
      </c>
      <c r="AI332" s="95">
        <f t="shared" si="26"/>
        <v>9</v>
      </c>
      <c r="AJ332" s="77">
        <v>0</v>
      </c>
      <c r="AK332" s="16"/>
      <c r="AL332" s="15"/>
      <c r="AM332" s="15"/>
      <c r="AN332" s="15"/>
      <c r="AO332" s="15"/>
      <c r="AP332" s="15"/>
      <c r="AQ332" s="15"/>
      <c r="AR332" s="15"/>
      <c r="AS332" s="15"/>
      <c r="AT332" s="15"/>
    </row>
    <row r="333" spans="1:46" s="1" customFormat="1" ht="16.5" hidden="1" customHeight="1">
      <c r="A333" s="3">
        <v>326</v>
      </c>
      <c r="B333" s="29"/>
      <c r="C333" s="22" t="s">
        <v>395</v>
      </c>
      <c r="D333" s="23"/>
      <c r="E333" s="23"/>
      <c r="F333" s="23"/>
      <c r="G333" s="24"/>
      <c r="H333" s="23"/>
      <c r="I333" s="23"/>
      <c r="J333" s="34" t="s">
        <v>520</v>
      </c>
      <c r="K333" s="34" t="s">
        <v>520</v>
      </c>
      <c r="L333" s="70"/>
      <c r="M333" s="34" t="s">
        <v>520</v>
      </c>
      <c r="N333" s="34"/>
      <c r="O333" s="34"/>
      <c r="P333" s="34"/>
      <c r="Q333" s="83"/>
      <c r="R333" s="35"/>
      <c r="S333" s="35"/>
      <c r="T333" s="35"/>
      <c r="U333" s="83"/>
      <c r="V333" s="35"/>
      <c r="W333" s="35"/>
      <c r="X333" s="35"/>
      <c r="Y333" s="83"/>
      <c r="Z333" s="35"/>
      <c r="AA333" s="35"/>
      <c r="AB333" s="35"/>
      <c r="AC333" s="83"/>
      <c r="AD333" s="39"/>
      <c r="AE333" s="39"/>
      <c r="AF333" s="39"/>
      <c r="AG333" s="83"/>
      <c r="AH333" s="39"/>
      <c r="AI333" s="83"/>
      <c r="AJ333" s="77" t="s">
        <v>520</v>
      </c>
      <c r="AK333" s="16" t="s">
        <v>520</v>
      </c>
      <c r="AL333" s="15"/>
      <c r="AM333" s="15"/>
      <c r="AN333" s="15"/>
      <c r="AO333" s="15"/>
      <c r="AP333" s="15"/>
      <c r="AQ333" s="15"/>
      <c r="AR333" s="15"/>
      <c r="AS333" s="15"/>
      <c r="AT333" s="15"/>
    </row>
    <row r="334" spans="1:46" s="1" customFormat="1" ht="16.5" hidden="1" customHeight="1">
      <c r="A334" s="3">
        <v>327</v>
      </c>
      <c r="B334" s="29" t="s">
        <v>496</v>
      </c>
      <c r="C334" s="6">
        <v>7506306238800</v>
      </c>
      <c r="D334" s="9">
        <v>67811507</v>
      </c>
      <c r="E334" s="8" t="s">
        <v>395</v>
      </c>
      <c r="F334" s="9" t="s">
        <v>1</v>
      </c>
      <c r="G334" s="10" t="s">
        <v>473</v>
      </c>
      <c r="H334" s="8">
        <v>100</v>
      </c>
      <c r="I334" s="9" t="s">
        <v>3</v>
      </c>
      <c r="J334" s="9">
        <v>24</v>
      </c>
      <c r="K334" s="69">
        <v>33.6</v>
      </c>
      <c r="L334" s="70"/>
      <c r="M334" s="69">
        <v>806</v>
      </c>
      <c r="N334" s="35">
        <v>4</v>
      </c>
      <c r="O334" s="35">
        <v>82</v>
      </c>
      <c r="P334" s="35">
        <v>-78</v>
      </c>
      <c r="Q334" s="82"/>
      <c r="R334" s="35">
        <v>11</v>
      </c>
      <c r="S334" s="35">
        <v>85</v>
      </c>
      <c r="T334" s="35">
        <v>-74</v>
      </c>
      <c r="U334" s="82"/>
      <c r="V334" s="35"/>
      <c r="W334" s="35">
        <v>0</v>
      </c>
      <c r="X334" s="35">
        <v>0</v>
      </c>
      <c r="Y334" s="82"/>
      <c r="Z334" s="35">
        <v>11</v>
      </c>
      <c r="AA334" s="35">
        <v>25</v>
      </c>
      <c r="AB334" s="35">
        <v>-14</v>
      </c>
      <c r="AC334" s="83"/>
      <c r="AD334" s="35"/>
      <c r="AE334" s="35"/>
      <c r="AF334" s="34"/>
      <c r="AG334" s="86">
        <v>0</v>
      </c>
      <c r="AH334" s="76">
        <v>24</v>
      </c>
      <c r="AI334" s="83"/>
      <c r="AJ334" s="77">
        <f>AI334*M334</f>
        <v>0</v>
      </c>
      <c r="AK334" s="16"/>
      <c r="AP334" s="15"/>
      <c r="AQ334" s="15"/>
      <c r="AR334" s="15"/>
      <c r="AS334" s="15"/>
      <c r="AT334" s="15"/>
    </row>
    <row r="335" spans="1:46" s="1" customFormat="1" ht="16.5" hidden="1" customHeight="1">
      <c r="A335" s="3">
        <v>328</v>
      </c>
      <c r="B335" s="29" t="s">
        <v>496</v>
      </c>
      <c r="C335" s="6">
        <v>7506306238640</v>
      </c>
      <c r="D335" s="9">
        <v>67810418</v>
      </c>
      <c r="E335" s="8" t="s">
        <v>395</v>
      </c>
      <c r="F335" s="9" t="s">
        <v>1</v>
      </c>
      <c r="G335" s="10" t="s">
        <v>396</v>
      </c>
      <c r="H335" s="8">
        <v>150</v>
      </c>
      <c r="I335" s="9" t="s">
        <v>3</v>
      </c>
      <c r="J335" s="9">
        <v>72</v>
      </c>
      <c r="K335" s="69">
        <v>10.5</v>
      </c>
      <c r="L335" s="70"/>
      <c r="M335" s="69">
        <f>K335*J335</f>
        <v>756</v>
      </c>
      <c r="N335" s="35">
        <v>54</v>
      </c>
      <c r="O335" s="35">
        <v>298</v>
      </c>
      <c r="P335" s="35">
        <v>-244</v>
      </c>
      <c r="Q335" s="82"/>
      <c r="R335" s="35">
        <v>70</v>
      </c>
      <c r="S335" s="35">
        <v>129</v>
      </c>
      <c r="T335" s="35">
        <v>-59</v>
      </c>
      <c r="U335" s="82"/>
      <c r="V335" s="35">
        <v>47</v>
      </c>
      <c r="W335" s="35">
        <v>192</v>
      </c>
      <c r="X335" s="35">
        <v>-145</v>
      </c>
      <c r="Y335" s="82"/>
      <c r="Z335" s="35">
        <v>57</v>
      </c>
      <c r="AA335" s="35">
        <v>169</v>
      </c>
      <c r="AB335" s="35">
        <v>-112</v>
      </c>
      <c r="AC335" s="83"/>
      <c r="AD335" s="35"/>
      <c r="AE335" s="35"/>
      <c r="AF335" s="34"/>
      <c r="AG335" s="86">
        <v>0</v>
      </c>
      <c r="AH335" s="76">
        <v>144</v>
      </c>
      <c r="AI335" s="83"/>
      <c r="AJ335" s="77">
        <f>AI335*M335</f>
        <v>0</v>
      </c>
      <c r="AK335" s="16">
        <v>0</v>
      </c>
      <c r="AL335" s="15"/>
      <c r="AM335" s="15"/>
      <c r="AN335" s="15"/>
      <c r="AO335" s="15"/>
      <c r="AP335" s="15"/>
      <c r="AQ335" s="15"/>
      <c r="AR335" s="15"/>
      <c r="AS335" s="15"/>
      <c r="AT335" s="15"/>
    </row>
    <row r="336" spans="1:46" s="1" customFormat="1" ht="16.5" hidden="1" customHeight="1">
      <c r="A336" s="3">
        <v>329</v>
      </c>
      <c r="B336" s="29" t="s">
        <v>496</v>
      </c>
      <c r="C336" s="6">
        <v>7506306238671</v>
      </c>
      <c r="D336" s="9">
        <v>67810420</v>
      </c>
      <c r="E336" s="8" t="s">
        <v>395</v>
      </c>
      <c r="F336" s="9" t="s">
        <v>1</v>
      </c>
      <c r="G336" s="10" t="s">
        <v>398</v>
      </c>
      <c r="H336" s="8">
        <v>150</v>
      </c>
      <c r="I336" s="9" t="s">
        <v>3</v>
      </c>
      <c r="J336" s="9">
        <v>72</v>
      </c>
      <c r="K336" s="69">
        <v>10.5</v>
      </c>
      <c r="L336" s="70"/>
      <c r="M336" s="69">
        <f>K336*J336</f>
        <v>756</v>
      </c>
      <c r="N336" s="35">
        <v>27</v>
      </c>
      <c r="O336" s="35">
        <v>171</v>
      </c>
      <c r="P336" s="35">
        <v>-144</v>
      </c>
      <c r="Q336" s="82"/>
      <c r="R336" s="35">
        <v>73</v>
      </c>
      <c r="S336" s="35">
        <v>83</v>
      </c>
      <c r="T336" s="35">
        <v>-10</v>
      </c>
      <c r="U336" s="82"/>
      <c r="V336" s="35">
        <v>27</v>
      </c>
      <c r="W336" s="35">
        <v>234</v>
      </c>
      <c r="X336" s="35">
        <v>-207</v>
      </c>
      <c r="Y336" s="82"/>
      <c r="Z336" s="35">
        <v>63</v>
      </c>
      <c r="AA336" s="35">
        <v>185</v>
      </c>
      <c r="AB336" s="35">
        <v>-122</v>
      </c>
      <c r="AC336" s="83"/>
      <c r="AD336" s="35"/>
      <c r="AE336" s="35"/>
      <c r="AF336" s="34"/>
      <c r="AG336" s="86">
        <v>0</v>
      </c>
      <c r="AH336" s="76">
        <v>72</v>
      </c>
      <c r="AI336" s="83"/>
      <c r="AJ336" s="77">
        <f>AI336*M336</f>
        <v>0</v>
      </c>
      <c r="AK336" s="16"/>
      <c r="AL336" s="15"/>
      <c r="AM336" s="15"/>
      <c r="AN336" s="15"/>
      <c r="AO336" s="15"/>
      <c r="AP336" s="15"/>
      <c r="AQ336" s="15"/>
      <c r="AR336" s="15"/>
      <c r="AS336" s="15"/>
      <c r="AT336" s="15"/>
    </row>
    <row r="337" spans="1:46" s="1" customFormat="1" ht="16.5" customHeight="1">
      <c r="A337" s="3">
        <v>330</v>
      </c>
      <c r="B337" s="29" t="s">
        <v>496</v>
      </c>
      <c r="C337" s="6">
        <v>7506306238664</v>
      </c>
      <c r="D337" s="9">
        <v>67810419</v>
      </c>
      <c r="E337" s="8" t="s">
        <v>395</v>
      </c>
      <c r="F337" s="9" t="s">
        <v>1</v>
      </c>
      <c r="G337" s="10" t="s">
        <v>397</v>
      </c>
      <c r="H337" s="8">
        <v>150</v>
      </c>
      <c r="I337" s="9" t="s">
        <v>3</v>
      </c>
      <c r="J337" s="9">
        <v>72</v>
      </c>
      <c r="K337" s="69">
        <v>10.5</v>
      </c>
      <c r="L337" s="70"/>
      <c r="M337" s="69">
        <f>K337*J337</f>
        <v>756</v>
      </c>
      <c r="N337" s="35">
        <v>52</v>
      </c>
      <c r="O337" s="35">
        <v>95</v>
      </c>
      <c r="P337" s="35">
        <v>-43</v>
      </c>
      <c r="Q337" s="94"/>
      <c r="R337" s="35">
        <v>98</v>
      </c>
      <c r="S337" s="35">
        <v>65</v>
      </c>
      <c r="T337" s="35">
        <v>33</v>
      </c>
      <c r="U337" s="95">
        <v>1</v>
      </c>
      <c r="V337" s="35">
        <v>35</v>
      </c>
      <c r="W337" s="35">
        <v>235</v>
      </c>
      <c r="X337" s="35">
        <v>-200</v>
      </c>
      <c r="Y337" s="94"/>
      <c r="Z337" s="35">
        <v>50</v>
      </c>
      <c r="AA337" s="35">
        <v>166</v>
      </c>
      <c r="AB337" s="35">
        <v>-116</v>
      </c>
      <c r="AC337" s="95"/>
      <c r="AD337" s="35"/>
      <c r="AE337" s="35"/>
      <c r="AF337" s="34"/>
      <c r="AG337" s="96">
        <v>0</v>
      </c>
      <c r="AH337" s="76">
        <v>72</v>
      </c>
      <c r="AI337" s="95">
        <f>Q337+U337+Y337+AC337+AG337</f>
        <v>1</v>
      </c>
      <c r="AJ337" s="77">
        <f>AI337*M337</f>
        <v>756</v>
      </c>
      <c r="AK337" s="16"/>
      <c r="AL337" s="15"/>
      <c r="AM337" s="15"/>
      <c r="AN337" s="15"/>
      <c r="AO337" s="15"/>
      <c r="AP337" s="15"/>
      <c r="AQ337" s="15"/>
      <c r="AR337" s="15"/>
      <c r="AS337" s="15"/>
      <c r="AT337" s="15"/>
    </row>
    <row r="338" spans="1:46" s="1" customFormat="1" ht="16.5" customHeight="1">
      <c r="A338" s="3">
        <v>331</v>
      </c>
      <c r="B338" s="29" t="s">
        <v>496</v>
      </c>
      <c r="C338" s="6">
        <v>7506306238688</v>
      </c>
      <c r="D338" s="9">
        <v>67810417</v>
      </c>
      <c r="E338" s="8" t="s">
        <v>395</v>
      </c>
      <c r="F338" s="9" t="s">
        <v>1</v>
      </c>
      <c r="G338" s="10" t="s">
        <v>399</v>
      </c>
      <c r="H338" s="8">
        <v>150</v>
      </c>
      <c r="I338" s="9" t="s">
        <v>3</v>
      </c>
      <c r="J338" s="9">
        <v>72</v>
      </c>
      <c r="K338" s="69">
        <v>10.5</v>
      </c>
      <c r="L338" s="70"/>
      <c r="M338" s="69">
        <f>K338*J338</f>
        <v>756</v>
      </c>
      <c r="N338" s="35">
        <v>27</v>
      </c>
      <c r="O338" s="35">
        <v>242</v>
      </c>
      <c r="P338" s="35">
        <v>-215</v>
      </c>
      <c r="Q338" s="94"/>
      <c r="R338" s="35">
        <v>60</v>
      </c>
      <c r="S338" s="35">
        <v>40</v>
      </c>
      <c r="T338" s="35">
        <v>20</v>
      </c>
      <c r="U338" s="95">
        <v>2</v>
      </c>
      <c r="V338" s="35">
        <v>36</v>
      </c>
      <c r="W338" s="35">
        <v>206</v>
      </c>
      <c r="X338" s="35">
        <v>-170</v>
      </c>
      <c r="Y338" s="94"/>
      <c r="Z338" s="35">
        <v>24</v>
      </c>
      <c r="AA338" s="35">
        <v>127</v>
      </c>
      <c r="AB338" s="35">
        <v>-103</v>
      </c>
      <c r="AC338" s="95"/>
      <c r="AD338" s="35"/>
      <c r="AE338" s="35"/>
      <c r="AF338" s="34"/>
      <c r="AG338" s="96">
        <v>0</v>
      </c>
      <c r="AH338" s="76">
        <v>72</v>
      </c>
      <c r="AI338" s="95">
        <f>Q338+U338+Y338+AC338+AG338</f>
        <v>2</v>
      </c>
      <c r="AJ338" s="77">
        <f>AI338*M338</f>
        <v>1512</v>
      </c>
      <c r="AK338" s="16"/>
      <c r="AL338" s="15"/>
      <c r="AM338" s="15"/>
      <c r="AN338" s="15"/>
      <c r="AO338" s="15"/>
      <c r="AP338" s="15"/>
      <c r="AQ338" s="15"/>
      <c r="AR338" s="15"/>
      <c r="AS338" s="15"/>
      <c r="AT338" s="15"/>
    </row>
    <row r="339" spans="1:46" s="1" customFormat="1" ht="16.5" hidden="1" customHeight="1">
      <c r="A339" s="3">
        <v>332</v>
      </c>
      <c r="B339" s="29" t="s">
        <v>520</v>
      </c>
      <c r="C339" s="22" t="s">
        <v>127</v>
      </c>
      <c r="D339" s="23"/>
      <c r="E339" s="23"/>
      <c r="F339" s="23"/>
      <c r="G339" s="24"/>
      <c r="H339" s="23"/>
      <c r="I339" s="23"/>
      <c r="J339" s="34" t="s">
        <v>520</v>
      </c>
      <c r="K339" s="34" t="s">
        <v>520</v>
      </c>
      <c r="L339" s="70"/>
      <c r="M339" s="34" t="s">
        <v>520</v>
      </c>
      <c r="N339" s="34"/>
      <c r="O339" s="34"/>
      <c r="P339" s="34"/>
      <c r="Q339" s="83"/>
      <c r="R339" s="35"/>
      <c r="S339" s="35"/>
      <c r="T339" s="35"/>
      <c r="U339" s="83"/>
      <c r="V339" s="35"/>
      <c r="W339" s="35"/>
      <c r="X339" s="35"/>
      <c r="Y339" s="83"/>
      <c r="Z339" s="35"/>
      <c r="AA339" s="35"/>
      <c r="AB339" s="35"/>
      <c r="AC339" s="83"/>
      <c r="AD339" s="39"/>
      <c r="AE339" s="39"/>
      <c r="AF339" s="39"/>
      <c r="AG339" s="83"/>
      <c r="AH339" s="39"/>
      <c r="AI339" s="83"/>
      <c r="AJ339" s="77" t="s">
        <v>520</v>
      </c>
      <c r="AK339" s="16"/>
      <c r="AL339" s="15"/>
      <c r="AM339" s="15"/>
      <c r="AN339" s="15"/>
      <c r="AO339" s="15"/>
      <c r="AP339" s="15"/>
      <c r="AQ339" s="15"/>
      <c r="AR339" s="15"/>
      <c r="AS339" s="15"/>
      <c r="AT339" s="15"/>
    </row>
    <row r="340" spans="1:46" s="1" customFormat="1" ht="16.5" customHeight="1">
      <c r="A340" s="3">
        <v>333</v>
      </c>
      <c r="B340" s="29" t="s">
        <v>496</v>
      </c>
      <c r="C340" s="12">
        <v>7506306215627</v>
      </c>
      <c r="D340" s="45">
        <v>67746663</v>
      </c>
      <c r="E340" s="8" t="s">
        <v>127</v>
      </c>
      <c r="F340" s="9" t="s">
        <v>1</v>
      </c>
      <c r="G340" s="21" t="s">
        <v>331</v>
      </c>
      <c r="H340" s="37">
        <v>150</v>
      </c>
      <c r="I340" s="13" t="s">
        <v>40</v>
      </c>
      <c r="J340" s="13">
        <v>72</v>
      </c>
      <c r="K340" s="69">
        <v>8.5312000000000001</v>
      </c>
      <c r="L340" s="70"/>
      <c r="M340" s="69">
        <f>J340*K340</f>
        <v>614.24639999999999</v>
      </c>
      <c r="N340" s="35">
        <v>38</v>
      </c>
      <c r="O340" s="35">
        <v>187</v>
      </c>
      <c r="P340" s="35">
        <v>-149</v>
      </c>
      <c r="Q340" s="94"/>
      <c r="R340" s="35">
        <v>34</v>
      </c>
      <c r="S340" s="35">
        <v>122</v>
      </c>
      <c r="T340" s="35">
        <v>-88</v>
      </c>
      <c r="U340" s="94"/>
      <c r="V340" s="35">
        <v>97</v>
      </c>
      <c r="W340" s="35">
        <v>11</v>
      </c>
      <c r="X340" s="35">
        <v>86</v>
      </c>
      <c r="Y340" s="94">
        <v>2</v>
      </c>
      <c r="Z340" s="35">
        <v>105</v>
      </c>
      <c r="AA340" s="35">
        <v>79</v>
      </c>
      <c r="AB340" s="35">
        <v>26</v>
      </c>
      <c r="AC340" s="95">
        <v>1</v>
      </c>
      <c r="AD340" s="35"/>
      <c r="AE340" s="35"/>
      <c r="AF340" s="34"/>
      <c r="AG340" s="96">
        <v>0</v>
      </c>
      <c r="AH340" s="76">
        <v>72</v>
      </c>
      <c r="AI340" s="95">
        <f t="shared" ref="AI340:AI347" si="28">Q340+U340+Y340+AC340+AG340</f>
        <v>3</v>
      </c>
      <c r="AJ340" s="77">
        <f t="shared" ref="AJ340:AJ347" si="29">AI340*M340</f>
        <v>1842.7392</v>
      </c>
      <c r="AK340" s="16"/>
      <c r="AL340" s="15"/>
      <c r="AM340" s="15"/>
      <c r="AN340" s="15"/>
      <c r="AO340" s="15"/>
      <c r="AP340" s="15"/>
      <c r="AQ340" s="15"/>
      <c r="AR340" s="15"/>
      <c r="AS340" s="15"/>
      <c r="AT340" s="15"/>
    </row>
    <row r="341" spans="1:46" s="1" customFormat="1" ht="16.5" customHeight="1">
      <c r="A341" s="3">
        <v>334</v>
      </c>
      <c r="B341" s="29" t="s">
        <v>496</v>
      </c>
      <c r="C341" s="6" t="s">
        <v>289</v>
      </c>
      <c r="D341" s="9">
        <v>67407097</v>
      </c>
      <c r="E341" s="8" t="s">
        <v>127</v>
      </c>
      <c r="F341" s="9" t="s">
        <v>1</v>
      </c>
      <c r="G341" s="10" t="s">
        <v>290</v>
      </c>
      <c r="H341" s="8">
        <v>150</v>
      </c>
      <c r="I341" s="9" t="s">
        <v>40</v>
      </c>
      <c r="J341" s="9">
        <v>72</v>
      </c>
      <c r="K341" s="69">
        <v>8.5312000000000001</v>
      </c>
      <c r="L341" s="70"/>
      <c r="M341" s="69">
        <v>614</v>
      </c>
      <c r="N341" s="35">
        <v>64</v>
      </c>
      <c r="O341" s="35">
        <v>118</v>
      </c>
      <c r="P341" s="35">
        <v>-54</v>
      </c>
      <c r="Q341" s="94"/>
      <c r="R341" s="35">
        <v>57</v>
      </c>
      <c r="S341" s="35">
        <v>125</v>
      </c>
      <c r="T341" s="35">
        <v>-68</v>
      </c>
      <c r="U341" s="94"/>
      <c r="V341" s="35">
        <v>109</v>
      </c>
      <c r="W341" s="35">
        <v>20</v>
      </c>
      <c r="X341" s="35">
        <v>89</v>
      </c>
      <c r="Y341" s="94">
        <v>2</v>
      </c>
      <c r="Z341" s="35">
        <v>73</v>
      </c>
      <c r="AA341" s="35">
        <v>276</v>
      </c>
      <c r="AB341" s="35">
        <v>-203</v>
      </c>
      <c r="AC341" s="95"/>
      <c r="AD341" s="35"/>
      <c r="AE341" s="35"/>
      <c r="AF341" s="34"/>
      <c r="AG341" s="96">
        <v>0</v>
      </c>
      <c r="AH341" s="76">
        <v>72</v>
      </c>
      <c r="AI341" s="95">
        <f t="shared" si="28"/>
        <v>2</v>
      </c>
      <c r="AJ341" s="77">
        <f t="shared" si="29"/>
        <v>1228</v>
      </c>
      <c r="AK341" s="16"/>
      <c r="AL341" s="15"/>
      <c r="AM341" s="15"/>
      <c r="AN341" s="15"/>
      <c r="AO341" s="15"/>
    </row>
    <row r="342" spans="1:46" s="1" customFormat="1" ht="16.5" customHeight="1">
      <c r="A342" s="3">
        <v>335</v>
      </c>
      <c r="B342" s="29" t="s">
        <v>496</v>
      </c>
      <c r="C342" s="6" t="s">
        <v>285</v>
      </c>
      <c r="D342" s="9">
        <v>67407093</v>
      </c>
      <c r="E342" s="8" t="s">
        <v>127</v>
      </c>
      <c r="F342" s="9" t="s">
        <v>1</v>
      </c>
      <c r="G342" s="10" t="s">
        <v>286</v>
      </c>
      <c r="H342" s="8">
        <v>150</v>
      </c>
      <c r="I342" s="9" t="s">
        <v>40</v>
      </c>
      <c r="J342" s="9">
        <v>72</v>
      </c>
      <c r="K342" s="69">
        <v>8.5312000000000001</v>
      </c>
      <c r="L342" s="70"/>
      <c r="M342" s="69">
        <v>614</v>
      </c>
      <c r="N342" s="35">
        <v>244</v>
      </c>
      <c r="O342" s="35">
        <v>45</v>
      </c>
      <c r="P342" s="35">
        <v>199</v>
      </c>
      <c r="Q342" s="94">
        <v>3</v>
      </c>
      <c r="R342" s="35">
        <v>66</v>
      </c>
      <c r="S342" s="35">
        <v>342</v>
      </c>
      <c r="T342" s="35">
        <v>-276</v>
      </c>
      <c r="U342" s="94"/>
      <c r="V342" s="35">
        <v>123</v>
      </c>
      <c r="W342" s="35">
        <v>25</v>
      </c>
      <c r="X342" s="35">
        <v>98</v>
      </c>
      <c r="Y342" s="94">
        <v>2</v>
      </c>
      <c r="Z342" s="35">
        <v>209</v>
      </c>
      <c r="AA342" s="35">
        <v>7</v>
      </c>
      <c r="AB342" s="35">
        <v>202</v>
      </c>
      <c r="AC342" s="95">
        <v>3</v>
      </c>
      <c r="AD342" s="35"/>
      <c r="AE342" s="35"/>
      <c r="AF342" s="34"/>
      <c r="AG342" s="96">
        <v>0</v>
      </c>
      <c r="AH342" s="76">
        <v>72</v>
      </c>
      <c r="AI342" s="95">
        <f t="shared" si="28"/>
        <v>8</v>
      </c>
      <c r="AJ342" s="77">
        <f t="shared" si="29"/>
        <v>4912</v>
      </c>
      <c r="AK342" s="78"/>
      <c r="AL342" s="15"/>
      <c r="AM342" s="15"/>
      <c r="AN342" s="15"/>
      <c r="AO342" s="15"/>
      <c r="AP342" s="15"/>
      <c r="AQ342" s="15"/>
      <c r="AR342" s="15"/>
      <c r="AS342" s="15"/>
      <c r="AT342" s="15"/>
    </row>
    <row r="343" spans="1:46" s="1" customFormat="1" ht="16.5" customHeight="1">
      <c r="A343" s="3">
        <v>336</v>
      </c>
      <c r="B343" s="29" t="s">
        <v>496</v>
      </c>
      <c r="C343" s="6" t="s">
        <v>287</v>
      </c>
      <c r="D343" s="9">
        <v>67407095</v>
      </c>
      <c r="E343" s="8" t="s">
        <v>127</v>
      </c>
      <c r="F343" s="9" t="s">
        <v>1</v>
      </c>
      <c r="G343" s="10" t="s">
        <v>288</v>
      </c>
      <c r="H343" s="8">
        <v>150</v>
      </c>
      <c r="I343" s="9" t="s">
        <v>40</v>
      </c>
      <c r="J343" s="9">
        <v>72</v>
      </c>
      <c r="K343" s="69">
        <v>8.5312000000000001</v>
      </c>
      <c r="L343" s="70"/>
      <c r="M343" s="69">
        <v>614</v>
      </c>
      <c r="N343" s="35">
        <v>253</v>
      </c>
      <c r="O343" s="35">
        <v>82</v>
      </c>
      <c r="P343" s="35">
        <v>171</v>
      </c>
      <c r="Q343" s="94">
        <v>2</v>
      </c>
      <c r="R343" s="35">
        <v>34</v>
      </c>
      <c r="S343" s="35">
        <v>286</v>
      </c>
      <c r="T343" s="35">
        <v>-252</v>
      </c>
      <c r="U343" s="94"/>
      <c r="V343" s="35">
        <v>93</v>
      </c>
      <c r="W343" s="35">
        <v>30</v>
      </c>
      <c r="X343" s="35">
        <v>63</v>
      </c>
      <c r="Y343" s="94">
        <v>1</v>
      </c>
      <c r="Z343" s="35">
        <v>382</v>
      </c>
      <c r="AA343" s="35">
        <v>122</v>
      </c>
      <c r="AB343" s="35">
        <v>260</v>
      </c>
      <c r="AC343" s="95">
        <v>4</v>
      </c>
      <c r="AD343" s="35"/>
      <c r="AE343" s="35"/>
      <c r="AF343" s="34"/>
      <c r="AG343" s="96">
        <v>0</v>
      </c>
      <c r="AH343" s="76">
        <v>72</v>
      </c>
      <c r="AI343" s="95">
        <f t="shared" si="28"/>
        <v>7</v>
      </c>
      <c r="AJ343" s="77">
        <f t="shared" si="29"/>
        <v>4298</v>
      </c>
      <c r="AK343" s="16"/>
      <c r="AL343" s="15"/>
      <c r="AM343" s="15"/>
      <c r="AN343" s="15"/>
      <c r="AO343" s="15"/>
      <c r="AR343" s="15"/>
      <c r="AS343" s="15"/>
      <c r="AT343" s="15"/>
    </row>
    <row r="344" spans="1:46" ht="16.5" customHeight="1">
      <c r="A344" s="3">
        <v>337</v>
      </c>
      <c r="B344" s="29" t="s">
        <v>496</v>
      </c>
      <c r="C344" s="6" t="s">
        <v>303</v>
      </c>
      <c r="D344" s="9">
        <v>67453554</v>
      </c>
      <c r="E344" s="8" t="s">
        <v>127</v>
      </c>
      <c r="F344" s="9" t="s">
        <v>1</v>
      </c>
      <c r="G344" s="10" t="s">
        <v>304</v>
      </c>
      <c r="H344" s="8">
        <v>300</v>
      </c>
      <c r="I344" s="9" t="s">
        <v>40</v>
      </c>
      <c r="J344" s="9">
        <v>32</v>
      </c>
      <c r="K344" s="69">
        <f>15.78125*1.05</f>
        <v>16.5703125</v>
      </c>
      <c r="L344" s="70"/>
      <c r="M344" s="69">
        <v>530</v>
      </c>
      <c r="N344" s="35">
        <v>92</v>
      </c>
      <c r="O344" s="35">
        <v>24</v>
      </c>
      <c r="P344" s="35">
        <v>68</v>
      </c>
      <c r="Q344" s="94">
        <v>2</v>
      </c>
      <c r="R344" s="35">
        <v>30</v>
      </c>
      <c r="S344" s="35">
        <v>26</v>
      </c>
      <c r="T344" s="35">
        <v>4</v>
      </c>
      <c r="U344" s="95">
        <v>1</v>
      </c>
      <c r="V344" s="35">
        <v>18</v>
      </c>
      <c r="W344" s="35">
        <v>16</v>
      </c>
      <c r="X344" s="35">
        <v>2</v>
      </c>
      <c r="Y344" s="94">
        <v>1</v>
      </c>
      <c r="Z344" s="35">
        <v>84</v>
      </c>
      <c r="AA344" s="35">
        <v>25</v>
      </c>
      <c r="AB344" s="35">
        <v>59</v>
      </c>
      <c r="AC344" s="95">
        <v>2</v>
      </c>
      <c r="AD344" s="35"/>
      <c r="AE344" s="35"/>
      <c r="AF344" s="34"/>
      <c r="AG344" s="96">
        <v>0</v>
      </c>
      <c r="AH344" s="76">
        <v>32</v>
      </c>
      <c r="AI344" s="95">
        <f t="shared" si="28"/>
        <v>6</v>
      </c>
      <c r="AJ344" s="77">
        <f t="shared" si="29"/>
        <v>3180</v>
      </c>
      <c r="AK344" s="78"/>
      <c r="AL344" s="1"/>
      <c r="AM344" s="1"/>
      <c r="AN344" s="1"/>
      <c r="AP344" s="2"/>
      <c r="AQ344" s="2"/>
    </row>
    <row r="345" spans="1:46" ht="16.5" customHeight="1">
      <c r="A345" s="3">
        <v>338</v>
      </c>
      <c r="B345" s="29" t="s">
        <v>496</v>
      </c>
      <c r="C345" s="6" t="s">
        <v>305</v>
      </c>
      <c r="D345" s="9">
        <v>67453555</v>
      </c>
      <c r="E345" s="8" t="s">
        <v>127</v>
      </c>
      <c r="F345" s="9" t="s">
        <v>1</v>
      </c>
      <c r="G345" s="10" t="s">
        <v>306</v>
      </c>
      <c r="H345" s="8">
        <v>300</v>
      </c>
      <c r="I345" s="9" t="s">
        <v>40</v>
      </c>
      <c r="J345" s="9">
        <v>32</v>
      </c>
      <c r="K345" s="69">
        <f>15.78125*1.05</f>
        <v>16.5703125</v>
      </c>
      <c r="L345" s="70"/>
      <c r="M345" s="69">
        <v>530</v>
      </c>
      <c r="N345" s="35">
        <v>50</v>
      </c>
      <c r="O345" s="35">
        <v>35</v>
      </c>
      <c r="P345" s="35">
        <v>15</v>
      </c>
      <c r="Q345" s="94">
        <v>1</v>
      </c>
      <c r="R345" s="35">
        <v>12</v>
      </c>
      <c r="S345" s="35">
        <v>85</v>
      </c>
      <c r="T345" s="35">
        <v>-73</v>
      </c>
      <c r="U345" s="94"/>
      <c r="V345" s="35">
        <v>31</v>
      </c>
      <c r="W345" s="35">
        <v>16</v>
      </c>
      <c r="X345" s="35">
        <v>15</v>
      </c>
      <c r="Y345" s="94">
        <v>1</v>
      </c>
      <c r="Z345" s="35">
        <v>66</v>
      </c>
      <c r="AA345" s="35">
        <v>23</v>
      </c>
      <c r="AB345" s="35">
        <v>43</v>
      </c>
      <c r="AC345" s="95">
        <v>2</v>
      </c>
      <c r="AD345" s="35"/>
      <c r="AE345" s="35"/>
      <c r="AF345" s="34"/>
      <c r="AG345" s="96">
        <v>0</v>
      </c>
      <c r="AH345" s="76">
        <v>32</v>
      </c>
      <c r="AI345" s="95">
        <f t="shared" si="28"/>
        <v>4</v>
      </c>
      <c r="AJ345" s="77">
        <f t="shared" si="29"/>
        <v>2120</v>
      </c>
      <c r="AK345" s="78"/>
      <c r="AP345" s="2"/>
      <c r="AQ345" s="2"/>
    </row>
    <row r="346" spans="1:46" ht="16.5" customHeight="1">
      <c r="A346" s="3">
        <v>339</v>
      </c>
      <c r="B346" s="29" t="s">
        <v>496</v>
      </c>
      <c r="C346" s="6" t="s">
        <v>301</v>
      </c>
      <c r="D346" s="9">
        <v>67453553</v>
      </c>
      <c r="E346" s="8" t="s">
        <v>127</v>
      </c>
      <c r="F346" s="9" t="s">
        <v>1</v>
      </c>
      <c r="G346" s="10" t="s">
        <v>302</v>
      </c>
      <c r="H346" s="8">
        <v>300</v>
      </c>
      <c r="I346" s="9" t="s">
        <v>40</v>
      </c>
      <c r="J346" s="9">
        <v>32</v>
      </c>
      <c r="K346" s="69">
        <f>15.78125*1.05</f>
        <v>16.5703125</v>
      </c>
      <c r="L346" s="70"/>
      <c r="M346" s="69">
        <v>530</v>
      </c>
      <c r="N346" s="35">
        <v>85</v>
      </c>
      <c r="O346" s="35">
        <v>27</v>
      </c>
      <c r="P346" s="35">
        <v>58</v>
      </c>
      <c r="Q346" s="94">
        <v>2</v>
      </c>
      <c r="R346" s="35">
        <v>28</v>
      </c>
      <c r="S346" s="35">
        <v>62</v>
      </c>
      <c r="T346" s="35">
        <v>-34</v>
      </c>
      <c r="U346" s="94"/>
      <c r="V346" s="35">
        <v>16</v>
      </c>
      <c r="W346" s="35">
        <v>45</v>
      </c>
      <c r="X346" s="35">
        <v>-29</v>
      </c>
      <c r="Y346" s="94"/>
      <c r="Z346" s="35">
        <v>59</v>
      </c>
      <c r="AA346" s="35">
        <v>0</v>
      </c>
      <c r="AB346" s="35">
        <v>59</v>
      </c>
      <c r="AC346" s="95">
        <v>2</v>
      </c>
      <c r="AD346" s="35"/>
      <c r="AE346" s="35"/>
      <c r="AF346" s="34"/>
      <c r="AG346" s="96">
        <v>0</v>
      </c>
      <c r="AH346" s="76">
        <v>32</v>
      </c>
      <c r="AI346" s="95">
        <f t="shared" si="28"/>
        <v>4</v>
      </c>
      <c r="AJ346" s="77">
        <f t="shared" si="29"/>
        <v>2120</v>
      </c>
      <c r="AL346" s="1"/>
      <c r="AM346" s="1"/>
      <c r="AN346" s="1"/>
      <c r="AP346" s="1"/>
      <c r="AQ346" s="1"/>
      <c r="AR346" s="1"/>
      <c r="AS346" s="1"/>
      <c r="AT346" s="1"/>
    </row>
    <row r="347" spans="1:46" ht="16.5" customHeight="1">
      <c r="A347" s="3">
        <v>340</v>
      </c>
      <c r="B347" s="29" t="s">
        <v>496</v>
      </c>
      <c r="C347" s="6">
        <v>7506306215597</v>
      </c>
      <c r="D347" s="9">
        <v>67746658</v>
      </c>
      <c r="E347" s="8" t="s">
        <v>127</v>
      </c>
      <c r="F347" s="9" t="s">
        <v>1</v>
      </c>
      <c r="G347" s="10" t="s">
        <v>330</v>
      </c>
      <c r="H347" s="8">
        <v>100</v>
      </c>
      <c r="I347" s="9" t="s">
        <v>40</v>
      </c>
      <c r="J347" s="9">
        <v>24</v>
      </c>
      <c r="K347" s="69">
        <f>29.14*1.05</f>
        <v>30.597000000000001</v>
      </c>
      <c r="L347" s="70"/>
      <c r="M347" s="69">
        <v>734</v>
      </c>
      <c r="N347" s="35">
        <v>45</v>
      </c>
      <c r="O347" s="35">
        <v>46</v>
      </c>
      <c r="P347" s="35">
        <v>-1</v>
      </c>
      <c r="Q347" s="94">
        <v>1</v>
      </c>
      <c r="R347" s="35">
        <v>25</v>
      </c>
      <c r="S347" s="35">
        <v>27</v>
      </c>
      <c r="T347" s="35">
        <v>-2</v>
      </c>
      <c r="U347" s="95">
        <v>1</v>
      </c>
      <c r="V347" s="35">
        <v>10</v>
      </c>
      <c r="W347" s="35">
        <v>7</v>
      </c>
      <c r="X347" s="35">
        <v>3</v>
      </c>
      <c r="Y347" s="94">
        <v>1</v>
      </c>
      <c r="Z347" s="35">
        <v>86</v>
      </c>
      <c r="AA347" s="35">
        <v>11</v>
      </c>
      <c r="AB347" s="35">
        <v>75</v>
      </c>
      <c r="AC347" s="95">
        <v>3</v>
      </c>
      <c r="AD347" s="35"/>
      <c r="AE347" s="35"/>
      <c r="AF347" s="34"/>
      <c r="AG347" s="96">
        <v>0</v>
      </c>
      <c r="AH347" s="76">
        <v>24</v>
      </c>
      <c r="AI347" s="95">
        <f t="shared" si="28"/>
        <v>6</v>
      </c>
      <c r="AJ347" s="77">
        <f t="shared" si="29"/>
        <v>4404</v>
      </c>
      <c r="AK347" s="78"/>
      <c r="AL347" s="1"/>
      <c r="AM347" s="1"/>
      <c r="AN347" s="1"/>
      <c r="AO347" s="2"/>
      <c r="AP347" s="2"/>
      <c r="AQ347" s="2"/>
      <c r="AR347" s="1"/>
      <c r="AS347" s="1"/>
      <c r="AT347" s="1"/>
    </row>
    <row r="348" spans="1:46" ht="16.5" hidden="1" customHeight="1">
      <c r="A348" s="3">
        <v>341</v>
      </c>
      <c r="B348" s="18"/>
      <c r="C348" s="22" t="s">
        <v>0</v>
      </c>
      <c r="D348" s="30"/>
      <c r="E348" s="18"/>
      <c r="F348" s="18"/>
      <c r="G348" s="47"/>
      <c r="H348" s="18"/>
      <c r="I348" s="18"/>
      <c r="J348" s="30"/>
      <c r="K348" s="30"/>
      <c r="L348" s="73"/>
      <c r="M348" s="30"/>
      <c r="N348" s="30"/>
      <c r="O348" s="30"/>
      <c r="P348" s="30"/>
      <c r="Q348" s="82"/>
      <c r="R348" s="34"/>
      <c r="S348" s="34"/>
      <c r="T348" s="34"/>
      <c r="U348" s="82"/>
      <c r="V348" s="34"/>
      <c r="W348" s="34"/>
      <c r="X348" s="34"/>
      <c r="Y348" s="82"/>
      <c r="Z348" s="34"/>
      <c r="AA348" s="34"/>
      <c r="AB348" s="34"/>
      <c r="AC348" s="82"/>
      <c r="AD348" s="34"/>
      <c r="AE348" s="34"/>
      <c r="AF348" s="34"/>
      <c r="AG348" s="82"/>
      <c r="AH348" s="34"/>
      <c r="AI348" s="83"/>
      <c r="AJ348" s="77" t="s">
        <v>520</v>
      </c>
      <c r="AP348" s="1"/>
      <c r="AQ348" s="1"/>
      <c r="AR348" s="2"/>
      <c r="AS348" s="2"/>
      <c r="AT348" s="2"/>
    </row>
    <row r="349" spans="1:46" ht="16.5" hidden="1" customHeight="1">
      <c r="A349" s="3">
        <v>342</v>
      </c>
      <c r="B349" s="29" t="s">
        <v>496</v>
      </c>
      <c r="C349" s="6" t="s">
        <v>259</v>
      </c>
      <c r="D349" s="9">
        <v>67225981</v>
      </c>
      <c r="E349" s="8" t="s">
        <v>260</v>
      </c>
      <c r="F349" s="9" t="s">
        <v>1</v>
      </c>
      <c r="G349" s="10" t="s">
        <v>261</v>
      </c>
      <c r="H349" s="8">
        <v>142</v>
      </c>
      <c r="I349" s="9" t="s">
        <v>3</v>
      </c>
      <c r="J349" s="9">
        <v>72</v>
      </c>
      <c r="K349" s="69">
        <v>11.472222222222221</v>
      </c>
      <c r="L349" s="70"/>
      <c r="M349" s="69">
        <f>J349*K349</f>
        <v>826</v>
      </c>
      <c r="N349" s="67">
        <v>101</v>
      </c>
      <c r="O349" s="67">
        <v>69</v>
      </c>
      <c r="P349" s="67">
        <v>32</v>
      </c>
      <c r="Q349" s="84"/>
      <c r="R349" s="67">
        <v>83</v>
      </c>
      <c r="S349" s="67">
        <v>118</v>
      </c>
      <c r="T349" s="67">
        <v>-35</v>
      </c>
      <c r="U349" s="84"/>
      <c r="V349" s="67">
        <v>31</v>
      </c>
      <c r="W349" s="67">
        <v>116</v>
      </c>
      <c r="X349" s="67">
        <v>-85</v>
      </c>
      <c r="Y349" s="84"/>
      <c r="Z349" s="67">
        <v>111</v>
      </c>
      <c r="AA349" s="67">
        <v>142</v>
      </c>
      <c r="AB349" s="67">
        <v>-31</v>
      </c>
      <c r="AC349" s="85"/>
      <c r="AD349" s="67"/>
      <c r="AE349" s="67"/>
      <c r="AF349" s="66"/>
      <c r="AG349" s="87">
        <v>0</v>
      </c>
      <c r="AH349" s="79">
        <v>72</v>
      </c>
      <c r="AI349" s="83"/>
      <c r="AJ349" s="77">
        <f>AI349*M349</f>
        <v>0</v>
      </c>
      <c r="AK349" s="78"/>
      <c r="AL349" s="1"/>
      <c r="AM349" s="1"/>
      <c r="AN349" s="1"/>
      <c r="AP349" s="1"/>
      <c r="AQ349" s="1"/>
      <c r="AR349" s="1"/>
      <c r="AS349" s="1"/>
      <c r="AT349" s="1"/>
    </row>
    <row r="350" spans="1:46" ht="16.5" customHeight="1">
      <c r="A350" s="3">
        <v>343</v>
      </c>
      <c r="B350" s="29" t="s">
        <v>496</v>
      </c>
      <c r="C350" s="6" t="s">
        <v>266</v>
      </c>
      <c r="D350" s="9">
        <v>67225987</v>
      </c>
      <c r="E350" s="8" t="s">
        <v>260</v>
      </c>
      <c r="F350" s="9" t="s">
        <v>1</v>
      </c>
      <c r="G350" s="10" t="s">
        <v>267</v>
      </c>
      <c r="H350" s="8">
        <v>142</v>
      </c>
      <c r="I350" s="9" t="s">
        <v>3</v>
      </c>
      <c r="J350" s="9">
        <v>72</v>
      </c>
      <c r="K350" s="69">
        <v>11.472222222222221</v>
      </c>
      <c r="L350" s="70"/>
      <c r="M350" s="69">
        <f>J350*K350</f>
        <v>826</v>
      </c>
      <c r="N350" s="35">
        <v>48</v>
      </c>
      <c r="O350" s="35">
        <v>90</v>
      </c>
      <c r="P350" s="35">
        <v>-42</v>
      </c>
      <c r="Q350" s="94"/>
      <c r="R350" s="35">
        <v>37</v>
      </c>
      <c r="S350" s="35">
        <v>101</v>
      </c>
      <c r="T350" s="35">
        <v>-64</v>
      </c>
      <c r="U350" s="94"/>
      <c r="V350" s="35">
        <v>14</v>
      </c>
      <c r="W350" s="35">
        <v>101</v>
      </c>
      <c r="X350" s="35">
        <v>-87</v>
      </c>
      <c r="Y350" s="94"/>
      <c r="Z350" s="35">
        <v>87</v>
      </c>
      <c r="AA350" s="35">
        <v>95</v>
      </c>
      <c r="AB350" s="35">
        <v>-8</v>
      </c>
      <c r="AC350" s="95">
        <v>1</v>
      </c>
      <c r="AD350" s="35"/>
      <c r="AE350" s="35"/>
      <c r="AF350" s="34"/>
      <c r="AG350" s="96">
        <v>0</v>
      </c>
      <c r="AH350" s="76">
        <v>72</v>
      </c>
      <c r="AI350" s="95">
        <f>Q350+U350+Y350+AC350+AG350</f>
        <v>1</v>
      </c>
      <c r="AJ350" s="77">
        <f>AI350*M350</f>
        <v>826</v>
      </c>
      <c r="AP350" s="1"/>
      <c r="AQ350" s="1"/>
      <c r="AR350" s="1"/>
      <c r="AS350" s="1"/>
      <c r="AT350" s="1"/>
    </row>
    <row r="351" spans="1:46" ht="16.5" hidden="1" customHeight="1">
      <c r="A351" s="3">
        <v>344</v>
      </c>
      <c r="B351" s="29" t="s">
        <v>496</v>
      </c>
      <c r="C351" s="6" t="s">
        <v>268</v>
      </c>
      <c r="D351" s="9">
        <v>67276746</v>
      </c>
      <c r="E351" s="8" t="s">
        <v>260</v>
      </c>
      <c r="F351" s="9" t="s">
        <v>1</v>
      </c>
      <c r="G351" s="10" t="s">
        <v>269</v>
      </c>
      <c r="H351" s="8">
        <v>142</v>
      </c>
      <c r="I351" s="9" t="s">
        <v>3</v>
      </c>
      <c r="J351" s="9">
        <v>72</v>
      </c>
      <c r="K351" s="69">
        <v>11.472222222222221</v>
      </c>
      <c r="L351" s="70"/>
      <c r="M351" s="69">
        <f>J351*K351</f>
        <v>826</v>
      </c>
      <c r="N351" s="35">
        <v>43</v>
      </c>
      <c r="O351" s="35">
        <v>83</v>
      </c>
      <c r="P351" s="35">
        <v>-40</v>
      </c>
      <c r="Q351" s="82"/>
      <c r="R351" s="35">
        <v>45</v>
      </c>
      <c r="S351" s="35">
        <v>64</v>
      </c>
      <c r="T351" s="35">
        <v>-19</v>
      </c>
      <c r="U351" s="82"/>
      <c r="V351" s="35">
        <v>25</v>
      </c>
      <c r="W351" s="35">
        <v>96</v>
      </c>
      <c r="X351" s="35">
        <v>-71</v>
      </c>
      <c r="Y351" s="82"/>
      <c r="Z351" s="35">
        <v>37</v>
      </c>
      <c r="AA351" s="35">
        <v>65</v>
      </c>
      <c r="AB351" s="35">
        <v>-28</v>
      </c>
      <c r="AC351" s="83"/>
      <c r="AD351" s="35"/>
      <c r="AE351" s="35"/>
      <c r="AF351" s="34"/>
      <c r="AG351" s="86">
        <v>0</v>
      </c>
      <c r="AH351" s="76">
        <v>72</v>
      </c>
      <c r="AI351" s="83"/>
      <c r="AJ351" s="77">
        <f>AI351*M351</f>
        <v>0</v>
      </c>
      <c r="AL351" s="1"/>
      <c r="AM351" s="1"/>
      <c r="AN351" s="1"/>
      <c r="AP351" s="2"/>
      <c r="AQ351" s="2"/>
      <c r="AR351" s="2"/>
      <c r="AS351" s="2"/>
      <c r="AT351" s="2"/>
    </row>
    <row r="352" spans="1:46" ht="16.5" customHeight="1">
      <c r="A352" s="3">
        <v>345</v>
      </c>
      <c r="B352" s="29" t="s">
        <v>496</v>
      </c>
      <c r="C352" s="6" t="s">
        <v>262</v>
      </c>
      <c r="D352" s="9">
        <v>67225984</v>
      </c>
      <c r="E352" s="8" t="s">
        <v>260</v>
      </c>
      <c r="F352" s="9" t="s">
        <v>1</v>
      </c>
      <c r="G352" s="10" t="s">
        <v>263</v>
      </c>
      <c r="H352" s="8">
        <v>142</v>
      </c>
      <c r="I352" s="9" t="s">
        <v>3</v>
      </c>
      <c r="J352" s="9">
        <v>72</v>
      </c>
      <c r="K352" s="69">
        <v>11.472222222222221</v>
      </c>
      <c r="L352" s="70"/>
      <c r="M352" s="69">
        <f>J352*K352</f>
        <v>826</v>
      </c>
      <c r="N352" s="35">
        <v>56</v>
      </c>
      <c r="O352" s="35">
        <v>72</v>
      </c>
      <c r="P352" s="35">
        <v>-16</v>
      </c>
      <c r="Q352" s="94"/>
      <c r="R352" s="35">
        <v>59</v>
      </c>
      <c r="S352" s="35">
        <v>86</v>
      </c>
      <c r="T352" s="35">
        <v>-27</v>
      </c>
      <c r="U352" s="95"/>
      <c r="V352" s="35">
        <v>9</v>
      </c>
      <c r="W352" s="35">
        <v>128</v>
      </c>
      <c r="X352" s="35">
        <v>-119</v>
      </c>
      <c r="Y352" s="95"/>
      <c r="Z352" s="35">
        <v>112</v>
      </c>
      <c r="AA352" s="35">
        <v>46</v>
      </c>
      <c r="AB352" s="35">
        <v>66</v>
      </c>
      <c r="AC352" s="95">
        <v>1</v>
      </c>
      <c r="AD352" s="35"/>
      <c r="AE352" s="35"/>
      <c r="AF352" s="30"/>
      <c r="AG352" s="96">
        <v>0</v>
      </c>
      <c r="AH352" s="76">
        <v>72</v>
      </c>
      <c r="AI352" s="95">
        <f>Q352+U352+Y352+AC352+AG352</f>
        <v>1</v>
      </c>
      <c r="AJ352" s="77">
        <f>AI352*M352</f>
        <v>826</v>
      </c>
      <c r="AK352" s="78"/>
    </row>
    <row r="353" spans="1:36" ht="16.5" hidden="1" customHeight="1">
      <c r="A353" s="3">
        <v>346</v>
      </c>
      <c r="B353" s="29" t="s">
        <v>496</v>
      </c>
      <c r="C353" s="6" t="s">
        <v>264</v>
      </c>
      <c r="D353" s="9">
        <v>67225986</v>
      </c>
      <c r="E353" s="8" t="s">
        <v>260</v>
      </c>
      <c r="F353" s="9" t="s">
        <v>1</v>
      </c>
      <c r="G353" s="10" t="s">
        <v>265</v>
      </c>
      <c r="H353" s="8">
        <v>142</v>
      </c>
      <c r="I353" s="9" t="s">
        <v>3</v>
      </c>
      <c r="J353" s="9">
        <v>72</v>
      </c>
      <c r="K353" s="69">
        <v>11.472222222222221</v>
      </c>
      <c r="L353" s="70"/>
      <c r="M353" s="69">
        <f>J353*K353</f>
        <v>826</v>
      </c>
      <c r="N353" s="35">
        <v>25</v>
      </c>
      <c r="O353" s="35">
        <v>139</v>
      </c>
      <c r="P353" s="35">
        <v>-114</v>
      </c>
      <c r="Q353" s="82"/>
      <c r="R353" s="35">
        <v>43</v>
      </c>
      <c r="S353" s="35">
        <v>97</v>
      </c>
      <c r="T353" s="35">
        <v>-54</v>
      </c>
      <c r="U353" s="82"/>
      <c r="V353" s="35">
        <v>13</v>
      </c>
      <c r="W353" s="35">
        <v>118</v>
      </c>
      <c r="X353" s="35">
        <v>-105</v>
      </c>
      <c r="Y353" s="82"/>
      <c r="Z353" s="35">
        <v>31</v>
      </c>
      <c r="AA353" s="35">
        <v>123</v>
      </c>
      <c r="AB353" s="35">
        <v>-92</v>
      </c>
      <c r="AC353" s="83"/>
      <c r="AD353" s="35"/>
      <c r="AE353" s="35"/>
      <c r="AF353" s="34"/>
      <c r="AG353" s="86">
        <v>0</v>
      </c>
      <c r="AH353" s="76">
        <v>72</v>
      </c>
      <c r="AI353" s="83"/>
      <c r="AJ353" s="77">
        <f>AI353*M353</f>
        <v>0</v>
      </c>
    </row>
    <row r="354" spans="1:36" ht="16.5" customHeight="1">
      <c r="A354" s="3">
        <v>347</v>
      </c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I354" s="100">
        <f>SUM(AI9:AI353)</f>
        <v>1557.7916666666665</v>
      </c>
      <c r="AJ354" s="81">
        <f>SUM(AJ9:AJ353)</f>
        <v>536698.57253333158</v>
      </c>
    </row>
    <row r="355" spans="1:36" ht="16.5" customHeight="1"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</row>
    <row r="356" spans="1:36" ht="16.5" customHeight="1"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1:36" ht="16.5" customHeight="1"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</row>
    <row r="358" spans="1:36" ht="16.5" customHeight="1"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1:36" ht="16.5" customHeight="1"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</row>
    <row r="360" spans="1:36" ht="16.5" customHeight="1"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1:36" ht="16.5" customHeight="1"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</row>
    <row r="362" spans="1:36" ht="16.5" customHeight="1"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 spans="1:36" ht="16.5" customHeight="1"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</row>
    <row r="364" spans="1:36" ht="16.5" customHeight="1"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 spans="1:36" ht="16.5" customHeight="1"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</row>
    <row r="366" spans="1:36" ht="16.5" customHeight="1"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 spans="1:36" ht="16.5" customHeight="1"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</row>
    <row r="368" spans="1:36" ht="16.5" customHeight="1"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17:35" ht="16.5" customHeight="1"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</row>
    <row r="370" spans="17:35" ht="16.5" customHeight="1"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 spans="17:35" ht="16.5" customHeight="1"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</row>
    <row r="372" spans="17:35" ht="16.5" customHeight="1"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 spans="17:35" ht="16.5" customHeight="1"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</row>
    <row r="374" spans="17:35" ht="16.5" customHeight="1"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 spans="17:35" ht="16.5" customHeight="1"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</row>
    <row r="376" spans="17:35" ht="16.5" customHeight="1"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 spans="17:35" ht="16.5" customHeight="1"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</row>
    <row r="378" spans="17:35" ht="16.5" customHeight="1"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 spans="17:35" ht="16.5" customHeight="1"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</row>
    <row r="380" spans="17:35" ht="16.5" customHeight="1"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 spans="17:35" ht="16.5" customHeight="1"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</row>
    <row r="382" spans="17:35" ht="16.5" customHeight="1"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 spans="17:35" ht="16.5" customHeight="1"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</row>
    <row r="384" spans="17:35" ht="16.5" customHeight="1"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 spans="17:35" ht="16.5" customHeight="1"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</row>
    <row r="386" spans="17:35" ht="16.5" customHeight="1"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 spans="17:35" ht="16.5" customHeight="1"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</row>
    <row r="388" spans="17:35" ht="16.5" customHeight="1"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 spans="17:35" ht="16.5" customHeight="1"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</row>
    <row r="390" spans="17:35" ht="16.5" customHeight="1"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 spans="17:35" ht="16.5" customHeight="1"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</row>
    <row r="392" spans="17:35" ht="16.5" customHeight="1"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 spans="17:35" ht="16.5" customHeight="1"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</row>
    <row r="394" spans="17:35" ht="16.5" customHeight="1"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 spans="17:35" ht="16.5" customHeight="1"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</row>
    <row r="396" spans="17:35" ht="16.5" customHeight="1"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 spans="17:35" ht="16.5" customHeight="1"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</row>
    <row r="398" spans="17:35" ht="16.5" customHeight="1"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 spans="17:35" ht="16.5" customHeight="1"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</row>
    <row r="400" spans="17:35" ht="16.5" customHeight="1"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 spans="17:35" ht="16.5" customHeight="1"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</row>
    <row r="402" spans="17:35" ht="16.5" customHeight="1"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17:35" ht="16.5" customHeight="1"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</row>
    <row r="404" spans="17:35" ht="16.5" customHeight="1"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17:35" ht="16.5" customHeight="1"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</row>
    <row r="406" spans="17:35" ht="16.5" customHeight="1"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17:35" ht="16.5" customHeight="1"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</row>
    <row r="408" spans="17:35" ht="16.5" customHeight="1"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 spans="17:35" ht="16.5" customHeight="1"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</row>
    <row r="410" spans="17:35" ht="16.5" customHeight="1"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17:35" ht="16.5" customHeight="1"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</row>
    <row r="412" spans="17:35" ht="16.5" customHeight="1"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 spans="17:35" ht="16.5" customHeight="1"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</row>
    <row r="414" spans="17:35" ht="16.5" customHeight="1"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17:35" ht="16.5" customHeight="1"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</row>
    <row r="416" spans="17:35" ht="16.5" customHeight="1"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17:35" ht="16.5" customHeight="1"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</row>
    <row r="418" spans="17:35" ht="16.5" customHeight="1"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17:35" ht="16.5" customHeight="1"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</row>
    <row r="420" spans="17:35" ht="16.5" customHeight="1"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17:35" ht="16.5" customHeight="1"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</row>
    <row r="422" spans="17:35" ht="16.5" customHeight="1"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 spans="17:35" ht="16.5" customHeight="1"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</row>
    <row r="424" spans="17:35" ht="16.5" customHeight="1"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 spans="17:35" ht="16.5" customHeight="1"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</row>
    <row r="426" spans="17:35" ht="16.5" customHeight="1"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 spans="17:35" ht="16.5" customHeight="1"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</row>
    <row r="428" spans="17:35" ht="16.5" customHeight="1"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17:35" ht="16.5" customHeight="1"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</row>
    <row r="430" spans="17:35" ht="16.5" customHeight="1"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 spans="17:35" ht="16.5" customHeight="1"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</row>
    <row r="432" spans="17:35" ht="16.5" customHeight="1"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 spans="17:35" ht="16.5" customHeight="1"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</row>
    <row r="434" spans="17:35" ht="16.5" customHeight="1"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 spans="17:35" ht="16.5" customHeight="1"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</row>
    <row r="436" spans="17:35" ht="16.5" customHeight="1"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 spans="17:35" ht="16.5" customHeight="1"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</row>
    <row r="438" spans="17:35" ht="16.5" customHeight="1"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 spans="17:35" ht="16.5" customHeight="1"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</row>
    <row r="440" spans="17:35" ht="16.5" customHeight="1"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 spans="17:35" ht="16.5" customHeight="1"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</row>
    <row r="442" spans="17:35" ht="16.5" customHeight="1"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 spans="17:35" ht="16.5" customHeight="1"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</row>
    <row r="444" spans="17:35" ht="16.5" customHeight="1"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 spans="17:35" ht="16.5" customHeight="1"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</row>
    <row r="446" spans="17:35" ht="16.5" customHeight="1"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 spans="17:35" ht="16.5" customHeight="1"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</row>
    <row r="448" spans="17:35" ht="16.5" customHeight="1"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 spans="17:35" ht="16.5" customHeight="1"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</row>
    <row r="450" spans="17:35" ht="16.5" customHeight="1"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 spans="17:35" ht="16.5" customHeight="1"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</row>
    <row r="452" spans="17:35" ht="16.5" customHeight="1"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 spans="17:35" ht="16.5" customHeight="1"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</row>
    <row r="454" spans="17:35" ht="16.5" customHeight="1"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 spans="17:35" ht="16.5" customHeight="1"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</row>
    <row r="456" spans="17:35" ht="16.5" customHeight="1"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7:35" ht="16.5" customHeight="1"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</row>
    <row r="458" spans="17:35" ht="16.5" customHeight="1"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 spans="17:35" ht="16.5" customHeight="1"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</row>
    <row r="460" spans="17:35" ht="16.5" customHeight="1"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 spans="17:35" ht="16.5" customHeight="1"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</row>
    <row r="462" spans="17:35" ht="16.5" customHeight="1"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17:35" ht="16.5" customHeight="1"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</row>
    <row r="464" spans="17:35" ht="16.5" customHeight="1"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17:35" ht="16.5" customHeight="1"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</row>
    <row r="466" spans="17:35" ht="16.5" customHeight="1"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 spans="17:35" ht="16.5" customHeight="1"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</row>
    <row r="468" spans="17:35" ht="16.5" customHeight="1"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 spans="17:35" ht="16.5" customHeight="1"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</row>
    <row r="470" spans="17:35" ht="16.5" customHeight="1"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17:35" ht="16.5" customHeight="1"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</row>
    <row r="472" spans="17:35" ht="16.5" customHeight="1"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17:35" ht="16.5" customHeight="1"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</row>
    <row r="474" spans="17:35" ht="16.5" customHeight="1"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 spans="17:35" ht="16.5" customHeight="1"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</row>
    <row r="476" spans="17:35" ht="16.5" customHeight="1"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 spans="17:35" ht="16.5" customHeight="1"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</row>
    <row r="478" spans="17:35" ht="16.5" customHeight="1"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 spans="17:35" ht="16.5" customHeight="1"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</row>
    <row r="480" spans="17:35" ht="16.5" customHeight="1"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 spans="17:35" ht="16.5" customHeight="1"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</row>
    <row r="482" spans="17:35" ht="16.5" customHeight="1"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 spans="17:35" ht="16.5" customHeight="1"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</row>
    <row r="484" spans="17:35" ht="16.5" customHeight="1"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 spans="17:35" ht="16.5" customHeight="1"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</row>
    <row r="486" spans="17:35" ht="16.5" customHeight="1"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 spans="17:35" ht="16.5" customHeight="1"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</row>
    <row r="488" spans="17:35" ht="16.5" customHeight="1"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17:35" ht="16.5" customHeight="1"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</row>
    <row r="490" spans="17:35" ht="16.5" customHeight="1"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 spans="17:35" ht="16.5" customHeight="1"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</row>
    <row r="492" spans="17:35" ht="16.5" customHeight="1"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 spans="17:35" ht="16.5" customHeight="1"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</row>
    <row r="494" spans="17:35" ht="16.5" customHeight="1"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17:35" ht="16.5" customHeight="1"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</row>
    <row r="496" spans="17:35" ht="16.5" customHeight="1"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17:35" ht="16.5" customHeight="1"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</row>
    <row r="498" spans="17:35" ht="16.5" customHeight="1"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17:35" ht="16.5" customHeight="1"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</row>
    <row r="500" spans="17:35" ht="16.5" customHeight="1"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 spans="17:35" ht="16.5" customHeight="1"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</row>
    <row r="502" spans="17:35" ht="16.5" customHeight="1"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 spans="17:35" ht="16.5" customHeight="1"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</row>
    <row r="504" spans="17:35" ht="16.5" customHeight="1"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 spans="17:35" ht="16.5" customHeight="1"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</row>
    <row r="506" spans="17:35" ht="16.5" customHeight="1"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 spans="17:35" ht="16.5" customHeight="1"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</row>
    <row r="508" spans="17:35" ht="16.5" customHeight="1"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17:35" ht="16.5" customHeight="1"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</row>
    <row r="510" spans="17:35" ht="16.5" customHeight="1"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 spans="17:35" ht="16.5" customHeight="1"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</row>
    <row r="512" spans="17:35" ht="16.5" customHeight="1"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 spans="17:35" ht="16.5" customHeight="1"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</row>
    <row r="514" spans="17:35" ht="16.5" customHeight="1"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 spans="17:35" ht="16.5" customHeight="1"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</row>
    <row r="516" spans="17:35" ht="16.5" customHeight="1"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 spans="17:35" ht="16.5" customHeight="1"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</row>
    <row r="518" spans="17:35" ht="16.5" customHeight="1"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 spans="17:35" ht="16.5" customHeight="1"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</row>
    <row r="520" spans="17:35" ht="16.5" customHeight="1"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 spans="17:35" ht="16.5" customHeight="1"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</row>
    <row r="522" spans="17:35" ht="16.5" customHeight="1"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17:35" ht="16.5" customHeight="1"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</row>
    <row r="524" spans="17:35" ht="16.5" customHeight="1"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 spans="17:35" ht="16.5" customHeight="1"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</row>
    <row r="526" spans="17:35" ht="16.5" customHeight="1"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17:35" ht="16.5" customHeight="1"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</row>
    <row r="528" spans="17:35" ht="16.5" customHeight="1"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 spans="17:35" ht="16.5" customHeight="1"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</row>
    <row r="530" spans="17:35" ht="16.5" customHeight="1"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 spans="17:35" ht="16.5" customHeight="1"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</row>
    <row r="532" spans="17:35" ht="16.5" customHeight="1"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 spans="17:35" ht="16.5" customHeight="1"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</row>
    <row r="534" spans="17:35" ht="16.5" customHeight="1"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 spans="17:35" ht="16.5" customHeight="1"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</row>
    <row r="536" spans="17:35" ht="16.5" customHeight="1"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 spans="17:35" ht="16.5" customHeight="1"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</row>
    <row r="538" spans="17:35" ht="16.5" customHeight="1"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17:35" ht="16.5" customHeight="1"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</row>
    <row r="540" spans="17:35" ht="16.5" customHeight="1"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 spans="17:35" ht="16.5" customHeight="1"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</row>
    <row r="542" spans="17:35" ht="16.5" customHeight="1"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 spans="17:35" ht="16.5" customHeight="1"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</row>
    <row r="544" spans="17:35" ht="16.5" customHeight="1"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 spans="17:35" ht="16.5" customHeight="1"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</row>
    <row r="546" spans="17:35" ht="16.5" customHeight="1"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17:35" ht="16.5" customHeight="1"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</row>
    <row r="548" spans="17:35" ht="16.5" customHeight="1"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 spans="17:35" ht="16.5" customHeight="1"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</row>
    <row r="550" spans="17:35" ht="16.5" customHeight="1"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17:35" ht="16.5" customHeight="1"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</row>
    <row r="552" spans="17:35" ht="16.5" customHeight="1"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 spans="17:35" ht="16.5" customHeight="1"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</row>
    <row r="554" spans="17:35" ht="16.5" customHeight="1"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 spans="17:35" ht="16.5" customHeight="1"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</row>
    <row r="556" spans="17:35" ht="16.5" customHeight="1"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 spans="17:35" ht="16.5" customHeight="1"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</row>
    <row r="558" spans="17:35" ht="16.5" customHeight="1"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 spans="17:35" ht="16.5" customHeight="1"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</row>
    <row r="560" spans="17:35" ht="16.5" customHeight="1"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 spans="17:35" ht="16.5" customHeight="1"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</row>
    <row r="562" spans="17:35" ht="16.5" customHeight="1"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17:35" ht="16.5" customHeight="1"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</row>
    <row r="564" spans="17:35" ht="16.5" customHeight="1"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 spans="17:35" ht="16.5" customHeight="1"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</row>
    <row r="566" spans="17:35" ht="16.5" customHeight="1"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 spans="17:35" ht="16.5" customHeight="1"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</row>
    <row r="568" spans="17:35" ht="16.5" customHeight="1"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 spans="17:35" ht="16.5" customHeight="1"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</row>
    <row r="570" spans="17:35" ht="16.5" customHeight="1"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 spans="17:35" ht="16.5" customHeight="1"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</row>
    <row r="572" spans="17:35" ht="16.5" customHeight="1"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17:35" ht="16.5" customHeight="1"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</row>
    <row r="574" spans="17:35" ht="16.5" customHeight="1"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17:35" ht="16.5" customHeight="1"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</row>
    <row r="576" spans="17:35" ht="16.5" customHeight="1"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17:35" ht="16.5" customHeight="1"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</row>
    <row r="578" spans="17:35" ht="16.5" customHeight="1"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 spans="17:35" ht="16.5" customHeight="1"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</row>
    <row r="580" spans="17:35" ht="16.5" customHeight="1"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 spans="17:35" ht="16.5" customHeight="1"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</row>
    <row r="582" spans="17:35" ht="16.5" customHeight="1"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 spans="17:35" ht="16.5" customHeight="1"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</row>
    <row r="584" spans="17:35" ht="16.5" customHeight="1"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 spans="17:35" ht="16.5" customHeight="1"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</row>
    <row r="586" spans="17:35" ht="16.5" customHeight="1"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 spans="17:35" ht="16.5" customHeight="1"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</row>
    <row r="588" spans="17:35" ht="16.5" customHeight="1"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 spans="17:35" ht="16.5" customHeight="1"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</row>
    <row r="590" spans="17:35" ht="16.5" customHeight="1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 spans="17:35" ht="16.5" customHeight="1"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</row>
    <row r="592" spans="17:35" ht="16.5" customHeight="1"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 spans="17:35" ht="16.5" customHeight="1"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</row>
    <row r="594" spans="17:35" ht="16.5" customHeight="1"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 spans="17:35" ht="16.5" customHeight="1"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</row>
    <row r="596" spans="17:35" ht="16.5" customHeight="1"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 spans="17:35" ht="16.5" customHeight="1"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</row>
    <row r="598" spans="17:35" ht="16.5" customHeight="1"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 spans="17:35" ht="16.5" customHeight="1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</row>
    <row r="600" spans="17:35" ht="16.5" customHeight="1"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17:35" ht="16.5" customHeight="1"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</row>
    <row r="602" spans="17:35" ht="16.5" customHeight="1"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 spans="17:35" ht="16.5" customHeight="1"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</row>
    <row r="604" spans="17:35" ht="16.5" customHeight="1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17:35" ht="16.5" customHeight="1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</row>
    <row r="606" spans="17:35" ht="16.5" customHeight="1"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17:35" ht="16.5" customHeight="1"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</row>
    <row r="608" spans="17:35" ht="16.5" customHeight="1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17:35" ht="16.5" customHeight="1"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</row>
    <row r="610" spans="17:35" ht="16.5" customHeight="1"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 spans="17:35" ht="16.5" customHeight="1"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</row>
    <row r="612" spans="17:35" ht="16.5" customHeight="1"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 spans="17:35" ht="16.5" customHeight="1"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</row>
    <row r="614" spans="17:35" ht="16.5" customHeight="1"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 spans="17:35" ht="16.5" customHeight="1"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</row>
    <row r="616" spans="17:35" ht="16.5" customHeight="1"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 spans="17:35" ht="16.5" customHeight="1"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</row>
    <row r="618" spans="17:35" ht="16.5" customHeight="1"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17:35" ht="16.5" customHeight="1"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</row>
    <row r="620" spans="17:35" ht="16.5" customHeight="1"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17:35" ht="16.5" customHeight="1"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</row>
    <row r="622" spans="17:35" ht="16.5" customHeight="1"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17:35" ht="16.5" customHeight="1"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</row>
    <row r="624" spans="17:35" ht="16.5" customHeight="1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 spans="17:35" ht="16.5" customHeight="1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</row>
    <row r="626" spans="17:35" ht="16.5" customHeight="1"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 spans="17:35" ht="16.5" customHeight="1"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</row>
    <row r="628" spans="17:35" ht="16.5" customHeight="1"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 spans="17:35" ht="16.5" customHeight="1"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</row>
    <row r="630" spans="17:35" ht="16.5" customHeight="1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 spans="17:35" ht="16.5" customHeight="1"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</row>
    <row r="632" spans="17:35" ht="16.5" customHeight="1"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 spans="17:35" ht="16.5" customHeight="1"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</row>
    <row r="634" spans="17:35" ht="16.5" customHeight="1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 spans="17:35" ht="16.5" customHeight="1"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</row>
    <row r="636" spans="17:35" ht="16.5" customHeight="1"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 spans="17:35" ht="16.5" customHeight="1"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</row>
    <row r="638" spans="17:35" ht="16.5" customHeight="1"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 spans="17:35" ht="16.5" customHeight="1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</row>
    <row r="640" spans="17:35" ht="16.5" customHeight="1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 spans="17:35" ht="16.5" customHeight="1"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</row>
    <row r="642" spans="17:35" ht="16.5" customHeight="1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 spans="17:35" ht="16.5" customHeight="1"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</row>
    <row r="644" spans="17:35" ht="16.5" customHeight="1"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 spans="17:35" ht="16.5" customHeight="1"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</row>
    <row r="646" spans="17:35" ht="16.5" customHeight="1"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 spans="17:35" ht="16.5" customHeight="1"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</row>
    <row r="648" spans="17:35" ht="16.5" customHeight="1"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17:35" ht="16.5" customHeight="1"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</row>
    <row r="650" spans="17:35" ht="16.5" customHeight="1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 spans="17:35" ht="16.5" customHeight="1"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</row>
    <row r="652" spans="17:35" ht="16.5" customHeight="1"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17:35" ht="16.5" customHeight="1"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</row>
    <row r="654" spans="17:35" ht="16.5" customHeight="1"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 spans="17:35" ht="16.5" customHeight="1"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</row>
    <row r="656" spans="17:35" ht="16.5" customHeight="1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 spans="17:35" ht="16.5" customHeight="1"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</row>
    <row r="658" spans="17:35" ht="16.5" customHeight="1"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 spans="17:35" ht="16.5" customHeight="1"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</row>
    <row r="660" spans="17:35" ht="16.5" customHeight="1"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17:35" ht="16.5" customHeight="1"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</row>
    <row r="662" spans="17:35" ht="16.5" customHeight="1"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 spans="17:35" ht="16.5" customHeight="1"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</row>
    <row r="664" spans="17:35" ht="16.5" customHeight="1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17:35" ht="16.5" customHeight="1"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</row>
    <row r="666" spans="17:35" ht="16.5" customHeight="1"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17:35" ht="16.5" customHeight="1"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</row>
    <row r="668" spans="17:35" ht="16.5" customHeight="1"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 spans="17:35" ht="16.5" customHeight="1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</row>
    <row r="670" spans="17:35" ht="16.5" customHeight="1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 spans="17:35" ht="16.5" customHeight="1"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</row>
    <row r="672" spans="17:35" ht="16.5" customHeight="1"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 spans="17:35" ht="16.5" customHeight="1"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</row>
    <row r="674" spans="17:35" ht="16.5" customHeight="1"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 spans="17:35" ht="16.5" customHeight="1"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</row>
    <row r="676" spans="17:35" ht="16.5" customHeight="1"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 spans="17:35" ht="16.5" customHeight="1"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</row>
    <row r="678" spans="17:35" ht="16.5" customHeight="1"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 spans="17:35" ht="16.5" customHeight="1"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</row>
    <row r="680" spans="17:35" ht="16.5" customHeight="1"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 spans="17:35" ht="16.5" customHeight="1"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</row>
    <row r="682" spans="17:35" ht="16.5" customHeight="1"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 spans="17:35" ht="16.5" customHeight="1"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</row>
    <row r="684" spans="17:35" ht="16.5" customHeight="1"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 spans="17:35" ht="16.5" customHeight="1"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</row>
    <row r="686" spans="17:35" ht="16.5" customHeight="1"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17:35" ht="16.5" customHeight="1"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</row>
    <row r="688" spans="17:35" ht="16.5" customHeight="1"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17:35" ht="16.5" customHeight="1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</row>
    <row r="690" spans="17:35" ht="16.5" customHeight="1"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</sheetData>
  <autoFilter ref="A7:AU354">
    <filterColumn colId="34">
      <customFilters>
        <customFilter operator="notEqual" val=" "/>
      </customFilters>
    </filterColumn>
    <sortState ref="A8:AU354">
      <sortCondition ref="A7"/>
    </sortState>
  </autoFilter>
  <sortState ref="B324:AF335">
    <sortCondition ref="H324:H335"/>
  </sortState>
  <mergeCells count="3">
    <mergeCell ref="C5:J5"/>
    <mergeCell ref="Q6:AI6"/>
    <mergeCell ref="C2:AI2"/>
  </mergeCells>
  <conditionalFormatting sqref="G18">
    <cfRule type="duplicateValues" dxfId="9" priority="520"/>
  </conditionalFormatting>
  <conditionalFormatting sqref="D91:D93">
    <cfRule type="duplicateValues" dxfId="8" priority="539"/>
  </conditionalFormatting>
  <conditionalFormatting sqref="D91:D93">
    <cfRule type="duplicateValues" dxfId="7" priority="540"/>
    <cfRule type="duplicateValues" dxfId="6" priority="541"/>
  </conditionalFormatting>
  <conditionalFormatting sqref="G70">
    <cfRule type="duplicateValues" dxfId="5" priority="551"/>
  </conditionalFormatting>
  <pageMargins left="0.70866141732283472" right="0.70866141732283472" top="0.74803149606299213" bottom="0.74803149606299213" header="0.31496062992125984" footer="0.31496062992125984"/>
  <pageSetup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365"/>
  <sheetViews>
    <sheetView workbookViewId="0">
      <selection activeCell="G24" sqref="G24"/>
    </sheetView>
  </sheetViews>
  <sheetFormatPr baseColWidth="10" defaultColWidth="11.5703125" defaultRowHeight="15"/>
  <cols>
    <col min="1" max="1" width="5.28515625" style="16" customWidth="1"/>
    <col min="2" max="2" width="9" style="16" hidden="1" customWidth="1"/>
    <col min="3" max="3" width="39.5703125" style="16" bestFit="1" customWidth="1"/>
    <col min="4" max="4" width="9" style="16" hidden="1" customWidth="1"/>
    <col min="5" max="5" width="12.7109375" style="15" hidden="1" customWidth="1"/>
    <col min="6" max="6" width="13" style="15" hidden="1" customWidth="1"/>
    <col min="7" max="7" width="60.85546875" style="20" customWidth="1"/>
    <col min="8" max="8" width="5.42578125" style="15" hidden="1" customWidth="1"/>
    <col min="9" max="9" width="3.7109375" style="15" hidden="1" customWidth="1"/>
    <col min="10" max="10" width="6.85546875" style="16" bestFit="1" customWidth="1"/>
    <col min="11" max="11" width="8.140625" style="15" bestFit="1" customWidth="1"/>
    <col min="12" max="12" width="6.5703125" style="40" hidden="1" customWidth="1"/>
    <col min="13" max="13" width="13.42578125" style="15" hidden="1" customWidth="1"/>
    <col min="14" max="15" width="4" style="16" bestFit="1" customWidth="1"/>
    <col min="16" max="16" width="4.7109375" style="16" bestFit="1" customWidth="1"/>
    <col min="17" max="17" width="4" style="33" bestFit="1" customWidth="1"/>
    <col min="18" max="18" width="5" style="33" bestFit="1" customWidth="1"/>
    <col min="19" max="19" width="6" style="33" bestFit="1" customWidth="1"/>
    <col min="20" max="20" width="5" style="33" bestFit="1" customWidth="1"/>
    <col min="21" max="21" width="4.42578125" style="33" bestFit="1" customWidth="1"/>
    <col min="22" max="24" width="5" style="33" bestFit="1" customWidth="1"/>
    <col min="25" max="25" width="4.5703125" style="33" bestFit="1" customWidth="1"/>
    <col min="26" max="26" width="5" style="33" bestFit="1" customWidth="1"/>
    <col min="27" max="27" width="6" style="33" bestFit="1" customWidth="1"/>
    <col min="28" max="28" width="5" style="33" bestFit="1" customWidth="1"/>
    <col min="29" max="29" width="4.140625" style="33" bestFit="1" customWidth="1"/>
    <col min="30" max="30" width="7.5703125" style="33" customWidth="1"/>
    <col min="31" max="31" width="6.42578125" style="33" bestFit="1" customWidth="1"/>
    <col min="32" max="32" width="12.5703125" style="4" bestFit="1" customWidth="1"/>
    <col min="33" max="33" width="1.42578125" style="15" bestFit="1" customWidth="1"/>
    <col min="34" max="16384" width="11.5703125" style="15"/>
  </cols>
  <sheetData>
    <row r="2" spans="1:37" ht="28.5">
      <c r="C2" s="56" t="s">
        <v>491</v>
      </c>
    </row>
    <row r="3" spans="1:37" ht="15.75">
      <c r="C3" s="36" t="s">
        <v>492</v>
      </c>
    </row>
    <row r="5" spans="1:37" ht="28.5">
      <c r="C5" s="92" t="s">
        <v>543</v>
      </c>
      <c r="D5" s="92"/>
      <c r="E5" s="92"/>
      <c r="F5" s="92"/>
      <c r="G5" s="92"/>
      <c r="H5" s="92"/>
      <c r="I5" s="92"/>
      <c r="J5" s="92"/>
      <c r="Q5" s="89" t="s">
        <v>493</v>
      </c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1"/>
    </row>
    <row r="7" spans="1:37" s="17" customFormat="1" ht="33.75">
      <c r="C7" s="25" t="s">
        <v>476</v>
      </c>
      <c r="D7" s="26" t="s">
        <v>477</v>
      </c>
      <c r="E7" s="26" t="s">
        <v>478</v>
      </c>
      <c r="F7" s="26" t="s">
        <v>479</v>
      </c>
      <c r="G7" s="27" t="s">
        <v>480</v>
      </c>
      <c r="H7" s="31" t="s">
        <v>481</v>
      </c>
      <c r="I7" s="31" t="s">
        <v>482</v>
      </c>
      <c r="J7" s="31" t="s">
        <v>483</v>
      </c>
      <c r="K7" s="31" t="s">
        <v>484</v>
      </c>
      <c r="L7" s="41"/>
      <c r="M7" s="32" t="s">
        <v>485</v>
      </c>
      <c r="N7" s="32"/>
      <c r="O7" s="28"/>
      <c r="P7" s="28"/>
      <c r="Q7" s="59" t="s">
        <v>486</v>
      </c>
      <c r="R7" s="57"/>
      <c r="S7" s="57"/>
      <c r="T7" s="57"/>
      <c r="U7" s="59" t="s">
        <v>487</v>
      </c>
      <c r="V7" s="57"/>
      <c r="W7" s="57"/>
      <c r="X7" s="57"/>
      <c r="Y7" s="59" t="s">
        <v>488</v>
      </c>
      <c r="Z7" s="57"/>
      <c r="AA7" s="57"/>
      <c r="AB7" s="57"/>
      <c r="AC7" s="59" t="s">
        <v>489</v>
      </c>
      <c r="AD7" s="59" t="s">
        <v>535</v>
      </c>
      <c r="AE7" s="59" t="s">
        <v>490</v>
      </c>
      <c r="AF7" s="4"/>
    </row>
    <row r="8" spans="1:37" ht="15.75">
      <c r="A8" s="3">
        <v>1</v>
      </c>
      <c r="B8" s="29"/>
      <c r="C8" s="22" t="s">
        <v>4</v>
      </c>
      <c r="D8" s="23"/>
      <c r="E8" s="23"/>
      <c r="F8" s="23"/>
      <c r="G8" s="24"/>
      <c r="H8" s="23"/>
      <c r="I8" s="23"/>
      <c r="J8" s="23"/>
      <c r="K8" s="5"/>
      <c r="L8" s="42"/>
      <c r="M8" s="5"/>
      <c r="N8" s="23"/>
      <c r="O8" s="23"/>
      <c r="P8" s="23"/>
      <c r="Q8" s="60"/>
      <c r="R8" s="34"/>
      <c r="S8" s="34"/>
      <c r="T8" s="34"/>
      <c r="U8" s="60"/>
      <c r="V8" s="34"/>
      <c r="W8" s="34"/>
      <c r="X8" s="34"/>
      <c r="Y8" s="60"/>
      <c r="Z8" s="34"/>
      <c r="AA8" s="34"/>
      <c r="AB8" s="34"/>
      <c r="AC8" s="60"/>
      <c r="AD8" s="60"/>
      <c r="AE8" s="60"/>
      <c r="AF8" s="5"/>
    </row>
    <row r="9" spans="1:37" s="1" customFormat="1">
      <c r="A9" s="3">
        <v>2</v>
      </c>
      <c r="B9" s="29" t="s">
        <v>498</v>
      </c>
      <c r="C9" s="6">
        <v>75048105</v>
      </c>
      <c r="D9" s="9">
        <v>67650793</v>
      </c>
      <c r="E9" s="8" t="s">
        <v>4</v>
      </c>
      <c r="F9" s="9" t="s">
        <v>14</v>
      </c>
      <c r="G9" s="10" t="s">
        <v>17</v>
      </c>
      <c r="H9" s="8">
        <v>50</v>
      </c>
      <c r="I9" s="9" t="s">
        <v>3</v>
      </c>
      <c r="J9" s="9">
        <v>12</v>
      </c>
      <c r="K9" s="11">
        <v>25.583333333333332</v>
      </c>
      <c r="L9" s="43"/>
      <c r="M9" s="11">
        <v>307</v>
      </c>
      <c r="N9" s="19">
        <v>17</v>
      </c>
      <c r="O9" s="19">
        <v>7</v>
      </c>
      <c r="P9" s="19">
        <f t="shared" ref="P9:P37" si="0">O9-N9</f>
        <v>-10</v>
      </c>
      <c r="Q9" s="61">
        <v>1</v>
      </c>
      <c r="R9" s="35">
        <v>6</v>
      </c>
      <c r="S9" s="35">
        <v>28</v>
      </c>
      <c r="T9" s="35">
        <f t="shared" ref="T9:T37" si="1">S9-R9</f>
        <v>22</v>
      </c>
      <c r="U9" s="61">
        <v>0</v>
      </c>
      <c r="V9" s="35">
        <v>3</v>
      </c>
      <c r="W9" s="35">
        <v>23</v>
      </c>
      <c r="X9" s="35">
        <f t="shared" ref="X9:X37" si="2">W9-V9</f>
        <v>20</v>
      </c>
      <c r="Y9" s="61">
        <v>0</v>
      </c>
      <c r="Z9" s="35">
        <v>19</v>
      </c>
      <c r="AA9" s="35">
        <v>13</v>
      </c>
      <c r="AB9" s="35">
        <f t="shared" ref="AB9:AB37" si="3">AA9-Z9</f>
        <v>-6</v>
      </c>
      <c r="AC9" s="61">
        <v>1</v>
      </c>
      <c r="AD9" s="61">
        <v>1</v>
      </c>
      <c r="AE9" s="61">
        <f t="shared" ref="AE9:AE69" si="4">Q9+U9+Y9+AC9+AD9</f>
        <v>3</v>
      </c>
      <c r="AF9" s="44">
        <f t="shared" ref="AF9:AF41" si="5">AE9*M9</f>
        <v>921</v>
      </c>
      <c r="AG9" s="15"/>
      <c r="AH9" s="15"/>
      <c r="AI9" s="15"/>
      <c r="AJ9" s="15"/>
      <c r="AK9" s="15"/>
    </row>
    <row r="10" spans="1:37" s="1" customFormat="1">
      <c r="A10" s="3">
        <v>3</v>
      </c>
      <c r="B10" s="29" t="s">
        <v>498</v>
      </c>
      <c r="C10" s="6">
        <v>78924574</v>
      </c>
      <c r="D10" s="9">
        <v>67653174</v>
      </c>
      <c r="E10" s="8" t="s">
        <v>4</v>
      </c>
      <c r="F10" s="9" t="s">
        <v>1</v>
      </c>
      <c r="G10" s="10" t="s">
        <v>56</v>
      </c>
      <c r="H10" s="8">
        <v>53</v>
      </c>
      <c r="I10" s="9" t="s">
        <v>3</v>
      </c>
      <c r="J10" s="9">
        <v>12</v>
      </c>
      <c r="K10" s="11">
        <v>25.583333333333332</v>
      </c>
      <c r="L10" s="43"/>
      <c r="M10" s="11">
        <v>307</v>
      </c>
      <c r="N10" s="19">
        <v>7</v>
      </c>
      <c r="O10" s="19">
        <v>65</v>
      </c>
      <c r="P10" s="19">
        <f t="shared" si="0"/>
        <v>58</v>
      </c>
      <c r="Q10" s="61">
        <v>0</v>
      </c>
      <c r="R10" s="35">
        <v>8</v>
      </c>
      <c r="S10" s="35">
        <v>34</v>
      </c>
      <c r="T10" s="35">
        <f t="shared" si="1"/>
        <v>26</v>
      </c>
      <c r="U10" s="61">
        <v>0</v>
      </c>
      <c r="V10" s="35">
        <v>4</v>
      </c>
      <c r="W10" s="35">
        <v>21</v>
      </c>
      <c r="X10" s="35">
        <f t="shared" si="2"/>
        <v>17</v>
      </c>
      <c r="Y10" s="61">
        <v>0</v>
      </c>
      <c r="Z10" s="35">
        <v>12</v>
      </c>
      <c r="AA10" s="35">
        <v>19</v>
      </c>
      <c r="AB10" s="35">
        <f t="shared" si="3"/>
        <v>7</v>
      </c>
      <c r="AC10" s="61">
        <v>1</v>
      </c>
      <c r="AD10" s="61">
        <v>1</v>
      </c>
      <c r="AE10" s="61">
        <f t="shared" si="4"/>
        <v>2</v>
      </c>
      <c r="AF10" s="44">
        <f t="shared" si="5"/>
        <v>614</v>
      </c>
      <c r="AG10" s="15"/>
      <c r="AH10" s="15"/>
      <c r="AI10" s="15"/>
      <c r="AJ10" s="15"/>
      <c r="AK10" s="15"/>
    </row>
    <row r="11" spans="1:37" s="1" customFormat="1">
      <c r="A11" s="3">
        <v>4</v>
      </c>
      <c r="B11" s="29" t="s">
        <v>498</v>
      </c>
      <c r="C11" s="6">
        <v>75048099</v>
      </c>
      <c r="D11" s="9">
        <v>67653383</v>
      </c>
      <c r="E11" s="8" t="s">
        <v>4</v>
      </c>
      <c r="F11" s="9" t="s">
        <v>14</v>
      </c>
      <c r="G11" s="10" t="s">
        <v>16</v>
      </c>
      <c r="H11" s="8">
        <v>54</v>
      </c>
      <c r="I11" s="9" t="s">
        <v>3</v>
      </c>
      <c r="J11" s="9">
        <v>12</v>
      </c>
      <c r="K11" s="11">
        <v>30</v>
      </c>
      <c r="L11" s="43"/>
      <c r="M11" s="11">
        <v>360</v>
      </c>
      <c r="N11" s="19">
        <v>12</v>
      </c>
      <c r="O11" s="19">
        <v>12</v>
      </c>
      <c r="P11" s="19">
        <f t="shared" si="0"/>
        <v>0</v>
      </c>
      <c r="Q11" s="61">
        <v>1</v>
      </c>
      <c r="R11" s="35">
        <v>4</v>
      </c>
      <c r="S11" s="35">
        <v>27</v>
      </c>
      <c r="T11" s="35">
        <f t="shared" si="1"/>
        <v>23</v>
      </c>
      <c r="U11" s="61">
        <v>0</v>
      </c>
      <c r="V11" s="35"/>
      <c r="W11" s="35"/>
      <c r="X11" s="35">
        <f t="shared" si="2"/>
        <v>0</v>
      </c>
      <c r="Y11" s="61">
        <f>X11/J11</f>
        <v>0</v>
      </c>
      <c r="Z11" s="35">
        <v>6</v>
      </c>
      <c r="AA11" s="35">
        <v>9</v>
      </c>
      <c r="AB11" s="35">
        <f t="shared" si="3"/>
        <v>3</v>
      </c>
      <c r="AC11" s="61">
        <v>1</v>
      </c>
      <c r="AD11" s="61">
        <v>1</v>
      </c>
      <c r="AE11" s="61">
        <f t="shared" si="4"/>
        <v>3</v>
      </c>
      <c r="AF11" s="44">
        <f t="shared" si="5"/>
        <v>1080</v>
      </c>
      <c r="AG11" s="15"/>
      <c r="AH11" s="15"/>
      <c r="AI11" s="15"/>
      <c r="AJ11" s="15"/>
      <c r="AK11" s="15"/>
    </row>
    <row r="12" spans="1:37" s="4" customFormat="1">
      <c r="A12" s="3">
        <v>5</v>
      </c>
      <c r="B12" s="29" t="s">
        <v>498</v>
      </c>
      <c r="C12" s="6">
        <v>78009233</v>
      </c>
      <c r="D12" s="9">
        <v>67653395</v>
      </c>
      <c r="E12" s="8" t="s">
        <v>4</v>
      </c>
      <c r="F12" s="9" t="s">
        <v>1</v>
      </c>
      <c r="G12" s="10" t="s">
        <v>51</v>
      </c>
      <c r="H12" s="8">
        <v>54</v>
      </c>
      <c r="I12" s="9" t="s">
        <v>3</v>
      </c>
      <c r="J12" s="9">
        <v>12</v>
      </c>
      <c r="K12" s="11">
        <v>30</v>
      </c>
      <c r="L12" s="43"/>
      <c r="M12" s="11">
        <v>360</v>
      </c>
      <c r="N12" s="19">
        <v>4</v>
      </c>
      <c r="O12" s="19">
        <v>20</v>
      </c>
      <c r="P12" s="19">
        <f t="shared" si="0"/>
        <v>16</v>
      </c>
      <c r="Q12" s="61">
        <v>0</v>
      </c>
      <c r="R12" s="35">
        <v>10</v>
      </c>
      <c r="S12" s="35">
        <v>15</v>
      </c>
      <c r="T12" s="35">
        <f t="shared" si="1"/>
        <v>5</v>
      </c>
      <c r="U12" s="61">
        <v>1</v>
      </c>
      <c r="V12" s="35">
        <v>3</v>
      </c>
      <c r="W12" s="35">
        <v>10</v>
      </c>
      <c r="X12" s="35">
        <f t="shared" si="2"/>
        <v>7</v>
      </c>
      <c r="Y12" s="61">
        <v>0</v>
      </c>
      <c r="Z12" s="35">
        <v>8</v>
      </c>
      <c r="AA12" s="35">
        <v>20</v>
      </c>
      <c r="AB12" s="35">
        <f t="shared" si="3"/>
        <v>12</v>
      </c>
      <c r="AC12" s="61">
        <v>1</v>
      </c>
      <c r="AD12" s="61">
        <v>1</v>
      </c>
      <c r="AE12" s="61">
        <f t="shared" si="4"/>
        <v>3</v>
      </c>
      <c r="AF12" s="44">
        <f t="shared" si="5"/>
        <v>1080</v>
      </c>
      <c r="AG12" s="1"/>
      <c r="AH12" s="1"/>
      <c r="AI12" s="1"/>
      <c r="AJ12" s="1"/>
      <c r="AK12" s="15"/>
    </row>
    <row r="13" spans="1:37" s="1" customFormat="1">
      <c r="A13" s="3">
        <v>6</v>
      </c>
      <c r="B13" s="29" t="s">
        <v>498</v>
      </c>
      <c r="C13" s="6">
        <v>75025939</v>
      </c>
      <c r="D13" s="9">
        <v>67653388</v>
      </c>
      <c r="E13" s="8" t="s">
        <v>4</v>
      </c>
      <c r="F13" s="9" t="s">
        <v>1</v>
      </c>
      <c r="G13" s="10" t="s">
        <v>6</v>
      </c>
      <c r="H13" s="8">
        <v>54</v>
      </c>
      <c r="I13" s="9" t="s">
        <v>3</v>
      </c>
      <c r="J13" s="9">
        <v>12</v>
      </c>
      <c r="K13" s="11">
        <v>30</v>
      </c>
      <c r="L13" s="43"/>
      <c r="M13" s="11">
        <v>360</v>
      </c>
      <c r="N13" s="19">
        <v>16</v>
      </c>
      <c r="O13" s="19">
        <v>10</v>
      </c>
      <c r="P13" s="19">
        <f t="shared" si="0"/>
        <v>-6</v>
      </c>
      <c r="Q13" s="61">
        <v>1</v>
      </c>
      <c r="R13" s="35">
        <v>12</v>
      </c>
      <c r="S13" s="35">
        <v>24</v>
      </c>
      <c r="T13" s="35">
        <f t="shared" si="1"/>
        <v>12</v>
      </c>
      <c r="U13" s="61">
        <v>0</v>
      </c>
      <c r="V13" s="35">
        <v>4</v>
      </c>
      <c r="W13" s="35">
        <v>8</v>
      </c>
      <c r="X13" s="35">
        <f t="shared" si="2"/>
        <v>4</v>
      </c>
      <c r="Y13" s="61">
        <v>1</v>
      </c>
      <c r="Z13" s="35">
        <v>5</v>
      </c>
      <c r="AA13" s="35">
        <v>33</v>
      </c>
      <c r="AB13" s="35">
        <f t="shared" si="3"/>
        <v>28</v>
      </c>
      <c r="AC13" s="61">
        <v>0</v>
      </c>
      <c r="AD13" s="61">
        <v>1</v>
      </c>
      <c r="AE13" s="61">
        <f t="shared" si="4"/>
        <v>3</v>
      </c>
      <c r="AF13" s="44">
        <f t="shared" si="5"/>
        <v>1080</v>
      </c>
      <c r="AG13" s="15"/>
      <c r="AH13" s="15"/>
      <c r="AI13" s="15"/>
      <c r="AJ13" s="15"/>
      <c r="AK13" s="15"/>
    </row>
    <row r="14" spans="1:37" s="4" customFormat="1">
      <c r="A14" s="3">
        <v>7</v>
      </c>
      <c r="B14" s="29" t="s">
        <v>498</v>
      </c>
      <c r="C14" s="6">
        <v>75035778</v>
      </c>
      <c r="D14" s="9">
        <v>67653393</v>
      </c>
      <c r="E14" s="8" t="s">
        <v>4</v>
      </c>
      <c r="F14" s="9" t="s">
        <v>1</v>
      </c>
      <c r="G14" s="10" t="s">
        <v>8</v>
      </c>
      <c r="H14" s="8">
        <v>54</v>
      </c>
      <c r="I14" s="9" t="s">
        <v>3</v>
      </c>
      <c r="J14" s="9">
        <v>12</v>
      </c>
      <c r="K14" s="11">
        <v>30</v>
      </c>
      <c r="L14" s="43"/>
      <c r="M14" s="11">
        <v>360</v>
      </c>
      <c r="N14" s="19">
        <v>6</v>
      </c>
      <c r="O14" s="19">
        <v>24</v>
      </c>
      <c r="P14" s="19">
        <f t="shared" si="0"/>
        <v>18</v>
      </c>
      <c r="Q14" s="61">
        <v>0</v>
      </c>
      <c r="R14" s="35">
        <v>6</v>
      </c>
      <c r="S14" s="35">
        <v>21</v>
      </c>
      <c r="T14" s="35">
        <f t="shared" si="1"/>
        <v>15</v>
      </c>
      <c r="U14" s="61">
        <v>0</v>
      </c>
      <c r="V14" s="35">
        <v>1</v>
      </c>
      <c r="W14" s="35">
        <v>11</v>
      </c>
      <c r="X14" s="35">
        <f t="shared" si="2"/>
        <v>10</v>
      </c>
      <c r="Y14" s="61">
        <v>0</v>
      </c>
      <c r="Z14" s="35">
        <v>6</v>
      </c>
      <c r="AA14" s="35">
        <v>13</v>
      </c>
      <c r="AB14" s="35">
        <f t="shared" si="3"/>
        <v>7</v>
      </c>
      <c r="AC14" s="61">
        <v>1</v>
      </c>
      <c r="AD14" s="61">
        <v>1</v>
      </c>
      <c r="AE14" s="61">
        <f t="shared" si="4"/>
        <v>2</v>
      </c>
      <c r="AF14" s="44">
        <f t="shared" si="5"/>
        <v>720</v>
      </c>
      <c r="AK14" s="15"/>
    </row>
    <row r="15" spans="1:37" s="1" customFormat="1">
      <c r="A15" s="3">
        <v>8</v>
      </c>
      <c r="B15" s="29" t="s">
        <v>498</v>
      </c>
      <c r="C15" s="6">
        <v>75043308</v>
      </c>
      <c r="D15" s="9">
        <v>67653382</v>
      </c>
      <c r="E15" s="8" t="s">
        <v>4</v>
      </c>
      <c r="F15" s="9" t="s">
        <v>1</v>
      </c>
      <c r="G15" s="10" t="s">
        <v>9</v>
      </c>
      <c r="H15" s="8">
        <v>54</v>
      </c>
      <c r="I15" s="9" t="s">
        <v>3</v>
      </c>
      <c r="J15" s="9">
        <v>12</v>
      </c>
      <c r="K15" s="11">
        <v>30</v>
      </c>
      <c r="L15" s="43"/>
      <c r="M15" s="11">
        <v>360</v>
      </c>
      <c r="N15" s="19">
        <v>5</v>
      </c>
      <c r="O15" s="19">
        <v>19</v>
      </c>
      <c r="P15" s="19">
        <f t="shared" si="0"/>
        <v>14</v>
      </c>
      <c r="Q15" s="61">
        <v>0</v>
      </c>
      <c r="R15" s="35">
        <v>8</v>
      </c>
      <c r="S15" s="35">
        <v>6</v>
      </c>
      <c r="T15" s="35">
        <f t="shared" si="1"/>
        <v>-2</v>
      </c>
      <c r="U15" s="61">
        <v>1</v>
      </c>
      <c r="V15" s="35"/>
      <c r="W15" s="35"/>
      <c r="X15" s="35">
        <f t="shared" si="2"/>
        <v>0</v>
      </c>
      <c r="Y15" s="61">
        <f>X15/J15</f>
        <v>0</v>
      </c>
      <c r="Z15" s="35">
        <v>2</v>
      </c>
      <c r="AA15" s="35">
        <v>12</v>
      </c>
      <c r="AB15" s="35">
        <f t="shared" si="3"/>
        <v>10</v>
      </c>
      <c r="AC15" s="61">
        <v>1</v>
      </c>
      <c r="AD15" s="61">
        <v>1</v>
      </c>
      <c r="AE15" s="61">
        <f t="shared" si="4"/>
        <v>3</v>
      </c>
      <c r="AF15" s="44">
        <f t="shared" si="5"/>
        <v>1080</v>
      </c>
      <c r="AG15" s="15"/>
      <c r="AH15" s="15"/>
      <c r="AI15" s="15"/>
      <c r="AJ15" s="15"/>
      <c r="AK15" s="15"/>
    </row>
    <row r="16" spans="1:37" s="1" customFormat="1">
      <c r="A16" s="3">
        <v>9</v>
      </c>
      <c r="B16" s="29" t="s">
        <v>498</v>
      </c>
      <c r="C16" s="6">
        <v>75060190</v>
      </c>
      <c r="D16" s="9">
        <v>67653398</v>
      </c>
      <c r="E16" s="8" t="s">
        <v>4</v>
      </c>
      <c r="F16" s="9" t="s">
        <v>1</v>
      </c>
      <c r="G16" s="10" t="s">
        <v>21</v>
      </c>
      <c r="H16" s="8">
        <v>54</v>
      </c>
      <c r="I16" s="9" t="s">
        <v>3</v>
      </c>
      <c r="J16" s="9">
        <v>12</v>
      </c>
      <c r="K16" s="11">
        <v>30</v>
      </c>
      <c r="L16" s="43"/>
      <c r="M16" s="11">
        <v>360</v>
      </c>
      <c r="N16" s="19">
        <v>3</v>
      </c>
      <c r="O16" s="19">
        <v>21</v>
      </c>
      <c r="P16" s="19">
        <f t="shared" si="0"/>
        <v>18</v>
      </c>
      <c r="Q16" s="61">
        <v>0</v>
      </c>
      <c r="R16" s="35">
        <v>8</v>
      </c>
      <c r="S16" s="35">
        <v>15</v>
      </c>
      <c r="T16" s="35">
        <f t="shared" si="1"/>
        <v>7</v>
      </c>
      <c r="U16" s="61">
        <v>0</v>
      </c>
      <c r="V16" s="35"/>
      <c r="W16" s="35"/>
      <c r="X16" s="35">
        <f t="shared" si="2"/>
        <v>0</v>
      </c>
      <c r="Y16" s="61">
        <f>X16/J16</f>
        <v>0</v>
      </c>
      <c r="Z16" s="35">
        <v>10</v>
      </c>
      <c r="AA16" s="35">
        <v>2</v>
      </c>
      <c r="AB16" s="35">
        <f t="shared" si="3"/>
        <v>-8</v>
      </c>
      <c r="AC16" s="61">
        <v>1</v>
      </c>
      <c r="AD16" s="61">
        <v>1</v>
      </c>
      <c r="AE16" s="61">
        <f t="shared" si="4"/>
        <v>2</v>
      </c>
      <c r="AF16" s="44">
        <f t="shared" si="5"/>
        <v>720</v>
      </c>
      <c r="AG16" s="15"/>
      <c r="AH16" s="15"/>
      <c r="AI16" s="15"/>
      <c r="AJ16" s="15"/>
      <c r="AK16" s="15"/>
    </row>
    <row r="17" spans="1:43" s="1" customFormat="1">
      <c r="A17" s="3">
        <v>10</v>
      </c>
      <c r="B17" s="29" t="s">
        <v>498</v>
      </c>
      <c r="C17" s="6">
        <v>75064242</v>
      </c>
      <c r="D17" s="9">
        <v>67653396</v>
      </c>
      <c r="E17" s="8" t="s">
        <v>4</v>
      </c>
      <c r="F17" s="9" t="s">
        <v>1</v>
      </c>
      <c r="G17" s="10" t="s">
        <v>35</v>
      </c>
      <c r="H17" s="8">
        <v>54</v>
      </c>
      <c r="I17" s="9" t="s">
        <v>3</v>
      </c>
      <c r="J17" s="9">
        <v>12</v>
      </c>
      <c r="K17" s="11">
        <v>30</v>
      </c>
      <c r="L17" s="43"/>
      <c r="M17" s="11">
        <v>360</v>
      </c>
      <c r="N17" s="19">
        <v>8</v>
      </c>
      <c r="O17" s="19">
        <v>15</v>
      </c>
      <c r="P17" s="19">
        <f t="shared" si="0"/>
        <v>7</v>
      </c>
      <c r="Q17" s="61">
        <v>0</v>
      </c>
      <c r="R17" s="35">
        <v>2</v>
      </c>
      <c r="S17" s="35">
        <v>14</v>
      </c>
      <c r="T17" s="35">
        <f t="shared" si="1"/>
        <v>12</v>
      </c>
      <c r="U17" s="61">
        <v>0</v>
      </c>
      <c r="V17" s="35">
        <v>1</v>
      </c>
      <c r="W17" s="35">
        <v>17</v>
      </c>
      <c r="X17" s="35">
        <f t="shared" si="2"/>
        <v>16</v>
      </c>
      <c r="Y17" s="61">
        <v>0</v>
      </c>
      <c r="Z17" s="35">
        <v>1</v>
      </c>
      <c r="AA17" s="35">
        <v>18</v>
      </c>
      <c r="AB17" s="35">
        <f t="shared" si="3"/>
        <v>17</v>
      </c>
      <c r="AC17" s="61">
        <v>0</v>
      </c>
      <c r="AD17" s="61">
        <v>1</v>
      </c>
      <c r="AE17" s="61">
        <f t="shared" si="4"/>
        <v>1</v>
      </c>
      <c r="AF17" s="44">
        <f t="shared" si="5"/>
        <v>360</v>
      </c>
      <c r="AG17" s="15"/>
      <c r="AH17" s="15"/>
      <c r="AI17" s="15"/>
      <c r="AJ17" s="15"/>
      <c r="AK17" s="15"/>
    </row>
    <row r="18" spans="1:43" s="1" customFormat="1">
      <c r="A18" s="3">
        <v>11</v>
      </c>
      <c r="B18" s="29" t="s">
        <v>498</v>
      </c>
      <c r="C18" s="6">
        <v>75025922</v>
      </c>
      <c r="D18" s="9">
        <v>67653296</v>
      </c>
      <c r="E18" s="8" t="s">
        <v>4</v>
      </c>
      <c r="F18" s="9" t="s">
        <v>1</v>
      </c>
      <c r="G18" s="10" t="s">
        <v>5</v>
      </c>
      <c r="H18" s="8">
        <v>50</v>
      </c>
      <c r="I18" s="9" t="s">
        <v>3</v>
      </c>
      <c r="J18" s="9">
        <v>12</v>
      </c>
      <c r="K18" s="11">
        <v>32.916666666666664</v>
      </c>
      <c r="L18" s="43"/>
      <c r="M18" s="11">
        <v>395</v>
      </c>
      <c r="N18" s="19">
        <v>8</v>
      </c>
      <c r="O18" s="19">
        <v>18</v>
      </c>
      <c r="P18" s="19">
        <f t="shared" si="0"/>
        <v>10</v>
      </c>
      <c r="Q18" s="61">
        <v>0</v>
      </c>
      <c r="R18" s="35">
        <v>7</v>
      </c>
      <c r="S18" s="35">
        <v>23</v>
      </c>
      <c r="T18" s="35">
        <f t="shared" si="1"/>
        <v>16</v>
      </c>
      <c r="U18" s="61">
        <v>0</v>
      </c>
      <c r="V18" s="35">
        <v>4</v>
      </c>
      <c r="W18" s="35">
        <v>18</v>
      </c>
      <c r="X18" s="35">
        <f t="shared" si="2"/>
        <v>14</v>
      </c>
      <c r="Y18" s="61">
        <v>0</v>
      </c>
      <c r="Z18" s="35">
        <v>7</v>
      </c>
      <c r="AA18" s="35">
        <v>17</v>
      </c>
      <c r="AB18" s="35">
        <f t="shared" si="3"/>
        <v>10</v>
      </c>
      <c r="AC18" s="61">
        <v>1</v>
      </c>
      <c r="AD18" s="61">
        <v>1</v>
      </c>
      <c r="AE18" s="61">
        <f t="shared" si="4"/>
        <v>2</v>
      </c>
      <c r="AF18" s="44">
        <f t="shared" si="5"/>
        <v>790</v>
      </c>
      <c r="AG18" s="15"/>
      <c r="AH18" s="15"/>
      <c r="AI18" s="15"/>
      <c r="AJ18" s="15"/>
      <c r="AK18" s="4"/>
    </row>
    <row r="19" spans="1:43" s="1" customFormat="1">
      <c r="A19" s="3">
        <v>12</v>
      </c>
      <c r="B19" s="29" t="s">
        <v>498</v>
      </c>
      <c r="C19" s="6">
        <v>75060206</v>
      </c>
      <c r="D19" s="9">
        <v>67653312</v>
      </c>
      <c r="E19" s="8" t="s">
        <v>4</v>
      </c>
      <c r="F19" s="9" t="s">
        <v>1</v>
      </c>
      <c r="G19" s="10" t="s">
        <v>22</v>
      </c>
      <c r="H19" s="8">
        <v>50</v>
      </c>
      <c r="I19" s="9" t="s">
        <v>3</v>
      </c>
      <c r="J19" s="9">
        <v>12</v>
      </c>
      <c r="K19" s="11">
        <v>32.916666666666664</v>
      </c>
      <c r="L19" s="43"/>
      <c r="M19" s="11">
        <v>395</v>
      </c>
      <c r="N19" s="19">
        <v>6</v>
      </c>
      <c r="O19" s="19">
        <v>18</v>
      </c>
      <c r="P19" s="19">
        <f t="shared" si="0"/>
        <v>12</v>
      </c>
      <c r="Q19" s="61">
        <v>0</v>
      </c>
      <c r="R19" s="35">
        <v>5</v>
      </c>
      <c r="S19" s="35">
        <v>25</v>
      </c>
      <c r="T19" s="35">
        <f t="shared" si="1"/>
        <v>20</v>
      </c>
      <c r="U19" s="61">
        <v>0</v>
      </c>
      <c r="V19" s="35">
        <v>2</v>
      </c>
      <c r="W19" s="35">
        <v>22</v>
      </c>
      <c r="X19" s="35">
        <f t="shared" si="2"/>
        <v>20</v>
      </c>
      <c r="Y19" s="61">
        <v>0</v>
      </c>
      <c r="Z19" s="35">
        <v>8</v>
      </c>
      <c r="AA19" s="35">
        <v>19</v>
      </c>
      <c r="AB19" s="35">
        <f t="shared" si="3"/>
        <v>11</v>
      </c>
      <c r="AC19" s="61">
        <v>1</v>
      </c>
      <c r="AD19" s="61">
        <v>1</v>
      </c>
      <c r="AE19" s="61">
        <f t="shared" si="4"/>
        <v>2</v>
      </c>
      <c r="AF19" s="44">
        <f t="shared" si="5"/>
        <v>790</v>
      </c>
      <c r="AG19" s="15"/>
      <c r="AH19" s="15"/>
      <c r="AI19" s="15"/>
      <c r="AJ19" s="15"/>
    </row>
    <row r="20" spans="1:43" s="1" customFormat="1">
      <c r="A20" s="3">
        <v>13</v>
      </c>
      <c r="B20" s="29" t="s">
        <v>498</v>
      </c>
      <c r="C20" s="6">
        <v>75048082</v>
      </c>
      <c r="D20" s="9">
        <v>67653288</v>
      </c>
      <c r="E20" s="8" t="s">
        <v>4</v>
      </c>
      <c r="F20" s="9" t="s">
        <v>14</v>
      </c>
      <c r="G20" s="10" t="s">
        <v>15</v>
      </c>
      <c r="H20" s="8">
        <v>50</v>
      </c>
      <c r="I20" s="9" t="s">
        <v>3</v>
      </c>
      <c r="J20" s="9">
        <v>12</v>
      </c>
      <c r="K20" s="11">
        <v>32.916666666666664</v>
      </c>
      <c r="L20" s="43"/>
      <c r="M20" s="11">
        <v>395</v>
      </c>
      <c r="N20" s="19">
        <v>1</v>
      </c>
      <c r="O20" s="19">
        <v>23</v>
      </c>
      <c r="P20" s="19">
        <f t="shared" si="0"/>
        <v>22</v>
      </c>
      <c r="Q20" s="61">
        <v>0</v>
      </c>
      <c r="R20" s="35">
        <v>1</v>
      </c>
      <c r="S20" s="35">
        <v>21</v>
      </c>
      <c r="T20" s="35">
        <f t="shared" si="1"/>
        <v>20</v>
      </c>
      <c r="U20" s="61">
        <v>0</v>
      </c>
      <c r="V20" s="35">
        <v>4</v>
      </c>
      <c r="W20" s="35">
        <v>13</v>
      </c>
      <c r="X20" s="35">
        <f t="shared" si="2"/>
        <v>9</v>
      </c>
      <c r="Y20" s="61">
        <v>0</v>
      </c>
      <c r="Z20" s="35">
        <v>12</v>
      </c>
      <c r="AA20" s="35">
        <v>33</v>
      </c>
      <c r="AB20" s="35">
        <f t="shared" si="3"/>
        <v>21</v>
      </c>
      <c r="AC20" s="61">
        <v>0</v>
      </c>
      <c r="AD20" s="61">
        <v>1</v>
      </c>
      <c r="AE20" s="61">
        <f t="shared" si="4"/>
        <v>1</v>
      </c>
      <c r="AF20" s="44">
        <f t="shared" si="5"/>
        <v>395</v>
      </c>
      <c r="AG20" s="15"/>
      <c r="AH20" s="15"/>
      <c r="AI20" s="15"/>
      <c r="AJ20" s="15"/>
    </row>
    <row r="21" spans="1:43" s="1" customFormat="1">
      <c r="A21" s="3">
        <v>14</v>
      </c>
      <c r="B21" s="29" t="s">
        <v>498</v>
      </c>
      <c r="C21" s="6">
        <v>7791293020297</v>
      </c>
      <c r="D21" s="9">
        <v>67581503</v>
      </c>
      <c r="E21" s="8" t="s">
        <v>4</v>
      </c>
      <c r="F21" s="9" t="s">
        <v>1</v>
      </c>
      <c r="G21" s="10" t="s">
        <v>420</v>
      </c>
      <c r="H21" s="8">
        <v>90</v>
      </c>
      <c r="I21" s="9" t="s">
        <v>3</v>
      </c>
      <c r="J21" s="9">
        <v>12</v>
      </c>
      <c r="K21" s="11">
        <v>44.833333333333336</v>
      </c>
      <c r="L21" s="43"/>
      <c r="M21" s="11">
        <v>538</v>
      </c>
      <c r="N21" s="19">
        <v>4</v>
      </c>
      <c r="O21" s="19">
        <v>24</v>
      </c>
      <c r="P21" s="19">
        <f t="shared" si="0"/>
        <v>20</v>
      </c>
      <c r="Q21" s="61">
        <v>0</v>
      </c>
      <c r="R21" s="35">
        <v>4</v>
      </c>
      <c r="S21" s="35">
        <v>17</v>
      </c>
      <c r="T21" s="35">
        <f t="shared" si="1"/>
        <v>13</v>
      </c>
      <c r="U21" s="61">
        <v>0</v>
      </c>
      <c r="V21" s="35"/>
      <c r="W21" s="35"/>
      <c r="X21" s="35">
        <f t="shared" si="2"/>
        <v>0</v>
      </c>
      <c r="Y21" s="61">
        <f>X21/J21</f>
        <v>0</v>
      </c>
      <c r="Z21" s="35">
        <v>14</v>
      </c>
      <c r="AA21" s="35">
        <v>22</v>
      </c>
      <c r="AB21" s="35">
        <f t="shared" si="3"/>
        <v>8</v>
      </c>
      <c r="AC21" s="61">
        <v>1</v>
      </c>
      <c r="AD21" s="61">
        <v>1</v>
      </c>
      <c r="AE21" s="61">
        <f t="shared" si="4"/>
        <v>2</v>
      </c>
      <c r="AF21" s="44">
        <f t="shared" si="5"/>
        <v>1076</v>
      </c>
      <c r="AG21" s="15"/>
      <c r="AH21" s="15"/>
      <c r="AI21" s="15"/>
      <c r="AJ21" s="15"/>
      <c r="AL21" s="15"/>
      <c r="AM21" s="15"/>
      <c r="AN21" s="15"/>
      <c r="AO21" s="15"/>
      <c r="AP21" s="15"/>
    </row>
    <row r="22" spans="1:43" s="1" customFormat="1">
      <c r="A22" s="3">
        <v>15</v>
      </c>
      <c r="B22" s="29" t="s">
        <v>498</v>
      </c>
      <c r="C22" s="6">
        <v>7791293028774</v>
      </c>
      <c r="D22" s="9">
        <v>67581500</v>
      </c>
      <c r="E22" s="8" t="s">
        <v>4</v>
      </c>
      <c r="F22" s="9" t="s">
        <v>14</v>
      </c>
      <c r="G22" s="10" t="s">
        <v>434</v>
      </c>
      <c r="H22" s="8">
        <v>90</v>
      </c>
      <c r="I22" s="9" t="s">
        <v>3</v>
      </c>
      <c r="J22" s="9">
        <v>12</v>
      </c>
      <c r="K22" s="11">
        <v>44.833333333333336</v>
      </c>
      <c r="L22" s="43"/>
      <c r="M22" s="11">
        <v>538</v>
      </c>
      <c r="N22" s="19"/>
      <c r="O22" s="19"/>
      <c r="P22" s="19">
        <f t="shared" si="0"/>
        <v>0</v>
      </c>
      <c r="Q22" s="61">
        <v>1</v>
      </c>
      <c r="R22" s="35">
        <v>3</v>
      </c>
      <c r="S22" s="35">
        <v>4</v>
      </c>
      <c r="T22" s="35">
        <f t="shared" si="1"/>
        <v>1</v>
      </c>
      <c r="U22" s="61">
        <v>1</v>
      </c>
      <c r="V22" s="35"/>
      <c r="W22" s="35"/>
      <c r="X22" s="35">
        <f t="shared" si="2"/>
        <v>0</v>
      </c>
      <c r="Y22" s="61">
        <f>X22/J22</f>
        <v>0</v>
      </c>
      <c r="Z22" s="35">
        <v>4</v>
      </c>
      <c r="AA22" s="35">
        <v>22</v>
      </c>
      <c r="AB22" s="35">
        <f t="shared" si="3"/>
        <v>18</v>
      </c>
      <c r="AC22" s="61">
        <v>0</v>
      </c>
      <c r="AD22" s="61">
        <v>1</v>
      </c>
      <c r="AE22" s="61">
        <f t="shared" si="4"/>
        <v>3</v>
      </c>
      <c r="AF22" s="44">
        <f t="shared" si="5"/>
        <v>1614</v>
      </c>
      <c r="AG22" s="15"/>
      <c r="AH22" s="15"/>
      <c r="AI22" s="15"/>
      <c r="AJ22" s="15"/>
      <c r="AL22" s="15"/>
      <c r="AM22" s="15"/>
      <c r="AN22" s="15"/>
      <c r="AO22" s="15"/>
      <c r="AP22" s="15"/>
    </row>
    <row r="23" spans="1:43" s="1" customFormat="1">
      <c r="A23" s="3">
        <v>16</v>
      </c>
      <c r="B23" s="29" t="s">
        <v>498</v>
      </c>
      <c r="C23" s="6">
        <v>7791293995779</v>
      </c>
      <c r="D23" s="9">
        <v>67581502</v>
      </c>
      <c r="E23" s="8" t="s">
        <v>4</v>
      </c>
      <c r="F23" s="9" t="s">
        <v>1</v>
      </c>
      <c r="G23" s="10" t="s">
        <v>448</v>
      </c>
      <c r="H23" s="8">
        <v>90</v>
      </c>
      <c r="I23" s="9" t="s">
        <v>3</v>
      </c>
      <c r="J23" s="9">
        <v>12</v>
      </c>
      <c r="K23" s="11">
        <v>44.833333333333336</v>
      </c>
      <c r="L23" s="43"/>
      <c r="M23" s="11">
        <v>538</v>
      </c>
      <c r="N23" s="35"/>
      <c r="O23" s="35"/>
      <c r="P23" s="19">
        <f t="shared" si="0"/>
        <v>0</v>
      </c>
      <c r="Q23" s="61">
        <v>1</v>
      </c>
      <c r="R23" s="35"/>
      <c r="S23" s="35"/>
      <c r="T23" s="35">
        <f t="shared" si="1"/>
        <v>0</v>
      </c>
      <c r="U23" s="61">
        <v>1</v>
      </c>
      <c r="V23" s="35"/>
      <c r="W23" s="35"/>
      <c r="X23" s="35">
        <f t="shared" si="2"/>
        <v>0</v>
      </c>
      <c r="Y23" s="61">
        <f>X23/J23</f>
        <v>0</v>
      </c>
      <c r="Z23" s="35"/>
      <c r="AA23" s="35"/>
      <c r="AB23" s="35">
        <f t="shared" si="3"/>
        <v>0</v>
      </c>
      <c r="AC23" s="61">
        <v>1</v>
      </c>
      <c r="AD23" s="61">
        <v>1</v>
      </c>
      <c r="AE23" s="61">
        <f t="shared" si="4"/>
        <v>4</v>
      </c>
      <c r="AF23" s="44">
        <f t="shared" si="5"/>
        <v>2152</v>
      </c>
      <c r="AG23" s="15"/>
      <c r="AH23" s="15"/>
      <c r="AI23" s="15"/>
      <c r="AJ23" s="15"/>
      <c r="AL23" s="15"/>
      <c r="AM23" s="15"/>
      <c r="AN23" s="15"/>
      <c r="AO23" s="15"/>
      <c r="AP23" s="15"/>
    </row>
    <row r="24" spans="1:43" s="1" customFormat="1">
      <c r="A24" s="3">
        <v>17</v>
      </c>
      <c r="B24" s="29" t="s">
        <v>498</v>
      </c>
      <c r="C24" s="6">
        <v>7791293025018</v>
      </c>
      <c r="D24" s="9">
        <v>67581508</v>
      </c>
      <c r="E24" s="8" t="s">
        <v>4</v>
      </c>
      <c r="F24" s="9" t="s">
        <v>36</v>
      </c>
      <c r="G24" s="10" t="s">
        <v>427</v>
      </c>
      <c r="H24" s="8">
        <v>90</v>
      </c>
      <c r="I24" s="9" t="s">
        <v>3</v>
      </c>
      <c r="J24" s="9">
        <v>12</v>
      </c>
      <c r="K24" s="11">
        <v>44.833333333333336</v>
      </c>
      <c r="L24" s="43"/>
      <c r="M24" s="11">
        <v>538</v>
      </c>
      <c r="N24" s="19">
        <v>2</v>
      </c>
      <c r="O24" s="19">
        <v>23</v>
      </c>
      <c r="P24" s="19">
        <f t="shared" si="0"/>
        <v>21</v>
      </c>
      <c r="Q24" s="61">
        <v>0</v>
      </c>
      <c r="R24" s="35">
        <v>3</v>
      </c>
      <c r="S24" s="35">
        <v>9</v>
      </c>
      <c r="T24" s="35">
        <f t="shared" si="1"/>
        <v>6</v>
      </c>
      <c r="U24" s="61">
        <v>0</v>
      </c>
      <c r="V24" s="35"/>
      <c r="W24" s="35"/>
      <c r="X24" s="35">
        <f t="shared" si="2"/>
        <v>0</v>
      </c>
      <c r="Y24" s="61">
        <f>X24/J24</f>
        <v>0</v>
      </c>
      <c r="Z24" s="35">
        <v>5</v>
      </c>
      <c r="AA24" s="35">
        <v>33</v>
      </c>
      <c r="AB24" s="35">
        <f t="shared" si="3"/>
        <v>28</v>
      </c>
      <c r="AC24" s="61">
        <v>0</v>
      </c>
      <c r="AD24" s="61">
        <v>1</v>
      </c>
      <c r="AE24" s="61">
        <f t="shared" si="4"/>
        <v>1</v>
      </c>
      <c r="AF24" s="44">
        <f t="shared" si="5"/>
        <v>538</v>
      </c>
      <c r="AG24" s="15"/>
      <c r="AH24" s="15"/>
      <c r="AI24" s="15"/>
      <c r="AJ24" s="15"/>
      <c r="AL24" s="15"/>
      <c r="AM24" s="15"/>
      <c r="AN24" s="15"/>
      <c r="AO24" s="15"/>
      <c r="AP24" s="15"/>
    </row>
    <row r="25" spans="1:43" s="1" customFormat="1">
      <c r="A25" s="3">
        <v>18</v>
      </c>
      <c r="B25" s="29" t="s">
        <v>498</v>
      </c>
      <c r="C25" s="6">
        <v>7791293020372</v>
      </c>
      <c r="D25" s="9">
        <v>67581504</v>
      </c>
      <c r="E25" s="8" t="s">
        <v>4</v>
      </c>
      <c r="F25" s="9" t="s">
        <v>1</v>
      </c>
      <c r="G25" s="10" t="s">
        <v>421</v>
      </c>
      <c r="H25" s="8">
        <v>90</v>
      </c>
      <c r="I25" s="9" t="s">
        <v>3</v>
      </c>
      <c r="J25" s="9">
        <v>12</v>
      </c>
      <c r="K25" s="11">
        <v>44.833333333333336</v>
      </c>
      <c r="L25" s="43"/>
      <c r="M25" s="11">
        <v>538</v>
      </c>
      <c r="N25" s="19">
        <v>3</v>
      </c>
      <c r="O25" s="19">
        <v>31</v>
      </c>
      <c r="P25" s="19">
        <f t="shared" si="0"/>
        <v>28</v>
      </c>
      <c r="Q25" s="61">
        <v>0</v>
      </c>
      <c r="R25" s="35">
        <v>4</v>
      </c>
      <c r="S25" s="35">
        <v>12</v>
      </c>
      <c r="T25" s="35">
        <f t="shared" si="1"/>
        <v>8</v>
      </c>
      <c r="U25" s="61">
        <v>0</v>
      </c>
      <c r="V25" s="35">
        <v>6</v>
      </c>
      <c r="W25" s="35">
        <v>8</v>
      </c>
      <c r="X25" s="35">
        <f t="shared" si="2"/>
        <v>2</v>
      </c>
      <c r="Y25" s="61">
        <v>1</v>
      </c>
      <c r="Z25" s="35">
        <v>3</v>
      </c>
      <c r="AA25" s="35">
        <v>29</v>
      </c>
      <c r="AB25" s="35">
        <f t="shared" si="3"/>
        <v>26</v>
      </c>
      <c r="AC25" s="61">
        <v>0</v>
      </c>
      <c r="AD25" s="61">
        <v>1</v>
      </c>
      <c r="AE25" s="61">
        <f t="shared" si="4"/>
        <v>2</v>
      </c>
      <c r="AF25" s="44">
        <f t="shared" si="5"/>
        <v>1076</v>
      </c>
      <c r="AG25" s="15"/>
      <c r="AH25" s="15"/>
      <c r="AI25" s="15"/>
      <c r="AJ25" s="15"/>
      <c r="AL25" s="15"/>
      <c r="AM25" s="15"/>
      <c r="AN25" s="15"/>
      <c r="AO25" s="15"/>
      <c r="AP25" s="15"/>
    </row>
    <row r="26" spans="1:43" s="1" customFormat="1">
      <c r="A26" s="3">
        <v>19</v>
      </c>
      <c r="B26" s="29" t="s">
        <v>498</v>
      </c>
      <c r="C26" s="6">
        <v>7791293025797</v>
      </c>
      <c r="D26" s="9">
        <v>67581313</v>
      </c>
      <c r="E26" s="8" t="s">
        <v>4</v>
      </c>
      <c r="F26" s="9" t="s">
        <v>1</v>
      </c>
      <c r="G26" s="10" t="s">
        <v>430</v>
      </c>
      <c r="H26" s="8">
        <v>96</v>
      </c>
      <c r="I26" s="9" t="s">
        <v>3</v>
      </c>
      <c r="J26" s="9">
        <v>12</v>
      </c>
      <c r="K26" s="11">
        <v>40.833333333333336</v>
      </c>
      <c r="L26" s="43"/>
      <c r="M26" s="11">
        <v>490</v>
      </c>
      <c r="N26" s="19">
        <v>14</v>
      </c>
      <c r="O26" s="19">
        <v>11</v>
      </c>
      <c r="P26" s="19">
        <f t="shared" si="0"/>
        <v>-3</v>
      </c>
      <c r="Q26" s="61">
        <v>1</v>
      </c>
      <c r="R26" s="35">
        <v>21</v>
      </c>
      <c r="S26" s="35">
        <v>47</v>
      </c>
      <c r="T26" s="35">
        <f t="shared" si="1"/>
        <v>26</v>
      </c>
      <c r="U26" s="61">
        <v>0</v>
      </c>
      <c r="V26" s="35">
        <v>2</v>
      </c>
      <c r="W26" s="35">
        <v>24</v>
      </c>
      <c r="X26" s="35">
        <f t="shared" si="2"/>
        <v>22</v>
      </c>
      <c r="Y26" s="61">
        <v>0</v>
      </c>
      <c r="Z26" s="35">
        <v>14</v>
      </c>
      <c r="AA26" s="35">
        <v>67</v>
      </c>
      <c r="AB26" s="35">
        <f t="shared" si="3"/>
        <v>53</v>
      </c>
      <c r="AC26" s="61">
        <v>0</v>
      </c>
      <c r="AD26" s="61">
        <v>1</v>
      </c>
      <c r="AE26" s="61">
        <f t="shared" si="4"/>
        <v>2</v>
      </c>
      <c r="AF26" s="44">
        <f t="shared" si="5"/>
        <v>980</v>
      </c>
      <c r="AG26" s="15"/>
      <c r="AH26" s="15"/>
      <c r="AI26" s="15"/>
      <c r="AJ26" s="15"/>
    </row>
    <row r="27" spans="1:43" s="1" customFormat="1">
      <c r="A27" s="3">
        <v>20</v>
      </c>
      <c r="B27" s="29" t="s">
        <v>498</v>
      </c>
      <c r="C27" s="6">
        <v>7506306226739</v>
      </c>
      <c r="D27" s="9">
        <v>67581317</v>
      </c>
      <c r="E27" s="8" t="s">
        <v>4</v>
      </c>
      <c r="F27" s="9" t="s">
        <v>1</v>
      </c>
      <c r="G27" s="10" t="s">
        <v>336</v>
      </c>
      <c r="H27" s="8">
        <v>97</v>
      </c>
      <c r="I27" s="9" t="s">
        <v>3</v>
      </c>
      <c r="J27" s="9">
        <v>12</v>
      </c>
      <c r="K27" s="11">
        <v>40.833333333333336</v>
      </c>
      <c r="L27" s="43"/>
      <c r="M27" s="11">
        <v>490</v>
      </c>
      <c r="N27" s="19">
        <v>10</v>
      </c>
      <c r="O27" s="19">
        <v>20</v>
      </c>
      <c r="P27" s="19">
        <f t="shared" si="0"/>
        <v>10</v>
      </c>
      <c r="Q27" s="61">
        <v>0</v>
      </c>
      <c r="R27" s="35">
        <v>3</v>
      </c>
      <c r="S27" s="35">
        <v>31</v>
      </c>
      <c r="T27" s="35">
        <f t="shared" si="1"/>
        <v>28</v>
      </c>
      <c r="U27" s="61">
        <v>0</v>
      </c>
      <c r="V27" s="35">
        <v>3</v>
      </c>
      <c r="W27" s="35">
        <v>10</v>
      </c>
      <c r="X27" s="35">
        <f t="shared" si="2"/>
        <v>7</v>
      </c>
      <c r="Y27" s="61">
        <v>0</v>
      </c>
      <c r="Z27" s="35">
        <v>8</v>
      </c>
      <c r="AA27" s="35">
        <v>19</v>
      </c>
      <c r="AB27" s="35">
        <f t="shared" si="3"/>
        <v>11</v>
      </c>
      <c r="AC27" s="61">
        <v>1</v>
      </c>
      <c r="AD27" s="61">
        <v>1</v>
      </c>
      <c r="AE27" s="61">
        <f t="shared" si="4"/>
        <v>2</v>
      </c>
      <c r="AF27" s="44">
        <f t="shared" si="5"/>
        <v>980</v>
      </c>
      <c r="AG27" s="15"/>
      <c r="AH27" s="15"/>
      <c r="AI27" s="15"/>
      <c r="AJ27" s="15"/>
    </row>
    <row r="28" spans="1:43" s="1" customFormat="1">
      <c r="A28" s="3">
        <v>21</v>
      </c>
      <c r="B28" s="29" t="s">
        <v>498</v>
      </c>
      <c r="C28" s="6">
        <v>7506306213081</v>
      </c>
      <c r="D28" s="9">
        <v>67567365</v>
      </c>
      <c r="E28" s="8" t="s">
        <v>4</v>
      </c>
      <c r="F28" s="9" t="s">
        <v>36</v>
      </c>
      <c r="G28" s="7" t="s">
        <v>537</v>
      </c>
      <c r="H28" s="8">
        <v>97</v>
      </c>
      <c r="I28" s="9" t="s">
        <v>3</v>
      </c>
      <c r="J28" s="9">
        <v>12</v>
      </c>
      <c r="K28" s="11">
        <v>40.833333333333336</v>
      </c>
      <c r="L28" s="43"/>
      <c r="M28" s="11">
        <v>490</v>
      </c>
      <c r="N28" s="19">
        <v>1</v>
      </c>
      <c r="O28" s="19">
        <v>21</v>
      </c>
      <c r="P28" s="19">
        <f t="shared" si="0"/>
        <v>20</v>
      </c>
      <c r="Q28" s="61">
        <v>0</v>
      </c>
      <c r="R28" s="35">
        <v>2</v>
      </c>
      <c r="S28" s="35">
        <v>10</v>
      </c>
      <c r="T28" s="35">
        <f t="shared" si="1"/>
        <v>8</v>
      </c>
      <c r="U28" s="61">
        <v>0</v>
      </c>
      <c r="V28" s="35">
        <v>2</v>
      </c>
      <c r="W28" s="35">
        <v>17</v>
      </c>
      <c r="X28" s="35">
        <f t="shared" si="2"/>
        <v>15</v>
      </c>
      <c r="Y28" s="61">
        <v>0</v>
      </c>
      <c r="Z28" s="35">
        <v>7</v>
      </c>
      <c r="AA28" s="35">
        <v>25</v>
      </c>
      <c r="AB28" s="35">
        <f t="shared" si="3"/>
        <v>18</v>
      </c>
      <c r="AC28" s="61">
        <v>0</v>
      </c>
      <c r="AD28" s="61">
        <v>1</v>
      </c>
      <c r="AE28" s="61">
        <f t="shared" si="4"/>
        <v>1</v>
      </c>
      <c r="AF28" s="44">
        <f t="shared" si="5"/>
        <v>490</v>
      </c>
      <c r="AG28" s="15"/>
      <c r="AH28" s="15"/>
      <c r="AI28" s="15"/>
      <c r="AJ28" s="15"/>
    </row>
    <row r="29" spans="1:43" s="4" customFormat="1">
      <c r="A29" s="3">
        <v>22</v>
      </c>
      <c r="B29" s="29" t="s">
        <v>498</v>
      </c>
      <c r="C29" s="6">
        <v>7791293032153</v>
      </c>
      <c r="D29" s="9">
        <v>67581311</v>
      </c>
      <c r="E29" s="8" t="s">
        <v>4</v>
      </c>
      <c r="F29" s="9" t="s">
        <v>14</v>
      </c>
      <c r="G29" s="7" t="s">
        <v>475</v>
      </c>
      <c r="H29" s="8">
        <v>97</v>
      </c>
      <c r="I29" s="9" t="s">
        <v>3</v>
      </c>
      <c r="J29" s="9">
        <v>12</v>
      </c>
      <c r="K29" s="11">
        <v>40.833333333333336</v>
      </c>
      <c r="L29" s="43"/>
      <c r="M29" s="11">
        <v>490</v>
      </c>
      <c r="N29" s="19">
        <v>12</v>
      </c>
      <c r="O29" s="19">
        <v>30</v>
      </c>
      <c r="P29" s="19">
        <f t="shared" si="0"/>
        <v>18</v>
      </c>
      <c r="Q29" s="61">
        <v>0</v>
      </c>
      <c r="R29" s="35">
        <v>1</v>
      </c>
      <c r="S29" s="35">
        <v>11</v>
      </c>
      <c r="T29" s="35">
        <f t="shared" si="1"/>
        <v>10</v>
      </c>
      <c r="U29" s="61">
        <v>0</v>
      </c>
      <c r="V29" s="35"/>
      <c r="W29" s="35"/>
      <c r="X29" s="35">
        <f t="shared" si="2"/>
        <v>0</v>
      </c>
      <c r="Y29" s="61">
        <f>X29/J29</f>
        <v>0</v>
      </c>
      <c r="Z29" s="35">
        <v>9</v>
      </c>
      <c r="AA29" s="35">
        <v>12</v>
      </c>
      <c r="AB29" s="35">
        <f t="shared" si="3"/>
        <v>3</v>
      </c>
      <c r="AC29" s="61">
        <v>1</v>
      </c>
      <c r="AD29" s="61">
        <v>1</v>
      </c>
      <c r="AE29" s="61">
        <f t="shared" si="4"/>
        <v>2</v>
      </c>
      <c r="AF29" s="44">
        <f t="shared" si="5"/>
        <v>980</v>
      </c>
      <c r="AG29" s="15"/>
      <c r="AH29" s="15"/>
      <c r="AI29" s="15"/>
      <c r="AJ29" s="15"/>
      <c r="AK29" s="1"/>
      <c r="AL29" s="1"/>
      <c r="AM29" s="1"/>
      <c r="AN29" s="1"/>
      <c r="AO29" s="1"/>
      <c r="AP29" s="1"/>
      <c r="AQ29" s="1"/>
    </row>
    <row r="30" spans="1:43" s="1" customFormat="1">
      <c r="A30" s="3">
        <v>23</v>
      </c>
      <c r="B30" s="29" t="s">
        <v>498</v>
      </c>
      <c r="C30" s="6">
        <v>7506306226722</v>
      </c>
      <c r="D30" s="9">
        <v>67581314</v>
      </c>
      <c r="E30" s="8" t="s">
        <v>4</v>
      </c>
      <c r="F30" s="9" t="s">
        <v>1</v>
      </c>
      <c r="G30" s="10" t="s">
        <v>335</v>
      </c>
      <c r="H30" s="8">
        <v>97</v>
      </c>
      <c r="I30" s="9" t="s">
        <v>3</v>
      </c>
      <c r="J30" s="9">
        <v>12</v>
      </c>
      <c r="K30" s="11">
        <v>40.833333333333336</v>
      </c>
      <c r="L30" s="43"/>
      <c r="M30" s="11">
        <v>490</v>
      </c>
      <c r="N30" s="19">
        <v>9</v>
      </c>
      <c r="O30" s="19">
        <v>16</v>
      </c>
      <c r="P30" s="19">
        <f t="shared" si="0"/>
        <v>7</v>
      </c>
      <c r="Q30" s="61">
        <v>0</v>
      </c>
      <c r="R30" s="35">
        <v>11</v>
      </c>
      <c r="S30" s="35">
        <v>21</v>
      </c>
      <c r="T30" s="35">
        <f t="shared" si="1"/>
        <v>10</v>
      </c>
      <c r="U30" s="61">
        <v>0</v>
      </c>
      <c r="V30" s="35">
        <v>3</v>
      </c>
      <c r="W30" s="35">
        <v>12</v>
      </c>
      <c r="X30" s="35">
        <f t="shared" si="2"/>
        <v>9</v>
      </c>
      <c r="Y30" s="61">
        <v>0</v>
      </c>
      <c r="Z30" s="35">
        <v>9</v>
      </c>
      <c r="AA30" s="35">
        <v>27</v>
      </c>
      <c r="AB30" s="35">
        <f t="shared" si="3"/>
        <v>18</v>
      </c>
      <c r="AC30" s="61">
        <v>0</v>
      </c>
      <c r="AD30" s="61">
        <v>1</v>
      </c>
      <c r="AE30" s="61">
        <f t="shared" si="4"/>
        <v>1</v>
      </c>
      <c r="AF30" s="44">
        <f t="shared" si="5"/>
        <v>490</v>
      </c>
      <c r="AG30" s="15"/>
      <c r="AH30" s="15"/>
      <c r="AI30" s="15"/>
      <c r="AJ30" s="15"/>
      <c r="AL30" s="4"/>
      <c r="AM30" s="4"/>
      <c r="AN30" s="4"/>
      <c r="AO30" s="4"/>
      <c r="AP30" s="4"/>
      <c r="AQ30" s="4"/>
    </row>
    <row r="31" spans="1:43" s="1" customFormat="1">
      <c r="A31" s="3">
        <v>24</v>
      </c>
      <c r="B31" s="29" t="s">
        <v>498</v>
      </c>
      <c r="C31" s="6">
        <v>7791293025780</v>
      </c>
      <c r="D31" s="9">
        <v>67581305</v>
      </c>
      <c r="E31" s="8" t="s">
        <v>4</v>
      </c>
      <c r="F31" s="9" t="s">
        <v>1</v>
      </c>
      <c r="G31" s="10" t="s">
        <v>429</v>
      </c>
      <c r="H31" s="8">
        <v>97</v>
      </c>
      <c r="I31" s="9" t="s">
        <v>3</v>
      </c>
      <c r="J31" s="9">
        <v>12</v>
      </c>
      <c r="K31" s="11">
        <v>40.833333333333336</v>
      </c>
      <c r="L31" s="43"/>
      <c r="M31" s="11">
        <v>490</v>
      </c>
      <c r="N31" s="19">
        <v>18</v>
      </c>
      <c r="O31" s="19">
        <v>26</v>
      </c>
      <c r="P31" s="19">
        <f t="shared" si="0"/>
        <v>8</v>
      </c>
      <c r="Q31" s="61">
        <v>0</v>
      </c>
      <c r="R31" s="35">
        <v>3</v>
      </c>
      <c r="S31" s="35">
        <v>23</v>
      </c>
      <c r="T31" s="35">
        <f t="shared" si="1"/>
        <v>20</v>
      </c>
      <c r="U31" s="61">
        <v>0</v>
      </c>
      <c r="V31" s="35">
        <v>4</v>
      </c>
      <c r="W31" s="35">
        <v>17</v>
      </c>
      <c r="X31" s="35">
        <f t="shared" si="2"/>
        <v>13</v>
      </c>
      <c r="Y31" s="61">
        <v>0</v>
      </c>
      <c r="Z31" s="35">
        <v>8</v>
      </c>
      <c r="AA31" s="35">
        <v>32</v>
      </c>
      <c r="AB31" s="35">
        <f t="shared" si="3"/>
        <v>24</v>
      </c>
      <c r="AC31" s="61">
        <v>0</v>
      </c>
      <c r="AD31" s="61">
        <v>1</v>
      </c>
      <c r="AE31" s="61">
        <f t="shared" si="4"/>
        <v>1</v>
      </c>
      <c r="AF31" s="44">
        <f t="shared" si="5"/>
        <v>490</v>
      </c>
      <c r="AG31" s="15"/>
      <c r="AH31" s="15"/>
      <c r="AI31" s="15"/>
      <c r="AJ31" s="15"/>
    </row>
    <row r="32" spans="1:43" s="1" customFormat="1">
      <c r="A32" s="3">
        <v>25</v>
      </c>
      <c r="B32" s="29" t="s">
        <v>498</v>
      </c>
      <c r="C32" s="6">
        <v>7791293025803</v>
      </c>
      <c r="D32" s="9">
        <v>67581304</v>
      </c>
      <c r="E32" s="8" t="s">
        <v>4</v>
      </c>
      <c r="F32" s="9" t="s">
        <v>1</v>
      </c>
      <c r="G32" s="10" t="s">
        <v>431</v>
      </c>
      <c r="H32" s="8">
        <v>97</v>
      </c>
      <c r="I32" s="9" t="s">
        <v>3</v>
      </c>
      <c r="J32" s="9">
        <v>12</v>
      </c>
      <c r="K32" s="11">
        <v>40.833333333333336</v>
      </c>
      <c r="L32" s="43"/>
      <c r="M32" s="11">
        <v>490</v>
      </c>
      <c r="N32" s="19"/>
      <c r="O32" s="19"/>
      <c r="P32" s="19">
        <f t="shared" si="0"/>
        <v>0</v>
      </c>
      <c r="Q32" s="61">
        <v>1</v>
      </c>
      <c r="R32" s="35"/>
      <c r="S32" s="35"/>
      <c r="T32" s="35">
        <f t="shared" si="1"/>
        <v>0</v>
      </c>
      <c r="U32" s="61">
        <v>1</v>
      </c>
      <c r="V32" s="35">
        <v>2</v>
      </c>
      <c r="W32" s="35">
        <v>22</v>
      </c>
      <c r="X32" s="35">
        <f t="shared" si="2"/>
        <v>20</v>
      </c>
      <c r="Y32" s="61">
        <v>0</v>
      </c>
      <c r="Z32" s="35">
        <v>3</v>
      </c>
      <c r="AA32" s="35">
        <v>16</v>
      </c>
      <c r="AB32" s="35">
        <f t="shared" si="3"/>
        <v>13</v>
      </c>
      <c r="AC32" s="61">
        <v>0</v>
      </c>
      <c r="AD32" s="61">
        <v>1</v>
      </c>
      <c r="AE32" s="61">
        <f t="shared" si="4"/>
        <v>3</v>
      </c>
      <c r="AF32" s="44">
        <f t="shared" si="5"/>
        <v>1470</v>
      </c>
      <c r="AG32" s="15"/>
      <c r="AH32" s="15"/>
      <c r="AI32" s="15"/>
      <c r="AJ32" s="15"/>
      <c r="AL32" s="15"/>
      <c r="AM32" s="15"/>
      <c r="AN32" s="15"/>
      <c r="AO32" s="15"/>
      <c r="AP32" s="15"/>
    </row>
    <row r="33" spans="1:42" s="1" customFormat="1">
      <c r="A33" s="3">
        <v>26</v>
      </c>
      <c r="B33" s="29" t="s">
        <v>498</v>
      </c>
      <c r="C33" s="6">
        <v>7791293025810</v>
      </c>
      <c r="D33" s="9">
        <v>67581312</v>
      </c>
      <c r="E33" s="8" t="s">
        <v>4</v>
      </c>
      <c r="F33" s="9" t="s">
        <v>1</v>
      </c>
      <c r="G33" s="10" t="s">
        <v>432</v>
      </c>
      <c r="H33" s="8">
        <v>97</v>
      </c>
      <c r="I33" s="9" t="s">
        <v>3</v>
      </c>
      <c r="J33" s="9">
        <v>12</v>
      </c>
      <c r="K33" s="11">
        <v>40.833333333333336</v>
      </c>
      <c r="L33" s="43"/>
      <c r="M33" s="11">
        <v>490</v>
      </c>
      <c r="N33" s="19">
        <v>11</v>
      </c>
      <c r="O33" s="19">
        <v>31</v>
      </c>
      <c r="P33" s="19">
        <f t="shared" si="0"/>
        <v>20</v>
      </c>
      <c r="Q33" s="61">
        <v>0</v>
      </c>
      <c r="R33" s="35">
        <v>3</v>
      </c>
      <c r="S33" s="35">
        <v>20</v>
      </c>
      <c r="T33" s="35">
        <f t="shared" si="1"/>
        <v>17</v>
      </c>
      <c r="U33" s="61">
        <v>0</v>
      </c>
      <c r="V33" s="35"/>
      <c r="W33" s="35"/>
      <c r="X33" s="35">
        <f t="shared" si="2"/>
        <v>0</v>
      </c>
      <c r="Y33" s="61">
        <f>X33/J33</f>
        <v>0</v>
      </c>
      <c r="Z33" s="35">
        <v>12</v>
      </c>
      <c r="AA33" s="35">
        <v>29</v>
      </c>
      <c r="AB33" s="35">
        <f t="shared" si="3"/>
        <v>17</v>
      </c>
      <c r="AC33" s="61">
        <v>0</v>
      </c>
      <c r="AD33" s="61">
        <v>1</v>
      </c>
      <c r="AE33" s="61">
        <f t="shared" si="4"/>
        <v>1</v>
      </c>
      <c r="AF33" s="44">
        <f t="shared" si="5"/>
        <v>490</v>
      </c>
      <c r="AG33" s="15"/>
      <c r="AH33" s="15"/>
      <c r="AI33" s="15"/>
      <c r="AJ33" s="15"/>
      <c r="AL33" s="15"/>
      <c r="AM33" s="15"/>
      <c r="AN33" s="15"/>
      <c r="AO33" s="15"/>
      <c r="AP33" s="15"/>
    </row>
    <row r="34" spans="1:42" s="1" customFormat="1">
      <c r="A34" s="3">
        <v>27</v>
      </c>
      <c r="B34" s="29" t="s">
        <v>498</v>
      </c>
      <c r="C34" s="6">
        <v>7791293025865</v>
      </c>
      <c r="D34" s="9">
        <v>67581307</v>
      </c>
      <c r="E34" s="8" t="s">
        <v>4</v>
      </c>
      <c r="F34" s="9" t="s">
        <v>36</v>
      </c>
      <c r="G34" s="10" t="s">
        <v>433</v>
      </c>
      <c r="H34" s="8">
        <v>97</v>
      </c>
      <c r="I34" s="9" t="s">
        <v>3</v>
      </c>
      <c r="J34" s="9">
        <v>12</v>
      </c>
      <c r="K34" s="11">
        <v>40.833333333333336</v>
      </c>
      <c r="L34" s="43"/>
      <c r="M34" s="11">
        <v>490</v>
      </c>
      <c r="N34" s="19">
        <v>13</v>
      </c>
      <c r="O34" s="19">
        <v>16</v>
      </c>
      <c r="P34" s="19">
        <f t="shared" si="0"/>
        <v>3</v>
      </c>
      <c r="Q34" s="61">
        <v>1</v>
      </c>
      <c r="R34" s="35">
        <v>4</v>
      </c>
      <c r="S34" s="35">
        <v>17</v>
      </c>
      <c r="T34" s="35">
        <f t="shared" si="1"/>
        <v>13</v>
      </c>
      <c r="U34" s="61">
        <v>0</v>
      </c>
      <c r="V34" s="35"/>
      <c r="W34" s="35"/>
      <c r="X34" s="35">
        <f t="shared" si="2"/>
        <v>0</v>
      </c>
      <c r="Y34" s="61">
        <f>X34/J34</f>
        <v>0</v>
      </c>
      <c r="Z34" s="35"/>
      <c r="AA34" s="35"/>
      <c r="AB34" s="35">
        <f t="shared" si="3"/>
        <v>0</v>
      </c>
      <c r="AC34" s="61">
        <v>1</v>
      </c>
      <c r="AD34" s="61">
        <v>1</v>
      </c>
      <c r="AE34" s="61">
        <f t="shared" si="4"/>
        <v>3</v>
      </c>
      <c r="AF34" s="44">
        <f t="shared" si="5"/>
        <v>1470</v>
      </c>
      <c r="AG34" s="15"/>
      <c r="AH34" s="15"/>
      <c r="AI34" s="15"/>
      <c r="AJ34" s="15"/>
      <c r="AL34" s="15"/>
      <c r="AM34" s="15"/>
      <c r="AN34" s="15"/>
      <c r="AO34" s="15"/>
      <c r="AP34" s="15"/>
    </row>
    <row r="35" spans="1:42" s="1" customFormat="1">
      <c r="A35" s="3">
        <v>28</v>
      </c>
      <c r="B35" s="29" t="s">
        <v>498</v>
      </c>
      <c r="C35" s="6">
        <v>7791293028781</v>
      </c>
      <c r="D35" s="9">
        <v>67581306</v>
      </c>
      <c r="E35" s="8" t="s">
        <v>4</v>
      </c>
      <c r="F35" s="9" t="s">
        <v>14</v>
      </c>
      <c r="G35" s="10" t="s">
        <v>435</v>
      </c>
      <c r="H35" s="8">
        <v>97</v>
      </c>
      <c r="I35" s="9" t="s">
        <v>3</v>
      </c>
      <c r="J35" s="9">
        <v>12</v>
      </c>
      <c r="K35" s="11">
        <v>40.833333333333336</v>
      </c>
      <c r="L35" s="43"/>
      <c r="M35" s="11">
        <v>490</v>
      </c>
      <c r="N35" s="19">
        <v>1</v>
      </c>
      <c r="O35" s="19">
        <v>23</v>
      </c>
      <c r="P35" s="19">
        <f t="shared" si="0"/>
        <v>22</v>
      </c>
      <c r="Q35" s="61">
        <v>0</v>
      </c>
      <c r="R35" s="35">
        <v>1</v>
      </c>
      <c r="S35" s="35">
        <v>13</v>
      </c>
      <c r="T35" s="35">
        <f t="shared" si="1"/>
        <v>12</v>
      </c>
      <c r="U35" s="61">
        <v>0</v>
      </c>
      <c r="V35" s="35">
        <v>3</v>
      </c>
      <c r="W35" s="35">
        <v>26</v>
      </c>
      <c r="X35" s="35">
        <f t="shared" si="2"/>
        <v>23</v>
      </c>
      <c r="Y35" s="61">
        <v>0</v>
      </c>
      <c r="Z35" s="35">
        <v>8</v>
      </c>
      <c r="AA35" s="35">
        <v>24</v>
      </c>
      <c r="AB35" s="35">
        <f t="shared" si="3"/>
        <v>16</v>
      </c>
      <c r="AC35" s="61">
        <v>0</v>
      </c>
      <c r="AD35" s="61">
        <v>1</v>
      </c>
      <c r="AE35" s="61">
        <f t="shared" si="4"/>
        <v>1</v>
      </c>
      <c r="AF35" s="44">
        <f t="shared" si="5"/>
        <v>490</v>
      </c>
      <c r="AG35" s="15"/>
      <c r="AH35" s="15"/>
      <c r="AI35" s="15"/>
      <c r="AJ35" s="15"/>
      <c r="AL35" s="15"/>
      <c r="AM35" s="15"/>
      <c r="AN35" s="15"/>
      <c r="AO35" s="15"/>
      <c r="AP35" s="15"/>
    </row>
    <row r="36" spans="1:42" s="1" customFormat="1">
      <c r="A36" s="3">
        <v>29</v>
      </c>
      <c r="B36" s="29" t="s">
        <v>498</v>
      </c>
      <c r="C36" s="6">
        <v>7791293035253</v>
      </c>
      <c r="D36" s="9">
        <v>67581310</v>
      </c>
      <c r="E36" s="8" t="s">
        <v>4</v>
      </c>
      <c r="F36" s="9" t="s">
        <v>1</v>
      </c>
      <c r="G36" s="10" t="s">
        <v>445</v>
      </c>
      <c r="H36" s="8">
        <v>97</v>
      </c>
      <c r="I36" s="9" t="s">
        <v>3</v>
      </c>
      <c r="J36" s="9">
        <v>12</v>
      </c>
      <c r="K36" s="11">
        <v>40.833333333333336</v>
      </c>
      <c r="L36" s="43"/>
      <c r="M36" s="11">
        <v>490</v>
      </c>
      <c r="N36" s="19">
        <v>3</v>
      </c>
      <c r="O36" s="19">
        <v>30</v>
      </c>
      <c r="P36" s="19">
        <f t="shared" si="0"/>
        <v>27</v>
      </c>
      <c r="Q36" s="61">
        <v>0</v>
      </c>
      <c r="R36" s="35">
        <v>2</v>
      </c>
      <c r="S36" s="35">
        <v>9</v>
      </c>
      <c r="T36" s="35">
        <f t="shared" si="1"/>
        <v>7</v>
      </c>
      <c r="U36" s="61">
        <v>0</v>
      </c>
      <c r="V36" s="35">
        <v>2</v>
      </c>
      <c r="W36" s="35">
        <v>16</v>
      </c>
      <c r="X36" s="35">
        <f t="shared" si="2"/>
        <v>14</v>
      </c>
      <c r="Y36" s="61">
        <v>0</v>
      </c>
      <c r="Z36" s="35">
        <v>6</v>
      </c>
      <c r="AA36" s="35">
        <v>15</v>
      </c>
      <c r="AB36" s="35">
        <f t="shared" si="3"/>
        <v>9</v>
      </c>
      <c r="AC36" s="61">
        <v>1</v>
      </c>
      <c r="AD36" s="61">
        <v>1</v>
      </c>
      <c r="AE36" s="61">
        <f t="shared" si="4"/>
        <v>2</v>
      </c>
      <c r="AF36" s="44">
        <f t="shared" si="5"/>
        <v>980</v>
      </c>
      <c r="AG36" s="15"/>
      <c r="AH36" s="15"/>
      <c r="AI36" s="15"/>
      <c r="AJ36" s="15"/>
      <c r="AL36" s="15"/>
      <c r="AM36" s="15"/>
      <c r="AN36" s="15"/>
      <c r="AO36" s="15"/>
      <c r="AP36" s="15"/>
    </row>
    <row r="37" spans="1:42" s="1" customFormat="1">
      <c r="A37" s="3">
        <v>30</v>
      </c>
      <c r="B37" s="29" t="s">
        <v>498</v>
      </c>
      <c r="C37" s="6">
        <v>7506306203044</v>
      </c>
      <c r="D37" s="9">
        <v>67581319</v>
      </c>
      <c r="E37" s="8" t="s">
        <v>4</v>
      </c>
      <c r="F37" s="9" t="s">
        <v>1</v>
      </c>
      <c r="G37" s="10" t="s">
        <v>240</v>
      </c>
      <c r="H37" s="8">
        <v>97</v>
      </c>
      <c r="I37" s="9" t="s">
        <v>3</v>
      </c>
      <c r="J37" s="9">
        <v>12</v>
      </c>
      <c r="K37" s="11">
        <v>40.833333333333336</v>
      </c>
      <c r="L37" s="43"/>
      <c r="M37" s="11">
        <v>490</v>
      </c>
      <c r="N37" s="19">
        <v>11</v>
      </c>
      <c r="O37" s="19">
        <v>13</v>
      </c>
      <c r="P37" s="19">
        <f t="shared" si="0"/>
        <v>2</v>
      </c>
      <c r="Q37" s="61">
        <v>1</v>
      </c>
      <c r="R37" s="35">
        <v>3</v>
      </c>
      <c r="S37" s="35">
        <v>16</v>
      </c>
      <c r="T37" s="35">
        <f t="shared" si="1"/>
        <v>13</v>
      </c>
      <c r="U37" s="61">
        <v>0</v>
      </c>
      <c r="V37" s="35"/>
      <c r="W37" s="35"/>
      <c r="X37" s="35">
        <f t="shared" si="2"/>
        <v>0</v>
      </c>
      <c r="Y37" s="61">
        <f>X37/J37</f>
        <v>0</v>
      </c>
      <c r="Z37" s="35">
        <v>5</v>
      </c>
      <c r="AA37" s="35">
        <v>20</v>
      </c>
      <c r="AB37" s="35">
        <f t="shared" si="3"/>
        <v>15</v>
      </c>
      <c r="AC37" s="61">
        <v>0</v>
      </c>
      <c r="AD37" s="61">
        <v>1</v>
      </c>
      <c r="AE37" s="61">
        <f t="shared" si="4"/>
        <v>2</v>
      </c>
      <c r="AF37" s="44">
        <f t="shared" si="5"/>
        <v>980</v>
      </c>
      <c r="AG37" s="15"/>
      <c r="AH37" s="15"/>
      <c r="AI37" s="15"/>
      <c r="AJ37" s="15"/>
      <c r="AK37" s="4"/>
      <c r="AL37" s="15"/>
      <c r="AM37" s="15"/>
      <c r="AN37" s="15"/>
      <c r="AO37" s="15"/>
      <c r="AP37" s="15"/>
    </row>
    <row r="38" spans="1:42" s="1" customFormat="1">
      <c r="A38" s="3">
        <v>31</v>
      </c>
      <c r="B38" s="29" t="s">
        <v>498</v>
      </c>
      <c r="C38" s="6">
        <v>7506306220874</v>
      </c>
      <c r="D38" s="9">
        <v>68146664</v>
      </c>
      <c r="E38" s="8" t="s">
        <v>4</v>
      </c>
      <c r="F38" s="9" t="s">
        <v>36</v>
      </c>
      <c r="G38" s="10" t="s">
        <v>546</v>
      </c>
      <c r="H38" s="8" t="s">
        <v>547</v>
      </c>
      <c r="I38" s="9" t="s">
        <v>3</v>
      </c>
      <c r="J38" s="9">
        <v>12</v>
      </c>
      <c r="K38" s="11">
        <v>44.2</v>
      </c>
      <c r="L38" s="43"/>
      <c r="M38" s="11">
        <f>J38*K38</f>
        <v>530.40000000000009</v>
      </c>
      <c r="N38" s="19"/>
      <c r="O38" s="19"/>
      <c r="P38" s="19"/>
      <c r="Q38" s="61">
        <v>2</v>
      </c>
      <c r="R38" s="35"/>
      <c r="S38" s="35"/>
      <c r="T38" s="35"/>
      <c r="U38" s="61">
        <v>1</v>
      </c>
      <c r="V38" s="35"/>
      <c r="W38" s="35"/>
      <c r="X38" s="35"/>
      <c r="Y38" s="61">
        <v>1</v>
      </c>
      <c r="Z38" s="35"/>
      <c r="AA38" s="35"/>
      <c r="AB38" s="35"/>
      <c r="AC38" s="61">
        <v>2</v>
      </c>
      <c r="AD38" s="61">
        <v>1</v>
      </c>
      <c r="AE38" s="61">
        <v>7</v>
      </c>
      <c r="AF38" s="44">
        <f t="shared" si="5"/>
        <v>3712.8000000000006</v>
      </c>
      <c r="AG38" s="15"/>
      <c r="AH38" s="15"/>
      <c r="AI38" s="15"/>
      <c r="AJ38" s="15"/>
      <c r="AK38" s="4"/>
      <c r="AL38" s="15"/>
      <c r="AM38" s="15"/>
      <c r="AN38" s="15"/>
      <c r="AO38" s="15"/>
      <c r="AP38" s="15"/>
    </row>
    <row r="39" spans="1:42" s="1" customFormat="1">
      <c r="A39" s="3">
        <v>32</v>
      </c>
      <c r="B39" s="29" t="s">
        <v>498</v>
      </c>
      <c r="C39" s="6">
        <v>7506306220959</v>
      </c>
      <c r="D39" s="9">
        <v>68146672</v>
      </c>
      <c r="E39" s="8" t="s">
        <v>4</v>
      </c>
      <c r="F39" s="9" t="s">
        <v>36</v>
      </c>
      <c r="G39" s="10" t="s">
        <v>548</v>
      </c>
      <c r="H39" s="8" t="s">
        <v>547</v>
      </c>
      <c r="I39" s="9" t="s">
        <v>3</v>
      </c>
      <c r="J39" s="9">
        <v>12</v>
      </c>
      <c r="K39" s="11">
        <v>44.2</v>
      </c>
      <c r="L39" s="43"/>
      <c r="M39" s="11">
        <f t="shared" ref="M39:M41" si="6">J39*K39</f>
        <v>530.40000000000009</v>
      </c>
      <c r="N39" s="19"/>
      <c r="O39" s="19"/>
      <c r="P39" s="19"/>
      <c r="Q39" s="61">
        <v>2</v>
      </c>
      <c r="R39" s="35"/>
      <c r="S39" s="35"/>
      <c r="T39" s="35"/>
      <c r="U39" s="61">
        <v>1</v>
      </c>
      <c r="V39" s="35"/>
      <c r="W39" s="35"/>
      <c r="X39" s="35"/>
      <c r="Y39" s="61">
        <v>1</v>
      </c>
      <c r="Z39" s="35"/>
      <c r="AA39" s="35"/>
      <c r="AB39" s="35"/>
      <c r="AC39" s="61">
        <v>2</v>
      </c>
      <c r="AD39" s="61">
        <v>1</v>
      </c>
      <c r="AE39" s="61">
        <v>7</v>
      </c>
      <c r="AF39" s="44">
        <f t="shared" si="5"/>
        <v>3712.8000000000006</v>
      </c>
      <c r="AG39" s="15"/>
      <c r="AH39" s="15"/>
      <c r="AI39" s="15"/>
      <c r="AJ39" s="15"/>
      <c r="AK39" s="4"/>
      <c r="AL39" s="15"/>
      <c r="AM39" s="15"/>
      <c r="AN39" s="15"/>
      <c r="AO39" s="15"/>
      <c r="AP39" s="15"/>
    </row>
    <row r="40" spans="1:42" s="1" customFormat="1">
      <c r="A40" s="3">
        <v>33</v>
      </c>
      <c r="B40" s="29" t="s">
        <v>498</v>
      </c>
      <c r="C40" s="6">
        <v>7506306220546</v>
      </c>
      <c r="D40" s="9">
        <v>68146622</v>
      </c>
      <c r="E40" s="8" t="s">
        <v>4</v>
      </c>
      <c r="F40" s="9" t="s">
        <v>36</v>
      </c>
      <c r="G40" s="10" t="s">
        <v>549</v>
      </c>
      <c r="H40" s="8" t="s">
        <v>550</v>
      </c>
      <c r="I40" s="9" t="s">
        <v>3</v>
      </c>
      <c r="J40" s="9">
        <v>12</v>
      </c>
      <c r="K40" s="11">
        <v>47.32</v>
      </c>
      <c r="L40" s="43"/>
      <c r="M40" s="11">
        <f t="shared" si="6"/>
        <v>567.84</v>
      </c>
      <c r="N40" s="19"/>
      <c r="O40" s="19"/>
      <c r="P40" s="19"/>
      <c r="Q40" s="61">
        <v>2</v>
      </c>
      <c r="R40" s="35"/>
      <c r="S40" s="35"/>
      <c r="T40" s="35"/>
      <c r="U40" s="61">
        <v>1</v>
      </c>
      <c r="V40" s="35"/>
      <c r="W40" s="35"/>
      <c r="X40" s="35"/>
      <c r="Y40" s="61">
        <v>1</v>
      </c>
      <c r="Z40" s="35"/>
      <c r="AA40" s="35"/>
      <c r="AB40" s="35"/>
      <c r="AC40" s="61">
        <v>2</v>
      </c>
      <c r="AD40" s="61">
        <v>1</v>
      </c>
      <c r="AE40" s="61">
        <v>7</v>
      </c>
      <c r="AF40" s="44">
        <f t="shared" si="5"/>
        <v>3974.88</v>
      </c>
      <c r="AG40" s="15"/>
      <c r="AH40" s="15"/>
      <c r="AI40" s="15"/>
      <c r="AJ40" s="15"/>
      <c r="AK40" s="4"/>
      <c r="AL40" s="15"/>
      <c r="AM40" s="15"/>
      <c r="AN40" s="15"/>
      <c r="AO40" s="15"/>
      <c r="AP40" s="15"/>
    </row>
    <row r="41" spans="1:42" s="1" customFormat="1">
      <c r="A41" s="3">
        <v>34</v>
      </c>
      <c r="B41" s="29" t="s">
        <v>498</v>
      </c>
      <c r="C41" s="6">
        <v>7506306220560</v>
      </c>
      <c r="D41" s="9">
        <v>68146624</v>
      </c>
      <c r="E41" s="8" t="s">
        <v>4</v>
      </c>
      <c r="F41" s="9" t="s">
        <v>36</v>
      </c>
      <c r="G41" s="10" t="s">
        <v>551</v>
      </c>
      <c r="H41" s="8" t="s">
        <v>550</v>
      </c>
      <c r="I41" s="9" t="s">
        <v>3</v>
      </c>
      <c r="J41" s="9">
        <v>12</v>
      </c>
      <c r="K41" s="11">
        <v>47.32</v>
      </c>
      <c r="L41" s="43"/>
      <c r="M41" s="11">
        <f t="shared" si="6"/>
        <v>567.84</v>
      </c>
      <c r="N41" s="19"/>
      <c r="O41" s="19"/>
      <c r="P41" s="19"/>
      <c r="Q41" s="61">
        <v>2</v>
      </c>
      <c r="R41" s="35"/>
      <c r="S41" s="35"/>
      <c r="T41" s="35"/>
      <c r="U41" s="61">
        <v>1</v>
      </c>
      <c r="V41" s="35"/>
      <c r="W41" s="35"/>
      <c r="X41" s="35"/>
      <c r="Y41" s="61">
        <v>1</v>
      </c>
      <c r="Z41" s="35"/>
      <c r="AA41" s="35"/>
      <c r="AB41" s="35"/>
      <c r="AC41" s="61">
        <v>2</v>
      </c>
      <c r="AD41" s="61">
        <v>1</v>
      </c>
      <c r="AE41" s="61">
        <v>7</v>
      </c>
      <c r="AF41" s="44">
        <f t="shared" si="5"/>
        <v>3974.88</v>
      </c>
      <c r="AG41" s="15"/>
      <c r="AH41" s="15"/>
      <c r="AI41" s="15"/>
      <c r="AJ41" s="15"/>
      <c r="AK41" s="4"/>
      <c r="AL41" s="15"/>
      <c r="AM41" s="15"/>
      <c r="AN41" s="15"/>
      <c r="AO41" s="15"/>
      <c r="AP41" s="15"/>
    </row>
    <row r="42" spans="1:42" s="1" customFormat="1">
      <c r="A42" s="3">
        <v>35</v>
      </c>
      <c r="B42" s="29"/>
      <c r="C42" s="6"/>
      <c r="D42" s="9"/>
      <c r="E42" s="8"/>
      <c r="F42" s="9"/>
      <c r="G42" s="10"/>
      <c r="H42" s="8"/>
      <c r="I42" s="9"/>
      <c r="J42" s="9"/>
      <c r="K42" s="11"/>
      <c r="L42" s="43"/>
      <c r="M42" s="11"/>
      <c r="N42" s="19"/>
      <c r="O42" s="19"/>
      <c r="P42" s="19"/>
      <c r="Q42" s="61"/>
      <c r="R42" s="35"/>
      <c r="S42" s="35"/>
      <c r="T42" s="35"/>
      <c r="U42" s="61"/>
      <c r="V42" s="35"/>
      <c r="W42" s="35"/>
      <c r="X42" s="35"/>
      <c r="Y42" s="61"/>
      <c r="Z42" s="35"/>
      <c r="AA42" s="35"/>
      <c r="AB42" s="35"/>
      <c r="AC42" s="61"/>
      <c r="AD42" s="61"/>
      <c r="AE42" s="61"/>
      <c r="AF42" s="44"/>
      <c r="AG42" s="15"/>
      <c r="AH42"/>
      <c r="AI42"/>
      <c r="AJ42"/>
      <c r="AK42"/>
      <c r="AL42"/>
      <c r="AM42"/>
      <c r="AN42" s="15"/>
      <c r="AO42" s="15"/>
      <c r="AP42" s="15"/>
    </row>
    <row r="43" spans="1:42" s="1" customFormat="1" ht="15.75">
      <c r="A43" s="3">
        <v>36</v>
      </c>
      <c r="B43" s="29"/>
      <c r="C43" s="22" t="s">
        <v>449</v>
      </c>
      <c r="D43" s="23"/>
      <c r="E43" s="23"/>
      <c r="F43" s="23"/>
      <c r="G43" s="24"/>
      <c r="H43" s="23"/>
      <c r="I43" s="23"/>
      <c r="J43" s="34" t="s">
        <v>520</v>
      </c>
      <c r="K43" s="34" t="s">
        <v>520</v>
      </c>
      <c r="L43" s="43"/>
      <c r="M43" s="34" t="s">
        <v>520</v>
      </c>
      <c r="N43" s="34"/>
      <c r="O43" s="34"/>
      <c r="P43" s="34"/>
      <c r="Q43" s="61"/>
      <c r="R43" s="35"/>
      <c r="S43" s="35"/>
      <c r="T43" s="35"/>
      <c r="U43" s="61"/>
      <c r="V43" s="35"/>
      <c r="W43" s="35"/>
      <c r="X43" s="35"/>
      <c r="Y43" s="61"/>
      <c r="Z43" s="35"/>
      <c r="AA43" s="35"/>
      <c r="AB43" s="35"/>
      <c r="AC43" s="61"/>
      <c r="AD43" s="61"/>
      <c r="AE43" s="61">
        <f t="shared" si="4"/>
        <v>0</v>
      </c>
      <c r="AF43" s="44" t="s">
        <v>520</v>
      </c>
      <c r="AG43" s="15"/>
      <c r="AH43"/>
      <c r="AI43"/>
      <c r="AJ43"/>
      <c r="AK43"/>
      <c r="AL43"/>
      <c r="AM43"/>
      <c r="AN43" s="15"/>
      <c r="AO43" s="15"/>
      <c r="AP43" s="15"/>
    </row>
    <row r="44" spans="1:42" s="1" customFormat="1">
      <c r="A44" s="3">
        <v>37</v>
      </c>
      <c r="B44" s="29" t="s">
        <v>502</v>
      </c>
      <c r="C44" s="6" t="s">
        <v>193</v>
      </c>
      <c r="D44" s="7">
        <v>34480779</v>
      </c>
      <c r="E44" s="8" t="s">
        <v>179</v>
      </c>
      <c r="F44" s="9" t="s">
        <v>1</v>
      </c>
      <c r="G44" s="10" t="s">
        <v>194</v>
      </c>
      <c r="H44" s="8">
        <v>300</v>
      </c>
      <c r="I44" s="9" t="s">
        <v>45</v>
      </c>
      <c r="J44" s="9">
        <v>12</v>
      </c>
      <c r="K44" s="11">
        <v>28.5</v>
      </c>
      <c r="L44" s="43"/>
      <c r="M44" s="11">
        <v>342</v>
      </c>
      <c r="N44" s="19">
        <v>10</v>
      </c>
      <c r="O44" s="19">
        <v>18</v>
      </c>
      <c r="P44" s="19">
        <f>O44-N44</f>
        <v>8</v>
      </c>
      <c r="Q44" s="61">
        <v>0</v>
      </c>
      <c r="R44" s="35">
        <v>9</v>
      </c>
      <c r="S44" s="35">
        <v>15</v>
      </c>
      <c r="T44" s="35">
        <f>S44-R44</f>
        <v>6</v>
      </c>
      <c r="U44" s="61">
        <v>0</v>
      </c>
      <c r="V44" s="35">
        <v>12</v>
      </c>
      <c r="W44" s="35">
        <v>2</v>
      </c>
      <c r="X44" s="35">
        <f>W44-V44</f>
        <v>-10</v>
      </c>
      <c r="Y44" s="61">
        <v>1</v>
      </c>
      <c r="Z44" s="35">
        <v>4</v>
      </c>
      <c r="AA44" s="35">
        <v>20</v>
      </c>
      <c r="AB44" s="35">
        <f>AA44-Z44</f>
        <v>16</v>
      </c>
      <c r="AC44" s="61">
        <v>0</v>
      </c>
      <c r="AD44" s="61">
        <v>0</v>
      </c>
      <c r="AE44" s="61">
        <f t="shared" si="4"/>
        <v>1</v>
      </c>
      <c r="AF44" s="44">
        <f t="shared" ref="AF44:AF53" si="7">AE44*M44</f>
        <v>342</v>
      </c>
      <c r="AG44" s="15"/>
      <c r="AH44" s="15"/>
      <c r="AI44" s="15"/>
      <c r="AJ44" s="15"/>
      <c r="AL44" s="15"/>
      <c r="AM44" s="15"/>
      <c r="AN44" s="15"/>
      <c r="AO44" s="15"/>
      <c r="AP44" s="15"/>
    </row>
    <row r="45" spans="1:42">
      <c r="A45" s="3">
        <v>38</v>
      </c>
      <c r="B45" s="29" t="s">
        <v>502</v>
      </c>
      <c r="C45" s="6" t="s">
        <v>542</v>
      </c>
      <c r="D45" s="7">
        <v>34480778</v>
      </c>
      <c r="E45" s="8" t="s">
        <v>179</v>
      </c>
      <c r="F45" s="9" t="s">
        <v>1</v>
      </c>
      <c r="G45" s="10" t="s">
        <v>541</v>
      </c>
      <c r="H45" s="8">
        <v>300</v>
      </c>
      <c r="I45" s="9" t="s">
        <v>45</v>
      </c>
      <c r="J45" s="9">
        <v>12</v>
      </c>
      <c r="K45" s="11">
        <v>28.5</v>
      </c>
      <c r="L45" s="49"/>
      <c r="M45" s="11">
        <v>342</v>
      </c>
      <c r="N45" s="30"/>
      <c r="O45" s="30"/>
      <c r="P45" s="30"/>
      <c r="Q45" s="60"/>
      <c r="R45" s="34"/>
      <c r="S45" s="34"/>
      <c r="T45" s="34"/>
      <c r="U45" s="60"/>
      <c r="V45" s="34"/>
      <c r="W45" s="34"/>
      <c r="X45" s="34"/>
      <c r="Y45" s="60"/>
      <c r="Z45" s="34"/>
      <c r="AA45" s="34"/>
      <c r="AB45" s="34"/>
      <c r="AC45" s="60"/>
      <c r="AD45" s="60"/>
      <c r="AE45" s="60">
        <f t="shared" si="4"/>
        <v>0</v>
      </c>
      <c r="AF45" s="44">
        <f t="shared" si="7"/>
        <v>0</v>
      </c>
      <c r="AG45" s="4"/>
      <c r="AH45" s="4"/>
      <c r="AI45" s="4"/>
      <c r="AK45" s="1"/>
    </row>
    <row r="46" spans="1:42" s="1" customFormat="1">
      <c r="A46" s="3">
        <v>39</v>
      </c>
      <c r="B46" s="29" t="s">
        <v>502</v>
      </c>
      <c r="C46" s="6" t="s">
        <v>195</v>
      </c>
      <c r="D46" s="7">
        <v>34480780</v>
      </c>
      <c r="E46" s="8" t="s">
        <v>179</v>
      </c>
      <c r="F46" s="9" t="s">
        <v>1</v>
      </c>
      <c r="G46" s="10" t="s">
        <v>196</v>
      </c>
      <c r="H46" s="8">
        <v>300</v>
      </c>
      <c r="I46" s="9" t="s">
        <v>45</v>
      </c>
      <c r="J46" s="9">
        <v>12</v>
      </c>
      <c r="K46" s="11">
        <v>28.5</v>
      </c>
      <c r="L46" s="43"/>
      <c r="M46" s="11">
        <v>342</v>
      </c>
      <c r="N46" s="19">
        <v>10</v>
      </c>
      <c r="O46" s="19">
        <v>20</v>
      </c>
      <c r="P46" s="19">
        <f t="shared" ref="P46:P53" si="8">O46-N46</f>
        <v>10</v>
      </c>
      <c r="Q46" s="61">
        <v>0</v>
      </c>
      <c r="R46" s="35">
        <v>6</v>
      </c>
      <c r="S46" s="35">
        <v>30</v>
      </c>
      <c r="T46" s="35">
        <f t="shared" ref="T46:T53" si="9">S46-R46</f>
        <v>24</v>
      </c>
      <c r="U46" s="61">
        <v>0</v>
      </c>
      <c r="V46" s="35">
        <v>3</v>
      </c>
      <c r="W46" s="35">
        <v>17</v>
      </c>
      <c r="X46" s="35">
        <f t="shared" ref="X46:X53" si="10">W46-V46</f>
        <v>14</v>
      </c>
      <c r="Y46" s="61">
        <v>0</v>
      </c>
      <c r="Z46" s="35">
        <v>2</v>
      </c>
      <c r="AA46" s="35">
        <v>22</v>
      </c>
      <c r="AB46" s="35">
        <f t="shared" ref="AB46:AB53" si="11">AA46-Z46</f>
        <v>20</v>
      </c>
      <c r="AC46" s="61">
        <v>0</v>
      </c>
      <c r="AD46" s="61">
        <v>0</v>
      </c>
      <c r="AE46" s="61">
        <f t="shared" si="4"/>
        <v>0</v>
      </c>
      <c r="AF46" s="44">
        <f t="shared" si="7"/>
        <v>0</v>
      </c>
      <c r="AG46" s="4"/>
      <c r="AH46" s="4"/>
      <c r="AI46" s="4"/>
      <c r="AJ46" s="15"/>
      <c r="AL46" s="15"/>
      <c r="AM46" s="15"/>
      <c r="AN46" s="15"/>
      <c r="AO46" s="15"/>
      <c r="AP46" s="15"/>
    </row>
    <row r="47" spans="1:42" s="1" customFormat="1">
      <c r="A47" s="3">
        <v>40</v>
      </c>
      <c r="B47" s="29" t="s">
        <v>500</v>
      </c>
      <c r="C47" s="6" t="s">
        <v>183</v>
      </c>
      <c r="D47" s="9">
        <v>34480793</v>
      </c>
      <c r="E47" s="8" t="s">
        <v>179</v>
      </c>
      <c r="F47" s="9" t="s">
        <v>1</v>
      </c>
      <c r="G47" s="10" t="s">
        <v>184</v>
      </c>
      <c r="H47" s="8">
        <v>350</v>
      </c>
      <c r="I47" s="9" t="s">
        <v>45</v>
      </c>
      <c r="J47" s="9">
        <v>12</v>
      </c>
      <c r="K47" s="11">
        <v>29.5</v>
      </c>
      <c r="L47" s="43"/>
      <c r="M47" s="11">
        <v>354</v>
      </c>
      <c r="N47" s="19">
        <v>10</v>
      </c>
      <c r="O47" s="19">
        <v>26</v>
      </c>
      <c r="P47" s="19">
        <f t="shared" si="8"/>
        <v>16</v>
      </c>
      <c r="Q47" s="61">
        <v>0</v>
      </c>
      <c r="R47" s="35">
        <v>10</v>
      </c>
      <c r="S47" s="35">
        <v>38</v>
      </c>
      <c r="T47" s="35">
        <f t="shared" si="9"/>
        <v>28</v>
      </c>
      <c r="U47" s="61">
        <v>0</v>
      </c>
      <c r="V47" s="35"/>
      <c r="W47" s="35"/>
      <c r="X47" s="35">
        <f t="shared" si="10"/>
        <v>0</v>
      </c>
      <c r="Y47" s="61">
        <f>X47/J47</f>
        <v>0</v>
      </c>
      <c r="Z47" s="35">
        <v>17</v>
      </c>
      <c r="AA47" s="35">
        <v>19</v>
      </c>
      <c r="AB47" s="35">
        <f t="shared" si="11"/>
        <v>2</v>
      </c>
      <c r="AC47" s="61">
        <v>1</v>
      </c>
      <c r="AD47" s="61">
        <v>0</v>
      </c>
      <c r="AE47" s="61">
        <f t="shared" si="4"/>
        <v>1</v>
      </c>
      <c r="AF47" s="44">
        <f t="shared" si="7"/>
        <v>354</v>
      </c>
      <c r="AG47" s="4"/>
      <c r="AH47" s="4"/>
      <c r="AI47" s="4"/>
      <c r="AL47" s="15"/>
      <c r="AM47" s="15"/>
      <c r="AN47" s="15"/>
      <c r="AO47" s="15"/>
      <c r="AP47" s="15"/>
    </row>
    <row r="48" spans="1:42" s="1" customFormat="1">
      <c r="A48" s="3">
        <v>41</v>
      </c>
      <c r="B48" s="29" t="s">
        <v>500</v>
      </c>
      <c r="C48" s="6" t="s">
        <v>187</v>
      </c>
      <c r="D48" s="9">
        <v>34480767</v>
      </c>
      <c r="E48" s="8" t="s">
        <v>179</v>
      </c>
      <c r="F48" s="9" t="s">
        <v>1</v>
      </c>
      <c r="G48" s="10" t="s">
        <v>188</v>
      </c>
      <c r="H48" s="8">
        <v>350</v>
      </c>
      <c r="I48" s="9" t="s">
        <v>45</v>
      </c>
      <c r="J48" s="9">
        <v>12</v>
      </c>
      <c r="K48" s="11">
        <v>29.5</v>
      </c>
      <c r="L48" s="43"/>
      <c r="M48" s="11">
        <v>354</v>
      </c>
      <c r="N48" s="19">
        <v>16</v>
      </c>
      <c r="O48" s="19">
        <v>19</v>
      </c>
      <c r="P48" s="19">
        <f t="shared" si="8"/>
        <v>3</v>
      </c>
      <c r="Q48" s="61">
        <v>1</v>
      </c>
      <c r="R48" s="35">
        <v>12</v>
      </c>
      <c r="S48" s="35">
        <v>36</v>
      </c>
      <c r="T48" s="35">
        <f t="shared" si="9"/>
        <v>24</v>
      </c>
      <c r="U48" s="61">
        <v>0</v>
      </c>
      <c r="V48" s="35">
        <v>14</v>
      </c>
      <c r="W48" s="35">
        <v>22</v>
      </c>
      <c r="X48" s="35">
        <f t="shared" si="10"/>
        <v>8</v>
      </c>
      <c r="Y48" s="61">
        <v>0</v>
      </c>
      <c r="Z48" s="35">
        <v>17</v>
      </c>
      <c r="AA48" s="35">
        <v>47</v>
      </c>
      <c r="AB48" s="35">
        <f t="shared" si="11"/>
        <v>30</v>
      </c>
      <c r="AC48" s="61">
        <v>0</v>
      </c>
      <c r="AD48" s="61">
        <v>0</v>
      </c>
      <c r="AE48" s="61">
        <f t="shared" si="4"/>
        <v>1</v>
      </c>
      <c r="AF48" s="44">
        <f t="shared" si="7"/>
        <v>354</v>
      </c>
      <c r="AG48" s="4"/>
      <c r="AH48" s="4"/>
      <c r="AI48" s="4"/>
      <c r="AJ48" s="15"/>
      <c r="AL48" s="15"/>
      <c r="AM48" s="15"/>
      <c r="AN48" s="15"/>
      <c r="AO48" s="15"/>
      <c r="AP48" s="15"/>
    </row>
    <row r="49" spans="1:42" s="1" customFormat="1">
      <c r="A49" s="3">
        <v>42</v>
      </c>
      <c r="B49" s="29" t="s">
        <v>501</v>
      </c>
      <c r="C49" s="6" t="s">
        <v>191</v>
      </c>
      <c r="D49" s="9">
        <v>34480774</v>
      </c>
      <c r="E49" s="8" t="s">
        <v>179</v>
      </c>
      <c r="F49" s="9" t="s">
        <v>1</v>
      </c>
      <c r="G49" s="10" t="s">
        <v>192</v>
      </c>
      <c r="H49" s="8">
        <v>350</v>
      </c>
      <c r="I49" s="9" t="s">
        <v>45</v>
      </c>
      <c r="J49" s="9">
        <v>12</v>
      </c>
      <c r="K49" s="11">
        <v>29.5</v>
      </c>
      <c r="L49" s="43"/>
      <c r="M49" s="11">
        <v>354</v>
      </c>
      <c r="N49" s="19">
        <v>3</v>
      </c>
      <c r="O49" s="19">
        <v>2</v>
      </c>
      <c r="P49" s="19">
        <f t="shared" si="8"/>
        <v>-1</v>
      </c>
      <c r="Q49" s="61">
        <v>1</v>
      </c>
      <c r="R49" s="35"/>
      <c r="S49" s="35"/>
      <c r="T49" s="35">
        <f t="shared" si="9"/>
        <v>0</v>
      </c>
      <c r="U49" s="61">
        <v>1</v>
      </c>
      <c r="V49" s="35"/>
      <c r="W49" s="35"/>
      <c r="X49" s="35">
        <f t="shared" si="10"/>
        <v>0</v>
      </c>
      <c r="Y49" s="61">
        <f>X49/J49</f>
        <v>0</v>
      </c>
      <c r="Z49" s="35">
        <v>5</v>
      </c>
      <c r="AA49" s="35">
        <v>0</v>
      </c>
      <c r="AB49" s="35">
        <f t="shared" si="11"/>
        <v>-5</v>
      </c>
      <c r="AC49" s="61">
        <v>1</v>
      </c>
      <c r="AD49" s="61">
        <v>0</v>
      </c>
      <c r="AE49" s="61">
        <f t="shared" si="4"/>
        <v>3</v>
      </c>
      <c r="AF49" s="44">
        <f t="shared" si="7"/>
        <v>1062</v>
      </c>
      <c r="AG49" s="15"/>
      <c r="AH49" s="15"/>
      <c r="AI49" s="15"/>
      <c r="AJ49" s="15"/>
      <c r="AL49" s="15"/>
      <c r="AM49" s="15"/>
      <c r="AN49" s="15"/>
      <c r="AO49" s="15"/>
      <c r="AP49" s="15"/>
    </row>
    <row r="50" spans="1:42" s="1" customFormat="1">
      <c r="A50" s="3">
        <v>43</v>
      </c>
      <c r="B50" s="29" t="s">
        <v>500</v>
      </c>
      <c r="C50" s="6" t="s">
        <v>178</v>
      </c>
      <c r="D50" s="9">
        <v>34480791</v>
      </c>
      <c r="E50" s="8" t="s">
        <v>179</v>
      </c>
      <c r="F50" s="9" t="s">
        <v>1</v>
      </c>
      <c r="G50" s="10" t="s">
        <v>180</v>
      </c>
      <c r="H50" s="8">
        <v>350</v>
      </c>
      <c r="I50" s="9" t="s">
        <v>45</v>
      </c>
      <c r="J50" s="9">
        <v>12</v>
      </c>
      <c r="K50" s="11">
        <v>29.5</v>
      </c>
      <c r="L50" s="43"/>
      <c r="M50" s="11">
        <v>354</v>
      </c>
      <c r="N50" s="19">
        <v>21</v>
      </c>
      <c r="O50" s="19">
        <v>6</v>
      </c>
      <c r="P50" s="19">
        <f t="shared" si="8"/>
        <v>-15</v>
      </c>
      <c r="Q50" s="61">
        <v>2</v>
      </c>
      <c r="R50" s="35">
        <v>17</v>
      </c>
      <c r="S50" s="35">
        <v>29</v>
      </c>
      <c r="T50" s="35">
        <f t="shared" si="9"/>
        <v>12</v>
      </c>
      <c r="U50" s="61">
        <v>0</v>
      </c>
      <c r="V50" s="35">
        <v>14</v>
      </c>
      <c r="W50" s="35">
        <v>9</v>
      </c>
      <c r="X50" s="35">
        <f t="shared" si="10"/>
        <v>-5</v>
      </c>
      <c r="Y50" s="61">
        <v>1</v>
      </c>
      <c r="Z50" s="35">
        <v>24</v>
      </c>
      <c r="AA50" s="35">
        <v>37</v>
      </c>
      <c r="AB50" s="35">
        <f t="shared" si="11"/>
        <v>13</v>
      </c>
      <c r="AC50" s="61">
        <v>0</v>
      </c>
      <c r="AD50" s="61">
        <v>0</v>
      </c>
      <c r="AE50" s="61">
        <f t="shared" si="4"/>
        <v>3</v>
      </c>
      <c r="AF50" s="44">
        <f t="shared" si="7"/>
        <v>1062</v>
      </c>
      <c r="AG50" s="4"/>
      <c r="AH50" s="4"/>
      <c r="AI50" s="4"/>
      <c r="AJ50" s="15"/>
      <c r="AK50" s="4"/>
      <c r="AL50" s="15"/>
      <c r="AM50" s="15"/>
      <c r="AN50" s="15"/>
      <c r="AO50" s="15"/>
      <c r="AP50" s="15"/>
    </row>
    <row r="51" spans="1:42" s="1" customFormat="1">
      <c r="A51" s="3">
        <v>44</v>
      </c>
      <c r="B51" s="29" t="s">
        <v>500</v>
      </c>
      <c r="C51" s="6" t="s">
        <v>181</v>
      </c>
      <c r="D51" s="9">
        <v>34480792</v>
      </c>
      <c r="E51" s="8" t="s">
        <v>179</v>
      </c>
      <c r="F51" s="9" t="s">
        <v>1</v>
      </c>
      <c r="G51" s="10" t="s">
        <v>182</v>
      </c>
      <c r="H51" s="8">
        <v>350</v>
      </c>
      <c r="I51" s="9" t="s">
        <v>45</v>
      </c>
      <c r="J51" s="9">
        <v>12</v>
      </c>
      <c r="K51" s="11">
        <v>29.5</v>
      </c>
      <c r="L51" s="43"/>
      <c r="M51" s="11">
        <v>354</v>
      </c>
      <c r="N51" s="19">
        <v>10</v>
      </c>
      <c r="O51" s="19">
        <v>20</v>
      </c>
      <c r="P51" s="19">
        <f t="shared" si="8"/>
        <v>10</v>
      </c>
      <c r="Q51" s="61">
        <v>0</v>
      </c>
      <c r="R51" s="35">
        <v>16</v>
      </c>
      <c r="S51" s="35">
        <v>45</v>
      </c>
      <c r="T51" s="35">
        <f t="shared" si="9"/>
        <v>29</v>
      </c>
      <c r="U51" s="61">
        <v>0</v>
      </c>
      <c r="V51" s="35">
        <v>7</v>
      </c>
      <c r="W51" s="35">
        <v>12</v>
      </c>
      <c r="X51" s="35">
        <f t="shared" si="10"/>
        <v>5</v>
      </c>
      <c r="Y51" s="61">
        <v>1</v>
      </c>
      <c r="Z51" s="35">
        <v>9</v>
      </c>
      <c r="AA51" s="35">
        <v>48</v>
      </c>
      <c r="AB51" s="35">
        <f t="shared" si="11"/>
        <v>39</v>
      </c>
      <c r="AC51" s="61">
        <v>0</v>
      </c>
      <c r="AD51" s="61">
        <v>0</v>
      </c>
      <c r="AE51" s="61">
        <f t="shared" si="4"/>
        <v>1</v>
      </c>
      <c r="AF51" s="44">
        <f t="shared" si="7"/>
        <v>354</v>
      </c>
      <c r="AG51" s="15"/>
      <c r="AH51" s="15"/>
      <c r="AI51" s="15"/>
      <c r="AJ51" s="15"/>
      <c r="AL51" s="15"/>
      <c r="AM51" s="15"/>
      <c r="AN51" s="15"/>
      <c r="AO51" s="15"/>
      <c r="AP51" s="15"/>
    </row>
    <row r="52" spans="1:42" s="1" customFormat="1">
      <c r="A52" s="3">
        <v>45</v>
      </c>
      <c r="B52" s="29" t="s">
        <v>500</v>
      </c>
      <c r="C52" s="6" t="s">
        <v>185</v>
      </c>
      <c r="D52" s="9">
        <v>34480794</v>
      </c>
      <c r="E52" s="8" t="s">
        <v>179</v>
      </c>
      <c r="F52" s="9" t="s">
        <v>1</v>
      </c>
      <c r="G52" s="10" t="s">
        <v>186</v>
      </c>
      <c r="H52" s="8">
        <v>350</v>
      </c>
      <c r="I52" s="9" t="s">
        <v>45</v>
      </c>
      <c r="J52" s="9">
        <v>12</v>
      </c>
      <c r="K52" s="11">
        <v>29.5</v>
      </c>
      <c r="L52" s="43"/>
      <c r="M52" s="11">
        <v>354</v>
      </c>
      <c r="N52" s="19">
        <v>12</v>
      </c>
      <c r="O52" s="19">
        <v>12</v>
      </c>
      <c r="P52" s="19">
        <f t="shared" si="8"/>
        <v>0</v>
      </c>
      <c r="Q52" s="61">
        <v>1</v>
      </c>
      <c r="R52" s="35">
        <v>14</v>
      </c>
      <c r="S52" s="35">
        <v>31</v>
      </c>
      <c r="T52" s="35">
        <f t="shared" si="9"/>
        <v>17</v>
      </c>
      <c r="U52" s="61">
        <v>0</v>
      </c>
      <c r="V52" s="35">
        <v>11</v>
      </c>
      <c r="W52" s="35">
        <v>22</v>
      </c>
      <c r="X52" s="35">
        <f t="shared" si="10"/>
        <v>11</v>
      </c>
      <c r="Y52" s="61">
        <v>0</v>
      </c>
      <c r="Z52" s="35">
        <v>6</v>
      </c>
      <c r="AA52" s="35">
        <v>35</v>
      </c>
      <c r="AB52" s="35">
        <f t="shared" si="11"/>
        <v>29</v>
      </c>
      <c r="AC52" s="61">
        <v>0</v>
      </c>
      <c r="AD52" s="61">
        <v>0</v>
      </c>
      <c r="AE52" s="61">
        <f t="shared" si="4"/>
        <v>1</v>
      </c>
      <c r="AF52" s="44">
        <f t="shared" si="7"/>
        <v>354</v>
      </c>
      <c r="AG52" s="15"/>
      <c r="AH52" s="15"/>
      <c r="AI52" s="15"/>
      <c r="AJ52" s="15"/>
      <c r="AK52" s="4"/>
    </row>
    <row r="53" spans="1:42" s="1" customFormat="1">
      <c r="A53" s="3">
        <v>46</v>
      </c>
      <c r="B53" s="29" t="s">
        <v>501</v>
      </c>
      <c r="C53" s="6" t="s">
        <v>189</v>
      </c>
      <c r="D53" s="9">
        <v>34480773</v>
      </c>
      <c r="E53" s="8" t="s">
        <v>179</v>
      </c>
      <c r="F53" s="9" t="s">
        <v>1</v>
      </c>
      <c r="G53" s="10" t="s">
        <v>190</v>
      </c>
      <c r="H53" s="8">
        <v>350</v>
      </c>
      <c r="I53" s="9" t="s">
        <v>45</v>
      </c>
      <c r="J53" s="9">
        <v>12</v>
      </c>
      <c r="K53" s="11">
        <v>29.5</v>
      </c>
      <c r="L53" s="43"/>
      <c r="M53" s="11">
        <v>354</v>
      </c>
      <c r="N53" s="19">
        <v>13</v>
      </c>
      <c r="O53" s="19">
        <v>12</v>
      </c>
      <c r="P53" s="19">
        <f t="shared" si="8"/>
        <v>-1</v>
      </c>
      <c r="Q53" s="61">
        <v>1</v>
      </c>
      <c r="R53" s="35">
        <v>6</v>
      </c>
      <c r="S53" s="35">
        <v>42</v>
      </c>
      <c r="T53" s="35">
        <f t="shared" si="9"/>
        <v>36</v>
      </c>
      <c r="U53" s="61">
        <v>0</v>
      </c>
      <c r="V53" s="35">
        <v>8</v>
      </c>
      <c r="W53" s="35">
        <v>17</v>
      </c>
      <c r="X53" s="35">
        <f t="shared" si="10"/>
        <v>9</v>
      </c>
      <c r="Y53" s="61">
        <v>0</v>
      </c>
      <c r="Z53" s="35">
        <v>22</v>
      </c>
      <c r="AA53" s="35">
        <v>14</v>
      </c>
      <c r="AB53" s="35">
        <f t="shared" si="11"/>
        <v>-8</v>
      </c>
      <c r="AC53" s="61">
        <v>1</v>
      </c>
      <c r="AD53" s="61">
        <v>0</v>
      </c>
      <c r="AE53" s="61">
        <f t="shared" si="4"/>
        <v>2</v>
      </c>
      <c r="AF53" s="44">
        <f t="shared" si="7"/>
        <v>708</v>
      </c>
      <c r="AG53" s="15"/>
      <c r="AH53" s="15"/>
      <c r="AI53" s="15"/>
      <c r="AJ53" s="15"/>
    </row>
    <row r="54" spans="1:42" s="1" customFormat="1" ht="15.75">
      <c r="A54" s="3">
        <v>47</v>
      </c>
      <c r="B54" s="29"/>
      <c r="C54" s="22" t="s">
        <v>11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 s="62"/>
      <c r="R54"/>
      <c r="S54"/>
      <c r="T54"/>
      <c r="U54" s="62"/>
      <c r="V54"/>
      <c r="W54"/>
      <c r="X54"/>
      <c r="Y54" s="62"/>
      <c r="Z54"/>
      <c r="AA54"/>
      <c r="AB54"/>
      <c r="AC54" s="62"/>
      <c r="AD54" s="62"/>
      <c r="AE54" s="62"/>
      <c r="AF54"/>
      <c r="AG54" s="15"/>
      <c r="AH54" s="15"/>
      <c r="AI54" s="15"/>
      <c r="AJ54" s="15"/>
      <c r="AL54" s="15"/>
      <c r="AM54" s="15"/>
      <c r="AN54" s="15"/>
      <c r="AO54" s="15"/>
      <c r="AP54" s="15"/>
    </row>
    <row r="55" spans="1:42" s="1" customFormat="1">
      <c r="A55" s="3">
        <v>48</v>
      </c>
      <c r="B55" s="29" t="s">
        <v>502</v>
      </c>
      <c r="C55" s="6">
        <v>7501056346164</v>
      </c>
      <c r="D55" s="9">
        <v>67458759</v>
      </c>
      <c r="E55" s="8" t="s">
        <v>11</v>
      </c>
      <c r="F55" s="9" t="s">
        <v>1</v>
      </c>
      <c r="G55" s="10" t="s">
        <v>103</v>
      </c>
      <c r="H55" s="8">
        <v>200</v>
      </c>
      <c r="I55" s="9" t="s">
        <v>45</v>
      </c>
      <c r="J55" s="9">
        <v>12</v>
      </c>
      <c r="K55" s="11">
        <v>26.25</v>
      </c>
      <c r="L55" s="43"/>
      <c r="M55" s="11">
        <v>315</v>
      </c>
      <c r="N55" s="19">
        <v>7</v>
      </c>
      <c r="O55" s="19">
        <v>24</v>
      </c>
      <c r="P55" s="19">
        <f t="shared" ref="P55:P69" si="12">O55-N55</f>
        <v>17</v>
      </c>
      <c r="Q55" s="61">
        <v>0</v>
      </c>
      <c r="R55" s="35">
        <v>1</v>
      </c>
      <c r="S55" s="35">
        <v>26</v>
      </c>
      <c r="T55" s="35">
        <f t="shared" ref="T55:T69" si="13">S55-R55</f>
        <v>25</v>
      </c>
      <c r="U55" s="61">
        <v>0</v>
      </c>
      <c r="V55" s="35"/>
      <c r="W55" s="35"/>
      <c r="X55" s="35">
        <f t="shared" ref="X55:X69" si="14">W55-V55</f>
        <v>0</v>
      </c>
      <c r="Y55" s="61">
        <f>X55/J55</f>
        <v>0</v>
      </c>
      <c r="Z55" s="35">
        <v>6</v>
      </c>
      <c r="AA55" s="35">
        <v>21</v>
      </c>
      <c r="AB55" s="35">
        <f t="shared" ref="AB55:AB69" si="15">AA55-Z55</f>
        <v>15</v>
      </c>
      <c r="AC55" s="61">
        <v>0</v>
      </c>
      <c r="AD55" s="61">
        <v>1</v>
      </c>
      <c r="AE55" s="61">
        <f t="shared" si="4"/>
        <v>1</v>
      </c>
      <c r="AF55" s="44">
        <f t="shared" ref="AF55:AF69" si="16">AE55*M55</f>
        <v>315</v>
      </c>
      <c r="AG55" s="15"/>
      <c r="AH55" s="15"/>
      <c r="AI55" s="15"/>
      <c r="AJ55" s="15"/>
      <c r="AK55" s="4"/>
      <c r="AL55" s="15"/>
      <c r="AM55" s="15"/>
      <c r="AN55" s="15"/>
      <c r="AO55" s="15"/>
      <c r="AP55" s="15"/>
    </row>
    <row r="56" spans="1:42" s="1" customFormat="1">
      <c r="A56" s="3">
        <v>49</v>
      </c>
      <c r="B56" s="29" t="s">
        <v>502</v>
      </c>
      <c r="C56" s="6">
        <v>7501056346188</v>
      </c>
      <c r="D56" s="9">
        <v>67458758</v>
      </c>
      <c r="E56" s="8" t="s">
        <v>11</v>
      </c>
      <c r="F56" s="9" t="s">
        <v>1</v>
      </c>
      <c r="G56" s="10" t="s">
        <v>104</v>
      </c>
      <c r="H56" s="8">
        <v>200</v>
      </c>
      <c r="I56" s="9" t="s">
        <v>45</v>
      </c>
      <c r="J56" s="9">
        <v>12</v>
      </c>
      <c r="K56" s="11">
        <v>26.25</v>
      </c>
      <c r="L56" s="43"/>
      <c r="M56" s="11">
        <v>315</v>
      </c>
      <c r="N56" s="19">
        <v>6</v>
      </c>
      <c r="O56" s="19">
        <v>26</v>
      </c>
      <c r="P56" s="19">
        <f t="shared" si="12"/>
        <v>20</v>
      </c>
      <c r="Q56" s="61">
        <v>0</v>
      </c>
      <c r="R56" s="35">
        <v>4</v>
      </c>
      <c r="S56" s="35">
        <v>16</v>
      </c>
      <c r="T56" s="35">
        <f t="shared" si="13"/>
        <v>12</v>
      </c>
      <c r="U56" s="61">
        <v>0</v>
      </c>
      <c r="V56" s="35">
        <v>8</v>
      </c>
      <c r="W56" s="35">
        <v>12</v>
      </c>
      <c r="X56" s="35">
        <f t="shared" si="14"/>
        <v>4</v>
      </c>
      <c r="Y56" s="61">
        <v>1</v>
      </c>
      <c r="Z56" s="35">
        <v>10</v>
      </c>
      <c r="AA56" s="35">
        <v>17</v>
      </c>
      <c r="AB56" s="35">
        <f t="shared" si="15"/>
        <v>7</v>
      </c>
      <c r="AC56" s="61">
        <v>1</v>
      </c>
      <c r="AD56" s="61">
        <v>1</v>
      </c>
      <c r="AE56" s="61">
        <f t="shared" si="4"/>
        <v>3</v>
      </c>
      <c r="AF56" s="44">
        <f t="shared" si="16"/>
        <v>945</v>
      </c>
      <c r="AG56" s="15"/>
      <c r="AH56" s="15"/>
      <c r="AI56" s="15"/>
      <c r="AJ56" s="15"/>
      <c r="AL56" s="15"/>
      <c r="AM56" s="15"/>
      <c r="AN56" s="15"/>
      <c r="AO56" s="15"/>
      <c r="AP56" s="15"/>
    </row>
    <row r="57" spans="1:42" s="1" customFormat="1">
      <c r="A57" s="3">
        <v>50</v>
      </c>
      <c r="B57" s="29" t="s">
        <v>503</v>
      </c>
      <c r="C57" s="6">
        <v>78928503</v>
      </c>
      <c r="D57" s="9">
        <v>67746895</v>
      </c>
      <c r="E57" s="8" t="s">
        <v>11</v>
      </c>
      <c r="F57" s="9" t="s">
        <v>1</v>
      </c>
      <c r="G57" s="10" t="s">
        <v>539</v>
      </c>
      <c r="H57" s="8">
        <v>53</v>
      </c>
      <c r="I57" s="9" t="s">
        <v>3</v>
      </c>
      <c r="J57" s="9">
        <v>12</v>
      </c>
      <c r="K57" s="11">
        <v>25.25</v>
      </c>
      <c r="L57" s="43"/>
      <c r="M57" s="11">
        <v>303</v>
      </c>
      <c r="N57" s="19">
        <v>7</v>
      </c>
      <c r="O57" s="19">
        <v>5</v>
      </c>
      <c r="P57" s="19">
        <f t="shared" si="12"/>
        <v>-2</v>
      </c>
      <c r="Q57" s="61">
        <v>1</v>
      </c>
      <c r="R57" s="35">
        <v>8</v>
      </c>
      <c r="S57" s="35">
        <v>5</v>
      </c>
      <c r="T57" s="35">
        <f t="shared" si="13"/>
        <v>-3</v>
      </c>
      <c r="U57" s="61">
        <v>1</v>
      </c>
      <c r="V57" s="35">
        <v>5</v>
      </c>
      <c r="W57" s="35">
        <v>7</v>
      </c>
      <c r="X57" s="35">
        <f t="shared" si="14"/>
        <v>2</v>
      </c>
      <c r="Y57" s="61">
        <v>1</v>
      </c>
      <c r="Z57" s="35">
        <v>6</v>
      </c>
      <c r="AA57" s="35">
        <v>8</v>
      </c>
      <c r="AB57" s="35">
        <f t="shared" si="15"/>
        <v>2</v>
      </c>
      <c r="AC57" s="61">
        <v>1</v>
      </c>
      <c r="AD57" s="61">
        <v>0</v>
      </c>
      <c r="AE57" s="61">
        <f t="shared" si="4"/>
        <v>4</v>
      </c>
      <c r="AF57" s="44">
        <f t="shared" si="16"/>
        <v>1212</v>
      </c>
      <c r="AG57" s="15"/>
      <c r="AH57" s="15"/>
      <c r="AI57" s="15"/>
      <c r="AJ57" s="15"/>
      <c r="AL57" s="15"/>
      <c r="AM57" s="15"/>
      <c r="AN57" s="15"/>
      <c r="AO57" s="15"/>
      <c r="AP57" s="15"/>
    </row>
    <row r="58" spans="1:42" s="1" customFormat="1">
      <c r="A58" s="3">
        <v>51</v>
      </c>
      <c r="B58" s="29" t="s">
        <v>503</v>
      </c>
      <c r="C58" s="6">
        <v>75063115</v>
      </c>
      <c r="D58" s="9">
        <v>67287932</v>
      </c>
      <c r="E58" s="8" t="s">
        <v>11</v>
      </c>
      <c r="F58" s="9" t="s">
        <v>1</v>
      </c>
      <c r="G58" s="10" t="s">
        <v>538</v>
      </c>
      <c r="H58" s="8">
        <v>53</v>
      </c>
      <c r="I58" s="9" t="s">
        <v>3</v>
      </c>
      <c r="J58" s="9">
        <v>12</v>
      </c>
      <c r="K58" s="11">
        <v>29.833333333333332</v>
      </c>
      <c r="L58" s="43"/>
      <c r="M58" s="11">
        <v>358</v>
      </c>
      <c r="N58" s="19"/>
      <c r="O58" s="19"/>
      <c r="P58" s="19">
        <f t="shared" si="12"/>
        <v>0</v>
      </c>
      <c r="Q58" s="61">
        <v>1</v>
      </c>
      <c r="R58" s="35"/>
      <c r="S58" s="35"/>
      <c r="T58" s="35">
        <f t="shared" si="13"/>
        <v>0</v>
      </c>
      <c r="U58" s="61">
        <v>1</v>
      </c>
      <c r="V58" s="35"/>
      <c r="W58" s="35"/>
      <c r="X58" s="35">
        <f t="shared" si="14"/>
        <v>0</v>
      </c>
      <c r="Y58" s="61">
        <f>X58/J58</f>
        <v>0</v>
      </c>
      <c r="Z58" s="35">
        <v>9</v>
      </c>
      <c r="AA58" s="35">
        <v>3</v>
      </c>
      <c r="AB58" s="35">
        <f t="shared" si="15"/>
        <v>-6</v>
      </c>
      <c r="AC58" s="61">
        <v>1</v>
      </c>
      <c r="AD58" s="61">
        <v>0</v>
      </c>
      <c r="AE58" s="61">
        <f t="shared" si="4"/>
        <v>3</v>
      </c>
      <c r="AF58" s="44">
        <f t="shared" si="16"/>
        <v>1074</v>
      </c>
      <c r="AG58" s="15"/>
      <c r="AH58" s="15"/>
      <c r="AI58" s="15"/>
      <c r="AJ58" s="15"/>
      <c r="AL58" s="15"/>
      <c r="AM58" s="15"/>
      <c r="AN58" s="15"/>
      <c r="AO58" s="15"/>
      <c r="AP58" s="15"/>
    </row>
    <row r="59" spans="1:42" s="1" customFormat="1">
      <c r="A59" s="3">
        <v>52</v>
      </c>
      <c r="B59" s="29" t="s">
        <v>503</v>
      </c>
      <c r="C59" s="6">
        <v>75062835</v>
      </c>
      <c r="D59" s="9">
        <v>67279708</v>
      </c>
      <c r="E59" s="8" t="s">
        <v>11</v>
      </c>
      <c r="F59" s="9" t="s">
        <v>1</v>
      </c>
      <c r="G59" s="10" t="s">
        <v>24</v>
      </c>
      <c r="H59" s="8">
        <v>45</v>
      </c>
      <c r="I59" s="9" t="s">
        <v>3</v>
      </c>
      <c r="J59" s="9">
        <v>12</v>
      </c>
      <c r="K59" s="11">
        <v>33.666666666666664</v>
      </c>
      <c r="L59" s="43"/>
      <c r="M59" s="11">
        <v>404</v>
      </c>
      <c r="N59" s="19">
        <v>3</v>
      </c>
      <c r="O59" s="19">
        <v>12</v>
      </c>
      <c r="P59" s="19">
        <f t="shared" si="12"/>
        <v>9</v>
      </c>
      <c r="Q59" s="61">
        <v>0</v>
      </c>
      <c r="R59" s="35">
        <v>2</v>
      </c>
      <c r="S59" s="35">
        <v>18</v>
      </c>
      <c r="T59" s="35">
        <f t="shared" si="13"/>
        <v>16</v>
      </c>
      <c r="U59" s="61">
        <v>0</v>
      </c>
      <c r="V59" s="35"/>
      <c r="W59" s="35"/>
      <c r="X59" s="35">
        <f t="shared" si="14"/>
        <v>0</v>
      </c>
      <c r="Y59" s="61">
        <f>X59/J59</f>
        <v>0</v>
      </c>
      <c r="Z59" s="35">
        <v>3</v>
      </c>
      <c r="AA59" s="35">
        <v>14</v>
      </c>
      <c r="AB59" s="35">
        <f t="shared" si="15"/>
        <v>11</v>
      </c>
      <c r="AC59" s="61">
        <v>1</v>
      </c>
      <c r="AD59" s="61">
        <v>0</v>
      </c>
      <c r="AE59" s="61">
        <f t="shared" si="4"/>
        <v>1</v>
      </c>
      <c r="AF59" s="44">
        <f t="shared" si="16"/>
        <v>404</v>
      </c>
      <c r="AG59" s="15"/>
      <c r="AH59" s="15"/>
      <c r="AI59" s="15"/>
      <c r="AJ59" s="15"/>
      <c r="AL59" s="15"/>
      <c r="AM59" s="15"/>
      <c r="AN59" s="15"/>
      <c r="AO59" s="15"/>
      <c r="AP59" s="15"/>
    </row>
    <row r="60" spans="1:42" s="1" customFormat="1">
      <c r="A60" s="3">
        <v>53</v>
      </c>
      <c r="B60" s="29" t="s">
        <v>503</v>
      </c>
      <c r="C60" s="6">
        <v>75062842</v>
      </c>
      <c r="D60" s="9">
        <v>67341210</v>
      </c>
      <c r="E60" s="8" t="s">
        <v>11</v>
      </c>
      <c r="F60" s="9" t="s">
        <v>1</v>
      </c>
      <c r="G60" s="10" t="s">
        <v>25</v>
      </c>
      <c r="H60" s="8">
        <v>45</v>
      </c>
      <c r="I60" s="9" t="s">
        <v>3</v>
      </c>
      <c r="J60" s="9">
        <v>12</v>
      </c>
      <c r="K60" s="11">
        <v>33.666666666666664</v>
      </c>
      <c r="L60" s="43"/>
      <c r="M60" s="11">
        <v>404</v>
      </c>
      <c r="N60" s="19">
        <v>9</v>
      </c>
      <c r="O60" s="19">
        <v>10</v>
      </c>
      <c r="P60" s="19">
        <f t="shared" si="12"/>
        <v>1</v>
      </c>
      <c r="Q60" s="61">
        <v>1</v>
      </c>
      <c r="R60" s="35">
        <v>1</v>
      </c>
      <c r="S60" s="35">
        <v>11</v>
      </c>
      <c r="T60" s="35">
        <f t="shared" si="13"/>
        <v>10</v>
      </c>
      <c r="U60" s="61">
        <v>0</v>
      </c>
      <c r="V60" s="35"/>
      <c r="W60" s="35"/>
      <c r="X60" s="35">
        <f t="shared" si="14"/>
        <v>0</v>
      </c>
      <c r="Y60" s="61">
        <f>X60/J60</f>
        <v>0</v>
      </c>
      <c r="Z60" s="35">
        <v>14</v>
      </c>
      <c r="AA60" s="35">
        <v>22</v>
      </c>
      <c r="AB60" s="35">
        <f t="shared" si="15"/>
        <v>8</v>
      </c>
      <c r="AC60" s="61">
        <v>1</v>
      </c>
      <c r="AD60" s="61">
        <v>0</v>
      </c>
      <c r="AE60" s="61">
        <f t="shared" si="4"/>
        <v>2</v>
      </c>
      <c r="AF60" s="44">
        <f t="shared" si="16"/>
        <v>808</v>
      </c>
      <c r="AG60" s="15"/>
      <c r="AH60" s="15"/>
      <c r="AI60" s="15"/>
      <c r="AJ60" s="15"/>
      <c r="AL60" s="15"/>
      <c r="AM60" s="15"/>
      <c r="AN60" s="15"/>
      <c r="AO60" s="15"/>
      <c r="AP60" s="15"/>
    </row>
    <row r="61" spans="1:42" s="1" customFormat="1">
      <c r="A61" s="3">
        <v>54</v>
      </c>
      <c r="B61" s="29" t="s">
        <v>503</v>
      </c>
      <c r="C61" s="6">
        <v>75062859</v>
      </c>
      <c r="D61" s="9">
        <v>67746874</v>
      </c>
      <c r="E61" s="8" t="s">
        <v>11</v>
      </c>
      <c r="F61" s="9" t="s">
        <v>1</v>
      </c>
      <c r="G61" s="10" t="s">
        <v>26</v>
      </c>
      <c r="H61" s="8">
        <v>45</v>
      </c>
      <c r="I61" s="9" t="s">
        <v>3</v>
      </c>
      <c r="J61" s="9">
        <v>12</v>
      </c>
      <c r="K61" s="11">
        <v>33.666666666666664</v>
      </c>
      <c r="L61" s="43"/>
      <c r="M61" s="11">
        <v>404</v>
      </c>
      <c r="N61" s="19">
        <v>12</v>
      </c>
      <c r="O61" s="19">
        <v>0</v>
      </c>
      <c r="P61" s="19">
        <f t="shared" si="12"/>
        <v>-12</v>
      </c>
      <c r="Q61" s="61">
        <v>1</v>
      </c>
      <c r="R61" s="35">
        <v>5</v>
      </c>
      <c r="S61" s="35">
        <v>7</v>
      </c>
      <c r="T61" s="35">
        <f t="shared" si="13"/>
        <v>2</v>
      </c>
      <c r="U61" s="61">
        <v>1</v>
      </c>
      <c r="V61" s="35"/>
      <c r="W61" s="35"/>
      <c r="X61" s="35">
        <f t="shared" si="14"/>
        <v>0</v>
      </c>
      <c r="Y61" s="61">
        <f>X61/J61</f>
        <v>0</v>
      </c>
      <c r="Z61" s="35">
        <v>9</v>
      </c>
      <c r="AA61" s="35">
        <v>3</v>
      </c>
      <c r="AB61" s="35">
        <f t="shared" si="15"/>
        <v>-6</v>
      </c>
      <c r="AC61" s="61">
        <v>1</v>
      </c>
      <c r="AD61" s="61">
        <v>0</v>
      </c>
      <c r="AE61" s="61">
        <f t="shared" si="4"/>
        <v>3</v>
      </c>
      <c r="AF61" s="44">
        <f t="shared" si="16"/>
        <v>1212</v>
      </c>
      <c r="AG61" s="15"/>
      <c r="AH61" s="15"/>
      <c r="AI61" s="15"/>
      <c r="AJ61" s="15"/>
      <c r="AL61" s="15"/>
      <c r="AM61" s="15"/>
      <c r="AN61" s="15"/>
      <c r="AO61" s="15"/>
      <c r="AP61" s="15"/>
    </row>
    <row r="62" spans="1:42" s="1" customFormat="1">
      <c r="A62" s="3">
        <v>55</v>
      </c>
      <c r="B62" s="29" t="s">
        <v>503</v>
      </c>
      <c r="C62" s="6">
        <v>75046224</v>
      </c>
      <c r="D62" s="9">
        <v>84168482</v>
      </c>
      <c r="E62" s="8" t="s">
        <v>11</v>
      </c>
      <c r="F62" s="9" t="s">
        <v>1</v>
      </c>
      <c r="G62" s="10" t="s">
        <v>12</v>
      </c>
      <c r="H62" s="8">
        <v>50</v>
      </c>
      <c r="I62" s="9" t="s">
        <v>3</v>
      </c>
      <c r="J62" s="9">
        <v>12</v>
      </c>
      <c r="K62" s="11">
        <v>35</v>
      </c>
      <c r="L62" s="43"/>
      <c r="M62" s="11">
        <v>420</v>
      </c>
      <c r="N62" s="19">
        <v>5</v>
      </c>
      <c r="O62" s="19">
        <v>19</v>
      </c>
      <c r="P62" s="19">
        <f t="shared" si="12"/>
        <v>14</v>
      </c>
      <c r="Q62" s="61">
        <v>0</v>
      </c>
      <c r="R62" s="35">
        <v>3</v>
      </c>
      <c r="S62" s="35">
        <v>15</v>
      </c>
      <c r="T62" s="35">
        <f t="shared" si="13"/>
        <v>12</v>
      </c>
      <c r="U62" s="61">
        <v>0</v>
      </c>
      <c r="V62" s="35">
        <v>6</v>
      </c>
      <c r="W62" s="35">
        <v>5</v>
      </c>
      <c r="X62" s="35">
        <f t="shared" si="14"/>
        <v>-1</v>
      </c>
      <c r="Y62" s="61">
        <v>1</v>
      </c>
      <c r="Z62" s="35">
        <v>7</v>
      </c>
      <c r="AA62" s="35">
        <v>23</v>
      </c>
      <c r="AB62" s="35">
        <f t="shared" si="15"/>
        <v>16</v>
      </c>
      <c r="AC62" s="61">
        <v>0</v>
      </c>
      <c r="AD62" s="61">
        <v>0</v>
      </c>
      <c r="AE62" s="61">
        <f t="shared" si="4"/>
        <v>1</v>
      </c>
      <c r="AF62" s="44">
        <f t="shared" si="16"/>
        <v>420</v>
      </c>
      <c r="AG62" s="15"/>
      <c r="AH62" s="15"/>
      <c r="AI62" s="15"/>
      <c r="AJ62" s="15"/>
    </row>
    <row r="63" spans="1:42" s="1" customFormat="1">
      <c r="A63" s="3">
        <v>56</v>
      </c>
      <c r="B63" s="29" t="s">
        <v>503</v>
      </c>
      <c r="C63" s="6">
        <v>75062828</v>
      </c>
      <c r="D63" s="9">
        <v>67746875</v>
      </c>
      <c r="E63" s="8" t="s">
        <v>11</v>
      </c>
      <c r="F63" s="9" t="s">
        <v>1</v>
      </c>
      <c r="G63" s="10" t="s">
        <v>23</v>
      </c>
      <c r="H63" s="8">
        <v>45</v>
      </c>
      <c r="I63" s="9" t="s">
        <v>3</v>
      </c>
      <c r="J63" s="9">
        <v>12</v>
      </c>
      <c r="K63" s="11">
        <v>37.083333333333336</v>
      </c>
      <c r="L63" s="43"/>
      <c r="M63" s="11">
        <v>445</v>
      </c>
      <c r="N63" s="19">
        <v>4</v>
      </c>
      <c r="O63" s="19">
        <v>21</v>
      </c>
      <c r="P63" s="19">
        <f t="shared" si="12"/>
        <v>17</v>
      </c>
      <c r="Q63" s="61">
        <v>0</v>
      </c>
      <c r="R63" s="35">
        <v>9</v>
      </c>
      <c r="S63" s="35">
        <v>27</v>
      </c>
      <c r="T63" s="35">
        <f t="shared" si="13"/>
        <v>18</v>
      </c>
      <c r="U63" s="61">
        <v>0</v>
      </c>
      <c r="V63" s="35">
        <v>12</v>
      </c>
      <c r="W63" s="35">
        <v>8</v>
      </c>
      <c r="X63" s="35">
        <f t="shared" si="14"/>
        <v>-4</v>
      </c>
      <c r="Y63" s="61">
        <v>1</v>
      </c>
      <c r="Z63" s="35">
        <v>14</v>
      </c>
      <c r="AA63" s="35">
        <v>16</v>
      </c>
      <c r="AB63" s="35">
        <f t="shared" si="15"/>
        <v>2</v>
      </c>
      <c r="AC63" s="61">
        <v>1</v>
      </c>
      <c r="AD63" s="61">
        <v>0</v>
      </c>
      <c r="AE63" s="61">
        <f t="shared" si="4"/>
        <v>2</v>
      </c>
      <c r="AF63" s="44">
        <f t="shared" si="16"/>
        <v>890</v>
      </c>
      <c r="AG63" s="15"/>
      <c r="AH63" s="15"/>
      <c r="AI63" s="15"/>
      <c r="AJ63" s="15"/>
    </row>
    <row r="64" spans="1:42" s="1" customFormat="1">
      <c r="A64" s="3">
        <v>57</v>
      </c>
      <c r="B64" s="29" t="s">
        <v>503</v>
      </c>
      <c r="C64" s="6">
        <v>75063061</v>
      </c>
      <c r="D64" s="9">
        <v>67287934</v>
      </c>
      <c r="E64" s="8" t="s">
        <v>11</v>
      </c>
      <c r="F64" s="9" t="s">
        <v>1</v>
      </c>
      <c r="G64" s="10" t="s">
        <v>34</v>
      </c>
      <c r="H64" s="8">
        <v>45</v>
      </c>
      <c r="I64" s="9" t="s">
        <v>3</v>
      </c>
      <c r="J64" s="9">
        <v>12</v>
      </c>
      <c r="K64" s="11">
        <v>43.5</v>
      </c>
      <c r="L64" s="43"/>
      <c r="M64" s="11">
        <v>522</v>
      </c>
      <c r="N64" s="19">
        <v>6</v>
      </c>
      <c r="O64" s="19">
        <v>15</v>
      </c>
      <c r="P64" s="19">
        <f t="shared" si="12"/>
        <v>9</v>
      </c>
      <c r="Q64" s="61">
        <v>0</v>
      </c>
      <c r="R64" s="35">
        <v>2</v>
      </c>
      <c r="S64" s="35">
        <v>41</v>
      </c>
      <c r="T64" s="35">
        <f t="shared" si="13"/>
        <v>39</v>
      </c>
      <c r="U64" s="61">
        <v>0</v>
      </c>
      <c r="V64" s="35"/>
      <c r="W64" s="35"/>
      <c r="X64" s="35">
        <f t="shared" si="14"/>
        <v>0</v>
      </c>
      <c r="Y64" s="61">
        <f>X64/J64</f>
        <v>0</v>
      </c>
      <c r="Z64" s="35">
        <v>9</v>
      </c>
      <c r="AA64" s="35">
        <v>19</v>
      </c>
      <c r="AB64" s="35">
        <f t="shared" si="15"/>
        <v>10</v>
      </c>
      <c r="AC64" s="61">
        <v>1</v>
      </c>
      <c r="AD64" s="61">
        <v>0</v>
      </c>
      <c r="AE64" s="61">
        <f t="shared" si="4"/>
        <v>1</v>
      </c>
      <c r="AF64" s="44">
        <f t="shared" si="16"/>
        <v>522</v>
      </c>
      <c r="AG64" s="15"/>
      <c r="AH64" s="15"/>
      <c r="AI64" s="15"/>
      <c r="AJ64" s="15"/>
      <c r="AL64" s="15"/>
      <c r="AM64" s="15"/>
      <c r="AN64" s="15"/>
      <c r="AO64" s="15"/>
      <c r="AP64" s="15"/>
    </row>
    <row r="65" spans="1:43" s="1" customFormat="1">
      <c r="A65" s="3">
        <v>58</v>
      </c>
      <c r="B65" s="29" t="s">
        <v>503</v>
      </c>
      <c r="C65" s="6">
        <v>7506306241190</v>
      </c>
      <c r="D65" s="9">
        <v>67746867</v>
      </c>
      <c r="E65" s="8" t="s">
        <v>11</v>
      </c>
      <c r="F65" s="9" t="s">
        <v>1</v>
      </c>
      <c r="G65" s="10" t="s">
        <v>404</v>
      </c>
      <c r="H65" s="8">
        <v>89</v>
      </c>
      <c r="I65" s="9" t="s">
        <v>3</v>
      </c>
      <c r="J65" s="9">
        <v>12</v>
      </c>
      <c r="K65" s="11">
        <v>46.333333333333336</v>
      </c>
      <c r="L65" s="43"/>
      <c r="M65" s="11">
        <v>556</v>
      </c>
      <c r="N65" s="19">
        <v>6</v>
      </c>
      <c r="O65" s="19">
        <v>16</v>
      </c>
      <c r="P65" s="19">
        <f t="shared" si="12"/>
        <v>10</v>
      </c>
      <c r="Q65" s="61">
        <v>0</v>
      </c>
      <c r="R65" s="35">
        <v>6</v>
      </c>
      <c r="S65" s="35">
        <v>12</v>
      </c>
      <c r="T65" s="35">
        <f t="shared" si="13"/>
        <v>6</v>
      </c>
      <c r="U65" s="61">
        <v>0</v>
      </c>
      <c r="V65" s="35"/>
      <c r="W65" s="35"/>
      <c r="X65" s="35">
        <f t="shared" si="14"/>
        <v>0</v>
      </c>
      <c r="Y65" s="61">
        <f>X65/J65</f>
        <v>0</v>
      </c>
      <c r="Z65" s="35"/>
      <c r="AA65" s="35"/>
      <c r="AB65" s="35">
        <f t="shared" si="15"/>
        <v>0</v>
      </c>
      <c r="AC65" s="61">
        <v>1</v>
      </c>
      <c r="AD65" s="61">
        <v>0</v>
      </c>
      <c r="AE65" s="61">
        <f t="shared" si="4"/>
        <v>1</v>
      </c>
      <c r="AF65" s="44">
        <f t="shared" si="16"/>
        <v>556</v>
      </c>
      <c r="AG65" s="15"/>
      <c r="AH65" s="15"/>
      <c r="AI65" s="15"/>
      <c r="AJ65" s="15"/>
      <c r="AK65" s="4"/>
      <c r="AL65" s="15"/>
      <c r="AM65" s="15"/>
      <c r="AN65" s="15"/>
      <c r="AO65" s="15"/>
      <c r="AP65" s="15"/>
    </row>
    <row r="66" spans="1:43" s="1" customFormat="1">
      <c r="A66" s="3">
        <v>59</v>
      </c>
      <c r="B66" s="29" t="s">
        <v>503</v>
      </c>
      <c r="C66" s="6">
        <v>7506306241183</v>
      </c>
      <c r="D66" s="9">
        <v>84165195</v>
      </c>
      <c r="E66" s="8" t="s">
        <v>11</v>
      </c>
      <c r="F66" s="9" t="s">
        <v>1</v>
      </c>
      <c r="G66" s="10" t="s">
        <v>403</v>
      </c>
      <c r="H66" s="8">
        <v>89</v>
      </c>
      <c r="I66" s="9" t="s">
        <v>3</v>
      </c>
      <c r="J66" s="9">
        <v>12</v>
      </c>
      <c r="K66" s="11">
        <v>46.333333333333336</v>
      </c>
      <c r="L66" s="43"/>
      <c r="M66" s="11">
        <v>556</v>
      </c>
      <c r="N66" s="19">
        <v>1</v>
      </c>
      <c r="O66" s="19">
        <v>35</v>
      </c>
      <c r="P66" s="19">
        <f t="shared" si="12"/>
        <v>34</v>
      </c>
      <c r="Q66" s="61">
        <v>0</v>
      </c>
      <c r="R66" s="35"/>
      <c r="S66" s="35"/>
      <c r="T66" s="35">
        <f t="shared" si="13"/>
        <v>0</v>
      </c>
      <c r="U66" s="61">
        <v>1</v>
      </c>
      <c r="V66" s="35">
        <v>5</v>
      </c>
      <c r="W66" s="35">
        <v>13</v>
      </c>
      <c r="X66" s="35">
        <f t="shared" si="14"/>
        <v>8</v>
      </c>
      <c r="Y66" s="61">
        <v>0</v>
      </c>
      <c r="Z66" s="35">
        <v>5</v>
      </c>
      <c r="AA66" s="35">
        <v>19</v>
      </c>
      <c r="AB66" s="35">
        <f t="shared" si="15"/>
        <v>14</v>
      </c>
      <c r="AC66" s="61">
        <v>0</v>
      </c>
      <c r="AD66" s="61">
        <v>0</v>
      </c>
      <c r="AE66" s="61">
        <f t="shared" si="4"/>
        <v>1</v>
      </c>
      <c r="AF66" s="44">
        <f t="shared" si="16"/>
        <v>556</v>
      </c>
      <c r="AG66" s="2"/>
      <c r="AH66" s="2"/>
      <c r="AI66" s="2"/>
      <c r="AJ66" s="2"/>
      <c r="AK66" s="15"/>
      <c r="AL66" s="15"/>
      <c r="AM66" s="15"/>
    </row>
    <row r="67" spans="1:43" s="1" customFormat="1">
      <c r="A67" s="3">
        <v>60</v>
      </c>
      <c r="B67" s="29" t="s">
        <v>503</v>
      </c>
      <c r="C67" s="6">
        <v>7791293033266</v>
      </c>
      <c r="D67" s="9">
        <v>84165346</v>
      </c>
      <c r="E67" s="8" t="s">
        <v>11</v>
      </c>
      <c r="F67" s="9" t="s">
        <v>1</v>
      </c>
      <c r="G67" s="10" t="s">
        <v>443</v>
      </c>
      <c r="H67" s="8">
        <v>89</v>
      </c>
      <c r="I67" s="9" t="s">
        <v>3</v>
      </c>
      <c r="J67" s="9">
        <v>12</v>
      </c>
      <c r="K67" s="11">
        <v>46.333333333333336</v>
      </c>
      <c r="L67" s="43"/>
      <c r="M67" s="11">
        <v>556</v>
      </c>
      <c r="N67" s="19">
        <v>2</v>
      </c>
      <c r="O67" s="19">
        <v>22</v>
      </c>
      <c r="P67" s="19">
        <f t="shared" si="12"/>
        <v>20</v>
      </c>
      <c r="Q67" s="61">
        <v>0</v>
      </c>
      <c r="R67" s="35">
        <v>6</v>
      </c>
      <c r="S67" s="35">
        <v>24</v>
      </c>
      <c r="T67" s="35">
        <f t="shared" si="13"/>
        <v>18</v>
      </c>
      <c r="U67" s="61">
        <v>0</v>
      </c>
      <c r="V67" s="35"/>
      <c r="W67" s="35"/>
      <c r="X67" s="35">
        <f t="shared" si="14"/>
        <v>0</v>
      </c>
      <c r="Y67" s="61">
        <f>X67/J67</f>
        <v>0</v>
      </c>
      <c r="Z67" s="35">
        <v>14</v>
      </c>
      <c r="AA67" s="35">
        <v>10</v>
      </c>
      <c r="AB67" s="35">
        <f t="shared" si="15"/>
        <v>-4</v>
      </c>
      <c r="AC67" s="61">
        <v>1</v>
      </c>
      <c r="AD67" s="61">
        <v>0</v>
      </c>
      <c r="AE67" s="61">
        <f t="shared" si="4"/>
        <v>1</v>
      </c>
      <c r="AF67" s="44">
        <f t="shared" si="16"/>
        <v>556</v>
      </c>
      <c r="AG67" s="15"/>
      <c r="AH67" s="15"/>
      <c r="AI67" s="15"/>
      <c r="AJ67" s="15"/>
      <c r="AL67" s="15"/>
      <c r="AM67" s="15"/>
      <c r="AN67" s="15"/>
      <c r="AO67" s="15"/>
      <c r="AP67" s="15"/>
    </row>
    <row r="68" spans="1:43" s="1" customFormat="1">
      <c r="A68" s="3">
        <v>61</v>
      </c>
      <c r="B68" s="29" t="s">
        <v>503</v>
      </c>
      <c r="C68" s="6">
        <v>7506306241152</v>
      </c>
      <c r="D68" s="9">
        <v>67746865</v>
      </c>
      <c r="E68" s="8" t="s">
        <v>11</v>
      </c>
      <c r="F68" s="9" t="s">
        <v>1</v>
      </c>
      <c r="G68" s="7" t="s">
        <v>402</v>
      </c>
      <c r="H68" s="8">
        <v>89</v>
      </c>
      <c r="I68" s="9" t="s">
        <v>3</v>
      </c>
      <c r="J68" s="9">
        <v>12</v>
      </c>
      <c r="K68" s="11">
        <v>52.833333333333336</v>
      </c>
      <c r="L68" s="43"/>
      <c r="M68" s="11">
        <v>634</v>
      </c>
      <c r="N68" s="19">
        <v>5</v>
      </c>
      <c r="O68" s="19">
        <v>19</v>
      </c>
      <c r="P68" s="19">
        <f t="shared" si="12"/>
        <v>14</v>
      </c>
      <c r="Q68" s="61">
        <v>0</v>
      </c>
      <c r="R68" s="35">
        <v>5</v>
      </c>
      <c r="S68" s="35">
        <v>23</v>
      </c>
      <c r="T68" s="35">
        <f t="shared" si="13"/>
        <v>18</v>
      </c>
      <c r="U68" s="61">
        <v>0</v>
      </c>
      <c r="V68" s="35"/>
      <c r="W68" s="35"/>
      <c r="X68" s="35">
        <f t="shared" si="14"/>
        <v>0</v>
      </c>
      <c r="Y68" s="61">
        <f>X68/J68</f>
        <v>0</v>
      </c>
      <c r="Z68" s="35">
        <v>11</v>
      </c>
      <c r="AA68" s="35">
        <v>25</v>
      </c>
      <c r="AB68" s="35">
        <f t="shared" si="15"/>
        <v>14</v>
      </c>
      <c r="AC68" s="61">
        <v>0</v>
      </c>
      <c r="AD68" s="61">
        <v>0</v>
      </c>
      <c r="AE68" s="61">
        <f t="shared" si="4"/>
        <v>0</v>
      </c>
      <c r="AF68" s="44">
        <f t="shared" si="16"/>
        <v>0</v>
      </c>
      <c r="AG68" s="15"/>
      <c r="AH68" s="15"/>
      <c r="AI68" s="15"/>
      <c r="AJ68" s="15"/>
      <c r="AN68" s="15"/>
      <c r="AO68" s="15"/>
      <c r="AP68" s="15"/>
    </row>
    <row r="69" spans="1:43" s="1" customFormat="1">
      <c r="A69" s="3">
        <v>62</v>
      </c>
      <c r="B69" s="29" t="s">
        <v>503</v>
      </c>
      <c r="C69" s="6">
        <v>7506306241206</v>
      </c>
      <c r="D69" s="9">
        <v>67746866</v>
      </c>
      <c r="E69" s="8" t="s">
        <v>11</v>
      </c>
      <c r="F69" s="9" t="s">
        <v>1</v>
      </c>
      <c r="G69" s="7" t="s">
        <v>405</v>
      </c>
      <c r="H69" s="8">
        <v>89</v>
      </c>
      <c r="I69" s="9" t="s">
        <v>3</v>
      </c>
      <c r="J69" s="9">
        <v>12</v>
      </c>
      <c r="K69" s="11">
        <v>52.833333333333336</v>
      </c>
      <c r="L69" s="43"/>
      <c r="M69" s="11">
        <v>634</v>
      </c>
      <c r="N69" s="19">
        <v>3</v>
      </c>
      <c r="O69" s="19">
        <v>25</v>
      </c>
      <c r="P69" s="19">
        <f t="shared" si="12"/>
        <v>22</v>
      </c>
      <c r="Q69" s="61">
        <v>0</v>
      </c>
      <c r="R69" s="35">
        <v>4</v>
      </c>
      <c r="S69" s="35">
        <v>23</v>
      </c>
      <c r="T69" s="35">
        <f t="shared" si="13"/>
        <v>19</v>
      </c>
      <c r="U69" s="61">
        <v>0</v>
      </c>
      <c r="V69" s="35">
        <v>6</v>
      </c>
      <c r="W69" s="35">
        <v>6</v>
      </c>
      <c r="X69" s="35">
        <f t="shared" si="14"/>
        <v>0</v>
      </c>
      <c r="Y69" s="61">
        <v>1</v>
      </c>
      <c r="Z69" s="35">
        <v>3</v>
      </c>
      <c r="AA69" s="35">
        <v>30</v>
      </c>
      <c r="AB69" s="35">
        <f t="shared" si="15"/>
        <v>27</v>
      </c>
      <c r="AC69" s="61">
        <v>0</v>
      </c>
      <c r="AD69" s="61">
        <v>0</v>
      </c>
      <c r="AE69" s="61">
        <f t="shared" si="4"/>
        <v>1</v>
      </c>
      <c r="AF69" s="44">
        <f t="shared" si="16"/>
        <v>634</v>
      </c>
      <c r="AG69" s="15"/>
      <c r="AH69" s="15"/>
      <c r="AI69" s="15"/>
      <c r="AJ69" s="15"/>
      <c r="AL69" s="15"/>
      <c r="AM69" s="15"/>
      <c r="AN69" s="15"/>
      <c r="AO69" s="15"/>
      <c r="AP69" s="15"/>
    </row>
    <row r="70" spans="1:43" s="1" customFormat="1" ht="15.75">
      <c r="A70" s="3">
        <v>63</v>
      </c>
      <c r="B70" s="29" t="s">
        <v>504</v>
      </c>
      <c r="C70" s="58" t="s">
        <v>536</v>
      </c>
      <c r="D70" s="23"/>
      <c r="E70" s="23"/>
      <c r="F70" s="23"/>
      <c r="G70" s="24"/>
      <c r="H70" s="23"/>
      <c r="I70" s="23"/>
      <c r="J70" s="34" t="s">
        <v>520</v>
      </c>
      <c r="K70" s="34" t="s">
        <v>520</v>
      </c>
      <c r="L70" s="43"/>
      <c r="M70" s="34" t="s">
        <v>520</v>
      </c>
      <c r="N70" s="34"/>
      <c r="O70" s="34"/>
      <c r="P70" s="34"/>
      <c r="Q70" s="61"/>
      <c r="R70" s="35"/>
      <c r="S70" s="35"/>
      <c r="T70" s="35"/>
      <c r="U70" s="61"/>
      <c r="V70" s="35"/>
      <c r="W70" s="35"/>
      <c r="X70" s="35"/>
      <c r="Y70" s="61"/>
      <c r="Z70" s="35"/>
      <c r="AA70" s="35"/>
      <c r="AB70" s="35"/>
      <c r="AC70" s="61"/>
      <c r="AD70" s="61" t="s">
        <v>520</v>
      </c>
      <c r="AE70" s="61"/>
      <c r="AF70" s="44" t="s">
        <v>520</v>
      </c>
      <c r="AG70" s="2"/>
      <c r="AH70" s="2"/>
      <c r="AI70" s="2"/>
      <c r="AJ70" s="2"/>
      <c r="AK70" s="15"/>
      <c r="AL70" s="15"/>
      <c r="AM70" s="15"/>
      <c r="AN70" s="15"/>
      <c r="AO70" s="15"/>
      <c r="AP70" s="15"/>
    </row>
    <row r="71" spans="1:43" s="1" customFormat="1">
      <c r="A71" s="3">
        <v>64</v>
      </c>
      <c r="B71" s="29" t="s">
        <v>504</v>
      </c>
      <c r="C71" s="6">
        <v>7791293033471</v>
      </c>
      <c r="D71" s="9">
        <v>67315452</v>
      </c>
      <c r="E71" s="8" t="s">
        <v>115</v>
      </c>
      <c r="F71" s="9" t="s">
        <v>1</v>
      </c>
      <c r="G71" s="10" t="s">
        <v>444</v>
      </c>
      <c r="H71" s="8">
        <v>88</v>
      </c>
      <c r="I71" s="9" t="s">
        <v>3</v>
      </c>
      <c r="J71" s="9">
        <v>12</v>
      </c>
      <c r="K71" s="11">
        <v>45.083333333333336</v>
      </c>
      <c r="L71" s="43"/>
      <c r="M71" s="11">
        <v>541</v>
      </c>
      <c r="N71" s="19">
        <v>2</v>
      </c>
      <c r="O71" s="19">
        <v>30</v>
      </c>
      <c r="P71" s="19">
        <f>O71-N71</f>
        <v>28</v>
      </c>
      <c r="Q71" s="61">
        <v>0</v>
      </c>
      <c r="R71" s="35">
        <v>1</v>
      </c>
      <c r="S71" s="35">
        <v>23</v>
      </c>
      <c r="T71" s="35">
        <f>S71-R71</f>
        <v>22</v>
      </c>
      <c r="U71" s="61">
        <v>0</v>
      </c>
      <c r="V71" s="35"/>
      <c r="W71" s="35"/>
      <c r="X71" s="35">
        <f>W71-V71</f>
        <v>0</v>
      </c>
      <c r="Y71" s="61">
        <f>X71/J71</f>
        <v>0</v>
      </c>
      <c r="Z71" s="35">
        <v>13</v>
      </c>
      <c r="AA71" s="35">
        <v>13</v>
      </c>
      <c r="AB71" s="35">
        <f>AA71-Z71</f>
        <v>0</v>
      </c>
      <c r="AC71" s="61">
        <v>1</v>
      </c>
      <c r="AD71" s="61">
        <v>1</v>
      </c>
      <c r="AE71" s="61">
        <f>Q71+U71+Y71+AC71+AD71</f>
        <v>2</v>
      </c>
      <c r="AF71" s="44">
        <f>AE71*M71</f>
        <v>1082</v>
      </c>
      <c r="AG71" s="15"/>
      <c r="AH71" s="15"/>
      <c r="AI71" s="15"/>
      <c r="AJ71" s="15"/>
      <c r="AN71" s="15"/>
      <c r="AO71" s="15"/>
      <c r="AP71" s="15"/>
    </row>
    <row r="72" spans="1:43" s="1" customFormat="1">
      <c r="A72" s="3">
        <v>65</v>
      </c>
      <c r="B72" s="29" t="s">
        <v>504</v>
      </c>
      <c r="C72" s="6">
        <v>7501056360412</v>
      </c>
      <c r="D72" s="9">
        <v>84165977</v>
      </c>
      <c r="E72" s="8" t="s">
        <v>115</v>
      </c>
      <c r="F72" s="9" t="s">
        <v>1</v>
      </c>
      <c r="G72" s="10" t="s">
        <v>116</v>
      </c>
      <c r="H72" s="8">
        <v>100</v>
      </c>
      <c r="I72" s="9" t="s">
        <v>3</v>
      </c>
      <c r="J72" s="9">
        <v>12</v>
      </c>
      <c r="K72" s="11">
        <v>27.416666666666668</v>
      </c>
      <c r="L72" s="43"/>
      <c r="M72" s="11">
        <v>329</v>
      </c>
      <c r="N72" s="19">
        <v>7</v>
      </c>
      <c r="O72" s="19">
        <v>17</v>
      </c>
      <c r="P72" s="19">
        <f>O72-N72</f>
        <v>10</v>
      </c>
      <c r="Q72" s="61">
        <v>0</v>
      </c>
      <c r="R72" s="35">
        <v>7</v>
      </c>
      <c r="S72" s="35">
        <v>20</v>
      </c>
      <c r="T72" s="35">
        <f>S72-R72</f>
        <v>13</v>
      </c>
      <c r="U72" s="61">
        <v>0</v>
      </c>
      <c r="V72" s="35">
        <v>2</v>
      </c>
      <c r="W72" s="35">
        <v>21</v>
      </c>
      <c r="X72" s="35">
        <f>W72-V72</f>
        <v>19</v>
      </c>
      <c r="Y72" s="61">
        <v>0</v>
      </c>
      <c r="Z72" s="35">
        <v>18</v>
      </c>
      <c r="AA72" s="35">
        <v>24</v>
      </c>
      <c r="AB72" s="35">
        <f>AA72-Z72</f>
        <v>6</v>
      </c>
      <c r="AC72" s="61">
        <v>1</v>
      </c>
      <c r="AD72" s="61">
        <v>1</v>
      </c>
      <c r="AE72" s="61">
        <f>Q72+U72+Y72+AC72+AD72</f>
        <v>2</v>
      </c>
      <c r="AF72" s="44">
        <f>AE72*M72</f>
        <v>658</v>
      </c>
      <c r="AG72" s="15"/>
      <c r="AH72" s="15"/>
      <c r="AI72" s="15"/>
      <c r="AJ72" s="15"/>
      <c r="AN72" s="15"/>
      <c r="AO72" s="15"/>
      <c r="AP72" s="15"/>
    </row>
    <row r="73" spans="1:43" s="1" customFormat="1">
      <c r="A73" s="3">
        <v>66</v>
      </c>
      <c r="B73" s="29" t="s">
        <v>504</v>
      </c>
      <c r="C73" s="6">
        <v>7501056360429</v>
      </c>
      <c r="D73" s="9">
        <v>84165978</v>
      </c>
      <c r="E73" s="8" t="s">
        <v>115</v>
      </c>
      <c r="F73" s="9" t="s">
        <v>1</v>
      </c>
      <c r="G73" s="10" t="s">
        <v>117</v>
      </c>
      <c r="H73" s="8">
        <v>200</v>
      </c>
      <c r="I73" s="9" t="s">
        <v>3</v>
      </c>
      <c r="J73" s="9">
        <v>12</v>
      </c>
      <c r="K73" s="11">
        <v>43</v>
      </c>
      <c r="L73" s="43"/>
      <c r="M73" s="11">
        <v>516</v>
      </c>
      <c r="N73" s="19">
        <v>4</v>
      </c>
      <c r="O73" s="19">
        <v>21</v>
      </c>
      <c r="P73" s="19">
        <f>O73-N73</f>
        <v>17</v>
      </c>
      <c r="Q73" s="61">
        <v>0</v>
      </c>
      <c r="R73" s="35">
        <v>6</v>
      </c>
      <c r="S73" s="35">
        <v>11</v>
      </c>
      <c r="T73" s="35">
        <f>S73-R73</f>
        <v>5</v>
      </c>
      <c r="U73" s="61">
        <v>1</v>
      </c>
      <c r="V73" s="35">
        <v>2</v>
      </c>
      <c r="W73" s="35">
        <v>22</v>
      </c>
      <c r="X73" s="35">
        <f>W73-V73</f>
        <v>20</v>
      </c>
      <c r="Y73" s="61">
        <v>0</v>
      </c>
      <c r="Z73" s="35">
        <v>27</v>
      </c>
      <c r="AA73" s="35">
        <v>1</v>
      </c>
      <c r="AB73" s="35">
        <f>AA73-Z73</f>
        <v>-26</v>
      </c>
      <c r="AC73" s="61">
        <v>2</v>
      </c>
      <c r="AD73" s="61">
        <v>1</v>
      </c>
      <c r="AE73" s="61">
        <f>Q73+U73+Y73+AC73+AD73</f>
        <v>4</v>
      </c>
      <c r="AF73" s="44">
        <f>AE73*M73</f>
        <v>2064</v>
      </c>
      <c r="AG73" s="15"/>
      <c r="AH73" s="15"/>
      <c r="AI73" s="15"/>
      <c r="AJ73" s="15"/>
      <c r="AN73" s="15"/>
      <c r="AO73" s="15"/>
      <c r="AP73" s="15"/>
    </row>
    <row r="74" spans="1:43" s="1" customFormat="1" ht="15.75">
      <c r="A74" s="3">
        <v>67</v>
      </c>
      <c r="B74" s="29" t="s">
        <v>520</v>
      </c>
      <c r="C74" s="58" t="s">
        <v>47</v>
      </c>
      <c r="D74" s="23"/>
      <c r="E74" s="23"/>
      <c r="F74" s="23"/>
      <c r="G74" s="24"/>
      <c r="H74" s="23"/>
      <c r="I74" s="23"/>
      <c r="J74" s="34" t="s">
        <v>520</v>
      </c>
      <c r="K74" s="34" t="s">
        <v>520</v>
      </c>
      <c r="L74" s="43"/>
      <c r="M74" s="34" t="s">
        <v>520</v>
      </c>
      <c r="N74" s="34"/>
      <c r="O74" s="34"/>
      <c r="P74" s="34"/>
      <c r="Q74" s="61"/>
      <c r="R74" s="35"/>
      <c r="S74" s="35"/>
      <c r="T74" s="35"/>
      <c r="U74" s="61"/>
      <c r="V74" s="35"/>
      <c r="W74" s="35"/>
      <c r="X74" s="35"/>
      <c r="Y74" s="61"/>
      <c r="Z74" s="35"/>
      <c r="AA74" s="35"/>
      <c r="AB74" s="35"/>
      <c r="AC74" s="61"/>
      <c r="AD74" s="61"/>
      <c r="AE74" s="61"/>
      <c r="AF74" s="44" t="s">
        <v>520</v>
      </c>
      <c r="AG74" s="15"/>
      <c r="AH74" s="15"/>
      <c r="AI74" s="15"/>
      <c r="AJ74" s="15"/>
      <c r="AL74" s="15"/>
      <c r="AM74" s="15"/>
      <c r="AQ74" s="2"/>
    </row>
    <row r="75" spans="1:43" s="1" customFormat="1">
      <c r="A75" s="3">
        <v>68</v>
      </c>
      <c r="B75" s="29" t="s">
        <v>499</v>
      </c>
      <c r="C75" s="6" t="s">
        <v>176</v>
      </c>
      <c r="D75" s="9">
        <v>67412790</v>
      </c>
      <c r="E75" s="8" t="s">
        <v>47</v>
      </c>
      <c r="F75" s="9" t="s">
        <v>1</v>
      </c>
      <c r="G75" s="10" t="s">
        <v>177</v>
      </c>
      <c r="H75" s="8">
        <v>25</v>
      </c>
      <c r="I75" s="9" t="s">
        <v>3</v>
      </c>
      <c r="J75" s="9">
        <v>12</v>
      </c>
      <c r="K75" s="11">
        <v>12</v>
      </c>
      <c r="L75" s="43"/>
      <c r="M75" s="11">
        <v>144</v>
      </c>
      <c r="N75" s="19">
        <v>36</v>
      </c>
      <c r="O75" s="19">
        <v>0</v>
      </c>
      <c r="P75" s="19">
        <f t="shared" ref="P75:P102" si="17">O75-N75</f>
        <v>-36</v>
      </c>
      <c r="Q75" s="61">
        <v>3</v>
      </c>
      <c r="R75" s="35">
        <v>41</v>
      </c>
      <c r="S75" s="35">
        <v>40</v>
      </c>
      <c r="T75" s="35">
        <f t="shared" ref="T75:T102" si="18">S75-R75</f>
        <v>-1</v>
      </c>
      <c r="U75" s="61">
        <v>1</v>
      </c>
      <c r="V75" s="35">
        <v>9</v>
      </c>
      <c r="W75" s="35">
        <v>22</v>
      </c>
      <c r="X75" s="35">
        <f t="shared" ref="X75:X102" si="19">W75-V75</f>
        <v>13</v>
      </c>
      <c r="Y75" s="61">
        <v>0</v>
      </c>
      <c r="Z75" s="35">
        <v>24</v>
      </c>
      <c r="AA75" s="35">
        <v>0</v>
      </c>
      <c r="AB75" s="35">
        <f t="shared" ref="AB75:AB102" si="20">AA75-Z75</f>
        <v>-24</v>
      </c>
      <c r="AC75" s="61">
        <v>2</v>
      </c>
      <c r="AD75" s="61">
        <v>5</v>
      </c>
      <c r="AE75" s="61">
        <f t="shared" ref="AE75:AE102" si="21">Q75+U75+Y75+AC75+AD75</f>
        <v>11</v>
      </c>
      <c r="AF75" s="44">
        <f t="shared" ref="AF75:AF102" si="22">AE75*M75</f>
        <v>1584</v>
      </c>
      <c r="AL75" s="15"/>
      <c r="AM75" s="15"/>
    </row>
    <row r="76" spans="1:43" s="1" customFormat="1">
      <c r="A76" s="3">
        <v>69</v>
      </c>
      <c r="B76" s="29" t="s">
        <v>499</v>
      </c>
      <c r="C76" s="6" t="s">
        <v>174</v>
      </c>
      <c r="D76" s="9">
        <v>67412784</v>
      </c>
      <c r="E76" s="8" t="s">
        <v>47</v>
      </c>
      <c r="F76" s="9" t="s">
        <v>1</v>
      </c>
      <c r="G76" s="10" t="s">
        <v>175</v>
      </c>
      <c r="H76" s="8">
        <v>25</v>
      </c>
      <c r="I76" s="9" t="s">
        <v>3</v>
      </c>
      <c r="J76" s="9">
        <v>12</v>
      </c>
      <c r="K76" s="11">
        <v>12</v>
      </c>
      <c r="L76" s="43"/>
      <c r="M76" s="11">
        <v>144</v>
      </c>
      <c r="N76" s="19">
        <v>52</v>
      </c>
      <c r="O76" s="19">
        <v>48</v>
      </c>
      <c r="P76" s="19">
        <f t="shared" si="17"/>
        <v>-4</v>
      </c>
      <c r="Q76" s="61">
        <v>1</v>
      </c>
      <c r="R76" s="35">
        <v>26</v>
      </c>
      <c r="S76" s="35">
        <v>14</v>
      </c>
      <c r="T76" s="35">
        <f t="shared" si="18"/>
        <v>-12</v>
      </c>
      <c r="U76" s="61">
        <v>1</v>
      </c>
      <c r="V76" s="35">
        <v>21</v>
      </c>
      <c r="W76" s="35">
        <v>15</v>
      </c>
      <c r="X76" s="35">
        <f t="shared" si="19"/>
        <v>-6</v>
      </c>
      <c r="Y76" s="61">
        <v>1</v>
      </c>
      <c r="Z76" s="35">
        <v>29</v>
      </c>
      <c r="AA76" s="35">
        <v>50</v>
      </c>
      <c r="AB76" s="35">
        <f t="shared" si="20"/>
        <v>21</v>
      </c>
      <c r="AC76" s="61">
        <v>0</v>
      </c>
      <c r="AD76" s="61">
        <v>2</v>
      </c>
      <c r="AE76" s="61">
        <f t="shared" si="21"/>
        <v>5</v>
      </c>
      <c r="AF76" s="44">
        <f t="shared" si="22"/>
        <v>720</v>
      </c>
      <c r="AG76" s="15"/>
      <c r="AH76" s="15"/>
      <c r="AI76" s="15"/>
      <c r="AJ76" s="15"/>
      <c r="AN76" s="15"/>
      <c r="AO76" s="15"/>
      <c r="AP76" s="15"/>
    </row>
    <row r="77" spans="1:43" s="1" customFormat="1">
      <c r="A77" s="3">
        <v>70</v>
      </c>
      <c r="B77" s="29" t="s">
        <v>499</v>
      </c>
      <c r="C77" s="6" t="s">
        <v>215</v>
      </c>
      <c r="D77" s="9">
        <v>67412792</v>
      </c>
      <c r="E77" s="8" t="s">
        <v>47</v>
      </c>
      <c r="F77" s="9" t="s">
        <v>1</v>
      </c>
      <c r="G77" s="10" t="s">
        <v>216</v>
      </c>
      <c r="H77" s="8">
        <v>25</v>
      </c>
      <c r="I77" s="9" t="s">
        <v>3</v>
      </c>
      <c r="J77" s="9">
        <v>12</v>
      </c>
      <c r="K77" s="11">
        <v>12</v>
      </c>
      <c r="L77" s="43"/>
      <c r="M77" s="11">
        <v>144</v>
      </c>
      <c r="N77" s="19">
        <v>30</v>
      </c>
      <c r="O77" s="19">
        <v>10</v>
      </c>
      <c r="P77" s="19">
        <f t="shared" si="17"/>
        <v>-20</v>
      </c>
      <c r="Q77" s="61">
        <v>2</v>
      </c>
      <c r="R77" s="35">
        <v>20</v>
      </c>
      <c r="S77" s="35">
        <v>15</v>
      </c>
      <c r="T77" s="35">
        <f t="shared" si="18"/>
        <v>-5</v>
      </c>
      <c r="U77" s="61">
        <v>1</v>
      </c>
      <c r="V77" s="35">
        <v>19</v>
      </c>
      <c r="W77" s="35">
        <v>19</v>
      </c>
      <c r="X77" s="35">
        <f t="shared" si="19"/>
        <v>0</v>
      </c>
      <c r="Y77" s="61">
        <v>1</v>
      </c>
      <c r="Z77" s="35">
        <v>40</v>
      </c>
      <c r="AA77" s="35">
        <v>21</v>
      </c>
      <c r="AB77" s="35">
        <f t="shared" si="20"/>
        <v>-19</v>
      </c>
      <c r="AC77" s="61">
        <v>2</v>
      </c>
      <c r="AD77" s="61">
        <v>2</v>
      </c>
      <c r="AE77" s="61">
        <f t="shared" si="21"/>
        <v>8</v>
      </c>
      <c r="AF77" s="44">
        <f t="shared" si="22"/>
        <v>1152</v>
      </c>
      <c r="AG77" s="15"/>
      <c r="AH77" s="15"/>
      <c r="AI77" s="15"/>
      <c r="AJ77" s="15"/>
      <c r="AN77" s="15"/>
      <c r="AO77" s="15"/>
      <c r="AP77" s="15"/>
    </row>
    <row r="78" spans="1:43" s="1" customFormat="1" ht="25.5">
      <c r="A78" s="3">
        <v>71</v>
      </c>
      <c r="B78" s="29" t="s">
        <v>505</v>
      </c>
      <c r="C78" s="6" t="s">
        <v>280</v>
      </c>
      <c r="D78" s="9">
        <v>67397094</v>
      </c>
      <c r="E78" s="8" t="s">
        <v>47</v>
      </c>
      <c r="F78" s="9" t="s">
        <v>1</v>
      </c>
      <c r="G78" s="10" t="s">
        <v>281</v>
      </c>
      <c r="H78" s="8">
        <v>200</v>
      </c>
      <c r="I78" s="9" t="s">
        <v>45</v>
      </c>
      <c r="J78" s="9">
        <v>12</v>
      </c>
      <c r="K78" s="11">
        <v>33.416666666666664</v>
      </c>
      <c r="L78" s="43"/>
      <c r="M78" s="11">
        <v>401</v>
      </c>
      <c r="N78" s="19">
        <v>6</v>
      </c>
      <c r="O78" s="19">
        <v>38</v>
      </c>
      <c r="P78" s="19">
        <f t="shared" si="17"/>
        <v>32</v>
      </c>
      <c r="Q78" s="61">
        <v>0</v>
      </c>
      <c r="R78" s="35">
        <v>2</v>
      </c>
      <c r="S78" s="35">
        <v>7</v>
      </c>
      <c r="T78" s="35">
        <f t="shared" si="18"/>
        <v>5</v>
      </c>
      <c r="U78" s="61">
        <v>1</v>
      </c>
      <c r="V78" s="35"/>
      <c r="W78" s="35"/>
      <c r="X78" s="35">
        <f t="shared" si="19"/>
        <v>0</v>
      </c>
      <c r="Y78" s="61">
        <f>X78/J78</f>
        <v>0</v>
      </c>
      <c r="Z78" s="35">
        <v>4</v>
      </c>
      <c r="AA78" s="35">
        <v>21</v>
      </c>
      <c r="AB78" s="35">
        <f t="shared" si="20"/>
        <v>17</v>
      </c>
      <c r="AC78" s="61">
        <v>0</v>
      </c>
      <c r="AD78" s="61">
        <v>1</v>
      </c>
      <c r="AE78" s="61">
        <f t="shared" si="21"/>
        <v>2</v>
      </c>
      <c r="AF78" s="44">
        <f t="shared" si="22"/>
        <v>802</v>
      </c>
      <c r="AG78" s="15"/>
      <c r="AH78" s="15"/>
      <c r="AI78" s="15"/>
      <c r="AJ78" s="15"/>
      <c r="AN78" s="15"/>
      <c r="AO78" s="15"/>
      <c r="AP78" s="15"/>
    </row>
    <row r="79" spans="1:43" s="1" customFormat="1" ht="25.5">
      <c r="A79" s="3">
        <v>72</v>
      </c>
      <c r="B79" s="29" t="s">
        <v>505</v>
      </c>
      <c r="C79" s="6" t="s">
        <v>282</v>
      </c>
      <c r="D79" s="9">
        <v>67397096</v>
      </c>
      <c r="E79" s="8" t="s">
        <v>47</v>
      </c>
      <c r="F79" s="9" t="s">
        <v>1</v>
      </c>
      <c r="G79" s="10" t="s">
        <v>283</v>
      </c>
      <c r="H79" s="8">
        <v>200</v>
      </c>
      <c r="I79" s="9" t="s">
        <v>45</v>
      </c>
      <c r="J79" s="9">
        <v>12</v>
      </c>
      <c r="K79" s="11">
        <v>33.416666666666664</v>
      </c>
      <c r="L79" s="43"/>
      <c r="M79" s="11">
        <v>401</v>
      </c>
      <c r="N79" s="19">
        <v>2</v>
      </c>
      <c r="O79" s="19">
        <v>43</v>
      </c>
      <c r="P79" s="19">
        <f t="shared" si="17"/>
        <v>41</v>
      </c>
      <c r="Q79" s="61">
        <v>0</v>
      </c>
      <c r="R79" s="35"/>
      <c r="S79" s="35"/>
      <c r="T79" s="35">
        <f t="shared" si="18"/>
        <v>0</v>
      </c>
      <c r="U79" s="61">
        <v>1</v>
      </c>
      <c r="V79" s="35"/>
      <c r="W79" s="35"/>
      <c r="X79" s="35">
        <f t="shared" si="19"/>
        <v>0</v>
      </c>
      <c r="Y79" s="61">
        <f>X79/J79</f>
        <v>0</v>
      </c>
      <c r="Z79" s="35"/>
      <c r="AA79" s="35"/>
      <c r="AB79" s="35">
        <f t="shared" si="20"/>
        <v>0</v>
      </c>
      <c r="AC79" s="61">
        <v>1</v>
      </c>
      <c r="AD79" s="61">
        <v>1</v>
      </c>
      <c r="AE79" s="61">
        <f t="shared" si="21"/>
        <v>3</v>
      </c>
      <c r="AF79" s="44">
        <f t="shared" si="22"/>
        <v>1203</v>
      </c>
      <c r="AG79" s="15"/>
      <c r="AH79" s="15"/>
      <c r="AI79" s="15"/>
      <c r="AJ79" s="15"/>
      <c r="AN79" s="15"/>
      <c r="AO79" s="15"/>
      <c r="AP79" s="15"/>
    </row>
    <row r="80" spans="1:43" s="1" customFormat="1">
      <c r="A80" s="3">
        <v>73</v>
      </c>
      <c r="B80" s="29" t="s">
        <v>503</v>
      </c>
      <c r="C80" s="6">
        <v>75068608</v>
      </c>
      <c r="D80" s="9">
        <v>67764018</v>
      </c>
      <c r="E80" s="8" t="s">
        <v>47</v>
      </c>
      <c r="F80" s="9" t="s">
        <v>36</v>
      </c>
      <c r="G80" s="10" t="s">
        <v>49</v>
      </c>
      <c r="H80" s="8">
        <v>45</v>
      </c>
      <c r="I80" s="9" t="s">
        <v>45</v>
      </c>
      <c r="J80" s="9">
        <v>12</v>
      </c>
      <c r="K80" s="11">
        <v>16.25</v>
      </c>
      <c r="L80" s="43"/>
      <c r="M80" s="11">
        <v>195</v>
      </c>
      <c r="N80" s="19">
        <v>33</v>
      </c>
      <c r="O80" s="19">
        <v>3</v>
      </c>
      <c r="P80" s="19">
        <f t="shared" si="17"/>
        <v>-30</v>
      </c>
      <c r="Q80" s="61">
        <v>3</v>
      </c>
      <c r="R80" s="35">
        <v>5</v>
      </c>
      <c r="S80" s="35">
        <v>25</v>
      </c>
      <c r="T80" s="35">
        <f t="shared" si="18"/>
        <v>20</v>
      </c>
      <c r="U80" s="61">
        <v>0</v>
      </c>
      <c r="V80" s="35"/>
      <c r="W80" s="35"/>
      <c r="X80" s="35">
        <f t="shared" si="19"/>
        <v>0</v>
      </c>
      <c r="Y80" s="61">
        <f>X80/J80</f>
        <v>0</v>
      </c>
      <c r="Z80" s="35">
        <v>8</v>
      </c>
      <c r="AA80" s="35">
        <v>24</v>
      </c>
      <c r="AB80" s="35">
        <f t="shared" si="20"/>
        <v>16</v>
      </c>
      <c r="AC80" s="61">
        <v>0</v>
      </c>
      <c r="AD80" s="61">
        <v>1</v>
      </c>
      <c r="AE80" s="61">
        <f t="shared" si="21"/>
        <v>4</v>
      </c>
      <c r="AF80" s="44">
        <f t="shared" si="22"/>
        <v>780</v>
      </c>
      <c r="AG80" s="15"/>
      <c r="AH80" s="15"/>
      <c r="AI80" s="15"/>
      <c r="AJ80" s="15"/>
      <c r="AN80" s="15"/>
      <c r="AO80" s="15"/>
      <c r="AP80" s="15"/>
    </row>
    <row r="81" spans="1:43" s="1" customFormat="1">
      <c r="A81" s="3">
        <v>74</v>
      </c>
      <c r="B81" s="29" t="s">
        <v>503</v>
      </c>
      <c r="C81" s="6">
        <v>75064907</v>
      </c>
      <c r="D81" s="9">
        <v>67399409</v>
      </c>
      <c r="E81" s="8" t="s">
        <v>47</v>
      </c>
      <c r="F81" s="9" t="s">
        <v>36</v>
      </c>
      <c r="G81" s="7" t="s">
        <v>450</v>
      </c>
      <c r="H81" s="8">
        <v>45</v>
      </c>
      <c r="I81" s="9" t="s">
        <v>45</v>
      </c>
      <c r="J81" s="9">
        <v>12</v>
      </c>
      <c r="K81" s="11">
        <v>16.25</v>
      </c>
      <c r="L81" s="43"/>
      <c r="M81" s="11">
        <v>195</v>
      </c>
      <c r="N81" s="19">
        <v>30</v>
      </c>
      <c r="O81" s="19">
        <v>5</v>
      </c>
      <c r="P81" s="19">
        <f t="shared" si="17"/>
        <v>-25</v>
      </c>
      <c r="Q81" s="61">
        <v>3</v>
      </c>
      <c r="R81" s="35">
        <v>7</v>
      </c>
      <c r="S81" s="35">
        <v>33</v>
      </c>
      <c r="T81" s="35">
        <f t="shared" si="18"/>
        <v>26</v>
      </c>
      <c r="U81" s="61">
        <v>0</v>
      </c>
      <c r="V81" s="35">
        <v>26</v>
      </c>
      <c r="W81" s="35">
        <v>2</v>
      </c>
      <c r="X81" s="35">
        <f t="shared" si="19"/>
        <v>-24</v>
      </c>
      <c r="Y81" s="61">
        <v>2</v>
      </c>
      <c r="Z81" s="35">
        <v>4</v>
      </c>
      <c r="AA81" s="35">
        <v>26</v>
      </c>
      <c r="AB81" s="35">
        <f t="shared" si="20"/>
        <v>22</v>
      </c>
      <c r="AC81" s="61">
        <v>0</v>
      </c>
      <c r="AD81" s="61">
        <v>1</v>
      </c>
      <c r="AE81" s="61">
        <f t="shared" si="21"/>
        <v>6</v>
      </c>
      <c r="AF81" s="44">
        <f t="shared" si="22"/>
        <v>1170</v>
      </c>
      <c r="AG81" s="15"/>
      <c r="AH81" s="15"/>
      <c r="AI81" s="15"/>
      <c r="AJ81" s="15"/>
    </row>
    <row r="82" spans="1:43" s="1" customFormat="1">
      <c r="A82" s="3">
        <v>75</v>
      </c>
      <c r="B82" s="29" t="s">
        <v>503</v>
      </c>
      <c r="C82" s="6">
        <v>75064938</v>
      </c>
      <c r="D82" s="9">
        <v>67399399</v>
      </c>
      <c r="E82" s="8" t="s">
        <v>47</v>
      </c>
      <c r="F82" s="9" t="s">
        <v>36</v>
      </c>
      <c r="G82" s="7" t="s">
        <v>451</v>
      </c>
      <c r="H82" s="8">
        <v>45</v>
      </c>
      <c r="I82" s="9" t="s">
        <v>45</v>
      </c>
      <c r="J82" s="9">
        <v>12</v>
      </c>
      <c r="K82" s="11">
        <v>16.25</v>
      </c>
      <c r="L82" s="43"/>
      <c r="M82" s="11">
        <v>195</v>
      </c>
      <c r="N82" s="19">
        <v>28</v>
      </c>
      <c r="O82" s="19">
        <v>57</v>
      </c>
      <c r="P82" s="19">
        <f t="shared" si="17"/>
        <v>29</v>
      </c>
      <c r="Q82" s="61">
        <v>0</v>
      </c>
      <c r="R82" s="35">
        <v>16</v>
      </c>
      <c r="S82" s="35">
        <v>74</v>
      </c>
      <c r="T82" s="35">
        <f t="shared" si="18"/>
        <v>58</v>
      </c>
      <c r="U82" s="61">
        <v>0</v>
      </c>
      <c r="V82" s="35">
        <v>37</v>
      </c>
      <c r="W82" s="35">
        <v>37</v>
      </c>
      <c r="X82" s="35">
        <f t="shared" si="19"/>
        <v>0</v>
      </c>
      <c r="Y82" s="61">
        <v>1</v>
      </c>
      <c r="Z82" s="35">
        <v>15</v>
      </c>
      <c r="AA82" s="35">
        <v>76</v>
      </c>
      <c r="AB82" s="35">
        <f t="shared" si="20"/>
        <v>61</v>
      </c>
      <c r="AC82" s="61">
        <v>0</v>
      </c>
      <c r="AD82" s="61">
        <v>1</v>
      </c>
      <c r="AE82" s="61">
        <f t="shared" si="21"/>
        <v>2</v>
      </c>
      <c r="AF82" s="44">
        <f t="shared" si="22"/>
        <v>390</v>
      </c>
      <c r="AG82" s="15"/>
      <c r="AH82" s="15"/>
      <c r="AI82" s="15"/>
      <c r="AJ82" s="15"/>
      <c r="AN82" s="15"/>
      <c r="AO82" s="15"/>
      <c r="AP82" s="15"/>
    </row>
    <row r="83" spans="1:43" s="1" customFormat="1">
      <c r="A83" s="3">
        <v>76</v>
      </c>
      <c r="B83" s="29" t="s">
        <v>503</v>
      </c>
      <c r="C83" s="6">
        <v>75064914</v>
      </c>
      <c r="D83" s="9">
        <v>67399398</v>
      </c>
      <c r="E83" s="8" t="s">
        <v>47</v>
      </c>
      <c r="F83" s="9" t="s">
        <v>36</v>
      </c>
      <c r="G83" s="10" t="s">
        <v>44</v>
      </c>
      <c r="H83" s="8">
        <v>45</v>
      </c>
      <c r="I83" s="9" t="s">
        <v>45</v>
      </c>
      <c r="J83" s="9">
        <v>12</v>
      </c>
      <c r="K83" s="11">
        <v>16.25</v>
      </c>
      <c r="L83" s="43"/>
      <c r="M83" s="11">
        <v>195</v>
      </c>
      <c r="N83" s="19">
        <v>46</v>
      </c>
      <c r="O83" s="19">
        <v>50</v>
      </c>
      <c r="P83" s="19">
        <f t="shared" si="17"/>
        <v>4</v>
      </c>
      <c r="Q83" s="61">
        <v>1</v>
      </c>
      <c r="R83" s="35">
        <v>23</v>
      </c>
      <c r="S83" s="35">
        <v>63</v>
      </c>
      <c r="T83" s="35">
        <f t="shared" si="18"/>
        <v>40</v>
      </c>
      <c r="U83" s="61">
        <v>0</v>
      </c>
      <c r="V83" s="35">
        <v>1</v>
      </c>
      <c r="W83" s="35">
        <v>47</v>
      </c>
      <c r="X83" s="35">
        <f t="shared" si="19"/>
        <v>46</v>
      </c>
      <c r="Y83" s="61">
        <v>0</v>
      </c>
      <c r="Z83" s="35">
        <v>11</v>
      </c>
      <c r="AA83" s="35">
        <v>82</v>
      </c>
      <c r="AB83" s="35">
        <f t="shared" si="20"/>
        <v>71</v>
      </c>
      <c r="AC83" s="61">
        <v>0</v>
      </c>
      <c r="AD83" s="61">
        <v>1</v>
      </c>
      <c r="AE83" s="61">
        <f t="shared" si="21"/>
        <v>2</v>
      </c>
      <c r="AF83" s="44">
        <f t="shared" si="22"/>
        <v>390</v>
      </c>
      <c r="AG83" s="15"/>
      <c r="AH83" s="15"/>
      <c r="AI83" s="15"/>
      <c r="AJ83" s="15"/>
      <c r="AN83" s="15"/>
      <c r="AO83" s="15"/>
      <c r="AP83" s="15"/>
    </row>
    <row r="84" spans="1:43" s="2" customFormat="1">
      <c r="A84" s="3">
        <v>77</v>
      </c>
      <c r="B84" s="29" t="s">
        <v>503</v>
      </c>
      <c r="C84" s="6">
        <v>75068578</v>
      </c>
      <c r="D84" s="9">
        <v>67764016</v>
      </c>
      <c r="E84" s="8" t="s">
        <v>47</v>
      </c>
      <c r="F84" s="9" t="s">
        <v>36</v>
      </c>
      <c r="G84" s="10" t="s">
        <v>48</v>
      </c>
      <c r="H84" s="8">
        <v>45</v>
      </c>
      <c r="I84" s="9" t="s">
        <v>40</v>
      </c>
      <c r="J84" s="9">
        <v>12</v>
      </c>
      <c r="K84" s="11">
        <v>22.25</v>
      </c>
      <c r="L84" s="43"/>
      <c r="M84" s="11">
        <v>267</v>
      </c>
      <c r="N84" s="19">
        <v>5</v>
      </c>
      <c r="O84" s="19">
        <v>13</v>
      </c>
      <c r="P84" s="19">
        <f t="shared" si="17"/>
        <v>8</v>
      </c>
      <c r="Q84" s="61">
        <v>0</v>
      </c>
      <c r="R84" s="35">
        <v>4</v>
      </c>
      <c r="S84" s="35">
        <v>29</v>
      </c>
      <c r="T84" s="35">
        <f t="shared" si="18"/>
        <v>25</v>
      </c>
      <c r="U84" s="61">
        <v>0</v>
      </c>
      <c r="V84" s="35"/>
      <c r="W84" s="35"/>
      <c r="X84" s="35">
        <f t="shared" si="19"/>
        <v>0</v>
      </c>
      <c r="Y84" s="61">
        <f>X84/J84</f>
        <v>0</v>
      </c>
      <c r="Z84" s="35">
        <v>13</v>
      </c>
      <c r="AA84" s="35">
        <v>8</v>
      </c>
      <c r="AB84" s="35">
        <f t="shared" si="20"/>
        <v>-5</v>
      </c>
      <c r="AC84" s="61">
        <v>1</v>
      </c>
      <c r="AD84" s="61">
        <v>1</v>
      </c>
      <c r="AE84" s="61">
        <f t="shared" si="21"/>
        <v>2</v>
      </c>
      <c r="AF84" s="44">
        <f t="shared" si="22"/>
        <v>534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s="1" customFormat="1">
      <c r="A85" s="3">
        <v>78</v>
      </c>
      <c r="B85" s="29" t="s">
        <v>503</v>
      </c>
      <c r="C85" s="6">
        <v>75064853</v>
      </c>
      <c r="D85" s="9">
        <v>67399415</v>
      </c>
      <c r="E85" s="8" t="s">
        <v>47</v>
      </c>
      <c r="F85" s="9" t="s">
        <v>36</v>
      </c>
      <c r="G85" s="10" t="s">
        <v>39</v>
      </c>
      <c r="H85" s="8">
        <v>45</v>
      </c>
      <c r="I85" s="9" t="s">
        <v>40</v>
      </c>
      <c r="J85" s="9">
        <v>12</v>
      </c>
      <c r="K85" s="11">
        <v>22.25</v>
      </c>
      <c r="L85" s="43"/>
      <c r="M85" s="11">
        <v>267</v>
      </c>
      <c r="N85" s="19">
        <v>5</v>
      </c>
      <c r="O85" s="19">
        <v>23</v>
      </c>
      <c r="P85" s="19">
        <f t="shared" si="17"/>
        <v>18</v>
      </c>
      <c r="Q85" s="61">
        <v>0</v>
      </c>
      <c r="R85" s="35">
        <v>2</v>
      </c>
      <c r="S85" s="35">
        <v>35</v>
      </c>
      <c r="T85" s="35">
        <f t="shared" si="18"/>
        <v>33</v>
      </c>
      <c r="U85" s="61">
        <v>0</v>
      </c>
      <c r="V85" s="35">
        <v>8</v>
      </c>
      <c r="W85" s="35">
        <v>38</v>
      </c>
      <c r="X85" s="35">
        <f t="shared" si="19"/>
        <v>30</v>
      </c>
      <c r="Y85" s="61">
        <v>0</v>
      </c>
      <c r="Z85" s="35">
        <v>22</v>
      </c>
      <c r="AA85" s="35">
        <v>31</v>
      </c>
      <c r="AB85" s="35">
        <f t="shared" si="20"/>
        <v>9</v>
      </c>
      <c r="AC85" s="61">
        <v>1</v>
      </c>
      <c r="AD85" s="61">
        <v>1</v>
      </c>
      <c r="AE85" s="61">
        <f t="shared" si="21"/>
        <v>2</v>
      </c>
      <c r="AF85" s="44">
        <f t="shared" si="22"/>
        <v>534</v>
      </c>
      <c r="AG85" s="15"/>
      <c r="AH85" s="15"/>
      <c r="AI85" s="15"/>
      <c r="AJ85" s="15"/>
      <c r="AK85" s="15"/>
    </row>
    <row r="86" spans="1:43" s="2" customFormat="1">
      <c r="A86" s="3">
        <v>79</v>
      </c>
      <c r="B86" s="29" t="s">
        <v>503</v>
      </c>
      <c r="C86" s="6">
        <v>75064860</v>
      </c>
      <c r="D86" s="9">
        <v>67399414</v>
      </c>
      <c r="E86" s="8" t="s">
        <v>47</v>
      </c>
      <c r="F86" s="9" t="s">
        <v>36</v>
      </c>
      <c r="G86" s="10" t="s">
        <v>41</v>
      </c>
      <c r="H86" s="8">
        <v>45</v>
      </c>
      <c r="I86" s="9" t="s">
        <v>40</v>
      </c>
      <c r="J86" s="9">
        <v>12</v>
      </c>
      <c r="K86" s="11">
        <v>22.25</v>
      </c>
      <c r="L86" s="43"/>
      <c r="M86" s="11">
        <v>267</v>
      </c>
      <c r="N86" s="19">
        <v>13</v>
      </c>
      <c r="O86" s="19">
        <v>11</v>
      </c>
      <c r="P86" s="19">
        <f t="shared" si="17"/>
        <v>-2</v>
      </c>
      <c r="Q86" s="61">
        <v>1</v>
      </c>
      <c r="R86" s="35">
        <v>8</v>
      </c>
      <c r="S86" s="35">
        <v>13</v>
      </c>
      <c r="T86" s="35">
        <f t="shared" si="18"/>
        <v>5</v>
      </c>
      <c r="U86" s="61">
        <v>1</v>
      </c>
      <c r="V86" s="35">
        <v>10</v>
      </c>
      <c r="W86" s="35">
        <v>5</v>
      </c>
      <c r="X86" s="35">
        <f t="shared" si="19"/>
        <v>-5</v>
      </c>
      <c r="Y86" s="61">
        <v>1</v>
      </c>
      <c r="Z86" s="35">
        <v>24</v>
      </c>
      <c r="AA86" s="35">
        <v>0</v>
      </c>
      <c r="AB86" s="35">
        <f t="shared" si="20"/>
        <v>-24</v>
      </c>
      <c r="AC86" s="61">
        <v>2</v>
      </c>
      <c r="AD86" s="61">
        <v>1</v>
      </c>
      <c r="AE86" s="61">
        <f t="shared" si="21"/>
        <v>6</v>
      </c>
      <c r="AF86" s="44">
        <f t="shared" si="22"/>
        <v>1602</v>
      </c>
      <c r="AG86" s="15"/>
      <c r="AH86" s="15"/>
      <c r="AI86" s="15"/>
      <c r="AJ86" s="15"/>
      <c r="AK86" s="1"/>
      <c r="AL86" s="1"/>
      <c r="AM86" s="1"/>
      <c r="AN86" s="1"/>
      <c r="AO86" s="1"/>
      <c r="AP86" s="1"/>
    </row>
    <row r="87" spans="1:43">
      <c r="A87" s="3">
        <v>80</v>
      </c>
      <c r="B87" s="29" t="s">
        <v>503</v>
      </c>
      <c r="C87" s="6">
        <v>75064884</v>
      </c>
      <c r="D87" s="9">
        <v>67399416</v>
      </c>
      <c r="E87" s="8" t="s">
        <v>47</v>
      </c>
      <c r="F87" s="9" t="s">
        <v>36</v>
      </c>
      <c r="G87" s="10" t="s">
        <v>42</v>
      </c>
      <c r="H87" s="8">
        <v>45</v>
      </c>
      <c r="I87" s="9" t="s">
        <v>40</v>
      </c>
      <c r="J87" s="9">
        <v>12</v>
      </c>
      <c r="K87" s="11">
        <v>22.25</v>
      </c>
      <c r="L87" s="43"/>
      <c r="M87" s="11">
        <v>267</v>
      </c>
      <c r="N87" s="19">
        <v>4</v>
      </c>
      <c r="O87" s="19">
        <v>27</v>
      </c>
      <c r="P87" s="19">
        <f t="shared" si="17"/>
        <v>23</v>
      </c>
      <c r="Q87" s="61">
        <v>0</v>
      </c>
      <c r="R87" s="35">
        <v>6</v>
      </c>
      <c r="S87" s="35">
        <v>27</v>
      </c>
      <c r="T87" s="35">
        <f t="shared" si="18"/>
        <v>21</v>
      </c>
      <c r="U87" s="61">
        <v>0</v>
      </c>
      <c r="V87" s="35">
        <v>2</v>
      </c>
      <c r="W87" s="35">
        <v>33</v>
      </c>
      <c r="X87" s="35">
        <f t="shared" si="19"/>
        <v>31</v>
      </c>
      <c r="Y87" s="61">
        <v>0</v>
      </c>
      <c r="Z87" s="35">
        <v>13</v>
      </c>
      <c r="AA87" s="35">
        <v>23</v>
      </c>
      <c r="AB87" s="35">
        <f t="shared" si="20"/>
        <v>10</v>
      </c>
      <c r="AC87" s="61">
        <v>1</v>
      </c>
      <c r="AD87" s="61">
        <v>1</v>
      </c>
      <c r="AE87" s="61">
        <f t="shared" si="21"/>
        <v>2</v>
      </c>
      <c r="AF87" s="44">
        <f t="shared" si="22"/>
        <v>534</v>
      </c>
      <c r="AK87" s="1"/>
      <c r="AL87" s="1"/>
      <c r="AM87" s="1"/>
      <c r="AN87" s="1"/>
      <c r="AO87" s="1"/>
      <c r="AP87" s="1"/>
      <c r="AQ87" s="1"/>
    </row>
    <row r="88" spans="1:43">
      <c r="A88" s="3">
        <v>81</v>
      </c>
      <c r="B88" s="29" t="s">
        <v>503</v>
      </c>
      <c r="C88" s="6">
        <v>7506306215498</v>
      </c>
      <c r="D88" s="9">
        <v>67741470</v>
      </c>
      <c r="E88" s="8" t="s">
        <v>47</v>
      </c>
      <c r="F88" s="9" t="s">
        <v>36</v>
      </c>
      <c r="G88" s="10" t="s">
        <v>328</v>
      </c>
      <c r="H88" s="8">
        <v>150</v>
      </c>
      <c r="I88" s="9" t="s">
        <v>45</v>
      </c>
      <c r="J88" s="9">
        <v>12</v>
      </c>
      <c r="K88" s="11">
        <v>26.67</v>
      </c>
      <c r="L88" s="43"/>
      <c r="M88" s="11">
        <v>320</v>
      </c>
      <c r="N88" s="19">
        <v>4</v>
      </c>
      <c r="O88" s="19">
        <v>24</v>
      </c>
      <c r="P88" s="19">
        <f t="shared" si="17"/>
        <v>20</v>
      </c>
      <c r="Q88" s="61">
        <v>0</v>
      </c>
      <c r="R88" s="35">
        <v>11</v>
      </c>
      <c r="S88" s="35">
        <v>26</v>
      </c>
      <c r="T88" s="35">
        <f t="shared" si="18"/>
        <v>15</v>
      </c>
      <c r="U88" s="61">
        <v>0</v>
      </c>
      <c r="V88" s="35"/>
      <c r="W88" s="35"/>
      <c r="X88" s="35">
        <f t="shared" si="19"/>
        <v>0</v>
      </c>
      <c r="Y88" s="61">
        <f>X88/J88</f>
        <v>0</v>
      </c>
      <c r="Z88" s="35">
        <v>10</v>
      </c>
      <c r="AA88" s="35">
        <v>19</v>
      </c>
      <c r="AB88" s="35">
        <f t="shared" si="20"/>
        <v>9</v>
      </c>
      <c r="AC88" s="61">
        <v>1</v>
      </c>
      <c r="AD88" s="61">
        <v>1</v>
      </c>
      <c r="AE88" s="61">
        <f t="shared" si="21"/>
        <v>2</v>
      </c>
      <c r="AF88" s="44">
        <f t="shared" si="22"/>
        <v>640</v>
      </c>
      <c r="AK88" s="1"/>
      <c r="AL88" s="1"/>
      <c r="AM88" s="1"/>
      <c r="AN88" s="1"/>
      <c r="AO88" s="1"/>
      <c r="AP88" s="1"/>
      <c r="AQ88" s="2"/>
    </row>
    <row r="89" spans="1:43" s="1" customFormat="1">
      <c r="A89" s="3">
        <v>82</v>
      </c>
      <c r="B89" s="29" t="s">
        <v>503</v>
      </c>
      <c r="C89" s="6">
        <v>7506306210097</v>
      </c>
      <c r="D89" s="9">
        <v>67401520</v>
      </c>
      <c r="E89" s="8" t="s">
        <v>47</v>
      </c>
      <c r="F89" s="9" t="s">
        <v>36</v>
      </c>
      <c r="G89" s="7" t="s">
        <v>458</v>
      </c>
      <c r="H89" s="8">
        <v>150</v>
      </c>
      <c r="I89" s="9" t="s">
        <v>45</v>
      </c>
      <c r="J89" s="9">
        <v>12</v>
      </c>
      <c r="K89" s="11">
        <v>26.67</v>
      </c>
      <c r="L89" s="43"/>
      <c r="M89" s="11">
        <v>320</v>
      </c>
      <c r="N89" s="19">
        <v>4</v>
      </c>
      <c r="O89" s="19">
        <v>36</v>
      </c>
      <c r="P89" s="19">
        <f t="shared" si="17"/>
        <v>32</v>
      </c>
      <c r="Q89" s="61">
        <v>0</v>
      </c>
      <c r="R89" s="35">
        <v>4</v>
      </c>
      <c r="S89" s="35">
        <v>14</v>
      </c>
      <c r="T89" s="35">
        <f t="shared" si="18"/>
        <v>10</v>
      </c>
      <c r="U89" s="61">
        <v>0</v>
      </c>
      <c r="V89" s="35">
        <v>2</v>
      </c>
      <c r="W89" s="35">
        <v>42</v>
      </c>
      <c r="X89" s="35">
        <f t="shared" si="19"/>
        <v>40</v>
      </c>
      <c r="Y89" s="61">
        <v>0</v>
      </c>
      <c r="Z89" s="35">
        <v>13</v>
      </c>
      <c r="AA89" s="35">
        <v>27</v>
      </c>
      <c r="AB89" s="35">
        <f t="shared" si="20"/>
        <v>14</v>
      </c>
      <c r="AC89" s="61">
        <v>0</v>
      </c>
      <c r="AD89" s="61">
        <v>1</v>
      </c>
      <c r="AE89" s="61">
        <f t="shared" si="21"/>
        <v>1</v>
      </c>
      <c r="AF89" s="44">
        <f t="shared" si="22"/>
        <v>320</v>
      </c>
      <c r="AG89" s="15"/>
      <c r="AH89" s="15"/>
      <c r="AI89" s="15"/>
      <c r="AJ89" s="15"/>
      <c r="AK89" s="15"/>
      <c r="AQ89" s="15"/>
    </row>
    <row r="90" spans="1:43" s="1" customFormat="1">
      <c r="A90" s="3">
        <v>83</v>
      </c>
      <c r="B90" s="29" t="s">
        <v>503</v>
      </c>
      <c r="C90" s="6">
        <v>7506306210103</v>
      </c>
      <c r="D90" s="9">
        <v>67401519</v>
      </c>
      <c r="E90" s="8" t="s">
        <v>47</v>
      </c>
      <c r="F90" s="9" t="s">
        <v>36</v>
      </c>
      <c r="G90" s="7" t="s">
        <v>459</v>
      </c>
      <c r="H90" s="8">
        <v>150</v>
      </c>
      <c r="I90" s="9" t="s">
        <v>45</v>
      </c>
      <c r="J90" s="9">
        <v>12</v>
      </c>
      <c r="K90" s="11">
        <v>26.67</v>
      </c>
      <c r="L90" s="43"/>
      <c r="M90" s="11">
        <v>320</v>
      </c>
      <c r="N90" s="19">
        <v>7</v>
      </c>
      <c r="O90" s="19">
        <v>21</v>
      </c>
      <c r="P90" s="19">
        <f t="shared" si="17"/>
        <v>14</v>
      </c>
      <c r="Q90" s="61">
        <v>0</v>
      </c>
      <c r="R90" s="35">
        <v>4</v>
      </c>
      <c r="S90" s="35">
        <v>16</v>
      </c>
      <c r="T90" s="35">
        <f t="shared" si="18"/>
        <v>12</v>
      </c>
      <c r="U90" s="61">
        <v>0</v>
      </c>
      <c r="V90" s="35">
        <v>9</v>
      </c>
      <c r="W90" s="35">
        <v>16</v>
      </c>
      <c r="X90" s="35">
        <f t="shared" si="19"/>
        <v>7</v>
      </c>
      <c r="Y90" s="61">
        <v>0</v>
      </c>
      <c r="Z90" s="35">
        <v>10</v>
      </c>
      <c r="AA90" s="35">
        <v>29</v>
      </c>
      <c r="AB90" s="35">
        <f t="shared" si="20"/>
        <v>19</v>
      </c>
      <c r="AC90" s="61">
        <v>0</v>
      </c>
      <c r="AD90" s="61">
        <v>1</v>
      </c>
      <c r="AE90" s="61">
        <f t="shared" si="21"/>
        <v>1</v>
      </c>
      <c r="AF90" s="44">
        <f t="shared" si="22"/>
        <v>320</v>
      </c>
      <c r="AG90" s="15"/>
      <c r="AH90" s="15"/>
      <c r="AI90" s="15"/>
      <c r="AJ90" s="15"/>
      <c r="AQ90" s="15"/>
    </row>
    <row r="91" spans="1:43" s="2" customFormat="1">
      <c r="A91" s="3">
        <v>84</v>
      </c>
      <c r="B91" s="29" t="s">
        <v>503</v>
      </c>
      <c r="C91" s="6">
        <v>7506306210080</v>
      </c>
      <c r="D91" s="9">
        <v>67401521</v>
      </c>
      <c r="E91" s="8" t="s">
        <v>47</v>
      </c>
      <c r="F91" s="9" t="s">
        <v>36</v>
      </c>
      <c r="G91" s="10" t="s">
        <v>284</v>
      </c>
      <c r="H91" s="8">
        <v>150</v>
      </c>
      <c r="I91" s="9" t="s">
        <v>45</v>
      </c>
      <c r="J91" s="9">
        <v>12</v>
      </c>
      <c r="K91" s="11">
        <v>26.67</v>
      </c>
      <c r="L91" s="43"/>
      <c r="M91" s="11">
        <v>320</v>
      </c>
      <c r="N91" s="19">
        <v>10</v>
      </c>
      <c r="O91" s="19">
        <v>17</v>
      </c>
      <c r="P91" s="19">
        <f t="shared" si="17"/>
        <v>7</v>
      </c>
      <c r="Q91" s="61">
        <v>0</v>
      </c>
      <c r="R91" s="35">
        <v>8</v>
      </c>
      <c r="S91" s="35">
        <v>34</v>
      </c>
      <c r="T91" s="35">
        <f t="shared" si="18"/>
        <v>26</v>
      </c>
      <c r="U91" s="61">
        <v>0</v>
      </c>
      <c r="V91" s="35">
        <v>13</v>
      </c>
      <c r="W91" s="35">
        <v>16</v>
      </c>
      <c r="X91" s="35">
        <f t="shared" si="19"/>
        <v>3</v>
      </c>
      <c r="Y91" s="61">
        <v>1</v>
      </c>
      <c r="Z91" s="35">
        <v>16</v>
      </c>
      <c r="AA91" s="35">
        <v>8</v>
      </c>
      <c r="AB91" s="35">
        <f t="shared" si="20"/>
        <v>-8</v>
      </c>
      <c r="AC91" s="61">
        <v>1</v>
      </c>
      <c r="AD91" s="61">
        <v>1</v>
      </c>
      <c r="AE91" s="61">
        <f t="shared" si="21"/>
        <v>3</v>
      </c>
      <c r="AF91" s="44">
        <f t="shared" si="22"/>
        <v>960</v>
      </c>
      <c r="AG91" s="15" t="s">
        <v>520</v>
      </c>
      <c r="AH91" s="15"/>
      <c r="AI91" s="15"/>
      <c r="AJ91" s="15"/>
      <c r="AK91" s="1"/>
      <c r="AL91" s="15"/>
      <c r="AM91" s="15"/>
      <c r="AN91" s="1"/>
      <c r="AO91" s="1"/>
      <c r="AP91" s="1"/>
      <c r="AQ91" s="1"/>
    </row>
    <row r="92" spans="1:43" s="2" customFormat="1">
      <c r="A92" s="3">
        <v>85</v>
      </c>
      <c r="B92" s="29" t="s">
        <v>497</v>
      </c>
      <c r="C92" s="6" t="s">
        <v>156</v>
      </c>
      <c r="D92" s="9">
        <v>67410583</v>
      </c>
      <c r="E92" s="8" t="s">
        <v>47</v>
      </c>
      <c r="F92" s="9" t="s">
        <v>1</v>
      </c>
      <c r="G92" s="10" t="s">
        <v>157</v>
      </c>
      <c r="H92" s="8">
        <v>200</v>
      </c>
      <c r="I92" s="9" t="s">
        <v>3</v>
      </c>
      <c r="J92" s="9">
        <v>12</v>
      </c>
      <c r="K92" s="11">
        <v>9</v>
      </c>
      <c r="L92" s="43"/>
      <c r="M92" s="11">
        <f>J92*K92</f>
        <v>108</v>
      </c>
      <c r="N92" s="19">
        <v>139</v>
      </c>
      <c r="O92" s="19">
        <v>279</v>
      </c>
      <c r="P92" s="19">
        <f t="shared" si="17"/>
        <v>140</v>
      </c>
      <c r="Q92" s="63">
        <v>0</v>
      </c>
      <c r="R92" s="35">
        <v>250</v>
      </c>
      <c r="S92" s="35">
        <v>398</v>
      </c>
      <c r="T92" s="35">
        <f t="shared" si="18"/>
        <v>148</v>
      </c>
      <c r="U92" s="63">
        <v>0</v>
      </c>
      <c r="V92" s="35">
        <v>64</v>
      </c>
      <c r="W92" s="35">
        <v>93</v>
      </c>
      <c r="X92" s="35">
        <f t="shared" si="19"/>
        <v>29</v>
      </c>
      <c r="Y92" s="63">
        <v>0</v>
      </c>
      <c r="Z92" s="35">
        <v>138</v>
      </c>
      <c r="AA92" s="35">
        <v>133</v>
      </c>
      <c r="AB92" s="35">
        <f t="shared" si="20"/>
        <v>-5</v>
      </c>
      <c r="AC92" s="63">
        <v>1</v>
      </c>
      <c r="AD92" s="63">
        <v>20</v>
      </c>
      <c r="AE92" s="63">
        <f t="shared" si="21"/>
        <v>21</v>
      </c>
      <c r="AF92" s="44">
        <f t="shared" si="22"/>
        <v>2268</v>
      </c>
      <c r="AK92" s="1"/>
      <c r="AL92" s="15"/>
      <c r="AM92" s="15"/>
      <c r="AN92" s="1"/>
      <c r="AO92" s="1"/>
      <c r="AP92" s="1"/>
      <c r="AQ92" s="1"/>
    </row>
    <row r="93" spans="1:43" s="2" customFormat="1">
      <c r="A93" s="3">
        <v>86</v>
      </c>
      <c r="B93" s="29" t="s">
        <v>497</v>
      </c>
      <c r="C93" s="6" t="s">
        <v>235</v>
      </c>
      <c r="D93" s="9">
        <v>34480782</v>
      </c>
      <c r="E93" s="8" t="s">
        <v>47</v>
      </c>
      <c r="F93" s="9" t="s">
        <v>1</v>
      </c>
      <c r="G93" s="10" t="s">
        <v>236</v>
      </c>
      <c r="H93" s="8">
        <v>200</v>
      </c>
      <c r="I93" s="9" t="s">
        <v>3</v>
      </c>
      <c r="J93" s="9">
        <v>12</v>
      </c>
      <c r="K93" s="11">
        <v>9</v>
      </c>
      <c r="L93" s="43"/>
      <c r="M93" s="11">
        <v>108</v>
      </c>
      <c r="N93" s="19">
        <v>183</v>
      </c>
      <c r="O93" s="19">
        <v>138</v>
      </c>
      <c r="P93" s="19">
        <f t="shared" si="17"/>
        <v>-45</v>
      </c>
      <c r="Q93" s="61">
        <v>4</v>
      </c>
      <c r="R93" s="35">
        <v>85</v>
      </c>
      <c r="S93" s="35">
        <v>25</v>
      </c>
      <c r="T93" s="35">
        <f t="shared" si="18"/>
        <v>-60</v>
      </c>
      <c r="U93" s="61">
        <v>5</v>
      </c>
      <c r="V93" s="35">
        <v>26</v>
      </c>
      <c r="W93" s="35">
        <v>29</v>
      </c>
      <c r="X93" s="35">
        <f t="shared" si="19"/>
        <v>3</v>
      </c>
      <c r="Y93" s="61">
        <v>1</v>
      </c>
      <c r="Z93" s="35">
        <v>132</v>
      </c>
      <c r="AA93" s="35">
        <v>276</v>
      </c>
      <c r="AB93" s="35">
        <f t="shared" si="20"/>
        <v>144</v>
      </c>
      <c r="AC93" s="61">
        <v>0</v>
      </c>
      <c r="AD93" s="61">
        <v>10</v>
      </c>
      <c r="AE93" s="61">
        <f t="shared" si="21"/>
        <v>20</v>
      </c>
      <c r="AF93" s="44">
        <f t="shared" si="22"/>
        <v>2160</v>
      </c>
      <c r="AG93" s="15"/>
      <c r="AH93" s="15"/>
      <c r="AI93" s="15"/>
      <c r="AJ93" s="15"/>
      <c r="AK93" s="1"/>
      <c r="AL93" s="4"/>
      <c r="AM93" s="4"/>
      <c r="AN93" s="1"/>
      <c r="AO93" s="1"/>
      <c r="AP93" s="1"/>
    </row>
    <row r="94" spans="1:43" s="1" customFormat="1">
      <c r="A94" s="3">
        <v>87</v>
      </c>
      <c r="B94" s="29" t="s">
        <v>497</v>
      </c>
      <c r="C94" s="6">
        <v>7506306215689</v>
      </c>
      <c r="D94" s="9">
        <v>67750091</v>
      </c>
      <c r="E94" s="8" t="s">
        <v>47</v>
      </c>
      <c r="F94" s="9" t="s">
        <v>1</v>
      </c>
      <c r="G94" s="10" t="s">
        <v>332</v>
      </c>
      <c r="H94" s="8">
        <v>200</v>
      </c>
      <c r="I94" s="9" t="s">
        <v>3</v>
      </c>
      <c r="J94" s="9">
        <v>24</v>
      </c>
      <c r="K94" s="11">
        <v>9</v>
      </c>
      <c r="L94" s="43"/>
      <c r="M94" s="11">
        <v>108</v>
      </c>
      <c r="N94" s="19">
        <v>93</v>
      </c>
      <c r="O94" s="19">
        <v>99</v>
      </c>
      <c r="P94" s="19">
        <f t="shared" si="17"/>
        <v>6</v>
      </c>
      <c r="Q94" s="61">
        <v>1</v>
      </c>
      <c r="R94" s="35">
        <v>39</v>
      </c>
      <c r="S94" s="35">
        <v>0</v>
      </c>
      <c r="T94" s="35">
        <f t="shared" si="18"/>
        <v>-39</v>
      </c>
      <c r="U94" s="61">
        <v>2</v>
      </c>
      <c r="V94" s="35">
        <v>19</v>
      </c>
      <c r="W94" s="35">
        <v>29</v>
      </c>
      <c r="X94" s="35">
        <f t="shared" si="19"/>
        <v>10</v>
      </c>
      <c r="Y94" s="61">
        <v>0</v>
      </c>
      <c r="Z94" s="35">
        <v>84</v>
      </c>
      <c r="AA94" s="35">
        <v>29</v>
      </c>
      <c r="AB94" s="35">
        <f t="shared" si="20"/>
        <v>-55</v>
      </c>
      <c r="AC94" s="61">
        <v>2</v>
      </c>
      <c r="AD94" s="61">
        <v>2</v>
      </c>
      <c r="AE94" s="61">
        <f t="shared" si="21"/>
        <v>7</v>
      </c>
      <c r="AF94" s="44">
        <f t="shared" si="22"/>
        <v>756</v>
      </c>
      <c r="AG94" s="15"/>
      <c r="AH94" s="15"/>
      <c r="AI94" s="15"/>
      <c r="AJ94" s="15"/>
      <c r="AL94" s="15"/>
      <c r="AM94" s="15"/>
      <c r="AQ94" s="2"/>
    </row>
    <row r="95" spans="1:43" s="1" customFormat="1">
      <c r="A95" s="3">
        <v>88</v>
      </c>
      <c r="B95" s="29" t="s">
        <v>497</v>
      </c>
      <c r="C95" s="6" t="s">
        <v>124</v>
      </c>
      <c r="D95" s="9">
        <v>67410593</v>
      </c>
      <c r="E95" s="8" t="s">
        <v>47</v>
      </c>
      <c r="F95" s="9" t="s">
        <v>1</v>
      </c>
      <c r="G95" s="10" t="s">
        <v>125</v>
      </c>
      <c r="H95" s="8">
        <v>250</v>
      </c>
      <c r="I95" s="9" t="s">
        <v>3</v>
      </c>
      <c r="J95" s="9">
        <v>24</v>
      </c>
      <c r="K95" s="11">
        <v>13.5</v>
      </c>
      <c r="L95" s="43"/>
      <c r="M95" s="11">
        <f>J95*K95</f>
        <v>324</v>
      </c>
      <c r="N95" s="19">
        <v>29</v>
      </c>
      <c r="O95" s="19">
        <v>357</v>
      </c>
      <c r="P95" s="19">
        <f t="shared" si="17"/>
        <v>328</v>
      </c>
      <c r="Q95" s="63">
        <v>0</v>
      </c>
      <c r="R95" s="35">
        <v>10</v>
      </c>
      <c r="S95" s="35">
        <v>110</v>
      </c>
      <c r="T95" s="35">
        <f t="shared" si="18"/>
        <v>100</v>
      </c>
      <c r="U95" s="63">
        <v>0</v>
      </c>
      <c r="V95" s="35">
        <v>15</v>
      </c>
      <c r="W95" s="35">
        <v>129</v>
      </c>
      <c r="X95" s="35">
        <f t="shared" si="19"/>
        <v>114</v>
      </c>
      <c r="Y95" s="63">
        <v>0</v>
      </c>
      <c r="Z95" s="35">
        <v>62</v>
      </c>
      <c r="AA95" s="35">
        <v>131</v>
      </c>
      <c r="AB95" s="35">
        <f t="shared" si="20"/>
        <v>69</v>
      </c>
      <c r="AC95" s="63">
        <v>0</v>
      </c>
      <c r="AD95" s="63">
        <v>5</v>
      </c>
      <c r="AE95" s="63">
        <f t="shared" si="21"/>
        <v>5</v>
      </c>
      <c r="AF95" s="44">
        <f t="shared" si="22"/>
        <v>1620</v>
      </c>
      <c r="AG95" s="15"/>
      <c r="AH95" s="15"/>
      <c r="AI95" s="15"/>
      <c r="AJ95" s="15"/>
      <c r="AL95" s="15"/>
      <c r="AM95" s="15"/>
      <c r="AQ95" s="2"/>
    </row>
    <row r="96" spans="1:43" s="2" customFormat="1">
      <c r="A96" s="3">
        <v>89</v>
      </c>
      <c r="B96" s="29" t="s">
        <v>497</v>
      </c>
      <c r="C96" s="6" t="s">
        <v>144</v>
      </c>
      <c r="D96" s="9">
        <v>67410596</v>
      </c>
      <c r="E96" s="8" t="s">
        <v>47</v>
      </c>
      <c r="F96" s="9" t="s">
        <v>1</v>
      </c>
      <c r="G96" s="10" t="s">
        <v>145</v>
      </c>
      <c r="H96" s="8">
        <v>250</v>
      </c>
      <c r="I96" s="9" t="s">
        <v>3</v>
      </c>
      <c r="J96" s="9">
        <v>24</v>
      </c>
      <c r="K96" s="11">
        <v>13.5</v>
      </c>
      <c r="L96" s="43"/>
      <c r="M96" s="11">
        <f>J96*K96</f>
        <v>324</v>
      </c>
      <c r="N96" s="19">
        <v>115</v>
      </c>
      <c r="O96" s="19">
        <v>55</v>
      </c>
      <c r="P96" s="19">
        <f t="shared" si="17"/>
        <v>-60</v>
      </c>
      <c r="Q96" s="63">
        <v>3</v>
      </c>
      <c r="R96" s="35">
        <v>63</v>
      </c>
      <c r="S96" s="35">
        <v>129</v>
      </c>
      <c r="T96" s="35">
        <f t="shared" si="18"/>
        <v>66</v>
      </c>
      <c r="U96" s="63">
        <v>0</v>
      </c>
      <c r="V96" s="35">
        <v>50</v>
      </c>
      <c r="W96" s="35">
        <v>72</v>
      </c>
      <c r="X96" s="35">
        <f t="shared" si="19"/>
        <v>22</v>
      </c>
      <c r="Y96" s="63">
        <v>1</v>
      </c>
      <c r="Z96" s="35">
        <v>94</v>
      </c>
      <c r="AA96" s="35">
        <v>91</v>
      </c>
      <c r="AB96" s="35">
        <f t="shared" si="20"/>
        <v>-3</v>
      </c>
      <c r="AC96" s="63">
        <v>1</v>
      </c>
      <c r="AD96" s="63">
        <v>5</v>
      </c>
      <c r="AE96" s="63">
        <f t="shared" si="21"/>
        <v>10</v>
      </c>
      <c r="AF96" s="44">
        <f t="shared" si="22"/>
        <v>3240</v>
      </c>
      <c r="AK96" s="1"/>
      <c r="AL96" s="15"/>
      <c r="AM96" s="15"/>
      <c r="AN96" s="1"/>
      <c r="AO96" s="1"/>
      <c r="AP96" s="1"/>
      <c r="AQ96" s="1"/>
    </row>
    <row r="97" spans="1:43" s="2" customFormat="1">
      <c r="A97" s="3">
        <v>90</v>
      </c>
      <c r="B97" s="29" t="s">
        <v>497</v>
      </c>
      <c r="C97" s="6" t="s">
        <v>521</v>
      </c>
      <c r="D97" s="9">
        <v>34480784</v>
      </c>
      <c r="E97" s="8" t="s">
        <v>47</v>
      </c>
      <c r="F97" s="9" t="s">
        <v>1</v>
      </c>
      <c r="G97" s="10" t="s">
        <v>522</v>
      </c>
      <c r="H97" s="8">
        <v>450</v>
      </c>
      <c r="I97" s="9" t="s">
        <v>3</v>
      </c>
      <c r="J97" s="9">
        <v>12</v>
      </c>
      <c r="K97" s="11">
        <v>25</v>
      </c>
      <c r="L97" s="43"/>
      <c r="M97" s="11">
        <v>300</v>
      </c>
      <c r="N97" s="19">
        <v>13</v>
      </c>
      <c r="O97" s="19">
        <v>26</v>
      </c>
      <c r="P97" s="19">
        <f t="shared" si="17"/>
        <v>13</v>
      </c>
      <c r="Q97" s="61">
        <v>0</v>
      </c>
      <c r="R97" s="35">
        <v>5</v>
      </c>
      <c r="S97" s="35">
        <v>19</v>
      </c>
      <c r="T97" s="35">
        <f t="shared" si="18"/>
        <v>14</v>
      </c>
      <c r="U97" s="61">
        <v>0</v>
      </c>
      <c r="V97" s="35">
        <v>3</v>
      </c>
      <c r="W97" s="35">
        <v>11</v>
      </c>
      <c r="X97" s="35">
        <f t="shared" si="19"/>
        <v>8</v>
      </c>
      <c r="Y97" s="61">
        <v>0</v>
      </c>
      <c r="Z97" s="35">
        <v>20</v>
      </c>
      <c r="AA97" s="35">
        <v>27</v>
      </c>
      <c r="AB97" s="35">
        <f t="shared" si="20"/>
        <v>7</v>
      </c>
      <c r="AC97" s="61">
        <v>1</v>
      </c>
      <c r="AD97" s="61">
        <v>1</v>
      </c>
      <c r="AE97" s="61">
        <f t="shared" si="21"/>
        <v>2</v>
      </c>
      <c r="AF97" s="44">
        <f t="shared" si="22"/>
        <v>600</v>
      </c>
      <c r="AG97" s="15"/>
      <c r="AH97" s="15"/>
      <c r="AI97" s="15"/>
      <c r="AJ97" s="15"/>
      <c r="AK97" s="1"/>
      <c r="AL97" s="15"/>
      <c r="AM97" s="15"/>
      <c r="AN97" s="1"/>
      <c r="AO97" s="1"/>
      <c r="AP97" s="15"/>
      <c r="AQ97" s="1"/>
    </row>
    <row r="98" spans="1:43" s="1" customFormat="1">
      <c r="A98" s="3">
        <v>91</v>
      </c>
      <c r="B98" s="29" t="s">
        <v>497</v>
      </c>
      <c r="C98" s="6">
        <v>7506306215696</v>
      </c>
      <c r="D98" s="9">
        <v>67750092</v>
      </c>
      <c r="E98" s="8" t="s">
        <v>47</v>
      </c>
      <c r="F98" s="9" t="s">
        <v>36</v>
      </c>
      <c r="G98" s="10" t="s">
        <v>523</v>
      </c>
      <c r="H98" s="8">
        <v>450</v>
      </c>
      <c r="I98" s="9" t="s">
        <v>3</v>
      </c>
      <c r="J98" s="9">
        <v>12</v>
      </c>
      <c r="K98" s="11">
        <v>25</v>
      </c>
      <c r="L98" s="43"/>
      <c r="M98" s="11">
        <v>300</v>
      </c>
      <c r="N98" s="19">
        <v>16</v>
      </c>
      <c r="O98" s="19">
        <v>13</v>
      </c>
      <c r="P98" s="19">
        <f t="shared" si="17"/>
        <v>-3</v>
      </c>
      <c r="Q98" s="61">
        <v>1</v>
      </c>
      <c r="R98" s="35">
        <v>5</v>
      </c>
      <c r="S98" s="35">
        <v>17</v>
      </c>
      <c r="T98" s="35">
        <f t="shared" si="18"/>
        <v>12</v>
      </c>
      <c r="U98" s="61">
        <v>0</v>
      </c>
      <c r="V98" s="35">
        <v>3</v>
      </c>
      <c r="W98" s="35">
        <v>20</v>
      </c>
      <c r="X98" s="35">
        <f t="shared" si="19"/>
        <v>17</v>
      </c>
      <c r="Y98" s="61">
        <v>0</v>
      </c>
      <c r="Z98" s="35">
        <v>21</v>
      </c>
      <c r="AA98" s="35">
        <v>13</v>
      </c>
      <c r="AB98" s="35">
        <f t="shared" si="20"/>
        <v>-8</v>
      </c>
      <c r="AC98" s="61">
        <v>1</v>
      </c>
      <c r="AD98" s="61">
        <v>1</v>
      </c>
      <c r="AE98" s="61">
        <f t="shared" si="21"/>
        <v>3</v>
      </c>
      <c r="AF98" s="44">
        <f t="shared" si="22"/>
        <v>900</v>
      </c>
      <c r="AG98" s="15"/>
      <c r="AH98" s="15"/>
      <c r="AI98" s="15"/>
      <c r="AJ98" s="15"/>
      <c r="AL98" s="15"/>
      <c r="AM98" s="15"/>
      <c r="AP98" s="4"/>
      <c r="AQ98" s="2"/>
    </row>
    <row r="99" spans="1:43" s="1" customFormat="1">
      <c r="A99" s="3">
        <v>92</v>
      </c>
      <c r="B99" s="29" t="s">
        <v>497</v>
      </c>
      <c r="C99" s="6" t="s">
        <v>122</v>
      </c>
      <c r="D99" s="9">
        <v>67410598</v>
      </c>
      <c r="E99" s="8" t="s">
        <v>47</v>
      </c>
      <c r="F99" s="9" t="s">
        <v>1</v>
      </c>
      <c r="G99" s="10" t="s">
        <v>123</v>
      </c>
      <c r="H99" s="8">
        <v>500</v>
      </c>
      <c r="I99" s="9" t="s">
        <v>3</v>
      </c>
      <c r="J99" s="9">
        <v>12</v>
      </c>
      <c r="K99" s="11">
        <v>26</v>
      </c>
      <c r="L99" s="43"/>
      <c r="M99" s="11">
        <f>J99*K99</f>
        <v>312</v>
      </c>
      <c r="N99" s="19">
        <v>22</v>
      </c>
      <c r="O99" s="19">
        <v>38</v>
      </c>
      <c r="P99" s="19">
        <f t="shared" si="17"/>
        <v>16</v>
      </c>
      <c r="Q99" s="63">
        <v>0</v>
      </c>
      <c r="R99" s="35">
        <v>5</v>
      </c>
      <c r="S99" s="35">
        <v>19</v>
      </c>
      <c r="T99" s="35">
        <f t="shared" si="18"/>
        <v>14</v>
      </c>
      <c r="U99" s="63">
        <v>0</v>
      </c>
      <c r="V99" s="35">
        <v>10</v>
      </c>
      <c r="W99" s="35">
        <v>7</v>
      </c>
      <c r="X99" s="35">
        <f t="shared" si="19"/>
        <v>-3</v>
      </c>
      <c r="Y99" s="63">
        <v>1</v>
      </c>
      <c r="Z99" s="35"/>
      <c r="AA99" s="35"/>
      <c r="AB99" s="35">
        <f t="shared" si="20"/>
        <v>0</v>
      </c>
      <c r="AC99" s="63">
        <v>1</v>
      </c>
      <c r="AD99" s="63">
        <v>2</v>
      </c>
      <c r="AE99" s="63">
        <f t="shared" si="21"/>
        <v>4</v>
      </c>
      <c r="AF99" s="44">
        <f t="shared" si="22"/>
        <v>1248</v>
      </c>
      <c r="AG99" s="15"/>
      <c r="AH99" s="15"/>
      <c r="AI99" s="15"/>
      <c r="AJ99" s="15"/>
      <c r="AL99" s="15"/>
      <c r="AM99" s="15"/>
      <c r="AN99" s="15"/>
      <c r="AO99" s="15"/>
      <c r="AP99" s="15"/>
    </row>
    <row r="100" spans="1:43" s="2" customFormat="1">
      <c r="A100" s="3">
        <v>93</v>
      </c>
      <c r="B100" s="29" t="s">
        <v>500</v>
      </c>
      <c r="C100" s="6" t="s">
        <v>152</v>
      </c>
      <c r="D100" s="48">
        <v>67677316</v>
      </c>
      <c r="E100" s="8" t="s">
        <v>47</v>
      </c>
      <c r="F100" s="9" t="s">
        <v>1</v>
      </c>
      <c r="G100" s="10" t="s">
        <v>153</v>
      </c>
      <c r="H100" s="8">
        <v>200</v>
      </c>
      <c r="I100" s="9" t="s">
        <v>3</v>
      </c>
      <c r="J100" s="9">
        <v>12</v>
      </c>
      <c r="K100" s="11">
        <v>27</v>
      </c>
      <c r="L100" s="43"/>
      <c r="M100" s="11">
        <f>J100*K100</f>
        <v>324</v>
      </c>
      <c r="N100" s="19">
        <v>2</v>
      </c>
      <c r="O100" s="19">
        <v>23</v>
      </c>
      <c r="P100" s="19">
        <f t="shared" si="17"/>
        <v>21</v>
      </c>
      <c r="Q100" s="63">
        <v>0</v>
      </c>
      <c r="R100" s="35">
        <v>7</v>
      </c>
      <c r="S100" s="35">
        <v>19</v>
      </c>
      <c r="T100" s="35">
        <f t="shared" si="18"/>
        <v>12</v>
      </c>
      <c r="U100" s="63">
        <v>1</v>
      </c>
      <c r="V100" s="35">
        <v>4</v>
      </c>
      <c r="W100" s="35">
        <v>18</v>
      </c>
      <c r="X100" s="35">
        <f t="shared" si="19"/>
        <v>14</v>
      </c>
      <c r="Y100" s="63">
        <v>0</v>
      </c>
      <c r="Z100" s="35">
        <v>15</v>
      </c>
      <c r="AA100" s="35">
        <v>11</v>
      </c>
      <c r="AB100" s="35">
        <f t="shared" si="20"/>
        <v>-4</v>
      </c>
      <c r="AC100" s="63">
        <v>1</v>
      </c>
      <c r="AD100" s="63">
        <v>2</v>
      </c>
      <c r="AE100" s="63">
        <f t="shared" si="21"/>
        <v>4</v>
      </c>
      <c r="AF100" s="44">
        <f t="shared" si="22"/>
        <v>1296</v>
      </c>
      <c r="AG100" s="15"/>
      <c r="AH100" s="15"/>
      <c r="AI100" s="15"/>
      <c r="AJ100" s="15"/>
      <c r="AK100" s="1"/>
      <c r="AL100" s="15"/>
      <c r="AM100" s="15"/>
      <c r="AN100" s="15"/>
      <c r="AO100" s="15"/>
      <c r="AP100" s="1"/>
    </row>
    <row r="101" spans="1:43" s="1" customFormat="1">
      <c r="A101" s="3">
        <v>94</v>
      </c>
      <c r="B101" s="29" t="s">
        <v>500</v>
      </c>
      <c r="C101" s="6" t="s">
        <v>150</v>
      </c>
      <c r="D101" s="48">
        <v>67677315</v>
      </c>
      <c r="E101" s="8" t="s">
        <v>47</v>
      </c>
      <c r="F101" s="9" t="s">
        <v>1</v>
      </c>
      <c r="G101" s="10" t="s">
        <v>151</v>
      </c>
      <c r="H101" s="8">
        <v>200</v>
      </c>
      <c r="I101" s="9" t="s">
        <v>3</v>
      </c>
      <c r="J101" s="9">
        <v>12</v>
      </c>
      <c r="K101" s="11">
        <v>27</v>
      </c>
      <c r="L101" s="43"/>
      <c r="M101" s="11">
        <f>J101*K101</f>
        <v>324</v>
      </c>
      <c r="N101" s="19">
        <v>6</v>
      </c>
      <c r="O101" s="19">
        <v>22</v>
      </c>
      <c r="P101" s="19">
        <f t="shared" si="17"/>
        <v>16</v>
      </c>
      <c r="Q101" s="63">
        <v>0</v>
      </c>
      <c r="R101" s="35">
        <v>5</v>
      </c>
      <c r="S101" s="35">
        <v>23</v>
      </c>
      <c r="T101" s="35">
        <f t="shared" si="18"/>
        <v>18</v>
      </c>
      <c r="U101" s="63">
        <v>0</v>
      </c>
      <c r="V101" s="35">
        <v>3</v>
      </c>
      <c r="W101" s="35">
        <v>25</v>
      </c>
      <c r="X101" s="35">
        <f t="shared" si="19"/>
        <v>22</v>
      </c>
      <c r="Y101" s="63">
        <v>0</v>
      </c>
      <c r="Z101" s="35">
        <v>1</v>
      </c>
      <c r="AA101" s="35">
        <v>23</v>
      </c>
      <c r="AB101" s="35">
        <f t="shared" si="20"/>
        <v>22</v>
      </c>
      <c r="AC101" s="63">
        <v>0</v>
      </c>
      <c r="AD101" s="63">
        <v>2</v>
      </c>
      <c r="AE101" s="63">
        <f t="shared" si="21"/>
        <v>2</v>
      </c>
      <c r="AF101" s="44">
        <f t="shared" si="22"/>
        <v>648</v>
      </c>
      <c r="AG101" s="15"/>
      <c r="AH101" s="15"/>
      <c r="AI101" s="15"/>
      <c r="AJ101" s="15"/>
      <c r="AL101" s="15"/>
      <c r="AM101" s="15"/>
      <c r="AN101" s="15"/>
      <c r="AO101" s="15"/>
    </row>
    <row r="102" spans="1:43" s="1" customFormat="1">
      <c r="A102" s="3">
        <v>95</v>
      </c>
      <c r="B102" s="29" t="s">
        <v>500</v>
      </c>
      <c r="C102" s="6" t="s">
        <v>154</v>
      </c>
      <c r="D102" s="48">
        <v>67677314</v>
      </c>
      <c r="E102" s="8" t="s">
        <v>47</v>
      </c>
      <c r="F102" s="9" t="s">
        <v>1</v>
      </c>
      <c r="G102" s="10" t="s">
        <v>155</v>
      </c>
      <c r="H102" s="8">
        <v>200</v>
      </c>
      <c r="I102" s="9" t="s">
        <v>3</v>
      </c>
      <c r="J102" s="9">
        <v>12</v>
      </c>
      <c r="K102" s="11">
        <v>27</v>
      </c>
      <c r="L102" s="43"/>
      <c r="M102" s="11">
        <f>J102*K102</f>
        <v>324</v>
      </c>
      <c r="N102" s="19">
        <v>6</v>
      </c>
      <c r="O102" s="19">
        <v>18</v>
      </c>
      <c r="P102" s="19">
        <f t="shared" si="17"/>
        <v>12</v>
      </c>
      <c r="Q102" s="63">
        <v>1</v>
      </c>
      <c r="R102" s="35">
        <v>4</v>
      </c>
      <c r="S102" s="35">
        <v>23</v>
      </c>
      <c r="T102" s="35">
        <f t="shared" si="18"/>
        <v>19</v>
      </c>
      <c r="U102" s="63">
        <v>0</v>
      </c>
      <c r="V102" s="35">
        <v>3</v>
      </c>
      <c r="W102" s="35">
        <v>19</v>
      </c>
      <c r="X102" s="35">
        <f t="shared" si="19"/>
        <v>16</v>
      </c>
      <c r="Y102" s="63">
        <v>0</v>
      </c>
      <c r="Z102" s="35">
        <v>8</v>
      </c>
      <c r="AA102" s="35">
        <v>17</v>
      </c>
      <c r="AB102" s="35">
        <f t="shared" si="20"/>
        <v>9</v>
      </c>
      <c r="AC102" s="63">
        <v>1</v>
      </c>
      <c r="AD102" s="63">
        <v>2</v>
      </c>
      <c r="AE102" s="63">
        <f t="shared" si="21"/>
        <v>4</v>
      </c>
      <c r="AF102" s="44">
        <f t="shared" si="22"/>
        <v>1296</v>
      </c>
      <c r="AL102" s="15"/>
      <c r="AM102" s="15"/>
      <c r="AN102" s="4"/>
      <c r="AO102" s="4"/>
    </row>
    <row r="103" spans="1:43" s="1" customFormat="1" ht="15.75">
      <c r="A103" s="3">
        <v>96</v>
      </c>
      <c r="B103" s="29"/>
      <c r="C103" s="58" t="s">
        <v>62</v>
      </c>
      <c r="D103" s="23"/>
      <c r="E103" s="23"/>
      <c r="F103" s="23"/>
      <c r="G103" s="24"/>
      <c r="H103" s="23"/>
      <c r="I103" s="23"/>
      <c r="J103" s="34" t="s">
        <v>520</v>
      </c>
      <c r="K103" s="34" t="s">
        <v>520</v>
      </c>
      <c r="L103" s="43"/>
      <c r="M103" s="34" t="s">
        <v>520</v>
      </c>
      <c r="N103" s="34"/>
      <c r="O103" s="34"/>
      <c r="P103" s="34"/>
      <c r="Q103" s="61"/>
      <c r="R103" s="35"/>
      <c r="S103" s="35"/>
      <c r="T103" s="35"/>
      <c r="U103" s="61"/>
      <c r="V103" s="35"/>
      <c r="W103" s="35"/>
      <c r="X103" s="35"/>
      <c r="Y103" s="61"/>
      <c r="Z103" s="35"/>
      <c r="AA103" s="35"/>
      <c r="AB103" s="35"/>
      <c r="AC103" s="61"/>
      <c r="AD103" s="61" t="s">
        <v>520</v>
      </c>
      <c r="AE103" s="61"/>
      <c r="AF103" s="44" t="s">
        <v>520</v>
      </c>
      <c r="AG103" s="15"/>
      <c r="AH103" s="15"/>
      <c r="AI103" s="15"/>
      <c r="AJ103" s="15"/>
      <c r="AL103" s="15"/>
      <c r="AM103" s="15"/>
      <c r="AN103" s="15"/>
      <c r="AO103" s="15"/>
      <c r="AP103" s="15"/>
    </row>
    <row r="104" spans="1:43" s="1" customFormat="1">
      <c r="A104" s="3">
        <v>97</v>
      </c>
      <c r="B104" s="29" t="s">
        <v>510</v>
      </c>
      <c r="C104" s="6">
        <v>7501056330330</v>
      </c>
      <c r="D104" s="9">
        <v>84163017</v>
      </c>
      <c r="E104" s="8" t="s">
        <v>62</v>
      </c>
      <c r="F104" s="9" t="s">
        <v>1</v>
      </c>
      <c r="G104" s="10" t="s">
        <v>71</v>
      </c>
      <c r="H104" s="8">
        <v>100</v>
      </c>
      <c r="I104" s="9" t="s">
        <v>3</v>
      </c>
      <c r="J104" s="9">
        <v>24</v>
      </c>
      <c r="K104" s="11">
        <v>36.833333333333336</v>
      </c>
      <c r="L104" s="43"/>
      <c r="M104" s="11">
        <v>884</v>
      </c>
      <c r="N104" s="19">
        <v>5</v>
      </c>
      <c r="O104" s="19">
        <v>30</v>
      </c>
      <c r="P104" s="19">
        <f t="shared" ref="P104:P134" si="23">O104-N104</f>
        <v>25</v>
      </c>
      <c r="Q104" s="61">
        <v>0</v>
      </c>
      <c r="R104" s="35">
        <v>4</v>
      </c>
      <c r="S104" s="35">
        <v>45</v>
      </c>
      <c r="T104" s="35">
        <f t="shared" ref="T104:T134" si="24">S104-R104</f>
        <v>41</v>
      </c>
      <c r="U104" s="61">
        <v>0</v>
      </c>
      <c r="V104" s="35">
        <v>2</v>
      </c>
      <c r="W104" s="35">
        <v>35</v>
      </c>
      <c r="X104" s="35">
        <f t="shared" ref="X104:X134" si="25">W104-V104</f>
        <v>33</v>
      </c>
      <c r="Y104" s="61">
        <v>0</v>
      </c>
      <c r="Z104" s="35">
        <v>6</v>
      </c>
      <c r="AA104" s="35">
        <v>29</v>
      </c>
      <c r="AB104" s="35">
        <f t="shared" ref="AB104:AB134" si="26">AA104-Z104</f>
        <v>23</v>
      </c>
      <c r="AC104" s="61">
        <v>1</v>
      </c>
      <c r="AD104" s="61">
        <v>0</v>
      </c>
      <c r="AE104" s="61">
        <f t="shared" ref="AE104:AE134" si="27">Q104+U104+Y104+AC104+AD104</f>
        <v>1</v>
      </c>
      <c r="AF104" s="44">
        <f t="shared" ref="AF104:AF134" si="28">AE104*M104</f>
        <v>884</v>
      </c>
      <c r="AG104" s="15"/>
      <c r="AH104" s="15"/>
      <c r="AI104" s="15"/>
      <c r="AJ104" s="15"/>
      <c r="AL104" s="15"/>
      <c r="AM104" s="15"/>
      <c r="AN104" s="15"/>
      <c r="AO104" s="15"/>
      <c r="AP104" s="15"/>
    </row>
    <row r="105" spans="1:43" s="1" customFormat="1">
      <c r="A105" s="3">
        <v>98</v>
      </c>
      <c r="B105" s="29" t="s">
        <v>511</v>
      </c>
      <c r="C105" s="6">
        <v>7501056325176</v>
      </c>
      <c r="D105" s="9">
        <v>84163144</v>
      </c>
      <c r="E105" s="8" t="s">
        <v>62</v>
      </c>
      <c r="F105" s="9" t="s">
        <v>1</v>
      </c>
      <c r="G105" s="10" t="s">
        <v>63</v>
      </c>
      <c r="H105" s="8">
        <v>95</v>
      </c>
      <c r="I105" s="9" t="s">
        <v>3</v>
      </c>
      <c r="J105" s="9">
        <v>24</v>
      </c>
      <c r="K105" s="11">
        <v>36.916666666666664</v>
      </c>
      <c r="L105" s="43"/>
      <c r="M105" s="11">
        <v>886</v>
      </c>
      <c r="N105" s="19">
        <v>9</v>
      </c>
      <c r="O105" s="19">
        <v>19</v>
      </c>
      <c r="P105" s="19">
        <f t="shared" si="23"/>
        <v>10</v>
      </c>
      <c r="Q105" s="61">
        <v>0</v>
      </c>
      <c r="R105" s="35">
        <v>9</v>
      </c>
      <c r="S105" s="35">
        <v>23</v>
      </c>
      <c r="T105" s="35">
        <f t="shared" si="24"/>
        <v>14</v>
      </c>
      <c r="U105" s="61">
        <v>0</v>
      </c>
      <c r="V105" s="35">
        <v>2</v>
      </c>
      <c r="W105" s="35">
        <v>29</v>
      </c>
      <c r="X105" s="35">
        <f t="shared" si="25"/>
        <v>27</v>
      </c>
      <c r="Y105" s="61">
        <v>0</v>
      </c>
      <c r="Z105" s="35">
        <v>6</v>
      </c>
      <c r="AA105" s="35">
        <v>20</v>
      </c>
      <c r="AB105" s="35">
        <f t="shared" si="26"/>
        <v>14</v>
      </c>
      <c r="AC105" s="61">
        <v>1</v>
      </c>
      <c r="AD105" s="61">
        <v>1</v>
      </c>
      <c r="AE105" s="61">
        <f t="shared" si="27"/>
        <v>2</v>
      </c>
      <c r="AF105" s="44">
        <f t="shared" si="28"/>
        <v>1772</v>
      </c>
      <c r="AG105" s="15"/>
      <c r="AH105" s="15"/>
      <c r="AI105" s="15"/>
      <c r="AJ105" s="15"/>
      <c r="AL105" s="15"/>
      <c r="AM105" s="15"/>
      <c r="AN105" s="15"/>
      <c r="AO105" s="15"/>
      <c r="AP105" s="15"/>
    </row>
    <row r="106" spans="1:43" s="1" customFormat="1">
      <c r="A106" s="3">
        <v>99</v>
      </c>
      <c r="B106" s="29" t="s">
        <v>511</v>
      </c>
      <c r="C106" s="6">
        <v>7501056325183</v>
      </c>
      <c r="D106" s="9">
        <v>84163172</v>
      </c>
      <c r="E106" s="8" t="s">
        <v>62</v>
      </c>
      <c r="F106" s="9" t="s">
        <v>1</v>
      </c>
      <c r="G106" s="10" t="s">
        <v>64</v>
      </c>
      <c r="H106" s="8">
        <v>185</v>
      </c>
      <c r="I106" s="9" t="s">
        <v>3</v>
      </c>
      <c r="J106" s="9">
        <v>24</v>
      </c>
      <c r="K106" s="11">
        <v>55.916666666666664</v>
      </c>
      <c r="L106" s="43"/>
      <c r="M106" s="11">
        <v>1342</v>
      </c>
      <c r="N106" s="19">
        <v>3</v>
      </c>
      <c r="O106" s="19">
        <v>39</v>
      </c>
      <c r="P106" s="19">
        <f t="shared" si="23"/>
        <v>36</v>
      </c>
      <c r="Q106" s="61">
        <v>0</v>
      </c>
      <c r="R106" s="35">
        <v>3</v>
      </c>
      <c r="S106" s="35">
        <v>42</v>
      </c>
      <c r="T106" s="35">
        <f t="shared" si="24"/>
        <v>39</v>
      </c>
      <c r="U106" s="61">
        <v>0</v>
      </c>
      <c r="V106" s="35">
        <v>2</v>
      </c>
      <c r="W106" s="35">
        <v>40</v>
      </c>
      <c r="X106" s="35">
        <f t="shared" si="25"/>
        <v>38</v>
      </c>
      <c r="Y106" s="61">
        <v>0</v>
      </c>
      <c r="Z106" s="35"/>
      <c r="AA106" s="35"/>
      <c r="AB106" s="35">
        <f t="shared" si="26"/>
        <v>0</v>
      </c>
      <c r="AC106" s="61">
        <v>1</v>
      </c>
      <c r="AD106" s="61">
        <v>1</v>
      </c>
      <c r="AE106" s="61">
        <f t="shared" si="27"/>
        <v>2</v>
      </c>
      <c r="AF106" s="44">
        <f t="shared" si="28"/>
        <v>2684</v>
      </c>
      <c r="AG106" s="15"/>
      <c r="AH106" s="15"/>
      <c r="AI106" s="15"/>
      <c r="AJ106" s="15"/>
      <c r="AL106" s="15"/>
      <c r="AM106" s="15"/>
      <c r="AN106" s="15"/>
      <c r="AO106" s="15"/>
      <c r="AP106" s="15"/>
    </row>
    <row r="107" spans="1:43" s="1" customFormat="1">
      <c r="A107" s="3">
        <v>100</v>
      </c>
      <c r="B107" s="29" t="s">
        <v>511</v>
      </c>
      <c r="C107" s="6">
        <v>7501056325190</v>
      </c>
      <c r="D107" s="9">
        <v>84163010</v>
      </c>
      <c r="E107" s="8" t="s">
        <v>62</v>
      </c>
      <c r="F107" s="9" t="s">
        <v>1</v>
      </c>
      <c r="G107" s="10" t="s">
        <v>65</v>
      </c>
      <c r="H107" s="8">
        <v>365</v>
      </c>
      <c r="I107" s="9" t="s">
        <v>3</v>
      </c>
      <c r="J107" s="9">
        <v>12</v>
      </c>
      <c r="K107" s="11">
        <v>74.666666666666671</v>
      </c>
      <c r="L107" s="43"/>
      <c r="M107" s="11">
        <v>896</v>
      </c>
      <c r="N107" s="19">
        <v>5</v>
      </c>
      <c r="O107" s="19">
        <v>12</v>
      </c>
      <c r="P107" s="19">
        <f t="shared" si="23"/>
        <v>7</v>
      </c>
      <c r="Q107" s="61">
        <v>0</v>
      </c>
      <c r="R107" s="35">
        <v>2</v>
      </c>
      <c r="S107" s="35">
        <v>22</v>
      </c>
      <c r="T107" s="35">
        <f t="shared" si="24"/>
        <v>20</v>
      </c>
      <c r="U107" s="61">
        <v>0</v>
      </c>
      <c r="V107" s="35">
        <v>2</v>
      </c>
      <c r="W107" s="35">
        <v>19</v>
      </c>
      <c r="X107" s="35">
        <f t="shared" si="25"/>
        <v>17</v>
      </c>
      <c r="Y107" s="61">
        <v>0</v>
      </c>
      <c r="Z107" s="35">
        <v>2</v>
      </c>
      <c r="AA107" s="35">
        <v>20</v>
      </c>
      <c r="AB107" s="35">
        <f t="shared" si="26"/>
        <v>18</v>
      </c>
      <c r="AC107" s="61">
        <v>0</v>
      </c>
      <c r="AD107" s="61">
        <v>1</v>
      </c>
      <c r="AE107" s="61">
        <f t="shared" si="27"/>
        <v>1</v>
      </c>
      <c r="AF107" s="44">
        <f t="shared" si="28"/>
        <v>896</v>
      </c>
      <c r="AG107" s="15"/>
      <c r="AH107" s="15"/>
      <c r="AI107" s="15"/>
      <c r="AJ107" s="15"/>
      <c r="AL107" s="15"/>
      <c r="AM107" s="15"/>
      <c r="AN107" s="15"/>
      <c r="AO107" s="15"/>
      <c r="AP107" s="15"/>
      <c r="AQ107" s="15"/>
    </row>
    <row r="108" spans="1:43" s="2" customFormat="1" ht="25.5">
      <c r="A108" s="3">
        <v>101</v>
      </c>
      <c r="B108" s="29" t="s">
        <v>512</v>
      </c>
      <c r="C108" s="6">
        <v>7501056330309</v>
      </c>
      <c r="D108" s="9">
        <v>84164100</v>
      </c>
      <c r="E108" s="8" t="s">
        <v>62</v>
      </c>
      <c r="F108" s="9" t="s">
        <v>1</v>
      </c>
      <c r="G108" s="10" t="s">
        <v>70</v>
      </c>
      <c r="H108" s="8">
        <v>100</v>
      </c>
      <c r="I108" s="9" t="s">
        <v>3</v>
      </c>
      <c r="J108" s="9">
        <v>24</v>
      </c>
      <c r="K108" s="11">
        <v>45.708333333333336</v>
      </c>
      <c r="L108" s="43"/>
      <c r="M108" s="11">
        <v>1097</v>
      </c>
      <c r="N108" s="19">
        <v>5</v>
      </c>
      <c r="O108" s="19">
        <v>43</v>
      </c>
      <c r="P108" s="19">
        <f t="shared" si="23"/>
        <v>38</v>
      </c>
      <c r="Q108" s="61">
        <v>0</v>
      </c>
      <c r="R108" s="35">
        <v>4</v>
      </c>
      <c r="S108" s="35">
        <v>36</v>
      </c>
      <c r="T108" s="35">
        <f t="shared" si="24"/>
        <v>32</v>
      </c>
      <c r="U108" s="61">
        <v>0</v>
      </c>
      <c r="V108" s="35">
        <v>2</v>
      </c>
      <c r="W108" s="35">
        <v>23</v>
      </c>
      <c r="X108" s="35">
        <f t="shared" si="25"/>
        <v>21</v>
      </c>
      <c r="Y108" s="61">
        <v>0</v>
      </c>
      <c r="Z108" s="35"/>
      <c r="AA108" s="35"/>
      <c r="AB108" s="35">
        <f t="shared" si="26"/>
        <v>0</v>
      </c>
      <c r="AC108" s="61">
        <v>1</v>
      </c>
      <c r="AD108" s="61">
        <v>1</v>
      </c>
      <c r="AE108" s="61">
        <f t="shared" si="27"/>
        <v>2</v>
      </c>
      <c r="AF108" s="44">
        <f t="shared" si="28"/>
        <v>2194</v>
      </c>
      <c r="AG108" s="15"/>
      <c r="AH108" s="15"/>
      <c r="AI108" s="15"/>
      <c r="AJ108" s="15"/>
      <c r="AK108" s="1"/>
      <c r="AL108" s="15"/>
      <c r="AM108" s="15"/>
      <c r="AN108" s="15"/>
      <c r="AO108" s="15"/>
      <c r="AP108" s="15"/>
      <c r="AQ108" s="15"/>
    </row>
    <row r="109" spans="1:43" ht="25.5">
      <c r="A109" s="3">
        <v>102</v>
      </c>
      <c r="B109" s="29" t="s">
        <v>512</v>
      </c>
      <c r="C109" s="6">
        <v>7501056330262</v>
      </c>
      <c r="D109" s="9">
        <v>84164099</v>
      </c>
      <c r="E109" s="8" t="s">
        <v>62</v>
      </c>
      <c r="F109" s="9" t="s">
        <v>1</v>
      </c>
      <c r="G109" s="10" t="s">
        <v>69</v>
      </c>
      <c r="H109" s="8">
        <v>100</v>
      </c>
      <c r="I109" s="9" t="s">
        <v>3</v>
      </c>
      <c r="J109" s="9">
        <v>24</v>
      </c>
      <c r="K109" s="11">
        <v>45.708333333333336</v>
      </c>
      <c r="L109" s="43"/>
      <c r="M109" s="11">
        <v>1097</v>
      </c>
      <c r="N109" s="19">
        <v>12</v>
      </c>
      <c r="O109" s="19">
        <v>28</v>
      </c>
      <c r="P109" s="19">
        <f t="shared" si="23"/>
        <v>16</v>
      </c>
      <c r="Q109" s="61">
        <v>0</v>
      </c>
      <c r="R109" s="35">
        <v>5</v>
      </c>
      <c r="S109" s="35">
        <v>37</v>
      </c>
      <c r="T109" s="35">
        <f t="shared" si="24"/>
        <v>32</v>
      </c>
      <c r="U109" s="61">
        <v>0</v>
      </c>
      <c r="V109" s="35">
        <v>4</v>
      </c>
      <c r="W109" s="35">
        <v>20</v>
      </c>
      <c r="X109" s="35">
        <f t="shared" si="25"/>
        <v>16</v>
      </c>
      <c r="Y109" s="61">
        <v>0</v>
      </c>
      <c r="Z109" s="35">
        <v>13</v>
      </c>
      <c r="AA109" s="35">
        <v>35</v>
      </c>
      <c r="AB109" s="35">
        <f t="shared" si="26"/>
        <v>22</v>
      </c>
      <c r="AC109" s="61">
        <v>1</v>
      </c>
      <c r="AD109" s="61">
        <v>1</v>
      </c>
      <c r="AE109" s="61">
        <f t="shared" si="27"/>
        <v>2</v>
      </c>
      <c r="AF109" s="44">
        <f t="shared" si="28"/>
        <v>2194</v>
      </c>
      <c r="AK109" s="1"/>
    </row>
    <row r="110" spans="1:43" ht="25.5">
      <c r="A110" s="3">
        <v>103</v>
      </c>
      <c r="B110" s="29" t="s">
        <v>512</v>
      </c>
      <c r="C110" s="6">
        <v>7501056346058</v>
      </c>
      <c r="D110" s="9">
        <v>84164098</v>
      </c>
      <c r="E110" s="8" t="s">
        <v>62</v>
      </c>
      <c r="F110" s="9" t="s">
        <v>1</v>
      </c>
      <c r="G110" s="10" t="s">
        <v>102</v>
      </c>
      <c r="H110" s="8">
        <v>100</v>
      </c>
      <c r="I110" s="9" t="s">
        <v>3</v>
      </c>
      <c r="J110" s="9">
        <v>24</v>
      </c>
      <c r="K110" s="11">
        <v>58.583333333333336</v>
      </c>
      <c r="L110" s="43"/>
      <c r="M110" s="11">
        <v>1406</v>
      </c>
      <c r="N110" s="19">
        <v>7</v>
      </c>
      <c r="O110" s="19">
        <v>22</v>
      </c>
      <c r="P110" s="19">
        <f t="shared" si="23"/>
        <v>15</v>
      </c>
      <c r="Q110" s="61">
        <v>0</v>
      </c>
      <c r="R110" s="35">
        <v>4</v>
      </c>
      <c r="S110" s="35">
        <v>46</v>
      </c>
      <c r="T110" s="35">
        <f t="shared" si="24"/>
        <v>42</v>
      </c>
      <c r="U110" s="61">
        <v>0</v>
      </c>
      <c r="V110" s="35">
        <v>11</v>
      </c>
      <c r="W110" s="35">
        <v>26</v>
      </c>
      <c r="X110" s="35">
        <f t="shared" si="25"/>
        <v>15</v>
      </c>
      <c r="Y110" s="61">
        <v>0</v>
      </c>
      <c r="Z110" s="35">
        <v>5</v>
      </c>
      <c r="AA110" s="35">
        <v>44</v>
      </c>
      <c r="AB110" s="35">
        <f t="shared" si="26"/>
        <v>39</v>
      </c>
      <c r="AC110" s="61">
        <v>0</v>
      </c>
      <c r="AD110" s="61">
        <v>1</v>
      </c>
      <c r="AE110" s="61">
        <f t="shared" si="27"/>
        <v>1</v>
      </c>
      <c r="AF110" s="44">
        <f t="shared" si="28"/>
        <v>1406</v>
      </c>
      <c r="AK110" s="1"/>
    </row>
    <row r="111" spans="1:43">
      <c r="A111" s="3">
        <v>104</v>
      </c>
      <c r="B111" s="29" t="s">
        <v>513</v>
      </c>
      <c r="C111" s="6">
        <v>7501056330491</v>
      </c>
      <c r="D111" s="9">
        <v>84163162</v>
      </c>
      <c r="E111" s="8" t="s">
        <v>62</v>
      </c>
      <c r="F111" s="9" t="s">
        <v>1</v>
      </c>
      <c r="G111" s="10" t="s">
        <v>74</v>
      </c>
      <c r="H111" s="8">
        <v>100</v>
      </c>
      <c r="I111" s="9" t="s">
        <v>3</v>
      </c>
      <c r="J111" s="9">
        <v>24</v>
      </c>
      <c r="K111" s="11">
        <v>51.708333333333336</v>
      </c>
      <c r="L111" s="43"/>
      <c r="M111" s="11">
        <v>1241</v>
      </c>
      <c r="N111" s="19">
        <v>8</v>
      </c>
      <c r="O111" s="19">
        <v>22</v>
      </c>
      <c r="P111" s="19">
        <f t="shared" si="23"/>
        <v>14</v>
      </c>
      <c r="Q111" s="61">
        <v>0</v>
      </c>
      <c r="R111" s="35">
        <v>4</v>
      </c>
      <c r="S111" s="35">
        <v>36</v>
      </c>
      <c r="T111" s="35">
        <f t="shared" si="24"/>
        <v>32</v>
      </c>
      <c r="U111" s="61">
        <v>0</v>
      </c>
      <c r="V111" s="35"/>
      <c r="W111" s="35"/>
      <c r="X111" s="35">
        <f t="shared" si="25"/>
        <v>0</v>
      </c>
      <c r="Y111" s="61">
        <f>X111/J111</f>
        <v>0</v>
      </c>
      <c r="Z111" s="35">
        <v>16</v>
      </c>
      <c r="AA111" s="35">
        <v>28</v>
      </c>
      <c r="AB111" s="35">
        <f t="shared" si="26"/>
        <v>12</v>
      </c>
      <c r="AC111" s="61">
        <v>1</v>
      </c>
      <c r="AD111" s="61">
        <v>1</v>
      </c>
      <c r="AE111" s="61">
        <f t="shared" si="27"/>
        <v>2</v>
      </c>
      <c r="AF111" s="44">
        <f t="shared" si="28"/>
        <v>2482</v>
      </c>
      <c r="AK111" s="1"/>
    </row>
    <row r="112" spans="1:43">
      <c r="A112" s="3">
        <v>105</v>
      </c>
      <c r="B112" s="29" t="s">
        <v>513</v>
      </c>
      <c r="C112" s="6">
        <v>7501056332075</v>
      </c>
      <c r="D112" s="9">
        <v>84163163</v>
      </c>
      <c r="E112" s="8" t="s">
        <v>62</v>
      </c>
      <c r="F112" s="9" t="s">
        <v>1</v>
      </c>
      <c r="G112" s="10" t="s">
        <v>76</v>
      </c>
      <c r="H112" s="8">
        <v>100</v>
      </c>
      <c r="I112" s="9" t="s">
        <v>3</v>
      </c>
      <c r="J112" s="9">
        <v>24</v>
      </c>
      <c r="K112" s="11">
        <v>51.708333333333336</v>
      </c>
      <c r="L112" s="43"/>
      <c r="M112" s="11">
        <v>1241</v>
      </c>
      <c r="N112" s="19">
        <v>8</v>
      </c>
      <c r="O112" s="19">
        <v>29</v>
      </c>
      <c r="P112" s="19">
        <f t="shared" si="23"/>
        <v>21</v>
      </c>
      <c r="Q112" s="61">
        <v>0</v>
      </c>
      <c r="R112" s="35">
        <v>5</v>
      </c>
      <c r="S112" s="35">
        <v>62</v>
      </c>
      <c r="T112" s="35">
        <f t="shared" si="24"/>
        <v>57</v>
      </c>
      <c r="U112" s="61">
        <v>0</v>
      </c>
      <c r="V112" s="35">
        <v>10</v>
      </c>
      <c r="W112" s="35">
        <v>29</v>
      </c>
      <c r="X112" s="35">
        <f t="shared" si="25"/>
        <v>19</v>
      </c>
      <c r="Y112" s="61">
        <v>0</v>
      </c>
      <c r="Z112" s="35">
        <v>4</v>
      </c>
      <c r="AA112" s="35">
        <v>45</v>
      </c>
      <c r="AB112" s="35">
        <f t="shared" si="26"/>
        <v>41</v>
      </c>
      <c r="AC112" s="61">
        <v>0</v>
      </c>
      <c r="AD112" s="61">
        <v>1</v>
      </c>
      <c r="AE112" s="61">
        <f t="shared" si="27"/>
        <v>1</v>
      </c>
      <c r="AF112" s="44">
        <f t="shared" si="28"/>
        <v>1241</v>
      </c>
      <c r="AG112" s="1"/>
      <c r="AH112" s="1"/>
      <c r="AI112" s="1"/>
      <c r="AJ112" s="1"/>
      <c r="AK112" s="1"/>
      <c r="AQ112" s="1"/>
    </row>
    <row r="113" spans="1:43">
      <c r="A113" s="3">
        <v>106</v>
      </c>
      <c r="B113" s="29" t="s">
        <v>513</v>
      </c>
      <c r="C113" s="6">
        <v>7501056330552</v>
      </c>
      <c r="D113" s="9">
        <v>84163674</v>
      </c>
      <c r="E113" s="8" t="s">
        <v>62</v>
      </c>
      <c r="F113" s="9" t="s">
        <v>1</v>
      </c>
      <c r="G113" s="10" t="s">
        <v>75</v>
      </c>
      <c r="H113" s="8">
        <v>200</v>
      </c>
      <c r="I113" s="9" t="s">
        <v>3</v>
      </c>
      <c r="J113" s="9">
        <v>24</v>
      </c>
      <c r="K113" s="11">
        <v>75.5</v>
      </c>
      <c r="L113" s="43"/>
      <c r="M113" s="11">
        <v>1812</v>
      </c>
      <c r="N113" s="19">
        <v>3</v>
      </c>
      <c r="O113" s="19">
        <v>32</v>
      </c>
      <c r="P113" s="19">
        <f t="shared" si="23"/>
        <v>29</v>
      </c>
      <c r="Q113" s="61">
        <v>0</v>
      </c>
      <c r="R113" s="35">
        <v>2</v>
      </c>
      <c r="S113" s="35">
        <v>40</v>
      </c>
      <c r="T113" s="35">
        <f t="shared" si="24"/>
        <v>38</v>
      </c>
      <c r="U113" s="61">
        <v>0</v>
      </c>
      <c r="V113" s="35">
        <v>2</v>
      </c>
      <c r="W113" s="35">
        <v>37</v>
      </c>
      <c r="X113" s="35">
        <f t="shared" si="25"/>
        <v>35</v>
      </c>
      <c r="Y113" s="61">
        <v>0</v>
      </c>
      <c r="Z113" s="35">
        <v>8</v>
      </c>
      <c r="AA113" s="35">
        <v>42</v>
      </c>
      <c r="AB113" s="35">
        <f t="shared" si="26"/>
        <v>34</v>
      </c>
      <c r="AC113" s="61">
        <v>0</v>
      </c>
      <c r="AD113" s="61">
        <v>0</v>
      </c>
      <c r="AE113" s="61">
        <f t="shared" si="27"/>
        <v>0</v>
      </c>
      <c r="AF113" s="44">
        <f t="shared" si="28"/>
        <v>0</v>
      </c>
      <c r="AK113" s="1"/>
      <c r="AQ113" s="1"/>
    </row>
    <row r="114" spans="1:43">
      <c r="A114" s="3">
        <v>107</v>
      </c>
      <c r="B114" s="29" t="s">
        <v>513</v>
      </c>
      <c r="C114" s="6">
        <v>7501056332082</v>
      </c>
      <c r="D114" s="9">
        <v>84163675</v>
      </c>
      <c r="E114" s="8" t="s">
        <v>62</v>
      </c>
      <c r="F114" s="9" t="s">
        <v>1</v>
      </c>
      <c r="G114" s="10" t="s">
        <v>77</v>
      </c>
      <c r="H114" s="8">
        <v>200</v>
      </c>
      <c r="I114" s="9" t="s">
        <v>3</v>
      </c>
      <c r="J114" s="9">
        <v>24</v>
      </c>
      <c r="K114" s="11">
        <v>75.583333333333329</v>
      </c>
      <c r="L114" s="43"/>
      <c r="M114" s="11">
        <v>1814</v>
      </c>
      <c r="N114" s="19">
        <v>2</v>
      </c>
      <c r="O114" s="19">
        <v>56</v>
      </c>
      <c r="P114" s="19">
        <f t="shared" si="23"/>
        <v>54</v>
      </c>
      <c r="Q114" s="61">
        <v>0</v>
      </c>
      <c r="R114" s="35">
        <v>2</v>
      </c>
      <c r="S114" s="35">
        <v>37</v>
      </c>
      <c r="T114" s="35">
        <f t="shared" si="24"/>
        <v>35</v>
      </c>
      <c r="U114" s="61">
        <v>0</v>
      </c>
      <c r="V114" s="35"/>
      <c r="W114" s="35"/>
      <c r="X114" s="35">
        <f t="shared" si="25"/>
        <v>0</v>
      </c>
      <c r="Y114" s="61">
        <f>X114/J114</f>
        <v>0</v>
      </c>
      <c r="Z114" s="35">
        <v>8</v>
      </c>
      <c r="AA114" s="35">
        <v>33</v>
      </c>
      <c r="AB114" s="35">
        <f t="shared" si="26"/>
        <v>25</v>
      </c>
      <c r="AC114" s="61">
        <v>0</v>
      </c>
      <c r="AD114" s="61">
        <v>0</v>
      </c>
      <c r="AE114" s="61">
        <f t="shared" si="27"/>
        <v>0</v>
      </c>
      <c r="AF114" s="44">
        <f t="shared" si="28"/>
        <v>0</v>
      </c>
      <c r="AK114" s="1"/>
      <c r="AQ114" s="1"/>
    </row>
    <row r="115" spans="1:43">
      <c r="A115" s="3">
        <v>108</v>
      </c>
      <c r="B115" s="29" t="s">
        <v>513</v>
      </c>
      <c r="C115" s="6">
        <v>7506306215771</v>
      </c>
      <c r="D115" s="9">
        <v>67751819</v>
      </c>
      <c r="E115" s="8" t="s">
        <v>62</v>
      </c>
      <c r="F115" s="9" t="s">
        <v>1</v>
      </c>
      <c r="G115" s="10" t="s">
        <v>334</v>
      </c>
      <c r="H115" s="8">
        <v>200</v>
      </c>
      <c r="I115" s="9" t="s">
        <v>3</v>
      </c>
      <c r="J115" s="9">
        <v>12</v>
      </c>
      <c r="K115" s="11">
        <v>85</v>
      </c>
      <c r="L115" s="43"/>
      <c r="M115" s="11">
        <v>1020</v>
      </c>
      <c r="N115" s="19">
        <v>2</v>
      </c>
      <c r="O115" s="19">
        <v>13</v>
      </c>
      <c r="P115" s="19">
        <f t="shared" si="23"/>
        <v>11</v>
      </c>
      <c r="Q115" s="61">
        <v>0</v>
      </c>
      <c r="R115" s="35">
        <v>1</v>
      </c>
      <c r="S115" s="35">
        <v>20</v>
      </c>
      <c r="T115" s="35">
        <f t="shared" si="24"/>
        <v>19</v>
      </c>
      <c r="U115" s="61">
        <v>0</v>
      </c>
      <c r="V115" s="35"/>
      <c r="W115" s="35"/>
      <c r="X115" s="35">
        <f t="shared" si="25"/>
        <v>0</v>
      </c>
      <c r="Y115" s="61">
        <f>X115/J115</f>
        <v>0</v>
      </c>
      <c r="Z115" s="35">
        <v>2</v>
      </c>
      <c r="AA115" s="35">
        <v>21</v>
      </c>
      <c r="AB115" s="35">
        <f t="shared" si="26"/>
        <v>19</v>
      </c>
      <c r="AC115" s="61">
        <v>0</v>
      </c>
      <c r="AD115" s="61">
        <v>0</v>
      </c>
      <c r="AE115" s="61">
        <f t="shared" si="27"/>
        <v>0</v>
      </c>
      <c r="AF115" s="44">
        <f t="shared" si="28"/>
        <v>0</v>
      </c>
      <c r="AK115" s="1"/>
    </row>
    <row r="116" spans="1:43">
      <c r="A116" s="3">
        <v>109</v>
      </c>
      <c r="B116" s="29" t="s">
        <v>509</v>
      </c>
      <c r="C116" s="6">
        <v>7501056325442</v>
      </c>
      <c r="D116" s="9">
        <v>84163168</v>
      </c>
      <c r="E116" s="8" t="s">
        <v>62</v>
      </c>
      <c r="F116" s="9" t="s">
        <v>1</v>
      </c>
      <c r="G116" s="10" t="s">
        <v>66</v>
      </c>
      <c r="H116" s="8">
        <v>50</v>
      </c>
      <c r="I116" s="9" t="s">
        <v>3</v>
      </c>
      <c r="J116" s="9">
        <v>24</v>
      </c>
      <c r="K116" s="11">
        <v>20.833333333333332</v>
      </c>
      <c r="L116" s="43"/>
      <c r="M116" s="11">
        <v>500</v>
      </c>
      <c r="N116" s="19">
        <v>34</v>
      </c>
      <c r="O116" s="19">
        <v>32</v>
      </c>
      <c r="P116" s="19">
        <f t="shared" si="23"/>
        <v>-2</v>
      </c>
      <c r="Q116" s="61">
        <v>1</v>
      </c>
      <c r="R116" s="35">
        <v>8</v>
      </c>
      <c r="S116" s="35">
        <v>28</v>
      </c>
      <c r="T116" s="35">
        <f t="shared" si="24"/>
        <v>20</v>
      </c>
      <c r="U116" s="61">
        <v>0</v>
      </c>
      <c r="V116" s="35">
        <v>15</v>
      </c>
      <c r="W116" s="35">
        <v>22</v>
      </c>
      <c r="X116" s="35">
        <f t="shared" si="25"/>
        <v>7</v>
      </c>
      <c r="Y116" s="61">
        <v>0</v>
      </c>
      <c r="Z116" s="35">
        <v>42</v>
      </c>
      <c r="AA116" s="35">
        <v>30</v>
      </c>
      <c r="AB116" s="35">
        <f t="shared" si="26"/>
        <v>-12</v>
      </c>
      <c r="AC116" s="61">
        <v>1</v>
      </c>
      <c r="AD116" s="61">
        <v>1</v>
      </c>
      <c r="AE116" s="61">
        <f t="shared" si="27"/>
        <v>3</v>
      </c>
      <c r="AF116" s="44">
        <f t="shared" si="28"/>
        <v>1500</v>
      </c>
      <c r="AK116" s="1"/>
    </row>
    <row r="117" spans="1:43">
      <c r="A117" s="3">
        <v>110</v>
      </c>
      <c r="B117" s="29" t="s">
        <v>509</v>
      </c>
      <c r="C117" s="6">
        <v>7501056326142</v>
      </c>
      <c r="D117" s="9">
        <v>84163164</v>
      </c>
      <c r="E117" s="8" t="s">
        <v>62</v>
      </c>
      <c r="F117" s="9" t="s">
        <v>1</v>
      </c>
      <c r="G117" s="10" t="s">
        <v>67</v>
      </c>
      <c r="H117" s="8">
        <v>100</v>
      </c>
      <c r="I117" s="9" t="s">
        <v>3</v>
      </c>
      <c r="J117" s="9">
        <v>24</v>
      </c>
      <c r="K117" s="11">
        <v>32.666666666666664</v>
      </c>
      <c r="L117" s="43"/>
      <c r="M117" s="11">
        <v>784</v>
      </c>
      <c r="N117" s="19">
        <v>5</v>
      </c>
      <c r="O117" s="19">
        <v>38</v>
      </c>
      <c r="P117" s="19">
        <f t="shared" si="23"/>
        <v>33</v>
      </c>
      <c r="Q117" s="61">
        <v>0</v>
      </c>
      <c r="R117" s="35">
        <v>11</v>
      </c>
      <c r="S117" s="35">
        <v>53</v>
      </c>
      <c r="T117" s="35">
        <f t="shared" si="24"/>
        <v>42</v>
      </c>
      <c r="U117" s="61">
        <v>0</v>
      </c>
      <c r="V117" s="35">
        <v>6</v>
      </c>
      <c r="W117" s="35">
        <v>13</v>
      </c>
      <c r="X117" s="35">
        <f t="shared" si="25"/>
        <v>7</v>
      </c>
      <c r="Y117" s="61">
        <v>0</v>
      </c>
      <c r="Z117" s="35">
        <v>18</v>
      </c>
      <c r="AA117" s="35">
        <v>35</v>
      </c>
      <c r="AB117" s="35">
        <f t="shared" si="26"/>
        <v>17</v>
      </c>
      <c r="AC117" s="61">
        <v>1</v>
      </c>
      <c r="AD117" s="61">
        <v>1</v>
      </c>
      <c r="AE117" s="61">
        <f t="shared" si="27"/>
        <v>2</v>
      </c>
      <c r="AF117" s="44">
        <f t="shared" si="28"/>
        <v>1568</v>
      </c>
      <c r="AG117" s="1"/>
      <c r="AH117" s="1"/>
      <c r="AI117" s="1"/>
      <c r="AJ117" s="1"/>
      <c r="AK117" s="1"/>
    </row>
    <row r="118" spans="1:43">
      <c r="A118" s="3">
        <v>111</v>
      </c>
      <c r="B118" s="29" t="s">
        <v>509</v>
      </c>
      <c r="C118" s="6">
        <v>7501056326166</v>
      </c>
      <c r="D118" s="9">
        <v>84163676</v>
      </c>
      <c r="E118" s="8" t="s">
        <v>62</v>
      </c>
      <c r="F118" s="9" t="s">
        <v>1</v>
      </c>
      <c r="G118" s="10" t="s">
        <v>68</v>
      </c>
      <c r="H118" s="8">
        <v>200</v>
      </c>
      <c r="I118" s="9" t="s">
        <v>3</v>
      </c>
      <c r="J118" s="9">
        <v>24</v>
      </c>
      <c r="K118" s="11">
        <v>46.791666666666664</v>
      </c>
      <c r="L118" s="43"/>
      <c r="M118" s="11">
        <v>1123</v>
      </c>
      <c r="N118" s="19">
        <v>9</v>
      </c>
      <c r="O118" s="19">
        <v>34</v>
      </c>
      <c r="P118" s="19">
        <f t="shared" si="23"/>
        <v>25</v>
      </c>
      <c r="Q118" s="61">
        <v>0</v>
      </c>
      <c r="R118" s="35">
        <v>3</v>
      </c>
      <c r="S118" s="35">
        <v>35</v>
      </c>
      <c r="T118" s="35">
        <f t="shared" si="24"/>
        <v>32</v>
      </c>
      <c r="U118" s="61">
        <v>0</v>
      </c>
      <c r="V118" s="35">
        <v>5</v>
      </c>
      <c r="W118" s="35">
        <v>15</v>
      </c>
      <c r="X118" s="35">
        <f t="shared" si="25"/>
        <v>10</v>
      </c>
      <c r="Y118" s="61">
        <v>0</v>
      </c>
      <c r="Z118" s="35">
        <v>5</v>
      </c>
      <c r="AA118" s="35">
        <v>43</v>
      </c>
      <c r="AB118" s="35">
        <f t="shared" si="26"/>
        <v>38</v>
      </c>
      <c r="AC118" s="61">
        <v>0</v>
      </c>
      <c r="AD118" s="61">
        <v>1</v>
      </c>
      <c r="AE118" s="61">
        <f t="shared" si="27"/>
        <v>1</v>
      </c>
      <c r="AF118" s="44">
        <f t="shared" si="28"/>
        <v>1123</v>
      </c>
      <c r="AK118" s="1"/>
    </row>
    <row r="119" spans="1:43">
      <c r="A119" s="3">
        <v>112</v>
      </c>
      <c r="B119" s="29" t="s">
        <v>509</v>
      </c>
      <c r="C119" s="6">
        <v>7506306215757</v>
      </c>
      <c r="D119" s="9">
        <v>67751817</v>
      </c>
      <c r="E119" s="8" t="s">
        <v>62</v>
      </c>
      <c r="F119" s="9" t="s">
        <v>1</v>
      </c>
      <c r="G119" s="10" t="s">
        <v>333</v>
      </c>
      <c r="H119" s="8">
        <v>200</v>
      </c>
      <c r="I119" s="9" t="s">
        <v>3</v>
      </c>
      <c r="J119" s="9">
        <v>12</v>
      </c>
      <c r="K119" s="11">
        <v>65</v>
      </c>
      <c r="L119" s="43"/>
      <c r="M119" s="11">
        <v>780</v>
      </c>
      <c r="N119" s="19">
        <v>3</v>
      </c>
      <c r="O119" s="19">
        <v>24</v>
      </c>
      <c r="P119" s="19">
        <f t="shared" si="23"/>
        <v>21</v>
      </c>
      <c r="Q119" s="61">
        <v>0</v>
      </c>
      <c r="R119" s="35"/>
      <c r="S119" s="35"/>
      <c r="T119" s="35">
        <f t="shared" si="24"/>
        <v>0</v>
      </c>
      <c r="U119" s="61">
        <v>1</v>
      </c>
      <c r="V119" s="35"/>
      <c r="W119" s="35"/>
      <c r="X119" s="35">
        <f t="shared" si="25"/>
        <v>0</v>
      </c>
      <c r="Y119" s="61">
        <f>X119/J119</f>
        <v>0</v>
      </c>
      <c r="Z119" s="35"/>
      <c r="AA119" s="35"/>
      <c r="AB119" s="35">
        <f t="shared" si="26"/>
        <v>0</v>
      </c>
      <c r="AC119" s="61">
        <v>1</v>
      </c>
      <c r="AD119" s="61">
        <f>R119/J119</f>
        <v>0</v>
      </c>
      <c r="AE119" s="61">
        <f t="shared" si="27"/>
        <v>2</v>
      </c>
      <c r="AF119" s="44">
        <f t="shared" si="28"/>
        <v>1560</v>
      </c>
      <c r="AK119" s="1"/>
    </row>
    <row r="120" spans="1:43">
      <c r="A120" s="3">
        <v>113</v>
      </c>
      <c r="B120" s="29" t="s">
        <v>509</v>
      </c>
      <c r="C120" s="6">
        <v>7501056326173</v>
      </c>
      <c r="D120" s="9">
        <v>84163139</v>
      </c>
      <c r="E120" s="8" t="s">
        <v>62</v>
      </c>
      <c r="F120" s="9" t="s">
        <v>1</v>
      </c>
      <c r="G120" s="7" t="s">
        <v>454</v>
      </c>
      <c r="H120" s="8">
        <v>400</v>
      </c>
      <c r="I120" s="9" t="s">
        <v>3</v>
      </c>
      <c r="J120" s="9">
        <v>12</v>
      </c>
      <c r="K120" s="11">
        <v>68.583333333333329</v>
      </c>
      <c r="L120" s="43"/>
      <c r="M120" s="11">
        <v>823</v>
      </c>
      <c r="N120" s="19">
        <v>5</v>
      </c>
      <c r="O120" s="19">
        <v>22</v>
      </c>
      <c r="P120" s="19">
        <f t="shared" si="23"/>
        <v>17</v>
      </c>
      <c r="Q120" s="61">
        <v>0</v>
      </c>
      <c r="R120" s="35">
        <v>1</v>
      </c>
      <c r="S120" s="35">
        <v>11</v>
      </c>
      <c r="T120" s="35">
        <f t="shared" si="24"/>
        <v>10</v>
      </c>
      <c r="U120" s="61">
        <v>0</v>
      </c>
      <c r="V120" s="35"/>
      <c r="W120" s="35"/>
      <c r="X120" s="35">
        <f t="shared" si="25"/>
        <v>0</v>
      </c>
      <c r="Y120" s="61">
        <f>X120/J120</f>
        <v>0</v>
      </c>
      <c r="Z120" s="35">
        <v>9</v>
      </c>
      <c r="AA120" s="35">
        <v>27</v>
      </c>
      <c r="AB120" s="35">
        <f t="shared" si="26"/>
        <v>18</v>
      </c>
      <c r="AC120" s="61">
        <v>0</v>
      </c>
      <c r="AD120" s="61">
        <v>0</v>
      </c>
      <c r="AE120" s="61">
        <f t="shared" si="27"/>
        <v>0</v>
      </c>
      <c r="AF120" s="44">
        <f t="shared" si="28"/>
        <v>0</v>
      </c>
      <c r="AK120" s="1"/>
    </row>
    <row r="121" spans="1:43">
      <c r="A121" s="3">
        <v>114</v>
      </c>
      <c r="B121" s="29" t="s">
        <v>508</v>
      </c>
      <c r="C121" s="6">
        <v>7501056330385</v>
      </c>
      <c r="D121" s="9">
        <v>67503622</v>
      </c>
      <c r="E121" s="8" t="s">
        <v>62</v>
      </c>
      <c r="F121" s="9" t="s">
        <v>1</v>
      </c>
      <c r="G121" s="10" t="s">
        <v>73</v>
      </c>
      <c r="H121" s="8">
        <v>200</v>
      </c>
      <c r="I121" s="9" t="s">
        <v>45</v>
      </c>
      <c r="J121" s="9">
        <v>12</v>
      </c>
      <c r="K121" s="11">
        <v>49.166666666666664</v>
      </c>
      <c r="L121" s="43"/>
      <c r="M121" s="11">
        <v>590</v>
      </c>
      <c r="N121" s="19">
        <v>2</v>
      </c>
      <c r="O121" s="19">
        <v>19</v>
      </c>
      <c r="P121" s="19">
        <f t="shared" si="23"/>
        <v>17</v>
      </c>
      <c r="Q121" s="61">
        <v>0</v>
      </c>
      <c r="R121" s="35"/>
      <c r="S121" s="35"/>
      <c r="T121" s="35">
        <f t="shared" si="24"/>
        <v>0</v>
      </c>
      <c r="U121" s="61">
        <v>1</v>
      </c>
      <c r="V121" s="35">
        <v>1</v>
      </c>
      <c r="W121" s="35">
        <v>16</v>
      </c>
      <c r="X121" s="35">
        <f t="shared" si="25"/>
        <v>15</v>
      </c>
      <c r="Y121" s="61">
        <v>0</v>
      </c>
      <c r="Z121" s="35">
        <v>3</v>
      </c>
      <c r="AA121" s="35">
        <v>23</v>
      </c>
      <c r="AB121" s="35">
        <f t="shared" si="26"/>
        <v>20</v>
      </c>
      <c r="AC121" s="61">
        <v>0</v>
      </c>
      <c r="AD121" s="61">
        <v>0</v>
      </c>
      <c r="AE121" s="61">
        <f t="shared" si="27"/>
        <v>1</v>
      </c>
      <c r="AF121" s="44">
        <f t="shared" si="28"/>
        <v>590</v>
      </c>
      <c r="AK121" s="1"/>
    </row>
    <row r="122" spans="1:43">
      <c r="A122" s="3">
        <v>115</v>
      </c>
      <c r="B122" s="29" t="s">
        <v>508</v>
      </c>
      <c r="C122" s="6">
        <v>7501056330378</v>
      </c>
      <c r="D122" s="9">
        <v>67503624</v>
      </c>
      <c r="E122" s="8" t="s">
        <v>62</v>
      </c>
      <c r="F122" s="9" t="s">
        <v>1</v>
      </c>
      <c r="G122" s="10" t="s">
        <v>72</v>
      </c>
      <c r="H122" s="8">
        <v>200</v>
      </c>
      <c r="I122" s="9" t="s">
        <v>45</v>
      </c>
      <c r="J122" s="9">
        <v>12</v>
      </c>
      <c r="K122" s="11">
        <v>61.75</v>
      </c>
      <c r="L122" s="43"/>
      <c r="M122" s="11">
        <v>741</v>
      </c>
      <c r="N122" s="19">
        <v>4</v>
      </c>
      <c r="O122" s="19">
        <v>25</v>
      </c>
      <c r="P122" s="19">
        <f t="shared" si="23"/>
        <v>21</v>
      </c>
      <c r="Q122" s="61">
        <v>0</v>
      </c>
      <c r="R122" s="35">
        <v>1</v>
      </c>
      <c r="S122" s="35">
        <v>72</v>
      </c>
      <c r="T122" s="35">
        <f t="shared" si="24"/>
        <v>71</v>
      </c>
      <c r="U122" s="61">
        <v>0</v>
      </c>
      <c r="V122" s="35">
        <v>2</v>
      </c>
      <c r="W122" s="35">
        <v>19</v>
      </c>
      <c r="X122" s="35">
        <f t="shared" si="25"/>
        <v>17</v>
      </c>
      <c r="Y122" s="61">
        <v>0</v>
      </c>
      <c r="Z122" s="35">
        <v>5</v>
      </c>
      <c r="AA122" s="35">
        <v>19</v>
      </c>
      <c r="AB122" s="35">
        <f t="shared" si="26"/>
        <v>14</v>
      </c>
      <c r="AC122" s="61">
        <v>0</v>
      </c>
      <c r="AD122" s="61">
        <v>0</v>
      </c>
      <c r="AE122" s="61">
        <f t="shared" si="27"/>
        <v>0</v>
      </c>
      <c r="AF122" s="44">
        <f t="shared" si="28"/>
        <v>0</v>
      </c>
      <c r="AK122" s="1"/>
    </row>
    <row r="123" spans="1:43">
      <c r="A123" s="3">
        <v>116</v>
      </c>
      <c r="B123" s="29" t="s">
        <v>508</v>
      </c>
      <c r="C123" s="6">
        <v>7501056346270</v>
      </c>
      <c r="D123" s="9">
        <v>67503625</v>
      </c>
      <c r="E123" s="8" t="s">
        <v>62</v>
      </c>
      <c r="F123" s="9" t="s">
        <v>1</v>
      </c>
      <c r="G123" s="10" t="s">
        <v>105</v>
      </c>
      <c r="H123" s="8">
        <v>200</v>
      </c>
      <c r="I123" s="9" t="s">
        <v>45</v>
      </c>
      <c r="J123" s="9">
        <v>12</v>
      </c>
      <c r="K123" s="11">
        <v>61.75</v>
      </c>
      <c r="L123" s="43"/>
      <c r="M123" s="11">
        <v>741</v>
      </c>
      <c r="N123" s="19">
        <v>6</v>
      </c>
      <c r="O123" s="19">
        <v>6</v>
      </c>
      <c r="P123" s="19">
        <f t="shared" si="23"/>
        <v>0</v>
      </c>
      <c r="Q123" s="61">
        <v>1</v>
      </c>
      <c r="R123" s="35">
        <v>5</v>
      </c>
      <c r="S123" s="35">
        <v>20</v>
      </c>
      <c r="T123" s="35">
        <f t="shared" si="24"/>
        <v>15</v>
      </c>
      <c r="U123" s="61">
        <v>0</v>
      </c>
      <c r="V123" s="35">
        <v>2</v>
      </c>
      <c r="W123" s="35">
        <v>13</v>
      </c>
      <c r="X123" s="35">
        <f t="shared" si="25"/>
        <v>11</v>
      </c>
      <c r="Y123" s="61">
        <v>0</v>
      </c>
      <c r="Z123" s="35">
        <v>5</v>
      </c>
      <c r="AA123" s="35">
        <v>20</v>
      </c>
      <c r="AB123" s="35">
        <f t="shared" si="26"/>
        <v>15</v>
      </c>
      <c r="AC123" s="61">
        <v>0</v>
      </c>
      <c r="AD123" s="61">
        <v>0</v>
      </c>
      <c r="AE123" s="61">
        <f t="shared" si="27"/>
        <v>1</v>
      </c>
      <c r="AF123" s="44">
        <f t="shared" si="28"/>
        <v>741</v>
      </c>
      <c r="AK123" s="1"/>
      <c r="AL123" s="1"/>
      <c r="AM123" s="1"/>
    </row>
    <row r="124" spans="1:43">
      <c r="A124" s="3">
        <v>117</v>
      </c>
      <c r="B124" s="29" t="s">
        <v>507</v>
      </c>
      <c r="C124" s="6">
        <v>7501056355586</v>
      </c>
      <c r="D124" s="9">
        <v>67186142</v>
      </c>
      <c r="E124" s="8" t="s">
        <v>62</v>
      </c>
      <c r="F124" s="9" t="s">
        <v>1</v>
      </c>
      <c r="G124" s="10" t="s">
        <v>109</v>
      </c>
      <c r="H124" s="8">
        <v>12</v>
      </c>
      <c r="I124" s="9" t="s">
        <v>3</v>
      </c>
      <c r="J124" s="9">
        <v>16</v>
      </c>
      <c r="K124" s="11">
        <v>22.5625</v>
      </c>
      <c r="L124" s="43"/>
      <c r="M124" s="11">
        <v>361</v>
      </c>
      <c r="N124" s="19">
        <v>9</v>
      </c>
      <c r="O124" s="19">
        <v>63</v>
      </c>
      <c r="P124" s="19">
        <f t="shared" si="23"/>
        <v>54</v>
      </c>
      <c r="Q124" s="61">
        <v>0</v>
      </c>
      <c r="R124" s="35">
        <v>8</v>
      </c>
      <c r="S124" s="35">
        <v>35</v>
      </c>
      <c r="T124" s="35">
        <f t="shared" si="24"/>
        <v>27</v>
      </c>
      <c r="U124" s="61">
        <v>0</v>
      </c>
      <c r="V124" s="35">
        <v>6</v>
      </c>
      <c r="W124" s="35">
        <v>19</v>
      </c>
      <c r="X124" s="35">
        <f t="shared" si="25"/>
        <v>13</v>
      </c>
      <c r="Y124" s="61">
        <v>0</v>
      </c>
      <c r="Z124" s="35">
        <v>3</v>
      </c>
      <c r="AA124" s="35">
        <v>26</v>
      </c>
      <c r="AB124" s="35">
        <f t="shared" si="26"/>
        <v>23</v>
      </c>
      <c r="AC124" s="61">
        <v>0</v>
      </c>
      <c r="AD124" s="61">
        <v>1</v>
      </c>
      <c r="AE124" s="61">
        <f t="shared" si="27"/>
        <v>1</v>
      </c>
      <c r="AF124" s="44">
        <f t="shared" si="28"/>
        <v>361</v>
      </c>
      <c r="AK124" s="1"/>
      <c r="AL124" s="1"/>
      <c r="AM124" s="1"/>
    </row>
    <row r="125" spans="1:43">
      <c r="A125" s="3">
        <v>118</v>
      </c>
      <c r="B125" s="29" t="s">
        <v>507</v>
      </c>
      <c r="C125" s="6">
        <v>7501056359089</v>
      </c>
      <c r="D125" s="9">
        <v>67186145</v>
      </c>
      <c r="E125" s="8" t="s">
        <v>62</v>
      </c>
      <c r="F125" s="9" t="s">
        <v>1</v>
      </c>
      <c r="G125" s="10" t="s">
        <v>110</v>
      </c>
      <c r="H125" s="8">
        <v>12</v>
      </c>
      <c r="I125" s="9" t="s">
        <v>3</v>
      </c>
      <c r="J125" s="9">
        <v>16</v>
      </c>
      <c r="K125" s="11">
        <v>22.5625</v>
      </c>
      <c r="L125" s="43"/>
      <c r="M125" s="11">
        <v>361</v>
      </c>
      <c r="N125" s="19"/>
      <c r="O125" s="19"/>
      <c r="P125" s="19">
        <f t="shared" si="23"/>
        <v>0</v>
      </c>
      <c r="Q125" s="61">
        <f>P125/J125</f>
        <v>0</v>
      </c>
      <c r="R125" s="35">
        <v>5</v>
      </c>
      <c r="S125" s="35">
        <v>23</v>
      </c>
      <c r="T125" s="35">
        <f t="shared" si="24"/>
        <v>18</v>
      </c>
      <c r="U125" s="61">
        <v>0</v>
      </c>
      <c r="V125" s="35">
        <v>6</v>
      </c>
      <c r="W125" s="35">
        <v>26</v>
      </c>
      <c r="X125" s="35">
        <f t="shared" si="25"/>
        <v>20</v>
      </c>
      <c r="Y125" s="61">
        <v>0</v>
      </c>
      <c r="Z125" s="35">
        <v>4</v>
      </c>
      <c r="AA125" s="35">
        <v>14</v>
      </c>
      <c r="AB125" s="35">
        <f t="shared" si="26"/>
        <v>10</v>
      </c>
      <c r="AC125" s="61">
        <v>1</v>
      </c>
      <c r="AD125" s="61">
        <v>1</v>
      </c>
      <c r="AE125" s="61">
        <f t="shared" si="27"/>
        <v>2</v>
      </c>
      <c r="AF125" s="44">
        <f t="shared" si="28"/>
        <v>722</v>
      </c>
      <c r="AK125" s="1"/>
      <c r="AL125" s="1"/>
      <c r="AM125" s="1"/>
    </row>
    <row r="126" spans="1:43">
      <c r="A126" s="3">
        <v>119</v>
      </c>
      <c r="B126" s="29" t="s">
        <v>507</v>
      </c>
      <c r="C126" s="6">
        <v>7501056359096</v>
      </c>
      <c r="D126" s="9">
        <v>67186139</v>
      </c>
      <c r="E126" s="8" t="s">
        <v>62</v>
      </c>
      <c r="F126" s="9" t="s">
        <v>1</v>
      </c>
      <c r="G126" s="10" t="s">
        <v>111</v>
      </c>
      <c r="H126" s="8">
        <v>12</v>
      </c>
      <c r="I126" s="9" t="s">
        <v>3</v>
      </c>
      <c r="J126" s="9">
        <v>16</v>
      </c>
      <c r="K126" s="11">
        <v>22.5625</v>
      </c>
      <c r="L126" s="43"/>
      <c r="M126" s="11">
        <v>361</v>
      </c>
      <c r="N126" s="19">
        <v>3</v>
      </c>
      <c r="O126" s="19">
        <v>28</v>
      </c>
      <c r="P126" s="19">
        <f t="shared" si="23"/>
        <v>25</v>
      </c>
      <c r="Q126" s="61">
        <v>0</v>
      </c>
      <c r="R126" s="35">
        <v>2</v>
      </c>
      <c r="S126" s="35">
        <v>28</v>
      </c>
      <c r="T126" s="35">
        <f t="shared" si="24"/>
        <v>26</v>
      </c>
      <c r="U126" s="61">
        <v>0</v>
      </c>
      <c r="V126" s="35">
        <v>3</v>
      </c>
      <c r="W126" s="35">
        <v>19</v>
      </c>
      <c r="X126" s="35">
        <f t="shared" si="25"/>
        <v>16</v>
      </c>
      <c r="Y126" s="61">
        <v>0</v>
      </c>
      <c r="Z126" s="35">
        <v>5</v>
      </c>
      <c r="AA126" s="35">
        <v>11</v>
      </c>
      <c r="AB126" s="35">
        <f t="shared" si="26"/>
        <v>6</v>
      </c>
      <c r="AC126" s="61">
        <v>1</v>
      </c>
      <c r="AD126" s="61">
        <v>1</v>
      </c>
      <c r="AE126" s="61">
        <f t="shared" si="27"/>
        <v>2</v>
      </c>
      <c r="AF126" s="44">
        <f t="shared" si="28"/>
        <v>722</v>
      </c>
      <c r="AK126" s="1"/>
      <c r="AL126" s="1"/>
      <c r="AM126" s="1"/>
    </row>
    <row r="127" spans="1:43">
      <c r="A127" s="3">
        <v>120</v>
      </c>
      <c r="B127" s="29" t="s">
        <v>507</v>
      </c>
      <c r="C127" s="6">
        <v>7501056359119</v>
      </c>
      <c r="D127" s="9">
        <v>67186141</v>
      </c>
      <c r="E127" s="8" t="s">
        <v>62</v>
      </c>
      <c r="F127" s="9" t="s">
        <v>1</v>
      </c>
      <c r="G127" s="10" t="s">
        <v>112</v>
      </c>
      <c r="H127" s="8">
        <v>12</v>
      </c>
      <c r="I127" s="9" t="s">
        <v>3</v>
      </c>
      <c r="J127" s="9">
        <v>16</v>
      </c>
      <c r="K127" s="11">
        <v>22.5625</v>
      </c>
      <c r="L127" s="43"/>
      <c r="M127" s="11">
        <v>361</v>
      </c>
      <c r="N127" s="19">
        <v>14</v>
      </c>
      <c r="O127" s="19">
        <v>13</v>
      </c>
      <c r="P127" s="19">
        <f t="shared" si="23"/>
        <v>-1</v>
      </c>
      <c r="Q127" s="61">
        <v>1</v>
      </c>
      <c r="R127" s="35">
        <v>4</v>
      </c>
      <c r="S127" s="35">
        <v>25</v>
      </c>
      <c r="T127" s="35">
        <f t="shared" si="24"/>
        <v>21</v>
      </c>
      <c r="U127" s="61">
        <v>0</v>
      </c>
      <c r="V127" s="35">
        <v>9</v>
      </c>
      <c r="W127" s="35">
        <v>19</v>
      </c>
      <c r="X127" s="35">
        <f t="shared" si="25"/>
        <v>10</v>
      </c>
      <c r="Y127" s="61">
        <v>0</v>
      </c>
      <c r="Z127" s="35">
        <v>4</v>
      </c>
      <c r="AA127" s="35">
        <v>20</v>
      </c>
      <c r="AB127" s="35">
        <f t="shared" si="26"/>
        <v>16</v>
      </c>
      <c r="AC127" s="61">
        <v>1</v>
      </c>
      <c r="AD127" s="61">
        <v>1</v>
      </c>
      <c r="AE127" s="61">
        <f t="shared" si="27"/>
        <v>3</v>
      </c>
      <c r="AF127" s="44">
        <f t="shared" si="28"/>
        <v>1083</v>
      </c>
      <c r="AK127" s="1"/>
      <c r="AL127" s="1"/>
      <c r="AM127" s="1"/>
    </row>
    <row r="128" spans="1:43" s="1" customFormat="1">
      <c r="A128" s="3">
        <v>121</v>
      </c>
      <c r="B128" s="29" t="s">
        <v>507</v>
      </c>
      <c r="C128" s="6">
        <v>7501056359232</v>
      </c>
      <c r="D128" s="9">
        <v>67186136</v>
      </c>
      <c r="E128" s="8" t="s">
        <v>62</v>
      </c>
      <c r="F128" s="9" t="s">
        <v>1</v>
      </c>
      <c r="G128" s="10" t="s">
        <v>113</v>
      </c>
      <c r="H128" s="8">
        <v>12</v>
      </c>
      <c r="I128" s="9" t="s">
        <v>3</v>
      </c>
      <c r="J128" s="9">
        <v>16</v>
      </c>
      <c r="K128" s="11">
        <v>22.5625</v>
      </c>
      <c r="L128" s="43"/>
      <c r="M128" s="11">
        <v>361</v>
      </c>
      <c r="N128" s="19">
        <v>2</v>
      </c>
      <c r="O128" s="19">
        <v>31</v>
      </c>
      <c r="P128" s="19">
        <f t="shared" si="23"/>
        <v>29</v>
      </c>
      <c r="Q128" s="61">
        <v>0</v>
      </c>
      <c r="R128" s="35">
        <v>6</v>
      </c>
      <c r="S128" s="35">
        <v>22</v>
      </c>
      <c r="T128" s="35">
        <f t="shared" si="24"/>
        <v>16</v>
      </c>
      <c r="U128" s="61">
        <v>0</v>
      </c>
      <c r="V128" s="35">
        <v>3</v>
      </c>
      <c r="W128" s="35">
        <v>20</v>
      </c>
      <c r="X128" s="35">
        <f t="shared" si="25"/>
        <v>17</v>
      </c>
      <c r="Y128" s="61">
        <v>0</v>
      </c>
      <c r="Z128" s="35">
        <v>4</v>
      </c>
      <c r="AA128" s="35">
        <v>16</v>
      </c>
      <c r="AB128" s="35">
        <f t="shared" si="26"/>
        <v>12</v>
      </c>
      <c r="AC128" s="61">
        <v>1</v>
      </c>
      <c r="AD128" s="61">
        <v>1</v>
      </c>
      <c r="AE128" s="61">
        <f t="shared" si="27"/>
        <v>2</v>
      </c>
      <c r="AF128" s="44">
        <f t="shared" si="28"/>
        <v>722</v>
      </c>
      <c r="AG128" s="15"/>
      <c r="AH128" s="15"/>
      <c r="AI128" s="15"/>
      <c r="AJ128" s="15"/>
      <c r="AL128" s="15"/>
      <c r="AM128" s="15"/>
      <c r="AN128" s="15"/>
      <c r="AO128" s="15"/>
      <c r="AP128" s="15"/>
    </row>
    <row r="129" spans="1:42">
      <c r="A129" s="3">
        <v>122</v>
      </c>
      <c r="B129" s="29" t="s">
        <v>507</v>
      </c>
      <c r="C129" s="6">
        <v>7501056359249</v>
      </c>
      <c r="D129" s="9">
        <v>67186138</v>
      </c>
      <c r="E129" s="8" t="s">
        <v>62</v>
      </c>
      <c r="F129" s="9" t="s">
        <v>1</v>
      </c>
      <c r="G129" s="10" t="s">
        <v>114</v>
      </c>
      <c r="H129" s="8">
        <v>12</v>
      </c>
      <c r="I129" s="9" t="s">
        <v>3</v>
      </c>
      <c r="J129" s="9">
        <v>16</v>
      </c>
      <c r="K129" s="11">
        <v>22.5625</v>
      </c>
      <c r="L129" s="43"/>
      <c r="M129" s="11">
        <v>361</v>
      </c>
      <c r="N129" s="19">
        <v>4</v>
      </c>
      <c r="O129" s="19">
        <v>22</v>
      </c>
      <c r="P129" s="19">
        <f t="shared" si="23"/>
        <v>18</v>
      </c>
      <c r="Q129" s="61">
        <v>0</v>
      </c>
      <c r="R129" s="35">
        <v>6</v>
      </c>
      <c r="S129" s="35">
        <v>21</v>
      </c>
      <c r="T129" s="35">
        <f t="shared" si="24"/>
        <v>15</v>
      </c>
      <c r="U129" s="61">
        <v>0</v>
      </c>
      <c r="V129" s="35">
        <v>6</v>
      </c>
      <c r="W129" s="35">
        <v>9</v>
      </c>
      <c r="X129" s="35">
        <f t="shared" si="25"/>
        <v>3</v>
      </c>
      <c r="Y129" s="61">
        <v>1</v>
      </c>
      <c r="Z129" s="35">
        <v>1</v>
      </c>
      <c r="AA129" s="35">
        <v>27</v>
      </c>
      <c r="AB129" s="35">
        <f t="shared" si="26"/>
        <v>26</v>
      </c>
      <c r="AC129" s="61">
        <v>0</v>
      </c>
      <c r="AD129" s="61">
        <v>1</v>
      </c>
      <c r="AE129" s="61">
        <f t="shared" si="27"/>
        <v>2</v>
      </c>
      <c r="AF129" s="44">
        <f t="shared" si="28"/>
        <v>722</v>
      </c>
      <c r="AL129" s="1"/>
      <c r="AM129" s="1"/>
    </row>
    <row r="130" spans="1:42">
      <c r="A130" s="3">
        <v>123</v>
      </c>
      <c r="B130" s="29" t="s">
        <v>507</v>
      </c>
      <c r="C130" s="6">
        <v>7506306204270</v>
      </c>
      <c r="D130" s="9">
        <v>67185579</v>
      </c>
      <c r="E130" s="8" t="s">
        <v>62</v>
      </c>
      <c r="F130" s="9" t="s">
        <v>1</v>
      </c>
      <c r="G130" s="10" t="s">
        <v>241</v>
      </c>
      <c r="H130" s="8">
        <v>12</v>
      </c>
      <c r="I130" s="9" t="s">
        <v>3</v>
      </c>
      <c r="J130" s="9">
        <v>16</v>
      </c>
      <c r="K130" s="11">
        <v>22.5625</v>
      </c>
      <c r="L130" s="43"/>
      <c r="M130" s="11">
        <v>361</v>
      </c>
      <c r="N130" s="19">
        <v>5</v>
      </c>
      <c r="O130" s="19">
        <v>43</v>
      </c>
      <c r="P130" s="19">
        <f t="shared" si="23"/>
        <v>38</v>
      </c>
      <c r="Q130" s="61">
        <v>0</v>
      </c>
      <c r="R130" s="35">
        <v>7</v>
      </c>
      <c r="S130" s="35">
        <v>17</v>
      </c>
      <c r="T130" s="35">
        <f t="shared" si="24"/>
        <v>10</v>
      </c>
      <c r="U130" s="61">
        <v>0</v>
      </c>
      <c r="V130" s="35">
        <v>2</v>
      </c>
      <c r="W130" s="35">
        <v>24</v>
      </c>
      <c r="X130" s="35">
        <f t="shared" si="25"/>
        <v>22</v>
      </c>
      <c r="Y130" s="61">
        <v>0</v>
      </c>
      <c r="Z130" s="35">
        <v>6</v>
      </c>
      <c r="AA130" s="35">
        <v>21</v>
      </c>
      <c r="AB130" s="35">
        <f t="shared" si="26"/>
        <v>15</v>
      </c>
      <c r="AC130" s="61">
        <v>1</v>
      </c>
      <c r="AD130" s="61">
        <v>1</v>
      </c>
      <c r="AE130" s="61">
        <f t="shared" si="27"/>
        <v>2</v>
      </c>
      <c r="AF130" s="44">
        <f t="shared" si="28"/>
        <v>722</v>
      </c>
      <c r="AL130" s="1"/>
      <c r="AM130" s="1"/>
      <c r="AP130" s="4"/>
    </row>
    <row r="131" spans="1:42">
      <c r="A131" s="3">
        <v>124</v>
      </c>
      <c r="B131" s="29" t="s">
        <v>507</v>
      </c>
      <c r="C131" s="6">
        <v>7506306204287</v>
      </c>
      <c r="D131" s="9">
        <v>67185580</v>
      </c>
      <c r="E131" s="8" t="s">
        <v>62</v>
      </c>
      <c r="F131" s="9" t="s">
        <v>1</v>
      </c>
      <c r="G131" s="10" t="s">
        <v>242</v>
      </c>
      <c r="H131" s="8">
        <v>12</v>
      </c>
      <c r="I131" s="9" t="s">
        <v>3</v>
      </c>
      <c r="J131" s="9">
        <v>16</v>
      </c>
      <c r="K131" s="11">
        <v>22.5625</v>
      </c>
      <c r="L131" s="43"/>
      <c r="M131" s="11">
        <f>J131*K131</f>
        <v>361</v>
      </c>
      <c r="N131" s="19"/>
      <c r="O131" s="19"/>
      <c r="P131" s="19">
        <f t="shared" si="23"/>
        <v>0</v>
      </c>
      <c r="Q131" s="61">
        <f>P131/J131</f>
        <v>0</v>
      </c>
      <c r="R131" s="35">
        <v>1</v>
      </c>
      <c r="S131" s="35">
        <v>25</v>
      </c>
      <c r="T131" s="35">
        <f t="shared" si="24"/>
        <v>24</v>
      </c>
      <c r="U131" s="61">
        <v>0</v>
      </c>
      <c r="V131" s="35">
        <v>2</v>
      </c>
      <c r="W131" s="35">
        <v>27</v>
      </c>
      <c r="X131" s="35">
        <f t="shared" si="25"/>
        <v>25</v>
      </c>
      <c r="Y131" s="61">
        <v>0</v>
      </c>
      <c r="Z131" s="35">
        <v>4</v>
      </c>
      <c r="AA131" s="35">
        <v>20</v>
      </c>
      <c r="AB131" s="35">
        <f t="shared" si="26"/>
        <v>16</v>
      </c>
      <c r="AC131" s="61">
        <v>1</v>
      </c>
      <c r="AD131" s="61">
        <v>1</v>
      </c>
      <c r="AE131" s="61">
        <f t="shared" si="27"/>
        <v>2</v>
      </c>
      <c r="AF131" s="44">
        <f t="shared" si="28"/>
        <v>722</v>
      </c>
      <c r="AK131" s="4"/>
    </row>
    <row r="132" spans="1:42">
      <c r="A132" s="3">
        <v>125</v>
      </c>
      <c r="B132" s="29" t="s">
        <v>507</v>
      </c>
      <c r="C132" s="6">
        <v>7506306204294</v>
      </c>
      <c r="D132" s="9">
        <v>67185582</v>
      </c>
      <c r="E132" s="8" t="s">
        <v>62</v>
      </c>
      <c r="F132" s="9" t="s">
        <v>1</v>
      </c>
      <c r="G132" s="10" t="s">
        <v>243</v>
      </c>
      <c r="H132" s="8">
        <v>12</v>
      </c>
      <c r="I132" s="9" t="s">
        <v>3</v>
      </c>
      <c r="J132" s="9">
        <v>16</v>
      </c>
      <c r="K132" s="11">
        <v>22.5625</v>
      </c>
      <c r="L132" s="43"/>
      <c r="M132" s="11">
        <f>J132*K132</f>
        <v>361</v>
      </c>
      <c r="N132" s="19">
        <v>2</v>
      </c>
      <c r="O132" s="19">
        <v>25</v>
      </c>
      <c r="P132" s="19">
        <f t="shared" si="23"/>
        <v>23</v>
      </c>
      <c r="Q132" s="63">
        <v>0</v>
      </c>
      <c r="R132" s="35"/>
      <c r="S132" s="35"/>
      <c r="T132" s="35">
        <f t="shared" si="24"/>
        <v>0</v>
      </c>
      <c r="U132" s="63">
        <v>1</v>
      </c>
      <c r="V132" s="35">
        <v>1</v>
      </c>
      <c r="W132" s="35">
        <v>24</v>
      </c>
      <c r="X132" s="35">
        <f t="shared" si="25"/>
        <v>23</v>
      </c>
      <c r="Y132" s="63">
        <v>0</v>
      </c>
      <c r="Z132" s="35"/>
      <c r="AA132" s="35"/>
      <c r="AB132" s="35">
        <f t="shared" si="26"/>
        <v>0</v>
      </c>
      <c r="AC132" s="63">
        <v>1</v>
      </c>
      <c r="AD132" s="63">
        <v>1</v>
      </c>
      <c r="AE132" s="63">
        <f t="shared" si="27"/>
        <v>3</v>
      </c>
      <c r="AF132" s="44">
        <f t="shared" si="28"/>
        <v>1083</v>
      </c>
      <c r="AK132" s="1"/>
      <c r="AN132" s="1"/>
      <c r="AO132" s="1"/>
      <c r="AP132" s="1"/>
    </row>
    <row r="133" spans="1:42">
      <c r="A133" s="3">
        <v>126</v>
      </c>
      <c r="B133" s="29" t="s">
        <v>507</v>
      </c>
      <c r="C133" s="38" t="str">
        <f>"7501056355593"</f>
        <v>7501056355593</v>
      </c>
      <c r="D133" s="7">
        <v>67186135</v>
      </c>
      <c r="E133" s="8" t="s">
        <v>62</v>
      </c>
      <c r="F133" s="9"/>
      <c r="G133" s="10" t="s">
        <v>527</v>
      </c>
      <c r="H133" s="8">
        <v>12</v>
      </c>
      <c r="I133" s="9" t="s">
        <v>3</v>
      </c>
      <c r="J133" s="9">
        <v>16</v>
      </c>
      <c r="K133" s="11">
        <v>22.5625</v>
      </c>
      <c r="L133" s="43"/>
      <c r="M133" s="11">
        <f>J133*K133</f>
        <v>361</v>
      </c>
      <c r="N133" s="19"/>
      <c r="O133" s="19"/>
      <c r="P133" s="19">
        <f t="shared" si="23"/>
        <v>0</v>
      </c>
      <c r="Q133" s="61">
        <v>3</v>
      </c>
      <c r="R133" s="35"/>
      <c r="S133" s="35"/>
      <c r="T133" s="35">
        <f t="shared" si="24"/>
        <v>0</v>
      </c>
      <c r="U133" s="61">
        <v>1</v>
      </c>
      <c r="V133" s="35"/>
      <c r="W133" s="35"/>
      <c r="X133" s="35">
        <f t="shared" si="25"/>
        <v>0</v>
      </c>
      <c r="Y133" s="61">
        <f>X133/J133</f>
        <v>0</v>
      </c>
      <c r="Z133" s="35">
        <v>14</v>
      </c>
      <c r="AA133" s="35">
        <v>5</v>
      </c>
      <c r="AB133" s="35">
        <f t="shared" si="26"/>
        <v>-9</v>
      </c>
      <c r="AC133" s="61">
        <v>1</v>
      </c>
      <c r="AD133" s="61">
        <f>R133/J133</f>
        <v>0</v>
      </c>
      <c r="AE133" s="61">
        <f t="shared" si="27"/>
        <v>5</v>
      </c>
      <c r="AF133" s="44">
        <f t="shared" si="28"/>
        <v>1805</v>
      </c>
      <c r="AK133" s="1"/>
    </row>
    <row r="134" spans="1:42">
      <c r="A134" s="3">
        <v>127</v>
      </c>
      <c r="B134" s="29" t="s">
        <v>507</v>
      </c>
      <c r="C134" s="38" t="str">
        <f>"7501056359102"</f>
        <v>7501056359102</v>
      </c>
      <c r="D134" s="9"/>
      <c r="E134" s="8" t="s">
        <v>62</v>
      </c>
      <c r="F134" s="9"/>
      <c r="G134" s="10" t="s">
        <v>528</v>
      </c>
      <c r="H134" s="8">
        <v>12</v>
      </c>
      <c r="I134" s="9" t="s">
        <v>3</v>
      </c>
      <c r="J134" s="9">
        <v>16</v>
      </c>
      <c r="K134" s="11">
        <v>22.5625</v>
      </c>
      <c r="L134" s="43"/>
      <c r="M134" s="11">
        <f>J134*K134</f>
        <v>361</v>
      </c>
      <c r="N134" s="19">
        <v>2</v>
      </c>
      <c r="O134" s="19">
        <v>22</v>
      </c>
      <c r="P134" s="19">
        <f t="shared" si="23"/>
        <v>20</v>
      </c>
      <c r="Q134" s="61">
        <v>0</v>
      </c>
      <c r="R134" s="35">
        <v>2</v>
      </c>
      <c r="S134" s="35">
        <v>9</v>
      </c>
      <c r="T134" s="35">
        <f t="shared" si="24"/>
        <v>7</v>
      </c>
      <c r="U134" s="61">
        <v>0</v>
      </c>
      <c r="V134" s="35">
        <v>4</v>
      </c>
      <c r="W134" s="35">
        <v>7</v>
      </c>
      <c r="X134" s="35">
        <f t="shared" si="25"/>
        <v>3</v>
      </c>
      <c r="Y134" s="61">
        <v>1</v>
      </c>
      <c r="Z134" s="35">
        <v>4</v>
      </c>
      <c r="AA134" s="35">
        <v>10</v>
      </c>
      <c r="AB134" s="35">
        <f t="shared" si="26"/>
        <v>6</v>
      </c>
      <c r="AC134" s="61">
        <v>1</v>
      </c>
      <c r="AD134" s="61">
        <f>R134/J134</f>
        <v>0.125</v>
      </c>
      <c r="AE134" s="61">
        <f t="shared" si="27"/>
        <v>2.125</v>
      </c>
      <c r="AF134" s="44">
        <f t="shared" si="28"/>
        <v>767.125</v>
      </c>
      <c r="AK134" s="2"/>
      <c r="AN134" s="1"/>
      <c r="AO134" s="1"/>
      <c r="AP134" s="1"/>
    </row>
    <row r="135" spans="1:42" ht="15.75">
      <c r="A135" s="3">
        <v>128</v>
      </c>
      <c r="B135" s="29"/>
      <c r="C135" s="58" t="s">
        <v>494</v>
      </c>
      <c r="D135" s="23"/>
      <c r="E135" s="23"/>
      <c r="F135" s="23"/>
      <c r="G135" s="24"/>
      <c r="H135" s="23"/>
      <c r="I135" s="23"/>
      <c r="J135" s="34" t="s">
        <v>520</v>
      </c>
      <c r="K135" s="34" t="s">
        <v>520</v>
      </c>
      <c r="L135" s="43"/>
      <c r="M135" s="34" t="s">
        <v>520</v>
      </c>
      <c r="N135" s="34"/>
      <c r="O135" s="34"/>
      <c r="P135" s="34"/>
      <c r="Q135" s="61"/>
      <c r="R135" s="35"/>
      <c r="S135" s="35"/>
      <c r="T135" s="35"/>
      <c r="U135" s="61"/>
      <c r="V135" s="35"/>
      <c r="W135" s="35"/>
      <c r="X135" s="35"/>
      <c r="Y135" s="61"/>
      <c r="Z135" s="35"/>
      <c r="AA135" s="35"/>
      <c r="AB135" s="35"/>
      <c r="AC135" s="61"/>
      <c r="AD135" s="61" t="s">
        <v>520</v>
      </c>
      <c r="AE135" s="61"/>
      <c r="AF135" s="44" t="s">
        <v>520</v>
      </c>
      <c r="AK135" s="1"/>
      <c r="AN135" s="1"/>
      <c r="AO135" s="1"/>
      <c r="AP135" s="1"/>
    </row>
    <row r="136" spans="1:42">
      <c r="A136" s="3">
        <v>129</v>
      </c>
      <c r="B136" s="29" t="s">
        <v>514</v>
      </c>
      <c r="C136" s="6">
        <v>7791293038650</v>
      </c>
      <c r="D136" s="9">
        <v>67838708</v>
      </c>
      <c r="E136" s="8" t="s">
        <v>0</v>
      </c>
      <c r="F136" s="9" t="s">
        <v>1</v>
      </c>
      <c r="G136" s="10" t="s">
        <v>544</v>
      </c>
      <c r="H136" s="8">
        <v>55</v>
      </c>
      <c r="I136" s="9" t="s">
        <v>45</v>
      </c>
      <c r="J136" s="9">
        <v>12</v>
      </c>
      <c r="K136" s="11">
        <v>18.829999999999998</v>
      </c>
      <c r="L136" s="43"/>
      <c r="M136" s="11">
        <f>K136*12</f>
        <v>225.95999999999998</v>
      </c>
      <c r="N136" s="19">
        <v>20</v>
      </c>
      <c r="O136" s="19">
        <v>4</v>
      </c>
      <c r="P136" s="19">
        <f t="shared" ref="P136:P174" si="29">O136-N136</f>
        <v>-16</v>
      </c>
      <c r="Q136" s="61">
        <v>3</v>
      </c>
      <c r="R136" s="35">
        <v>8</v>
      </c>
      <c r="S136" s="35">
        <v>22</v>
      </c>
      <c r="T136" s="35">
        <f t="shared" ref="T136:T174" si="30">S136-R136</f>
        <v>14</v>
      </c>
      <c r="U136" s="61">
        <v>2</v>
      </c>
      <c r="V136" s="35">
        <v>15</v>
      </c>
      <c r="W136" s="35">
        <v>0</v>
      </c>
      <c r="X136" s="35">
        <f t="shared" ref="X136:X174" si="31">W136-V136</f>
        <v>-15</v>
      </c>
      <c r="Y136" s="61">
        <v>1</v>
      </c>
      <c r="Z136" s="35">
        <v>4</v>
      </c>
      <c r="AA136" s="35">
        <v>21</v>
      </c>
      <c r="AB136" s="35">
        <f t="shared" ref="AB136:AB174" si="32">AA136-Z136</f>
        <v>17</v>
      </c>
      <c r="AC136" s="61">
        <v>2</v>
      </c>
      <c r="AD136" s="61">
        <v>2</v>
      </c>
      <c r="AE136" s="61">
        <f t="shared" ref="AE136:AE199" si="33">Q136+U136+Y136+AC136+AD136</f>
        <v>10</v>
      </c>
      <c r="AF136" s="44">
        <f t="shared" ref="AF136:AF199" si="34">AE136*M136</f>
        <v>2259.6</v>
      </c>
      <c r="AK136" s="2"/>
      <c r="AN136" s="1"/>
      <c r="AO136" s="1"/>
      <c r="AP136" s="1"/>
    </row>
    <row r="137" spans="1:42">
      <c r="A137" s="3">
        <v>130</v>
      </c>
      <c r="B137" s="29" t="s">
        <v>515</v>
      </c>
      <c r="C137" s="6">
        <v>7791293038667</v>
      </c>
      <c r="D137" s="9">
        <v>67838707</v>
      </c>
      <c r="E137" s="8" t="s">
        <v>0</v>
      </c>
      <c r="F137" s="9" t="s">
        <v>1</v>
      </c>
      <c r="G137" s="10" t="s">
        <v>545</v>
      </c>
      <c r="H137" s="8">
        <v>55</v>
      </c>
      <c r="I137" s="9" t="s">
        <v>45</v>
      </c>
      <c r="J137" s="9">
        <v>12</v>
      </c>
      <c r="K137" s="11">
        <v>18.829999999999998</v>
      </c>
      <c r="L137" s="43"/>
      <c r="M137" s="11">
        <f>K137*12</f>
        <v>225.95999999999998</v>
      </c>
      <c r="N137" s="19">
        <v>20</v>
      </c>
      <c r="O137" s="19">
        <v>4</v>
      </c>
      <c r="P137" s="19">
        <f t="shared" si="29"/>
        <v>-16</v>
      </c>
      <c r="Q137" s="61">
        <v>3</v>
      </c>
      <c r="R137" s="35">
        <v>8</v>
      </c>
      <c r="S137" s="35">
        <v>22</v>
      </c>
      <c r="T137" s="35">
        <f t="shared" si="30"/>
        <v>14</v>
      </c>
      <c r="U137" s="61">
        <v>2</v>
      </c>
      <c r="V137" s="35">
        <v>15</v>
      </c>
      <c r="W137" s="35">
        <v>0</v>
      </c>
      <c r="X137" s="35">
        <f t="shared" si="31"/>
        <v>-15</v>
      </c>
      <c r="Y137" s="61">
        <v>1</v>
      </c>
      <c r="Z137" s="35">
        <v>4</v>
      </c>
      <c r="AA137" s="35">
        <v>21</v>
      </c>
      <c r="AB137" s="35">
        <f t="shared" si="32"/>
        <v>17</v>
      </c>
      <c r="AC137" s="61">
        <v>2</v>
      </c>
      <c r="AD137" s="61">
        <v>2</v>
      </c>
      <c r="AE137" s="61">
        <f t="shared" si="33"/>
        <v>10</v>
      </c>
      <c r="AF137" s="44">
        <f t="shared" si="34"/>
        <v>2259.6</v>
      </c>
      <c r="AK137" s="2"/>
      <c r="AN137" s="1"/>
      <c r="AO137" s="1"/>
      <c r="AP137" s="1"/>
    </row>
    <row r="138" spans="1:42">
      <c r="A138" s="3">
        <v>131</v>
      </c>
      <c r="B138" s="29" t="s">
        <v>514</v>
      </c>
      <c r="C138" s="6">
        <v>78924345</v>
      </c>
      <c r="D138" s="9">
        <v>67622624</v>
      </c>
      <c r="E138" s="8" t="s">
        <v>0</v>
      </c>
      <c r="F138" s="9" t="s">
        <v>1</v>
      </c>
      <c r="G138" s="10" t="s">
        <v>55</v>
      </c>
      <c r="H138" s="8">
        <v>53</v>
      </c>
      <c r="I138" s="9" t="s">
        <v>3</v>
      </c>
      <c r="J138" s="9">
        <v>12</v>
      </c>
      <c r="K138" s="11">
        <v>20.166666666666668</v>
      </c>
      <c r="L138" s="43"/>
      <c r="M138" s="11">
        <v>242</v>
      </c>
      <c r="N138" s="19">
        <v>20</v>
      </c>
      <c r="O138" s="19">
        <v>4</v>
      </c>
      <c r="P138" s="19">
        <f t="shared" si="29"/>
        <v>-16</v>
      </c>
      <c r="Q138" s="61">
        <v>2</v>
      </c>
      <c r="R138" s="35">
        <v>8</v>
      </c>
      <c r="S138" s="35">
        <v>22</v>
      </c>
      <c r="T138" s="35">
        <f t="shared" si="30"/>
        <v>14</v>
      </c>
      <c r="U138" s="61">
        <v>0</v>
      </c>
      <c r="V138" s="35">
        <v>15</v>
      </c>
      <c r="W138" s="35">
        <v>0</v>
      </c>
      <c r="X138" s="35">
        <f t="shared" si="31"/>
        <v>-15</v>
      </c>
      <c r="Y138" s="61">
        <v>2</v>
      </c>
      <c r="Z138" s="35">
        <v>4</v>
      </c>
      <c r="AA138" s="35">
        <v>21</v>
      </c>
      <c r="AB138" s="35">
        <f t="shared" si="32"/>
        <v>17</v>
      </c>
      <c r="AC138" s="61">
        <v>0</v>
      </c>
      <c r="AD138" s="61">
        <v>1</v>
      </c>
      <c r="AE138" s="61">
        <f t="shared" si="33"/>
        <v>5</v>
      </c>
      <c r="AF138" s="44">
        <f t="shared" si="34"/>
        <v>1210</v>
      </c>
      <c r="AK138" s="1"/>
      <c r="AN138" s="1"/>
      <c r="AO138" s="1"/>
      <c r="AP138" s="1"/>
    </row>
    <row r="139" spans="1:42">
      <c r="A139" s="3">
        <v>132</v>
      </c>
      <c r="B139" s="29" t="s">
        <v>514</v>
      </c>
      <c r="C139" s="6">
        <v>78926523</v>
      </c>
      <c r="D139" s="9">
        <v>84150754</v>
      </c>
      <c r="E139" s="8" t="s">
        <v>0</v>
      </c>
      <c r="F139" s="9" t="s">
        <v>1</v>
      </c>
      <c r="G139" s="10" t="s">
        <v>57</v>
      </c>
      <c r="H139" s="8">
        <v>53</v>
      </c>
      <c r="I139" s="9" t="s">
        <v>3</v>
      </c>
      <c r="J139" s="9">
        <v>12</v>
      </c>
      <c r="K139" s="11">
        <v>20.166666666666668</v>
      </c>
      <c r="L139" s="43"/>
      <c r="M139" s="11">
        <v>242</v>
      </c>
      <c r="N139" s="19">
        <v>30</v>
      </c>
      <c r="O139" s="19">
        <v>54</v>
      </c>
      <c r="P139" s="19">
        <f t="shared" si="29"/>
        <v>24</v>
      </c>
      <c r="Q139" s="61">
        <v>0</v>
      </c>
      <c r="R139" s="35">
        <v>41</v>
      </c>
      <c r="S139" s="35">
        <v>51</v>
      </c>
      <c r="T139" s="35">
        <f t="shared" si="30"/>
        <v>10</v>
      </c>
      <c r="U139" s="61">
        <v>0</v>
      </c>
      <c r="V139" s="35">
        <v>28</v>
      </c>
      <c r="W139" s="35">
        <v>35</v>
      </c>
      <c r="X139" s="35">
        <f t="shared" si="31"/>
        <v>7</v>
      </c>
      <c r="Y139" s="61">
        <v>0</v>
      </c>
      <c r="Z139" s="35">
        <v>10</v>
      </c>
      <c r="AA139" s="35">
        <v>74</v>
      </c>
      <c r="AB139" s="35">
        <f t="shared" si="32"/>
        <v>64</v>
      </c>
      <c r="AC139" s="61">
        <v>0</v>
      </c>
      <c r="AD139" s="61">
        <v>3</v>
      </c>
      <c r="AE139" s="61">
        <f t="shared" si="33"/>
        <v>3</v>
      </c>
      <c r="AF139" s="44">
        <f t="shared" si="34"/>
        <v>726</v>
      </c>
      <c r="AG139" s="1"/>
      <c r="AH139" s="1"/>
      <c r="AI139" s="1"/>
      <c r="AJ139" s="1"/>
      <c r="AK139" s="2"/>
      <c r="AN139" s="1"/>
      <c r="AO139" s="1"/>
      <c r="AP139" s="1"/>
    </row>
    <row r="140" spans="1:42">
      <c r="A140" s="3">
        <v>133</v>
      </c>
      <c r="B140" s="29" t="s">
        <v>514</v>
      </c>
      <c r="C140" s="6">
        <v>78929371</v>
      </c>
      <c r="D140" s="9">
        <v>84150759</v>
      </c>
      <c r="E140" s="8" t="s">
        <v>0</v>
      </c>
      <c r="F140" s="9" t="s">
        <v>1</v>
      </c>
      <c r="G140" s="10" t="s">
        <v>59</v>
      </c>
      <c r="H140" s="8">
        <v>53</v>
      </c>
      <c r="I140" s="9" t="s">
        <v>3</v>
      </c>
      <c r="J140" s="9">
        <v>12</v>
      </c>
      <c r="K140" s="11">
        <v>20.166666666666668</v>
      </c>
      <c r="L140" s="43"/>
      <c r="M140" s="11">
        <v>242</v>
      </c>
      <c r="N140" s="19">
        <v>6</v>
      </c>
      <c r="O140" s="19">
        <v>31</v>
      </c>
      <c r="P140" s="19">
        <f t="shared" si="29"/>
        <v>25</v>
      </c>
      <c r="Q140" s="61">
        <v>0</v>
      </c>
      <c r="R140" s="35">
        <v>7</v>
      </c>
      <c r="S140" s="35">
        <v>25</v>
      </c>
      <c r="T140" s="35">
        <f t="shared" si="30"/>
        <v>18</v>
      </c>
      <c r="U140" s="61">
        <v>0</v>
      </c>
      <c r="V140" s="35"/>
      <c r="W140" s="35"/>
      <c r="X140" s="35">
        <f t="shared" si="31"/>
        <v>0</v>
      </c>
      <c r="Y140" s="61">
        <f>X140/J140</f>
        <v>0</v>
      </c>
      <c r="Z140" s="35">
        <v>6</v>
      </c>
      <c r="AA140" s="35">
        <v>20</v>
      </c>
      <c r="AB140" s="35">
        <f t="shared" si="32"/>
        <v>14</v>
      </c>
      <c r="AC140" s="61">
        <v>0</v>
      </c>
      <c r="AD140" s="61">
        <v>1</v>
      </c>
      <c r="AE140" s="61">
        <f t="shared" si="33"/>
        <v>1</v>
      </c>
      <c r="AF140" s="44">
        <f t="shared" si="34"/>
        <v>242</v>
      </c>
      <c r="AK140" s="1"/>
      <c r="AN140" s="1"/>
      <c r="AO140" s="1"/>
      <c r="AP140" s="1"/>
    </row>
    <row r="141" spans="1:42">
      <c r="A141" s="3">
        <v>134</v>
      </c>
      <c r="B141" s="29" t="s">
        <v>514</v>
      </c>
      <c r="C141" s="6">
        <v>78924338</v>
      </c>
      <c r="D141" s="9">
        <v>84150861</v>
      </c>
      <c r="E141" s="8" t="s">
        <v>0</v>
      </c>
      <c r="F141" s="9" t="s">
        <v>1</v>
      </c>
      <c r="G141" s="10" t="s">
        <v>54</v>
      </c>
      <c r="H141" s="8">
        <v>53</v>
      </c>
      <c r="I141" s="9" t="s">
        <v>3</v>
      </c>
      <c r="J141" s="9">
        <v>12</v>
      </c>
      <c r="K141" s="11">
        <v>20.166666666666668</v>
      </c>
      <c r="L141" s="43"/>
      <c r="M141" s="11">
        <v>242</v>
      </c>
      <c r="N141" s="19">
        <v>45</v>
      </c>
      <c r="O141" s="19">
        <v>51</v>
      </c>
      <c r="P141" s="19">
        <f t="shared" si="29"/>
        <v>6</v>
      </c>
      <c r="Q141" s="61">
        <v>1</v>
      </c>
      <c r="R141" s="35">
        <v>55</v>
      </c>
      <c r="S141" s="35">
        <v>44</v>
      </c>
      <c r="T141" s="35">
        <f t="shared" si="30"/>
        <v>-11</v>
      </c>
      <c r="U141" s="61">
        <v>1</v>
      </c>
      <c r="V141" s="35">
        <v>28</v>
      </c>
      <c r="W141" s="35">
        <v>36</v>
      </c>
      <c r="X141" s="35">
        <f t="shared" si="31"/>
        <v>8</v>
      </c>
      <c r="Y141" s="61">
        <v>0</v>
      </c>
      <c r="Z141" s="35">
        <v>25</v>
      </c>
      <c r="AA141" s="35">
        <v>74</v>
      </c>
      <c r="AB141" s="35">
        <f t="shared" si="32"/>
        <v>49</v>
      </c>
      <c r="AC141" s="61">
        <v>0</v>
      </c>
      <c r="AD141" s="61">
        <v>4</v>
      </c>
      <c r="AE141" s="61">
        <f t="shared" si="33"/>
        <v>6</v>
      </c>
      <c r="AF141" s="44">
        <f t="shared" si="34"/>
        <v>1452</v>
      </c>
      <c r="AG141" s="2"/>
      <c r="AH141" s="2"/>
      <c r="AI141" s="2"/>
      <c r="AJ141" s="2"/>
      <c r="AK141" s="2"/>
    </row>
    <row r="142" spans="1:42">
      <c r="A142" s="3">
        <v>135</v>
      </c>
      <c r="B142" s="29" t="s">
        <v>514</v>
      </c>
      <c r="C142" s="6">
        <v>7791293035437</v>
      </c>
      <c r="D142" s="9">
        <v>67225489</v>
      </c>
      <c r="E142" s="8" t="s">
        <v>0</v>
      </c>
      <c r="F142" s="9" t="s">
        <v>1</v>
      </c>
      <c r="G142" s="10" t="s">
        <v>446</v>
      </c>
      <c r="H142" s="8">
        <v>62.5</v>
      </c>
      <c r="I142" s="9" t="s">
        <v>3</v>
      </c>
      <c r="J142" s="9">
        <v>12</v>
      </c>
      <c r="K142" s="11">
        <v>21.75</v>
      </c>
      <c r="L142" s="43"/>
      <c r="M142" s="11">
        <v>261</v>
      </c>
      <c r="N142" s="19">
        <v>17</v>
      </c>
      <c r="O142" s="19">
        <v>11</v>
      </c>
      <c r="P142" s="19">
        <f t="shared" si="29"/>
        <v>-6</v>
      </c>
      <c r="Q142" s="61">
        <v>1</v>
      </c>
      <c r="R142" s="35">
        <v>8</v>
      </c>
      <c r="S142" s="35">
        <v>17</v>
      </c>
      <c r="T142" s="35">
        <f t="shared" si="30"/>
        <v>9</v>
      </c>
      <c r="U142" s="61">
        <v>0</v>
      </c>
      <c r="V142" s="35">
        <v>4</v>
      </c>
      <c r="W142" s="35">
        <v>21</v>
      </c>
      <c r="X142" s="35">
        <f t="shared" si="31"/>
        <v>17</v>
      </c>
      <c r="Y142" s="61">
        <v>0</v>
      </c>
      <c r="Z142" s="35">
        <v>10</v>
      </c>
      <c r="AA142" s="35">
        <v>20</v>
      </c>
      <c r="AB142" s="35">
        <f t="shared" si="32"/>
        <v>10</v>
      </c>
      <c r="AC142" s="61">
        <v>1</v>
      </c>
      <c r="AD142" s="61">
        <v>1</v>
      </c>
      <c r="AE142" s="61">
        <f t="shared" si="33"/>
        <v>3</v>
      </c>
      <c r="AF142" s="44">
        <f t="shared" si="34"/>
        <v>783</v>
      </c>
      <c r="AK142" s="1"/>
    </row>
    <row r="143" spans="1:42">
      <c r="A143" s="3">
        <v>136</v>
      </c>
      <c r="B143" s="29" t="s">
        <v>514</v>
      </c>
      <c r="C143" s="6">
        <v>75043315</v>
      </c>
      <c r="D143" s="9">
        <v>84132324</v>
      </c>
      <c r="E143" s="8" t="s">
        <v>0</v>
      </c>
      <c r="F143" s="9" t="s">
        <v>1</v>
      </c>
      <c r="G143" s="10" t="s">
        <v>10</v>
      </c>
      <c r="H143" s="8">
        <v>53</v>
      </c>
      <c r="I143" s="9" t="s">
        <v>3</v>
      </c>
      <c r="J143" s="9">
        <v>12</v>
      </c>
      <c r="K143" s="11">
        <v>25.583333333333332</v>
      </c>
      <c r="L143" s="43"/>
      <c r="M143" s="11">
        <v>307</v>
      </c>
      <c r="N143" s="35"/>
      <c r="O143" s="35"/>
      <c r="P143" s="19">
        <f t="shared" si="29"/>
        <v>0</v>
      </c>
      <c r="Q143" s="61">
        <f>P143/J143</f>
        <v>0</v>
      </c>
      <c r="R143" s="35"/>
      <c r="S143" s="35"/>
      <c r="T143" s="35">
        <f t="shared" si="30"/>
        <v>0</v>
      </c>
      <c r="U143" s="61">
        <v>1</v>
      </c>
      <c r="V143" s="35"/>
      <c r="W143" s="35"/>
      <c r="X143" s="35">
        <f t="shared" si="31"/>
        <v>0</v>
      </c>
      <c r="Y143" s="61">
        <f>X143/J143</f>
        <v>0</v>
      </c>
      <c r="Z143" s="35"/>
      <c r="AA143" s="35"/>
      <c r="AB143" s="35">
        <f t="shared" si="32"/>
        <v>0</v>
      </c>
      <c r="AC143" s="61">
        <v>1</v>
      </c>
      <c r="AD143" s="61">
        <v>1</v>
      </c>
      <c r="AE143" s="61">
        <f t="shared" si="33"/>
        <v>3</v>
      </c>
      <c r="AF143" s="44">
        <f t="shared" si="34"/>
        <v>921</v>
      </c>
      <c r="AK143" s="1"/>
    </row>
    <row r="144" spans="1:42">
      <c r="A144" s="3">
        <v>137</v>
      </c>
      <c r="B144" s="29" t="s">
        <v>514</v>
      </c>
      <c r="C144" s="6">
        <v>78928862</v>
      </c>
      <c r="D144" s="9">
        <v>84132041</v>
      </c>
      <c r="E144" s="8" t="s">
        <v>0</v>
      </c>
      <c r="F144" s="9" t="s">
        <v>1</v>
      </c>
      <c r="G144" s="10" t="s">
        <v>58</v>
      </c>
      <c r="H144" s="8">
        <v>53</v>
      </c>
      <c r="I144" s="9" t="s">
        <v>3</v>
      </c>
      <c r="J144" s="9">
        <v>12</v>
      </c>
      <c r="K144" s="11">
        <v>25.583333333333332</v>
      </c>
      <c r="L144" s="43"/>
      <c r="M144" s="11">
        <v>307</v>
      </c>
      <c r="N144" s="35"/>
      <c r="O144" s="35"/>
      <c r="P144" s="19">
        <f t="shared" si="29"/>
        <v>0</v>
      </c>
      <c r="Q144" s="61">
        <f>P144/J144</f>
        <v>0</v>
      </c>
      <c r="R144" s="35"/>
      <c r="S144" s="35"/>
      <c r="T144" s="35">
        <f t="shared" si="30"/>
        <v>0</v>
      </c>
      <c r="U144" s="61">
        <v>1</v>
      </c>
      <c r="V144" s="35"/>
      <c r="W144" s="35"/>
      <c r="X144" s="35">
        <f t="shared" si="31"/>
        <v>0</v>
      </c>
      <c r="Y144" s="61">
        <f>X144/J144</f>
        <v>0</v>
      </c>
      <c r="Z144" s="35"/>
      <c r="AA144" s="35"/>
      <c r="AB144" s="35">
        <f t="shared" si="32"/>
        <v>0</v>
      </c>
      <c r="AC144" s="61">
        <v>1</v>
      </c>
      <c r="AD144" s="61">
        <v>1</v>
      </c>
      <c r="AE144" s="61">
        <f t="shared" si="33"/>
        <v>3</v>
      </c>
      <c r="AF144" s="44">
        <f t="shared" si="34"/>
        <v>921</v>
      </c>
      <c r="AK144" s="2"/>
    </row>
    <row r="145" spans="1:39">
      <c r="A145" s="3">
        <v>138</v>
      </c>
      <c r="B145" s="29" t="s">
        <v>514</v>
      </c>
      <c r="C145" s="6">
        <v>78923454</v>
      </c>
      <c r="D145" s="9">
        <v>84152921</v>
      </c>
      <c r="E145" s="8" t="s">
        <v>0</v>
      </c>
      <c r="F145" s="9" t="s">
        <v>1</v>
      </c>
      <c r="G145" s="10" t="s">
        <v>53</v>
      </c>
      <c r="H145" s="8">
        <v>53</v>
      </c>
      <c r="I145" s="9" t="s">
        <v>3</v>
      </c>
      <c r="J145" s="9">
        <v>12</v>
      </c>
      <c r="K145" s="11">
        <v>25.583333333333332</v>
      </c>
      <c r="L145" s="43"/>
      <c r="M145" s="11">
        <v>307</v>
      </c>
      <c r="N145" s="19">
        <v>21</v>
      </c>
      <c r="O145" s="19">
        <v>66</v>
      </c>
      <c r="P145" s="19">
        <f t="shared" si="29"/>
        <v>45</v>
      </c>
      <c r="Q145" s="61">
        <v>0</v>
      </c>
      <c r="R145" s="35">
        <v>30</v>
      </c>
      <c r="S145" s="35">
        <v>60</v>
      </c>
      <c r="T145" s="35">
        <f t="shared" si="30"/>
        <v>30</v>
      </c>
      <c r="U145" s="61">
        <v>0</v>
      </c>
      <c r="V145" s="35">
        <v>6</v>
      </c>
      <c r="W145" s="35">
        <v>72</v>
      </c>
      <c r="X145" s="35">
        <f t="shared" si="31"/>
        <v>66</v>
      </c>
      <c r="Y145" s="61">
        <v>0</v>
      </c>
      <c r="Z145" s="35">
        <v>26</v>
      </c>
      <c r="AA145" s="35">
        <v>61</v>
      </c>
      <c r="AB145" s="35">
        <f t="shared" si="32"/>
        <v>35</v>
      </c>
      <c r="AC145" s="61">
        <v>0</v>
      </c>
      <c r="AD145" s="61">
        <v>2</v>
      </c>
      <c r="AE145" s="61">
        <f t="shared" si="33"/>
        <v>2</v>
      </c>
      <c r="AF145" s="44">
        <f t="shared" si="34"/>
        <v>614</v>
      </c>
      <c r="AG145" s="1"/>
      <c r="AH145" s="1"/>
      <c r="AI145" s="1"/>
      <c r="AJ145" s="1"/>
      <c r="AK145" s="2"/>
    </row>
    <row r="146" spans="1:39">
      <c r="A146" s="3">
        <v>139</v>
      </c>
      <c r="B146" s="29" t="s">
        <v>514</v>
      </c>
      <c r="C146" s="6">
        <v>78929395</v>
      </c>
      <c r="D146" s="9">
        <v>67644985</v>
      </c>
      <c r="E146" s="8" t="s">
        <v>0</v>
      </c>
      <c r="F146" s="9" t="s">
        <v>1</v>
      </c>
      <c r="G146" s="10" t="s">
        <v>60</v>
      </c>
      <c r="H146" s="8">
        <v>53</v>
      </c>
      <c r="I146" s="9" t="s">
        <v>3</v>
      </c>
      <c r="J146" s="9">
        <v>12</v>
      </c>
      <c r="K146" s="11">
        <v>25.583333333333332</v>
      </c>
      <c r="L146" s="43"/>
      <c r="M146" s="11">
        <v>307</v>
      </c>
      <c r="N146" s="19">
        <v>14</v>
      </c>
      <c r="O146" s="19">
        <v>61</v>
      </c>
      <c r="P146" s="19">
        <f t="shared" si="29"/>
        <v>47</v>
      </c>
      <c r="Q146" s="61">
        <v>0</v>
      </c>
      <c r="R146" s="35">
        <v>27</v>
      </c>
      <c r="S146" s="35">
        <v>45</v>
      </c>
      <c r="T146" s="35">
        <f t="shared" si="30"/>
        <v>18</v>
      </c>
      <c r="U146" s="61">
        <v>0</v>
      </c>
      <c r="V146" s="35">
        <v>7</v>
      </c>
      <c r="W146" s="35">
        <v>45</v>
      </c>
      <c r="X146" s="35">
        <f t="shared" si="31"/>
        <v>38</v>
      </c>
      <c r="Y146" s="61">
        <v>0</v>
      </c>
      <c r="Z146" s="35">
        <v>21</v>
      </c>
      <c r="AA146" s="35">
        <v>60</v>
      </c>
      <c r="AB146" s="35">
        <f t="shared" si="32"/>
        <v>39</v>
      </c>
      <c r="AC146" s="61">
        <v>0</v>
      </c>
      <c r="AD146" s="61">
        <v>2</v>
      </c>
      <c r="AE146" s="61">
        <f t="shared" si="33"/>
        <v>2</v>
      </c>
      <c r="AF146" s="44">
        <f t="shared" si="34"/>
        <v>614</v>
      </c>
      <c r="AK146" s="2"/>
    </row>
    <row r="147" spans="1:39">
      <c r="A147" s="3">
        <v>140</v>
      </c>
      <c r="B147" s="29" t="s">
        <v>514</v>
      </c>
      <c r="C147" s="6">
        <v>75058852</v>
      </c>
      <c r="D147" s="9">
        <v>84171460</v>
      </c>
      <c r="E147" s="8" t="s">
        <v>0</v>
      </c>
      <c r="F147" s="9" t="s">
        <v>1</v>
      </c>
      <c r="G147" s="10" t="s">
        <v>20</v>
      </c>
      <c r="H147" s="8">
        <v>53</v>
      </c>
      <c r="I147" s="9" t="s">
        <v>3</v>
      </c>
      <c r="J147" s="9">
        <v>12</v>
      </c>
      <c r="K147" s="11">
        <v>28.083333333333332</v>
      </c>
      <c r="L147" s="43"/>
      <c r="M147" s="11">
        <v>337</v>
      </c>
      <c r="N147" s="19">
        <v>6</v>
      </c>
      <c r="O147" s="19">
        <v>18</v>
      </c>
      <c r="P147" s="19">
        <f t="shared" si="29"/>
        <v>12</v>
      </c>
      <c r="Q147" s="61">
        <v>0</v>
      </c>
      <c r="R147" s="35">
        <v>7</v>
      </c>
      <c r="S147" s="35">
        <v>19</v>
      </c>
      <c r="T147" s="35">
        <f t="shared" si="30"/>
        <v>12</v>
      </c>
      <c r="U147" s="61">
        <v>0</v>
      </c>
      <c r="V147" s="35"/>
      <c r="W147" s="35"/>
      <c r="X147" s="35">
        <f t="shared" si="31"/>
        <v>0</v>
      </c>
      <c r="Y147" s="61">
        <f>X147/J147</f>
        <v>0</v>
      </c>
      <c r="Z147" s="35">
        <v>6</v>
      </c>
      <c r="AA147" s="35">
        <v>18</v>
      </c>
      <c r="AB147" s="35">
        <f t="shared" si="32"/>
        <v>12</v>
      </c>
      <c r="AC147" s="61">
        <v>1</v>
      </c>
      <c r="AD147" s="61">
        <v>1</v>
      </c>
      <c r="AE147" s="61">
        <f t="shared" si="33"/>
        <v>2</v>
      </c>
      <c r="AF147" s="44">
        <f t="shared" si="34"/>
        <v>674</v>
      </c>
      <c r="AK147" s="1"/>
    </row>
    <row r="148" spans="1:39">
      <c r="A148" s="3">
        <v>141</v>
      </c>
      <c r="B148" s="29" t="s">
        <v>514</v>
      </c>
      <c r="C148" s="6">
        <v>78912090</v>
      </c>
      <c r="D148" s="9">
        <v>84153053</v>
      </c>
      <c r="E148" s="8" t="s">
        <v>0</v>
      </c>
      <c r="F148" s="9" t="s">
        <v>1</v>
      </c>
      <c r="G148" s="10" t="s">
        <v>52</v>
      </c>
      <c r="H148" s="8">
        <v>50</v>
      </c>
      <c r="I148" s="9" t="s">
        <v>3</v>
      </c>
      <c r="J148" s="9">
        <v>12</v>
      </c>
      <c r="K148" s="11">
        <v>29.833333333333332</v>
      </c>
      <c r="L148" s="43"/>
      <c r="M148" s="11">
        <v>358</v>
      </c>
      <c r="N148" s="19">
        <v>8</v>
      </c>
      <c r="O148" s="19">
        <v>17</v>
      </c>
      <c r="P148" s="19">
        <f t="shared" si="29"/>
        <v>9</v>
      </c>
      <c r="Q148" s="61">
        <v>0</v>
      </c>
      <c r="R148" s="35">
        <v>14</v>
      </c>
      <c r="S148" s="35">
        <v>11</v>
      </c>
      <c r="T148" s="35">
        <f t="shared" si="30"/>
        <v>-3</v>
      </c>
      <c r="U148" s="61">
        <v>1</v>
      </c>
      <c r="V148" s="35">
        <v>11</v>
      </c>
      <c r="W148" s="35">
        <v>13</v>
      </c>
      <c r="X148" s="35">
        <f t="shared" si="31"/>
        <v>2</v>
      </c>
      <c r="Y148" s="61">
        <v>1</v>
      </c>
      <c r="Z148" s="35">
        <v>20</v>
      </c>
      <c r="AA148" s="35">
        <v>47</v>
      </c>
      <c r="AB148" s="35">
        <f t="shared" si="32"/>
        <v>27</v>
      </c>
      <c r="AC148" s="61">
        <v>0</v>
      </c>
      <c r="AD148" s="61">
        <v>1</v>
      </c>
      <c r="AE148" s="61">
        <f t="shared" si="33"/>
        <v>3</v>
      </c>
      <c r="AF148" s="44">
        <f t="shared" si="34"/>
        <v>1074</v>
      </c>
      <c r="AK148" s="1"/>
    </row>
    <row r="149" spans="1:39">
      <c r="A149" s="3">
        <v>142</v>
      </c>
      <c r="B149" s="29" t="s">
        <v>514</v>
      </c>
      <c r="C149" s="6">
        <v>75028978</v>
      </c>
      <c r="D149" s="9">
        <v>84152964</v>
      </c>
      <c r="E149" s="8" t="s">
        <v>0</v>
      </c>
      <c r="F149" s="9" t="s">
        <v>1</v>
      </c>
      <c r="G149" s="10" t="s">
        <v>7</v>
      </c>
      <c r="H149" s="8">
        <v>50</v>
      </c>
      <c r="I149" s="9" t="s">
        <v>3</v>
      </c>
      <c r="J149" s="9">
        <v>12</v>
      </c>
      <c r="K149" s="11">
        <v>29.833333333333332</v>
      </c>
      <c r="L149" s="43"/>
      <c r="M149" s="11">
        <v>358</v>
      </c>
      <c r="N149" s="19">
        <v>10</v>
      </c>
      <c r="O149" s="19">
        <v>5</v>
      </c>
      <c r="P149" s="19">
        <f t="shared" si="29"/>
        <v>-5</v>
      </c>
      <c r="Q149" s="61">
        <v>1</v>
      </c>
      <c r="R149" s="35">
        <v>6</v>
      </c>
      <c r="S149" s="35">
        <v>18</v>
      </c>
      <c r="T149" s="35">
        <f t="shared" si="30"/>
        <v>12</v>
      </c>
      <c r="U149" s="61">
        <v>0</v>
      </c>
      <c r="V149" s="35">
        <v>6</v>
      </c>
      <c r="W149" s="35">
        <v>10</v>
      </c>
      <c r="X149" s="35">
        <f t="shared" si="31"/>
        <v>4</v>
      </c>
      <c r="Y149" s="61">
        <v>1</v>
      </c>
      <c r="Z149" s="35">
        <v>15</v>
      </c>
      <c r="AA149" s="35">
        <v>34</v>
      </c>
      <c r="AB149" s="35">
        <f t="shared" si="32"/>
        <v>19</v>
      </c>
      <c r="AC149" s="61">
        <v>0</v>
      </c>
      <c r="AD149" s="61">
        <v>1</v>
      </c>
      <c r="AE149" s="61">
        <f t="shared" si="33"/>
        <v>3</v>
      </c>
      <c r="AF149" s="44">
        <f t="shared" si="34"/>
        <v>1074</v>
      </c>
      <c r="AK149" s="2"/>
    </row>
    <row r="150" spans="1:39">
      <c r="A150" s="3">
        <v>143</v>
      </c>
      <c r="B150" s="29" t="s">
        <v>514</v>
      </c>
      <c r="C150" s="6">
        <v>75024956</v>
      </c>
      <c r="D150" s="9">
        <v>84152967</v>
      </c>
      <c r="E150" s="8" t="s">
        <v>0</v>
      </c>
      <c r="F150" s="9" t="s">
        <v>1</v>
      </c>
      <c r="G150" s="10" t="s">
        <v>2</v>
      </c>
      <c r="H150" s="8">
        <v>50</v>
      </c>
      <c r="I150" s="9" t="s">
        <v>3</v>
      </c>
      <c r="J150" s="9">
        <v>12</v>
      </c>
      <c r="K150" s="11">
        <v>29.833333333333332</v>
      </c>
      <c r="L150" s="43"/>
      <c r="M150" s="11">
        <v>358</v>
      </c>
      <c r="N150" s="19">
        <v>21</v>
      </c>
      <c r="O150" s="19">
        <v>20</v>
      </c>
      <c r="P150" s="19">
        <f t="shared" si="29"/>
        <v>-1</v>
      </c>
      <c r="Q150" s="61">
        <v>1</v>
      </c>
      <c r="R150" s="35"/>
      <c r="S150" s="35"/>
      <c r="T150" s="35">
        <f t="shared" si="30"/>
        <v>0</v>
      </c>
      <c r="U150" s="61">
        <v>1</v>
      </c>
      <c r="V150" s="35">
        <v>12</v>
      </c>
      <c r="W150" s="35">
        <v>0</v>
      </c>
      <c r="X150" s="35">
        <f t="shared" si="31"/>
        <v>-12</v>
      </c>
      <c r="Y150" s="61">
        <v>1</v>
      </c>
      <c r="Z150" s="35">
        <v>29</v>
      </c>
      <c r="AA150" s="35">
        <v>37</v>
      </c>
      <c r="AB150" s="35">
        <f t="shared" si="32"/>
        <v>8</v>
      </c>
      <c r="AC150" s="61">
        <v>1</v>
      </c>
      <c r="AD150" s="61">
        <v>1</v>
      </c>
      <c r="AE150" s="61">
        <f t="shared" si="33"/>
        <v>5</v>
      </c>
      <c r="AF150" s="44">
        <f t="shared" si="34"/>
        <v>1790</v>
      </c>
      <c r="AK150" s="2"/>
    </row>
    <row r="151" spans="1:39">
      <c r="A151" s="3">
        <v>144</v>
      </c>
      <c r="B151" s="29" t="s">
        <v>514</v>
      </c>
      <c r="C151" s="6">
        <v>75052461</v>
      </c>
      <c r="D151" s="9">
        <v>84153408</v>
      </c>
      <c r="E151" s="8" t="s">
        <v>0</v>
      </c>
      <c r="F151" s="9" t="s">
        <v>1</v>
      </c>
      <c r="G151" s="10" t="s">
        <v>18</v>
      </c>
      <c r="H151" s="8">
        <v>50</v>
      </c>
      <c r="I151" s="9" t="s">
        <v>3</v>
      </c>
      <c r="J151" s="9">
        <v>12</v>
      </c>
      <c r="K151" s="11">
        <v>29.833333333333332</v>
      </c>
      <c r="L151" s="43"/>
      <c r="M151" s="11">
        <v>358</v>
      </c>
      <c r="N151" s="19"/>
      <c r="O151" s="19"/>
      <c r="P151" s="19">
        <f t="shared" si="29"/>
        <v>0</v>
      </c>
      <c r="Q151" s="61">
        <f>P151/J151</f>
        <v>0</v>
      </c>
      <c r="R151" s="35">
        <v>13</v>
      </c>
      <c r="S151" s="35">
        <v>11</v>
      </c>
      <c r="T151" s="35">
        <f t="shared" si="30"/>
        <v>-2</v>
      </c>
      <c r="U151" s="61">
        <v>1</v>
      </c>
      <c r="V151" s="35">
        <v>2</v>
      </c>
      <c r="W151" s="35">
        <v>13</v>
      </c>
      <c r="X151" s="35">
        <f t="shared" si="31"/>
        <v>11</v>
      </c>
      <c r="Y151" s="61">
        <v>0</v>
      </c>
      <c r="Z151" s="35">
        <v>2</v>
      </c>
      <c r="AA151" s="35">
        <v>10</v>
      </c>
      <c r="AB151" s="35">
        <f t="shared" si="32"/>
        <v>8</v>
      </c>
      <c r="AC151" s="61">
        <v>1</v>
      </c>
      <c r="AD151" s="61">
        <v>1</v>
      </c>
      <c r="AE151" s="61">
        <f t="shared" si="33"/>
        <v>3</v>
      </c>
      <c r="AF151" s="44">
        <f t="shared" si="34"/>
        <v>1074</v>
      </c>
      <c r="AK151" s="1"/>
      <c r="AL151" s="1"/>
      <c r="AM151" s="1"/>
    </row>
    <row r="152" spans="1:39">
      <c r="A152" s="3">
        <v>145</v>
      </c>
      <c r="B152" s="29" t="s">
        <v>514</v>
      </c>
      <c r="C152" s="6">
        <v>75047856</v>
      </c>
      <c r="D152" s="9">
        <v>84153054</v>
      </c>
      <c r="E152" s="8" t="s">
        <v>0</v>
      </c>
      <c r="F152" s="9" t="s">
        <v>1</v>
      </c>
      <c r="G152" s="10" t="s">
        <v>13</v>
      </c>
      <c r="H152" s="8">
        <v>50</v>
      </c>
      <c r="I152" s="9" t="s">
        <v>3</v>
      </c>
      <c r="J152" s="9">
        <v>12</v>
      </c>
      <c r="K152" s="11">
        <v>29.833333333333332</v>
      </c>
      <c r="L152" s="43"/>
      <c r="M152" s="11">
        <v>358</v>
      </c>
      <c r="N152" s="19">
        <v>8</v>
      </c>
      <c r="O152" s="19">
        <v>16</v>
      </c>
      <c r="P152" s="19">
        <f t="shared" si="29"/>
        <v>8</v>
      </c>
      <c r="Q152" s="61">
        <v>0</v>
      </c>
      <c r="R152" s="35">
        <v>5</v>
      </c>
      <c r="S152" s="35">
        <v>19</v>
      </c>
      <c r="T152" s="35">
        <f t="shared" si="30"/>
        <v>14</v>
      </c>
      <c r="U152" s="61">
        <v>0</v>
      </c>
      <c r="V152" s="35"/>
      <c r="W152" s="35"/>
      <c r="X152" s="35">
        <f t="shared" si="31"/>
        <v>0</v>
      </c>
      <c r="Y152" s="61">
        <f>X152/J152</f>
        <v>0</v>
      </c>
      <c r="Z152" s="35">
        <v>16</v>
      </c>
      <c r="AA152" s="35">
        <v>21</v>
      </c>
      <c r="AB152" s="35">
        <f t="shared" si="32"/>
        <v>5</v>
      </c>
      <c r="AC152" s="61">
        <v>1</v>
      </c>
      <c r="AD152" s="61">
        <v>1</v>
      </c>
      <c r="AE152" s="61">
        <f t="shared" si="33"/>
        <v>2</v>
      </c>
      <c r="AF152" s="44">
        <f t="shared" si="34"/>
        <v>716</v>
      </c>
      <c r="AK152" s="2"/>
    </row>
    <row r="153" spans="1:39">
      <c r="A153" s="3">
        <v>146</v>
      </c>
      <c r="B153" s="29" t="s">
        <v>514</v>
      </c>
      <c r="C153" s="6">
        <v>75058838</v>
      </c>
      <c r="D153" s="9">
        <v>84171534</v>
      </c>
      <c r="E153" s="8" t="s">
        <v>0</v>
      </c>
      <c r="F153" s="9" t="s">
        <v>1</v>
      </c>
      <c r="G153" s="10" t="s">
        <v>19</v>
      </c>
      <c r="H153" s="8">
        <v>50</v>
      </c>
      <c r="I153" s="9" t="s">
        <v>3</v>
      </c>
      <c r="J153" s="9">
        <v>12</v>
      </c>
      <c r="K153" s="11">
        <v>29.833333333333332</v>
      </c>
      <c r="L153" s="43"/>
      <c r="M153" s="11">
        <v>358</v>
      </c>
      <c r="N153" s="19">
        <v>5</v>
      </c>
      <c r="O153" s="19">
        <v>9</v>
      </c>
      <c r="P153" s="19">
        <f t="shared" si="29"/>
        <v>4</v>
      </c>
      <c r="Q153" s="61">
        <v>1</v>
      </c>
      <c r="R153" s="35">
        <v>5</v>
      </c>
      <c r="S153" s="35">
        <v>19</v>
      </c>
      <c r="T153" s="35">
        <f t="shared" si="30"/>
        <v>14</v>
      </c>
      <c r="U153" s="61">
        <v>0</v>
      </c>
      <c r="V153" s="35">
        <v>2</v>
      </c>
      <c r="W153" s="35">
        <v>0</v>
      </c>
      <c r="X153" s="35">
        <f t="shared" si="31"/>
        <v>-2</v>
      </c>
      <c r="Y153" s="61">
        <v>1</v>
      </c>
      <c r="Z153" s="35">
        <v>11</v>
      </c>
      <c r="AA153" s="35">
        <v>9</v>
      </c>
      <c r="AB153" s="35">
        <f t="shared" si="32"/>
        <v>-2</v>
      </c>
      <c r="AC153" s="61">
        <v>1</v>
      </c>
      <c r="AD153" s="61">
        <v>1</v>
      </c>
      <c r="AE153" s="61">
        <f t="shared" si="33"/>
        <v>4</v>
      </c>
      <c r="AF153" s="44">
        <f t="shared" si="34"/>
        <v>1432</v>
      </c>
      <c r="AK153" s="2"/>
    </row>
    <row r="154" spans="1:39">
      <c r="A154" s="3">
        <v>147</v>
      </c>
      <c r="B154" s="29" t="s">
        <v>514</v>
      </c>
      <c r="C154" s="6">
        <v>75062910</v>
      </c>
      <c r="D154" s="9">
        <v>67279730</v>
      </c>
      <c r="E154" s="8" t="s">
        <v>0</v>
      </c>
      <c r="F154" s="9" t="s">
        <v>1</v>
      </c>
      <c r="G154" s="10" t="s">
        <v>29</v>
      </c>
      <c r="H154" s="8">
        <v>45</v>
      </c>
      <c r="I154" s="9" t="s">
        <v>3</v>
      </c>
      <c r="J154" s="9">
        <v>12</v>
      </c>
      <c r="K154" s="11">
        <v>30.833333333333332</v>
      </c>
      <c r="L154" s="43"/>
      <c r="M154" s="11">
        <v>370</v>
      </c>
      <c r="N154" s="19">
        <v>9</v>
      </c>
      <c r="O154" s="19">
        <v>16</v>
      </c>
      <c r="P154" s="19">
        <f t="shared" si="29"/>
        <v>7</v>
      </c>
      <c r="Q154" s="61">
        <v>0</v>
      </c>
      <c r="R154" s="35">
        <v>13</v>
      </c>
      <c r="S154" s="35">
        <v>34</v>
      </c>
      <c r="T154" s="35">
        <f t="shared" si="30"/>
        <v>21</v>
      </c>
      <c r="U154" s="61">
        <v>0</v>
      </c>
      <c r="V154" s="35">
        <v>12</v>
      </c>
      <c r="W154" s="35">
        <v>11</v>
      </c>
      <c r="X154" s="35">
        <f t="shared" si="31"/>
        <v>-1</v>
      </c>
      <c r="Y154" s="61">
        <v>1</v>
      </c>
      <c r="Z154" s="35">
        <v>24</v>
      </c>
      <c r="AA154" s="35">
        <v>12</v>
      </c>
      <c r="AB154" s="35">
        <f t="shared" si="32"/>
        <v>-12</v>
      </c>
      <c r="AC154" s="61">
        <v>1</v>
      </c>
      <c r="AD154" s="61">
        <v>1</v>
      </c>
      <c r="AE154" s="61">
        <f t="shared" si="33"/>
        <v>3</v>
      </c>
      <c r="AF154" s="44">
        <f t="shared" si="34"/>
        <v>1110</v>
      </c>
      <c r="AK154" s="1"/>
    </row>
    <row r="155" spans="1:39">
      <c r="A155" s="3">
        <v>148</v>
      </c>
      <c r="B155" s="29" t="s">
        <v>514</v>
      </c>
      <c r="C155" s="6">
        <v>75062897</v>
      </c>
      <c r="D155" s="9">
        <v>67621525</v>
      </c>
      <c r="E155" s="8" t="s">
        <v>0</v>
      </c>
      <c r="F155" s="9" t="s">
        <v>1</v>
      </c>
      <c r="G155" s="10" t="s">
        <v>28</v>
      </c>
      <c r="H155" s="8">
        <v>45</v>
      </c>
      <c r="I155" s="9" t="s">
        <v>3</v>
      </c>
      <c r="J155" s="9">
        <v>12</v>
      </c>
      <c r="K155" s="11">
        <v>30.833333333333332</v>
      </c>
      <c r="L155" s="43"/>
      <c r="M155" s="11">
        <v>370</v>
      </c>
      <c r="N155" s="19">
        <v>9</v>
      </c>
      <c r="O155" s="19">
        <v>15</v>
      </c>
      <c r="P155" s="19">
        <f t="shared" si="29"/>
        <v>6</v>
      </c>
      <c r="Q155" s="61">
        <v>1</v>
      </c>
      <c r="R155" s="35">
        <v>6</v>
      </c>
      <c r="S155" s="35">
        <v>30</v>
      </c>
      <c r="T155" s="35">
        <f t="shared" si="30"/>
        <v>24</v>
      </c>
      <c r="U155" s="61">
        <v>0</v>
      </c>
      <c r="V155" s="35">
        <v>2</v>
      </c>
      <c r="W155" s="35">
        <v>18</v>
      </c>
      <c r="X155" s="35">
        <f t="shared" si="31"/>
        <v>16</v>
      </c>
      <c r="Y155" s="61">
        <v>0</v>
      </c>
      <c r="Z155" s="35">
        <v>14</v>
      </c>
      <c r="AA155" s="35">
        <v>11</v>
      </c>
      <c r="AB155" s="35">
        <f t="shared" si="32"/>
        <v>-3</v>
      </c>
      <c r="AC155" s="61">
        <v>1</v>
      </c>
      <c r="AD155" s="61">
        <v>1</v>
      </c>
      <c r="AE155" s="61">
        <f t="shared" si="33"/>
        <v>3</v>
      </c>
      <c r="AF155" s="44">
        <f t="shared" si="34"/>
        <v>1110</v>
      </c>
      <c r="AG155" s="1"/>
      <c r="AH155" s="1"/>
      <c r="AI155" s="1"/>
      <c r="AJ155" s="1"/>
      <c r="AK155" s="1"/>
    </row>
    <row r="156" spans="1:39">
      <c r="A156" s="3">
        <v>149</v>
      </c>
      <c r="B156" s="29" t="s">
        <v>514</v>
      </c>
      <c r="C156" s="6">
        <v>75062927</v>
      </c>
      <c r="D156" s="9">
        <v>67279748</v>
      </c>
      <c r="E156" s="8" t="s">
        <v>0</v>
      </c>
      <c r="F156" s="9" t="s">
        <v>1</v>
      </c>
      <c r="G156" s="10" t="s">
        <v>30</v>
      </c>
      <c r="H156" s="8">
        <v>45</v>
      </c>
      <c r="I156" s="9" t="s">
        <v>3</v>
      </c>
      <c r="J156" s="9">
        <v>12</v>
      </c>
      <c r="K156" s="11">
        <v>30.833333333333332</v>
      </c>
      <c r="L156" s="43"/>
      <c r="M156" s="11">
        <v>370</v>
      </c>
      <c r="N156" s="19">
        <v>23</v>
      </c>
      <c r="O156" s="19">
        <v>2</v>
      </c>
      <c r="P156" s="19">
        <f t="shared" si="29"/>
        <v>-21</v>
      </c>
      <c r="Q156" s="61">
        <v>2</v>
      </c>
      <c r="R156" s="35">
        <v>10</v>
      </c>
      <c r="S156" s="35">
        <v>27</v>
      </c>
      <c r="T156" s="35">
        <f t="shared" si="30"/>
        <v>17</v>
      </c>
      <c r="U156" s="61">
        <v>0</v>
      </c>
      <c r="V156" s="35">
        <v>17</v>
      </c>
      <c r="W156" s="35">
        <v>6</v>
      </c>
      <c r="X156" s="35">
        <f t="shared" si="31"/>
        <v>-11</v>
      </c>
      <c r="Y156" s="61">
        <v>1</v>
      </c>
      <c r="Z156" s="35">
        <v>26</v>
      </c>
      <c r="AA156" s="35">
        <v>11</v>
      </c>
      <c r="AB156" s="35">
        <f t="shared" si="32"/>
        <v>-15</v>
      </c>
      <c r="AC156" s="61">
        <v>2</v>
      </c>
      <c r="AD156" s="61">
        <v>1</v>
      </c>
      <c r="AE156" s="61">
        <f t="shared" si="33"/>
        <v>6</v>
      </c>
      <c r="AF156" s="44">
        <f t="shared" si="34"/>
        <v>2220</v>
      </c>
      <c r="AK156" s="1"/>
    </row>
    <row r="157" spans="1:39">
      <c r="A157" s="3">
        <v>150</v>
      </c>
      <c r="B157" s="29" t="s">
        <v>514</v>
      </c>
      <c r="C157" s="6">
        <v>7791293032443</v>
      </c>
      <c r="D157" s="9">
        <v>67529879</v>
      </c>
      <c r="E157" s="8" t="s">
        <v>0</v>
      </c>
      <c r="F157" s="9" t="s">
        <v>1</v>
      </c>
      <c r="G157" s="10" t="s">
        <v>440</v>
      </c>
      <c r="H157" s="8">
        <v>90</v>
      </c>
      <c r="I157" s="9" t="s">
        <v>3</v>
      </c>
      <c r="J157" s="9">
        <v>12</v>
      </c>
      <c r="K157" s="11">
        <v>40.583333333333336</v>
      </c>
      <c r="L157" s="43"/>
      <c r="M157" s="11">
        <v>487</v>
      </c>
      <c r="N157" s="19">
        <v>5</v>
      </c>
      <c r="O157" s="19">
        <v>30</v>
      </c>
      <c r="P157" s="19">
        <f t="shared" si="29"/>
        <v>25</v>
      </c>
      <c r="Q157" s="61">
        <v>0</v>
      </c>
      <c r="R157" s="35">
        <v>5</v>
      </c>
      <c r="S157" s="35">
        <v>16</v>
      </c>
      <c r="T157" s="35">
        <f t="shared" si="30"/>
        <v>11</v>
      </c>
      <c r="U157" s="61">
        <v>0</v>
      </c>
      <c r="V157" s="35">
        <v>1</v>
      </c>
      <c r="W157" s="35">
        <v>12</v>
      </c>
      <c r="X157" s="35">
        <f t="shared" si="31"/>
        <v>11</v>
      </c>
      <c r="Y157" s="61">
        <v>0</v>
      </c>
      <c r="Z157" s="35">
        <v>6</v>
      </c>
      <c r="AA157" s="35">
        <v>48</v>
      </c>
      <c r="AB157" s="35">
        <f t="shared" si="32"/>
        <v>42</v>
      </c>
      <c r="AC157" s="61">
        <v>0</v>
      </c>
      <c r="AD157" s="61">
        <v>1</v>
      </c>
      <c r="AE157" s="61">
        <f t="shared" si="33"/>
        <v>1</v>
      </c>
      <c r="AF157" s="44">
        <f t="shared" si="34"/>
        <v>487</v>
      </c>
      <c r="AG157" s="4"/>
      <c r="AH157" s="4"/>
      <c r="AI157" s="4"/>
      <c r="AJ157" s="4"/>
      <c r="AK157" s="1"/>
    </row>
    <row r="158" spans="1:39">
      <c r="A158" s="3">
        <v>151</v>
      </c>
      <c r="B158" s="29" t="s">
        <v>514</v>
      </c>
      <c r="C158" s="6">
        <v>7791293032450</v>
      </c>
      <c r="D158" s="9">
        <v>67529878</v>
      </c>
      <c r="E158" s="8" t="s">
        <v>0</v>
      </c>
      <c r="F158" s="9" t="s">
        <v>1</v>
      </c>
      <c r="G158" s="10" t="s">
        <v>441</v>
      </c>
      <c r="H158" s="8">
        <v>90</v>
      </c>
      <c r="I158" s="9" t="s">
        <v>3</v>
      </c>
      <c r="J158" s="9">
        <v>12</v>
      </c>
      <c r="K158" s="11">
        <v>40.583333333333336</v>
      </c>
      <c r="L158" s="43"/>
      <c r="M158" s="11">
        <v>487</v>
      </c>
      <c r="N158" s="19">
        <v>1</v>
      </c>
      <c r="O158" s="19">
        <v>26</v>
      </c>
      <c r="P158" s="19">
        <f t="shared" si="29"/>
        <v>25</v>
      </c>
      <c r="Q158" s="61">
        <v>0</v>
      </c>
      <c r="R158" s="35">
        <v>1</v>
      </c>
      <c r="S158" s="35">
        <v>22</v>
      </c>
      <c r="T158" s="35">
        <f t="shared" si="30"/>
        <v>21</v>
      </c>
      <c r="U158" s="61">
        <v>0</v>
      </c>
      <c r="V158" s="35">
        <v>3</v>
      </c>
      <c r="W158" s="35">
        <v>11</v>
      </c>
      <c r="X158" s="35">
        <f t="shared" si="31"/>
        <v>8</v>
      </c>
      <c r="Y158" s="61">
        <v>0</v>
      </c>
      <c r="Z158" s="35">
        <v>7</v>
      </c>
      <c r="AA158" s="35">
        <v>28</v>
      </c>
      <c r="AB158" s="35">
        <f t="shared" si="32"/>
        <v>21</v>
      </c>
      <c r="AC158" s="61">
        <v>0</v>
      </c>
      <c r="AD158" s="61">
        <v>1</v>
      </c>
      <c r="AE158" s="61">
        <f t="shared" si="33"/>
        <v>1</v>
      </c>
      <c r="AF158" s="44">
        <f t="shared" si="34"/>
        <v>487</v>
      </c>
      <c r="AK158" s="1"/>
      <c r="AL158" s="1"/>
      <c r="AM158" s="1"/>
    </row>
    <row r="159" spans="1:39" s="50" customFormat="1">
      <c r="A159" s="3">
        <v>152</v>
      </c>
      <c r="B159" s="29" t="s">
        <v>514</v>
      </c>
      <c r="C159" s="6">
        <v>7791293032429</v>
      </c>
      <c r="D159" s="9">
        <v>67529886</v>
      </c>
      <c r="E159" s="8" t="s">
        <v>0</v>
      </c>
      <c r="F159" s="9" t="s">
        <v>1</v>
      </c>
      <c r="G159" s="10" t="s">
        <v>438</v>
      </c>
      <c r="H159" s="8">
        <v>90</v>
      </c>
      <c r="I159" s="9" t="s">
        <v>3</v>
      </c>
      <c r="J159" s="9">
        <v>12</v>
      </c>
      <c r="K159" s="11">
        <v>40.583333333333336</v>
      </c>
      <c r="L159" s="43"/>
      <c r="M159" s="11">
        <v>487</v>
      </c>
      <c r="N159" s="19">
        <v>9</v>
      </c>
      <c r="O159" s="19">
        <v>12</v>
      </c>
      <c r="P159" s="19">
        <f t="shared" si="29"/>
        <v>3</v>
      </c>
      <c r="Q159" s="61">
        <v>1</v>
      </c>
      <c r="R159" s="35"/>
      <c r="S159" s="35"/>
      <c r="T159" s="35">
        <f t="shared" si="30"/>
        <v>0</v>
      </c>
      <c r="U159" s="61">
        <v>1</v>
      </c>
      <c r="V159" s="35"/>
      <c r="W159" s="35"/>
      <c r="X159" s="35">
        <f t="shared" si="31"/>
        <v>0</v>
      </c>
      <c r="Y159" s="61">
        <f>X159/J159</f>
        <v>0</v>
      </c>
      <c r="Z159" s="35">
        <v>13</v>
      </c>
      <c r="AA159" s="35">
        <v>35</v>
      </c>
      <c r="AB159" s="35">
        <f t="shared" si="32"/>
        <v>22</v>
      </c>
      <c r="AC159" s="61">
        <v>0</v>
      </c>
      <c r="AD159" s="61">
        <v>1</v>
      </c>
      <c r="AE159" s="61">
        <f t="shared" si="33"/>
        <v>3</v>
      </c>
      <c r="AF159" s="44">
        <f t="shared" si="34"/>
        <v>1461</v>
      </c>
      <c r="AG159" s="15"/>
      <c r="AH159" s="15"/>
      <c r="AI159" s="15"/>
      <c r="AJ159" s="15"/>
      <c r="AK159" s="1"/>
    </row>
    <row r="160" spans="1:39">
      <c r="A160" s="3">
        <v>153</v>
      </c>
      <c r="B160" s="29" t="s">
        <v>514</v>
      </c>
      <c r="C160" s="6">
        <v>7791293032436</v>
      </c>
      <c r="D160" s="9">
        <v>67529885</v>
      </c>
      <c r="E160" s="8" t="s">
        <v>0</v>
      </c>
      <c r="F160" s="9" t="s">
        <v>1</v>
      </c>
      <c r="G160" s="10" t="s">
        <v>439</v>
      </c>
      <c r="H160" s="8">
        <v>90</v>
      </c>
      <c r="I160" s="9" t="s">
        <v>3</v>
      </c>
      <c r="J160" s="9">
        <v>12</v>
      </c>
      <c r="K160" s="11">
        <v>40.583333333333336</v>
      </c>
      <c r="L160" s="43"/>
      <c r="M160" s="11">
        <v>487</v>
      </c>
      <c r="N160" s="19">
        <v>15</v>
      </c>
      <c r="O160" s="19">
        <v>15</v>
      </c>
      <c r="P160" s="19">
        <f t="shared" si="29"/>
        <v>0</v>
      </c>
      <c r="Q160" s="61">
        <v>1</v>
      </c>
      <c r="R160" s="35">
        <v>11</v>
      </c>
      <c r="S160" s="35">
        <v>19</v>
      </c>
      <c r="T160" s="35">
        <f t="shared" si="30"/>
        <v>8</v>
      </c>
      <c r="U160" s="61">
        <v>0</v>
      </c>
      <c r="V160" s="35">
        <v>10</v>
      </c>
      <c r="W160" s="35">
        <v>2</v>
      </c>
      <c r="X160" s="35">
        <f t="shared" si="31"/>
        <v>-8</v>
      </c>
      <c r="Y160" s="61">
        <v>1</v>
      </c>
      <c r="Z160" s="35">
        <v>11</v>
      </c>
      <c r="AA160" s="35">
        <v>26</v>
      </c>
      <c r="AB160" s="35">
        <f t="shared" si="32"/>
        <v>15</v>
      </c>
      <c r="AC160" s="61">
        <v>0</v>
      </c>
      <c r="AD160" s="61">
        <v>1</v>
      </c>
      <c r="AE160" s="61">
        <f t="shared" si="33"/>
        <v>3</v>
      </c>
      <c r="AF160" s="44">
        <f t="shared" si="34"/>
        <v>1461</v>
      </c>
      <c r="AG160" s="1"/>
      <c r="AH160" s="1"/>
      <c r="AI160" s="1"/>
      <c r="AJ160" s="1"/>
      <c r="AK160" s="1"/>
      <c r="AL160" s="1"/>
      <c r="AM160" s="1"/>
    </row>
    <row r="161" spans="1:42">
      <c r="A161" s="3">
        <v>154</v>
      </c>
      <c r="B161" s="29" t="s">
        <v>514</v>
      </c>
      <c r="C161" s="6">
        <v>7791293032412</v>
      </c>
      <c r="D161" s="9">
        <v>67529882</v>
      </c>
      <c r="E161" s="8" t="s">
        <v>0</v>
      </c>
      <c r="F161" s="9" t="s">
        <v>1</v>
      </c>
      <c r="G161" s="10" t="s">
        <v>437</v>
      </c>
      <c r="H161" s="8">
        <v>90</v>
      </c>
      <c r="I161" s="9" t="s">
        <v>3</v>
      </c>
      <c r="J161" s="9">
        <v>12</v>
      </c>
      <c r="K161" s="11">
        <v>40.583333333333336</v>
      </c>
      <c r="L161" s="43"/>
      <c r="M161" s="11">
        <v>487</v>
      </c>
      <c r="N161" s="19">
        <v>9</v>
      </c>
      <c r="O161" s="19">
        <v>34</v>
      </c>
      <c r="P161" s="19">
        <f t="shared" si="29"/>
        <v>25</v>
      </c>
      <c r="Q161" s="61">
        <v>0</v>
      </c>
      <c r="R161" s="35">
        <v>8</v>
      </c>
      <c r="S161" s="35">
        <v>9</v>
      </c>
      <c r="T161" s="35">
        <f t="shared" si="30"/>
        <v>1</v>
      </c>
      <c r="U161" s="61">
        <v>1</v>
      </c>
      <c r="V161" s="35">
        <v>9</v>
      </c>
      <c r="W161" s="35">
        <v>17</v>
      </c>
      <c r="X161" s="35">
        <f t="shared" si="31"/>
        <v>8</v>
      </c>
      <c r="Y161" s="61">
        <v>0</v>
      </c>
      <c r="Z161" s="35">
        <v>10</v>
      </c>
      <c r="AA161" s="35">
        <v>29</v>
      </c>
      <c r="AB161" s="35">
        <f t="shared" si="32"/>
        <v>19</v>
      </c>
      <c r="AC161" s="61">
        <v>0</v>
      </c>
      <c r="AD161" s="61">
        <v>1</v>
      </c>
      <c r="AE161" s="61">
        <f t="shared" si="33"/>
        <v>2</v>
      </c>
      <c r="AF161" s="44">
        <f t="shared" si="34"/>
        <v>974</v>
      </c>
      <c r="AK161" s="1"/>
      <c r="AL161" s="1"/>
      <c r="AM161" s="1"/>
    </row>
    <row r="162" spans="1:42">
      <c r="A162" s="3">
        <v>155</v>
      </c>
      <c r="B162" s="29" t="s">
        <v>514</v>
      </c>
      <c r="C162" s="6">
        <v>7791293022598</v>
      </c>
      <c r="D162" s="9">
        <v>84160216</v>
      </c>
      <c r="E162" s="8" t="s">
        <v>0</v>
      </c>
      <c r="F162" s="9" t="s">
        <v>424</v>
      </c>
      <c r="G162" s="10" t="s">
        <v>425</v>
      </c>
      <c r="H162" s="8">
        <v>90</v>
      </c>
      <c r="I162" s="9" t="s">
        <v>3</v>
      </c>
      <c r="J162" s="9">
        <v>12</v>
      </c>
      <c r="K162" s="11">
        <v>42.583333333333336</v>
      </c>
      <c r="L162" s="43"/>
      <c r="M162" s="11">
        <v>511</v>
      </c>
      <c r="N162" s="19">
        <v>10</v>
      </c>
      <c r="O162" s="19">
        <v>22</v>
      </c>
      <c r="P162" s="19">
        <f t="shared" si="29"/>
        <v>12</v>
      </c>
      <c r="Q162" s="61">
        <v>0</v>
      </c>
      <c r="R162" s="35">
        <v>9</v>
      </c>
      <c r="S162" s="35">
        <v>27</v>
      </c>
      <c r="T162" s="35">
        <f t="shared" si="30"/>
        <v>18</v>
      </c>
      <c r="U162" s="61">
        <v>0</v>
      </c>
      <c r="V162" s="35">
        <v>7</v>
      </c>
      <c r="W162" s="35">
        <v>7</v>
      </c>
      <c r="X162" s="35">
        <f t="shared" si="31"/>
        <v>0</v>
      </c>
      <c r="Y162" s="61">
        <v>1</v>
      </c>
      <c r="Z162" s="35">
        <v>17</v>
      </c>
      <c r="AA162" s="35">
        <v>18</v>
      </c>
      <c r="AB162" s="35">
        <f t="shared" si="32"/>
        <v>1</v>
      </c>
      <c r="AC162" s="61">
        <v>1</v>
      </c>
      <c r="AD162" s="61">
        <v>1</v>
      </c>
      <c r="AE162" s="61">
        <f t="shared" si="33"/>
        <v>3</v>
      </c>
      <c r="AF162" s="44">
        <f t="shared" si="34"/>
        <v>1533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>
      <c r="A163" s="3">
        <v>156</v>
      </c>
      <c r="B163" s="29" t="s">
        <v>514</v>
      </c>
      <c r="C163" s="6">
        <v>7791293025537</v>
      </c>
      <c r="D163" s="9">
        <v>84152938</v>
      </c>
      <c r="E163" s="8" t="s">
        <v>0</v>
      </c>
      <c r="F163" s="9" t="s">
        <v>1</v>
      </c>
      <c r="G163" s="10" t="s">
        <v>428</v>
      </c>
      <c r="H163" s="8">
        <v>90</v>
      </c>
      <c r="I163" s="9" t="s">
        <v>3</v>
      </c>
      <c r="J163" s="9">
        <v>12</v>
      </c>
      <c r="K163" s="11">
        <v>42.583333333333336</v>
      </c>
      <c r="L163" s="43"/>
      <c r="M163" s="11">
        <v>511</v>
      </c>
      <c r="N163" s="19">
        <v>5</v>
      </c>
      <c r="O163" s="19">
        <v>21</v>
      </c>
      <c r="P163" s="19">
        <f t="shared" si="29"/>
        <v>16</v>
      </c>
      <c r="Q163" s="61">
        <v>0</v>
      </c>
      <c r="R163" s="35">
        <v>2</v>
      </c>
      <c r="S163" s="35">
        <v>32</v>
      </c>
      <c r="T163" s="35">
        <f t="shared" si="30"/>
        <v>30</v>
      </c>
      <c r="U163" s="61">
        <v>0</v>
      </c>
      <c r="V163" s="35">
        <v>1</v>
      </c>
      <c r="W163" s="35">
        <v>11</v>
      </c>
      <c r="X163" s="35">
        <f t="shared" si="31"/>
        <v>10</v>
      </c>
      <c r="Y163" s="61">
        <v>0</v>
      </c>
      <c r="Z163" s="35">
        <v>10</v>
      </c>
      <c r="AA163" s="35">
        <v>6</v>
      </c>
      <c r="AB163" s="35">
        <f t="shared" si="32"/>
        <v>-4</v>
      </c>
      <c r="AC163" s="61">
        <v>1</v>
      </c>
      <c r="AD163" s="61">
        <v>1</v>
      </c>
      <c r="AE163" s="61">
        <f t="shared" si="33"/>
        <v>2</v>
      </c>
      <c r="AF163" s="44">
        <f t="shared" si="34"/>
        <v>1022</v>
      </c>
      <c r="AK163" s="53"/>
    </row>
    <row r="164" spans="1:42">
      <c r="A164" s="3">
        <v>157</v>
      </c>
      <c r="B164" s="29" t="s">
        <v>514</v>
      </c>
      <c r="C164" s="6">
        <v>7791293023175</v>
      </c>
      <c r="D164" s="9">
        <v>84153024</v>
      </c>
      <c r="E164" s="8" t="s">
        <v>0</v>
      </c>
      <c r="F164" s="9" t="s">
        <v>1</v>
      </c>
      <c r="G164" s="10" t="s">
        <v>426</v>
      </c>
      <c r="H164" s="8">
        <v>90</v>
      </c>
      <c r="I164" s="9" t="s">
        <v>3</v>
      </c>
      <c r="J164" s="9">
        <v>12</v>
      </c>
      <c r="K164" s="11">
        <v>42.583333333333336</v>
      </c>
      <c r="L164" s="43"/>
      <c r="M164" s="11">
        <v>511</v>
      </c>
      <c r="N164" s="19"/>
      <c r="O164" s="19"/>
      <c r="P164" s="19">
        <f t="shared" si="29"/>
        <v>0</v>
      </c>
      <c r="Q164" s="61">
        <f>P164/J164</f>
        <v>0</v>
      </c>
      <c r="R164" s="35">
        <v>2</v>
      </c>
      <c r="S164" s="35">
        <v>17</v>
      </c>
      <c r="T164" s="35">
        <f t="shared" si="30"/>
        <v>15</v>
      </c>
      <c r="U164" s="61">
        <v>0</v>
      </c>
      <c r="V164" s="35"/>
      <c r="W164" s="35"/>
      <c r="X164" s="35">
        <f t="shared" si="31"/>
        <v>0</v>
      </c>
      <c r="Y164" s="61">
        <f>X164/J164</f>
        <v>0</v>
      </c>
      <c r="Z164" s="35"/>
      <c r="AA164" s="35"/>
      <c r="AB164" s="35">
        <f t="shared" si="32"/>
        <v>0</v>
      </c>
      <c r="AC164" s="61">
        <v>1</v>
      </c>
      <c r="AD164" s="61">
        <v>1</v>
      </c>
      <c r="AE164" s="61">
        <f t="shared" si="33"/>
        <v>2</v>
      </c>
      <c r="AF164" s="44">
        <f t="shared" si="34"/>
        <v>1022</v>
      </c>
      <c r="AG164" s="1"/>
      <c r="AH164" s="1"/>
      <c r="AI164" s="1"/>
      <c r="AJ164" s="1"/>
    </row>
    <row r="165" spans="1:42">
      <c r="A165" s="3">
        <v>158</v>
      </c>
      <c r="B165" s="29" t="s">
        <v>514</v>
      </c>
      <c r="C165" s="6">
        <v>7791293022567</v>
      </c>
      <c r="D165" s="9">
        <v>84160215</v>
      </c>
      <c r="E165" s="8" t="s">
        <v>0</v>
      </c>
      <c r="F165" s="9" t="s">
        <v>1</v>
      </c>
      <c r="G165" s="10" t="s">
        <v>422</v>
      </c>
      <c r="H165" s="8">
        <v>90</v>
      </c>
      <c r="I165" s="9" t="s">
        <v>3</v>
      </c>
      <c r="J165" s="9">
        <v>12</v>
      </c>
      <c r="K165" s="11">
        <v>42.583333333333336</v>
      </c>
      <c r="L165" s="43"/>
      <c r="M165" s="11">
        <v>511</v>
      </c>
      <c r="N165" s="19">
        <v>8</v>
      </c>
      <c r="O165" s="19">
        <v>41</v>
      </c>
      <c r="P165" s="19">
        <f t="shared" si="29"/>
        <v>33</v>
      </c>
      <c r="Q165" s="61">
        <v>0</v>
      </c>
      <c r="R165" s="35">
        <v>1</v>
      </c>
      <c r="S165" s="35">
        <v>18</v>
      </c>
      <c r="T165" s="35">
        <f t="shared" si="30"/>
        <v>17</v>
      </c>
      <c r="U165" s="61">
        <v>0</v>
      </c>
      <c r="V165" s="35">
        <v>7</v>
      </c>
      <c r="W165" s="35">
        <v>14</v>
      </c>
      <c r="X165" s="35">
        <f t="shared" si="31"/>
        <v>7</v>
      </c>
      <c r="Y165" s="61">
        <v>0</v>
      </c>
      <c r="Z165" s="35">
        <v>11</v>
      </c>
      <c r="AA165" s="35">
        <v>7</v>
      </c>
      <c r="AB165" s="35">
        <f t="shared" si="32"/>
        <v>-4</v>
      </c>
      <c r="AC165" s="61">
        <v>1</v>
      </c>
      <c r="AD165" s="61">
        <v>1</v>
      </c>
      <c r="AE165" s="61">
        <f t="shared" si="33"/>
        <v>2</v>
      </c>
      <c r="AF165" s="44">
        <f t="shared" si="34"/>
        <v>1022</v>
      </c>
      <c r="AK165" s="1"/>
    </row>
    <row r="166" spans="1:42">
      <c r="A166" s="3">
        <v>159</v>
      </c>
      <c r="B166" s="29" t="s">
        <v>514</v>
      </c>
      <c r="C166" s="6">
        <v>7791293022581</v>
      </c>
      <c r="D166" s="9">
        <v>67644962</v>
      </c>
      <c r="E166" s="8" t="s">
        <v>0</v>
      </c>
      <c r="F166" s="9" t="s">
        <v>1</v>
      </c>
      <c r="G166" s="10" t="s">
        <v>423</v>
      </c>
      <c r="H166" s="8">
        <v>90</v>
      </c>
      <c r="I166" s="9" t="s">
        <v>3</v>
      </c>
      <c r="J166" s="9">
        <v>12</v>
      </c>
      <c r="K166" s="11">
        <v>42.583333333333336</v>
      </c>
      <c r="L166" s="43"/>
      <c r="M166" s="11">
        <v>511</v>
      </c>
      <c r="N166" s="19">
        <v>13</v>
      </c>
      <c r="O166" s="19">
        <v>12</v>
      </c>
      <c r="P166" s="19">
        <f t="shared" si="29"/>
        <v>-1</v>
      </c>
      <c r="Q166" s="61">
        <v>1</v>
      </c>
      <c r="R166" s="35">
        <v>1</v>
      </c>
      <c r="S166" s="35">
        <v>13</v>
      </c>
      <c r="T166" s="35">
        <f t="shared" si="30"/>
        <v>12</v>
      </c>
      <c r="U166" s="61">
        <v>0</v>
      </c>
      <c r="V166" s="35">
        <v>3</v>
      </c>
      <c r="W166" s="35">
        <v>12</v>
      </c>
      <c r="X166" s="35">
        <f t="shared" si="31"/>
        <v>9</v>
      </c>
      <c r="Y166" s="61">
        <v>0</v>
      </c>
      <c r="Z166" s="35">
        <v>10</v>
      </c>
      <c r="AA166" s="35">
        <v>18</v>
      </c>
      <c r="AB166" s="35">
        <f t="shared" si="32"/>
        <v>8</v>
      </c>
      <c r="AC166" s="61">
        <v>1</v>
      </c>
      <c r="AD166" s="61">
        <v>1</v>
      </c>
      <c r="AE166" s="61">
        <f t="shared" si="33"/>
        <v>3</v>
      </c>
      <c r="AF166" s="44">
        <f t="shared" si="34"/>
        <v>1533</v>
      </c>
      <c r="AK166" s="1"/>
      <c r="AL166" s="1"/>
      <c r="AM166" s="1"/>
      <c r="AN166" s="1"/>
      <c r="AO166" s="1"/>
    </row>
    <row r="167" spans="1:42">
      <c r="A167" s="3">
        <v>160</v>
      </c>
      <c r="B167" s="29" t="s">
        <v>514</v>
      </c>
      <c r="C167" s="6">
        <v>75062996</v>
      </c>
      <c r="D167" s="9">
        <v>67280843</v>
      </c>
      <c r="E167" s="8" t="s">
        <v>0</v>
      </c>
      <c r="F167" s="9" t="s">
        <v>1</v>
      </c>
      <c r="G167" s="10" t="s">
        <v>32</v>
      </c>
      <c r="H167" s="8">
        <v>45</v>
      </c>
      <c r="I167" s="9" t="s">
        <v>3</v>
      </c>
      <c r="J167" s="9">
        <v>12</v>
      </c>
      <c r="K167" s="11">
        <v>45.25</v>
      </c>
      <c r="L167" s="43"/>
      <c r="M167" s="11">
        <v>543</v>
      </c>
      <c r="N167" s="19">
        <v>5</v>
      </c>
      <c r="O167" s="19">
        <v>19</v>
      </c>
      <c r="P167" s="19">
        <f t="shared" si="29"/>
        <v>14</v>
      </c>
      <c r="Q167" s="61">
        <v>0</v>
      </c>
      <c r="R167" s="35">
        <v>2</v>
      </c>
      <c r="S167" s="35">
        <v>30</v>
      </c>
      <c r="T167" s="35">
        <f t="shared" si="30"/>
        <v>28</v>
      </c>
      <c r="U167" s="61">
        <v>0</v>
      </c>
      <c r="V167" s="35">
        <v>2</v>
      </c>
      <c r="W167" s="35">
        <v>20</v>
      </c>
      <c r="X167" s="35">
        <f t="shared" si="31"/>
        <v>18</v>
      </c>
      <c r="Y167" s="61">
        <v>0</v>
      </c>
      <c r="Z167" s="35">
        <v>1</v>
      </c>
      <c r="AA167" s="35">
        <v>22</v>
      </c>
      <c r="AB167" s="35">
        <f t="shared" si="32"/>
        <v>21</v>
      </c>
      <c r="AC167" s="61">
        <v>0</v>
      </c>
      <c r="AD167" s="61">
        <v>1</v>
      </c>
      <c r="AE167" s="61">
        <f t="shared" si="33"/>
        <v>1</v>
      </c>
      <c r="AF167" s="44">
        <f t="shared" si="34"/>
        <v>543</v>
      </c>
      <c r="AK167" s="1"/>
      <c r="AL167" s="1"/>
      <c r="AM167" s="1"/>
      <c r="AN167" s="1"/>
      <c r="AO167" s="1"/>
    </row>
    <row r="168" spans="1:42">
      <c r="A168" s="3">
        <v>161</v>
      </c>
      <c r="B168" s="29" t="s">
        <v>514</v>
      </c>
      <c r="C168" s="6">
        <v>75063016</v>
      </c>
      <c r="D168" s="9">
        <v>67280839</v>
      </c>
      <c r="E168" s="8" t="s">
        <v>0</v>
      </c>
      <c r="F168" s="9" t="s">
        <v>1</v>
      </c>
      <c r="G168" s="10" t="s">
        <v>33</v>
      </c>
      <c r="H168" s="8">
        <v>45</v>
      </c>
      <c r="I168" s="9" t="s">
        <v>3</v>
      </c>
      <c r="J168" s="9">
        <v>12</v>
      </c>
      <c r="K168" s="11">
        <v>45.25</v>
      </c>
      <c r="L168" s="43"/>
      <c r="M168" s="11">
        <v>543</v>
      </c>
      <c r="N168" s="19">
        <v>4</v>
      </c>
      <c r="O168" s="19">
        <v>21</v>
      </c>
      <c r="P168" s="19">
        <f t="shared" si="29"/>
        <v>17</v>
      </c>
      <c r="Q168" s="61">
        <v>0</v>
      </c>
      <c r="R168" s="35">
        <v>3</v>
      </c>
      <c r="S168" s="35">
        <v>15</v>
      </c>
      <c r="T168" s="35">
        <f t="shared" si="30"/>
        <v>12</v>
      </c>
      <c r="U168" s="61">
        <v>0</v>
      </c>
      <c r="V168" s="35">
        <v>2</v>
      </c>
      <c r="W168" s="35">
        <v>14</v>
      </c>
      <c r="X168" s="35">
        <f t="shared" si="31"/>
        <v>12</v>
      </c>
      <c r="Y168" s="61">
        <v>0</v>
      </c>
      <c r="Z168" s="35">
        <v>2</v>
      </c>
      <c r="AA168" s="35">
        <v>21</v>
      </c>
      <c r="AB168" s="35">
        <f t="shared" si="32"/>
        <v>19</v>
      </c>
      <c r="AC168" s="61">
        <v>0</v>
      </c>
      <c r="AD168" s="61">
        <v>1</v>
      </c>
      <c r="AE168" s="61">
        <f t="shared" si="33"/>
        <v>1</v>
      </c>
      <c r="AF168" s="44">
        <f t="shared" si="34"/>
        <v>543</v>
      </c>
      <c r="AG168" s="1"/>
      <c r="AH168" s="1"/>
      <c r="AI168" s="1"/>
      <c r="AJ168" s="1"/>
      <c r="AK168" s="2"/>
      <c r="AL168" s="1"/>
      <c r="AM168" s="1"/>
      <c r="AN168" s="1"/>
      <c r="AO168" s="1"/>
      <c r="AP168" s="1"/>
    </row>
    <row r="169" spans="1:42">
      <c r="A169" s="3">
        <v>162</v>
      </c>
      <c r="B169" s="29" t="s">
        <v>515</v>
      </c>
      <c r="C169" s="6">
        <v>7791293035468</v>
      </c>
      <c r="D169" s="9">
        <v>67225498</v>
      </c>
      <c r="E169" s="8" t="s">
        <v>0</v>
      </c>
      <c r="F169" s="9" t="s">
        <v>1</v>
      </c>
      <c r="G169" s="10" t="s">
        <v>447</v>
      </c>
      <c r="H169" s="8">
        <v>62.5</v>
      </c>
      <c r="I169" s="9" t="s">
        <v>3</v>
      </c>
      <c r="J169" s="9">
        <v>12</v>
      </c>
      <c r="K169" s="11">
        <v>21.75</v>
      </c>
      <c r="L169" s="43"/>
      <c r="M169" s="11">
        <v>261</v>
      </c>
      <c r="N169" s="18">
        <v>15</v>
      </c>
      <c r="O169" s="18">
        <v>9</v>
      </c>
      <c r="P169" s="18">
        <f t="shared" si="29"/>
        <v>-6</v>
      </c>
      <c r="Q169" s="63">
        <v>1</v>
      </c>
      <c r="R169" s="30">
        <v>21</v>
      </c>
      <c r="S169" s="30">
        <v>10</v>
      </c>
      <c r="T169" s="30">
        <f t="shared" si="30"/>
        <v>-11</v>
      </c>
      <c r="U169" s="63">
        <v>1</v>
      </c>
      <c r="V169" s="30">
        <v>14</v>
      </c>
      <c r="W169" s="30">
        <v>14</v>
      </c>
      <c r="X169" s="30">
        <f t="shared" si="31"/>
        <v>0</v>
      </c>
      <c r="Y169" s="63">
        <v>1</v>
      </c>
      <c r="Z169" s="30">
        <v>18</v>
      </c>
      <c r="AA169" s="30">
        <v>19</v>
      </c>
      <c r="AB169" s="30">
        <f t="shared" si="32"/>
        <v>1</v>
      </c>
      <c r="AC169" s="63">
        <v>1</v>
      </c>
      <c r="AD169" s="63">
        <v>2</v>
      </c>
      <c r="AE169" s="63">
        <f t="shared" si="33"/>
        <v>6</v>
      </c>
      <c r="AF169" s="52">
        <f t="shared" si="34"/>
        <v>1566</v>
      </c>
      <c r="AL169" s="1"/>
      <c r="AM169" s="1"/>
    </row>
    <row r="170" spans="1:42">
      <c r="A170" s="3">
        <v>163</v>
      </c>
      <c r="B170" s="29" t="s">
        <v>515</v>
      </c>
      <c r="C170" s="6">
        <v>75062880</v>
      </c>
      <c r="D170" s="9">
        <v>67279732</v>
      </c>
      <c r="E170" s="8" t="s">
        <v>0</v>
      </c>
      <c r="F170" s="9" t="s">
        <v>1</v>
      </c>
      <c r="G170" s="10" t="s">
        <v>27</v>
      </c>
      <c r="H170" s="8">
        <v>45</v>
      </c>
      <c r="I170" s="9" t="s">
        <v>3</v>
      </c>
      <c r="J170" s="9">
        <v>12</v>
      </c>
      <c r="K170" s="11">
        <v>30.833333333333332</v>
      </c>
      <c r="L170" s="43"/>
      <c r="M170" s="11">
        <v>370</v>
      </c>
      <c r="N170" s="19">
        <v>9</v>
      </c>
      <c r="O170" s="19">
        <v>21</v>
      </c>
      <c r="P170" s="19">
        <f t="shared" si="29"/>
        <v>12</v>
      </c>
      <c r="Q170" s="61">
        <v>0</v>
      </c>
      <c r="R170" s="35">
        <v>2</v>
      </c>
      <c r="S170" s="35">
        <v>21</v>
      </c>
      <c r="T170" s="35">
        <f t="shared" si="30"/>
        <v>19</v>
      </c>
      <c r="U170" s="61">
        <v>0</v>
      </c>
      <c r="V170" s="35">
        <v>5</v>
      </c>
      <c r="W170" s="35">
        <v>9</v>
      </c>
      <c r="X170" s="35">
        <f t="shared" si="31"/>
        <v>4</v>
      </c>
      <c r="Y170" s="61">
        <v>1</v>
      </c>
      <c r="Z170" s="35">
        <v>5</v>
      </c>
      <c r="AA170" s="35">
        <v>17</v>
      </c>
      <c r="AB170" s="35">
        <f t="shared" si="32"/>
        <v>12</v>
      </c>
      <c r="AC170" s="61">
        <v>1</v>
      </c>
      <c r="AD170" s="61">
        <v>1</v>
      </c>
      <c r="AE170" s="61">
        <f t="shared" si="33"/>
        <v>3</v>
      </c>
      <c r="AF170" s="44">
        <f t="shared" si="34"/>
        <v>1110</v>
      </c>
      <c r="AL170" s="1"/>
      <c r="AM170" s="1"/>
    </row>
    <row r="171" spans="1:42">
      <c r="A171" s="3">
        <v>164</v>
      </c>
      <c r="B171" s="29" t="s">
        <v>515</v>
      </c>
      <c r="C171" s="6">
        <v>75062941</v>
      </c>
      <c r="D171" s="9">
        <v>67279750</v>
      </c>
      <c r="E171" s="8" t="s">
        <v>0</v>
      </c>
      <c r="F171" s="9" t="s">
        <v>1</v>
      </c>
      <c r="G171" s="10" t="s">
        <v>31</v>
      </c>
      <c r="H171" s="8">
        <v>45</v>
      </c>
      <c r="I171" s="9" t="s">
        <v>3</v>
      </c>
      <c r="J171" s="9">
        <v>12</v>
      </c>
      <c r="K171" s="11">
        <v>30.833333333333332</v>
      </c>
      <c r="L171" s="43"/>
      <c r="M171" s="11">
        <v>370</v>
      </c>
      <c r="N171" s="19">
        <v>10</v>
      </c>
      <c r="O171" s="19">
        <v>26</v>
      </c>
      <c r="P171" s="19">
        <f t="shared" si="29"/>
        <v>16</v>
      </c>
      <c r="Q171" s="61">
        <v>0</v>
      </c>
      <c r="R171" s="35">
        <v>7</v>
      </c>
      <c r="S171" s="35">
        <v>19</v>
      </c>
      <c r="T171" s="35">
        <f t="shared" si="30"/>
        <v>12</v>
      </c>
      <c r="U171" s="61">
        <v>0</v>
      </c>
      <c r="V171" s="35">
        <v>9</v>
      </c>
      <c r="W171" s="35">
        <v>15</v>
      </c>
      <c r="X171" s="35">
        <f t="shared" si="31"/>
        <v>6</v>
      </c>
      <c r="Y171" s="61">
        <v>1</v>
      </c>
      <c r="Z171" s="35">
        <v>14</v>
      </c>
      <c r="AA171" s="35">
        <v>20</v>
      </c>
      <c r="AB171" s="35">
        <f t="shared" si="32"/>
        <v>6</v>
      </c>
      <c r="AC171" s="61">
        <v>1</v>
      </c>
      <c r="AD171" s="61">
        <v>1</v>
      </c>
      <c r="AE171" s="61">
        <f t="shared" si="33"/>
        <v>3</v>
      </c>
      <c r="AF171" s="44">
        <f t="shared" si="34"/>
        <v>1110</v>
      </c>
      <c r="AG171" s="1"/>
      <c r="AH171" s="1"/>
      <c r="AI171" s="1"/>
      <c r="AJ171" s="1"/>
      <c r="AL171" s="1"/>
      <c r="AM171" s="1"/>
    </row>
    <row r="172" spans="1:42">
      <c r="A172" s="3">
        <v>165</v>
      </c>
      <c r="B172" s="29" t="s">
        <v>515</v>
      </c>
      <c r="C172" s="6">
        <v>7791293032375</v>
      </c>
      <c r="D172" s="9">
        <v>67529877</v>
      </c>
      <c r="E172" s="8" t="s">
        <v>0</v>
      </c>
      <c r="F172" s="9" t="s">
        <v>1</v>
      </c>
      <c r="G172" s="10" t="s">
        <v>436</v>
      </c>
      <c r="H172" s="8">
        <v>90</v>
      </c>
      <c r="I172" s="9" t="s">
        <v>3</v>
      </c>
      <c r="J172" s="9">
        <v>12</v>
      </c>
      <c r="K172" s="11">
        <v>40.583333333333336</v>
      </c>
      <c r="L172" s="43"/>
      <c r="M172" s="11">
        <v>487</v>
      </c>
      <c r="N172" s="19">
        <v>4</v>
      </c>
      <c r="O172" s="19">
        <v>11</v>
      </c>
      <c r="P172" s="19">
        <f t="shared" si="29"/>
        <v>7</v>
      </c>
      <c r="Q172" s="61">
        <v>0</v>
      </c>
      <c r="R172" s="35">
        <v>2</v>
      </c>
      <c r="S172" s="35">
        <v>65</v>
      </c>
      <c r="T172" s="35">
        <f t="shared" si="30"/>
        <v>63</v>
      </c>
      <c r="U172" s="61">
        <v>0</v>
      </c>
      <c r="V172" s="35"/>
      <c r="W172" s="35"/>
      <c r="X172" s="35">
        <f t="shared" si="31"/>
        <v>0</v>
      </c>
      <c r="Y172" s="61">
        <f>X172/J172</f>
        <v>0</v>
      </c>
      <c r="Z172" s="35">
        <v>5</v>
      </c>
      <c r="AA172" s="35">
        <v>21</v>
      </c>
      <c r="AB172" s="35">
        <f t="shared" si="32"/>
        <v>16</v>
      </c>
      <c r="AC172" s="61">
        <v>0</v>
      </c>
      <c r="AD172" s="61">
        <v>1</v>
      </c>
      <c r="AE172" s="61">
        <f t="shared" si="33"/>
        <v>1</v>
      </c>
      <c r="AF172" s="44">
        <f t="shared" si="34"/>
        <v>487</v>
      </c>
      <c r="AL172" s="1"/>
      <c r="AM172" s="1"/>
    </row>
    <row r="173" spans="1:42">
      <c r="A173" s="3">
        <v>166</v>
      </c>
      <c r="B173" s="29" t="s">
        <v>515</v>
      </c>
      <c r="C173" s="6">
        <v>7506306244177</v>
      </c>
      <c r="D173" s="9">
        <v>67529881</v>
      </c>
      <c r="E173" s="8" t="s">
        <v>0</v>
      </c>
      <c r="F173" s="9" t="s">
        <v>1</v>
      </c>
      <c r="G173" s="7" t="s">
        <v>474</v>
      </c>
      <c r="H173" s="8">
        <v>90</v>
      </c>
      <c r="I173" s="9" t="s">
        <v>3</v>
      </c>
      <c r="J173" s="9">
        <v>12</v>
      </c>
      <c r="K173" s="11">
        <v>40.583333333333336</v>
      </c>
      <c r="L173" s="43"/>
      <c r="M173" s="11">
        <v>487</v>
      </c>
      <c r="N173" s="19">
        <v>4</v>
      </c>
      <c r="O173" s="19">
        <v>24</v>
      </c>
      <c r="P173" s="19">
        <f t="shared" si="29"/>
        <v>20</v>
      </c>
      <c r="Q173" s="61">
        <v>0</v>
      </c>
      <c r="R173" s="35"/>
      <c r="S173" s="35"/>
      <c r="T173" s="35">
        <f t="shared" si="30"/>
        <v>0</v>
      </c>
      <c r="U173" s="61">
        <v>1</v>
      </c>
      <c r="V173" s="35">
        <v>3</v>
      </c>
      <c r="W173" s="35">
        <v>11</v>
      </c>
      <c r="X173" s="35">
        <f t="shared" si="31"/>
        <v>8</v>
      </c>
      <c r="Y173" s="61">
        <v>0</v>
      </c>
      <c r="Z173" s="35">
        <v>10</v>
      </c>
      <c r="AA173" s="35">
        <v>9</v>
      </c>
      <c r="AB173" s="35">
        <f t="shared" si="32"/>
        <v>-1</v>
      </c>
      <c r="AC173" s="61">
        <v>1</v>
      </c>
      <c r="AD173" s="61">
        <v>1</v>
      </c>
      <c r="AE173" s="61">
        <f t="shared" si="33"/>
        <v>3</v>
      </c>
      <c r="AF173" s="44">
        <f t="shared" si="34"/>
        <v>1461</v>
      </c>
      <c r="AL173" s="1"/>
      <c r="AM173" s="1"/>
    </row>
    <row r="174" spans="1:42">
      <c r="A174" s="3">
        <v>167</v>
      </c>
      <c r="B174" s="29" t="s">
        <v>515</v>
      </c>
      <c r="C174" s="6">
        <v>7791293032481</v>
      </c>
      <c r="D174" s="9">
        <v>67529876</v>
      </c>
      <c r="E174" s="8" t="s">
        <v>0</v>
      </c>
      <c r="F174" s="9" t="s">
        <v>1</v>
      </c>
      <c r="G174" s="10" t="s">
        <v>442</v>
      </c>
      <c r="H174" s="8">
        <v>90</v>
      </c>
      <c r="I174" s="9" t="s">
        <v>3</v>
      </c>
      <c r="J174" s="9">
        <v>12</v>
      </c>
      <c r="K174" s="11">
        <v>40.583333333333336</v>
      </c>
      <c r="L174" s="43"/>
      <c r="M174" s="11">
        <v>487</v>
      </c>
      <c r="N174" s="19"/>
      <c r="O174" s="19"/>
      <c r="P174" s="19">
        <f t="shared" si="29"/>
        <v>0</v>
      </c>
      <c r="Q174" s="61">
        <f>P174/J174</f>
        <v>0</v>
      </c>
      <c r="R174" s="35">
        <v>8</v>
      </c>
      <c r="S174" s="35">
        <v>7</v>
      </c>
      <c r="T174" s="35">
        <f t="shared" si="30"/>
        <v>-1</v>
      </c>
      <c r="U174" s="61">
        <v>1</v>
      </c>
      <c r="V174" s="35">
        <v>1</v>
      </c>
      <c r="W174" s="35">
        <v>0</v>
      </c>
      <c r="X174" s="35">
        <f t="shared" si="31"/>
        <v>-1</v>
      </c>
      <c r="Y174" s="61">
        <v>1</v>
      </c>
      <c r="Z174" s="35"/>
      <c r="AA174" s="35"/>
      <c r="AB174" s="35">
        <f t="shared" si="32"/>
        <v>0</v>
      </c>
      <c r="AC174" s="61">
        <v>1</v>
      </c>
      <c r="AD174" s="61">
        <v>1</v>
      </c>
      <c r="AE174" s="61">
        <f t="shared" si="33"/>
        <v>4</v>
      </c>
      <c r="AF174" s="44">
        <f t="shared" si="34"/>
        <v>1948</v>
      </c>
      <c r="AL174" s="1"/>
      <c r="AM174" s="1"/>
    </row>
    <row r="175" spans="1:42" ht="15.75">
      <c r="A175" s="3">
        <v>168</v>
      </c>
      <c r="B175" s="30"/>
      <c r="C175" s="58" t="s">
        <v>127</v>
      </c>
      <c r="D175" s="30"/>
      <c r="E175" s="18"/>
      <c r="F175" s="18"/>
      <c r="G175" s="47"/>
      <c r="H175" s="18"/>
      <c r="I175" s="18"/>
      <c r="J175" s="30"/>
      <c r="K175" s="18"/>
      <c r="L175" s="49"/>
      <c r="M175" s="18"/>
      <c r="N175" s="30"/>
      <c r="O175" s="30"/>
      <c r="P175" s="30"/>
      <c r="Q175" s="60"/>
      <c r="R175" s="34"/>
      <c r="S175" s="34"/>
      <c r="T175" s="34"/>
      <c r="U175" s="60"/>
      <c r="V175" s="34"/>
      <c r="W175" s="34"/>
      <c r="X175" s="34"/>
      <c r="Y175" s="60"/>
      <c r="Z175" s="34"/>
      <c r="AA175" s="34"/>
      <c r="AB175" s="34"/>
      <c r="AC175" s="60"/>
      <c r="AD175" s="60"/>
      <c r="AE175" s="60">
        <f t="shared" si="33"/>
        <v>0</v>
      </c>
      <c r="AF175" s="44">
        <f t="shared" si="34"/>
        <v>0</v>
      </c>
      <c r="AL175" s="1"/>
      <c r="AM175" s="1"/>
    </row>
    <row r="176" spans="1:42">
      <c r="A176" s="3">
        <v>169</v>
      </c>
      <c r="B176" s="29" t="s">
        <v>501</v>
      </c>
      <c r="C176" s="6" t="s">
        <v>126</v>
      </c>
      <c r="D176" s="9">
        <v>67412692</v>
      </c>
      <c r="E176" s="8" t="s">
        <v>127</v>
      </c>
      <c r="F176" s="9" t="s">
        <v>1</v>
      </c>
      <c r="G176" s="10" t="s">
        <v>128</v>
      </c>
      <c r="H176" s="8">
        <v>750</v>
      </c>
      <c r="I176" s="9" t="s">
        <v>45</v>
      </c>
      <c r="J176" s="9">
        <v>12</v>
      </c>
      <c r="K176" s="11">
        <v>31</v>
      </c>
      <c r="L176" s="43"/>
      <c r="M176" s="11">
        <f>J176*K176</f>
        <v>372</v>
      </c>
      <c r="N176" s="19">
        <v>14</v>
      </c>
      <c r="O176" s="19">
        <v>16</v>
      </c>
      <c r="P176" s="19">
        <f t="shared" ref="P176:P239" si="35">O176-N176</f>
        <v>2</v>
      </c>
      <c r="Q176" s="63">
        <v>1</v>
      </c>
      <c r="R176" s="35">
        <v>5</v>
      </c>
      <c r="S176" s="35">
        <v>15</v>
      </c>
      <c r="T176" s="35">
        <f t="shared" ref="T176:T239" si="36">S176-R176</f>
        <v>10</v>
      </c>
      <c r="U176" s="63">
        <v>1</v>
      </c>
      <c r="V176" s="35">
        <v>3</v>
      </c>
      <c r="W176" s="35">
        <v>23</v>
      </c>
      <c r="X176" s="35">
        <f t="shared" ref="X176:X239" si="37">W176-V176</f>
        <v>20</v>
      </c>
      <c r="Y176" s="63">
        <v>0</v>
      </c>
      <c r="Z176" s="35">
        <v>20</v>
      </c>
      <c r="AA176" s="35">
        <v>26</v>
      </c>
      <c r="AB176" s="35">
        <f t="shared" ref="AB176:AB239" si="38">AA176-Z176</f>
        <v>6</v>
      </c>
      <c r="AC176" s="63">
        <v>1</v>
      </c>
      <c r="AD176" s="63">
        <v>2</v>
      </c>
      <c r="AE176" s="63">
        <f t="shared" si="33"/>
        <v>5</v>
      </c>
      <c r="AF176" s="44">
        <f t="shared" si="34"/>
        <v>1860</v>
      </c>
      <c r="AL176" s="1"/>
      <c r="AM176" s="1"/>
    </row>
    <row r="177" spans="1:42">
      <c r="A177" s="3">
        <v>170</v>
      </c>
      <c r="B177" s="29" t="s">
        <v>501</v>
      </c>
      <c r="C177" s="6" t="s">
        <v>129</v>
      </c>
      <c r="D177" s="9">
        <v>67412714</v>
      </c>
      <c r="E177" s="8" t="s">
        <v>127</v>
      </c>
      <c r="F177" s="9" t="s">
        <v>1</v>
      </c>
      <c r="G177" s="10" t="s">
        <v>130</v>
      </c>
      <c r="H177" s="8">
        <v>750</v>
      </c>
      <c r="I177" s="9" t="s">
        <v>45</v>
      </c>
      <c r="J177" s="9">
        <v>12</v>
      </c>
      <c r="K177" s="11">
        <v>31</v>
      </c>
      <c r="L177" s="43"/>
      <c r="M177" s="11">
        <f>J177*K177</f>
        <v>372</v>
      </c>
      <c r="N177" s="19">
        <v>3</v>
      </c>
      <c r="O177" s="19">
        <v>16</v>
      </c>
      <c r="P177" s="19">
        <f t="shared" si="35"/>
        <v>13</v>
      </c>
      <c r="Q177" s="63">
        <v>0</v>
      </c>
      <c r="R177" s="35">
        <v>18</v>
      </c>
      <c r="S177" s="35">
        <v>21</v>
      </c>
      <c r="T177" s="35">
        <f t="shared" si="36"/>
        <v>3</v>
      </c>
      <c r="U177" s="63">
        <v>1</v>
      </c>
      <c r="V177" s="35">
        <v>9</v>
      </c>
      <c r="W177" s="35">
        <v>11</v>
      </c>
      <c r="X177" s="35">
        <f t="shared" si="37"/>
        <v>2</v>
      </c>
      <c r="Y177" s="63">
        <v>1</v>
      </c>
      <c r="Z177" s="35">
        <v>22</v>
      </c>
      <c r="AA177" s="35">
        <v>10</v>
      </c>
      <c r="AB177" s="35">
        <f t="shared" si="38"/>
        <v>-12</v>
      </c>
      <c r="AC177" s="63">
        <v>1</v>
      </c>
      <c r="AD177" s="63">
        <v>2</v>
      </c>
      <c r="AE177" s="63">
        <f t="shared" si="33"/>
        <v>5</v>
      </c>
      <c r="AF177" s="44">
        <f t="shared" si="34"/>
        <v>1860</v>
      </c>
      <c r="AG177" s="1"/>
      <c r="AH177" s="1"/>
      <c r="AI177" s="1"/>
      <c r="AJ177" s="1"/>
      <c r="AL177" s="1"/>
      <c r="AM177" s="1"/>
    </row>
    <row r="178" spans="1:42">
      <c r="A178" s="3">
        <v>171</v>
      </c>
      <c r="B178" s="29" t="s">
        <v>501</v>
      </c>
      <c r="C178" s="6" t="s">
        <v>131</v>
      </c>
      <c r="D178" s="9">
        <v>67412688</v>
      </c>
      <c r="E178" s="8" t="s">
        <v>127</v>
      </c>
      <c r="F178" s="9" t="s">
        <v>1</v>
      </c>
      <c r="G178" s="10" t="s">
        <v>132</v>
      </c>
      <c r="H178" s="8">
        <v>750</v>
      </c>
      <c r="I178" s="9" t="s">
        <v>45</v>
      </c>
      <c r="J178" s="9">
        <v>12</v>
      </c>
      <c r="K178" s="11">
        <v>31</v>
      </c>
      <c r="L178" s="43"/>
      <c r="M178" s="11">
        <f>J178*K178</f>
        <v>372</v>
      </c>
      <c r="N178" s="19">
        <v>26</v>
      </c>
      <c r="O178" s="19">
        <v>43</v>
      </c>
      <c r="P178" s="19">
        <f t="shared" si="35"/>
        <v>17</v>
      </c>
      <c r="Q178" s="63">
        <v>0</v>
      </c>
      <c r="R178" s="35">
        <v>9</v>
      </c>
      <c r="S178" s="35">
        <v>16</v>
      </c>
      <c r="T178" s="35">
        <f t="shared" si="36"/>
        <v>7</v>
      </c>
      <c r="U178" s="63">
        <v>1</v>
      </c>
      <c r="V178" s="35">
        <v>21</v>
      </c>
      <c r="W178" s="35">
        <v>5</v>
      </c>
      <c r="X178" s="35">
        <f t="shared" si="37"/>
        <v>-16</v>
      </c>
      <c r="Y178" s="63">
        <v>2</v>
      </c>
      <c r="Z178" s="35">
        <v>25</v>
      </c>
      <c r="AA178" s="35">
        <v>14</v>
      </c>
      <c r="AB178" s="35">
        <f t="shared" si="38"/>
        <v>-11</v>
      </c>
      <c r="AC178" s="63">
        <v>1</v>
      </c>
      <c r="AD178" s="63">
        <v>2</v>
      </c>
      <c r="AE178" s="63">
        <f t="shared" si="33"/>
        <v>6</v>
      </c>
      <c r="AF178" s="44">
        <f t="shared" si="34"/>
        <v>2232</v>
      </c>
      <c r="AL178" s="1"/>
      <c r="AM178" s="1"/>
      <c r="AN178" s="1"/>
      <c r="AO178" s="1"/>
      <c r="AP178" s="1"/>
    </row>
    <row r="179" spans="1:42">
      <c r="A179" s="3">
        <v>172</v>
      </c>
      <c r="B179" s="29" t="s">
        <v>501</v>
      </c>
      <c r="C179" s="6" t="s">
        <v>133</v>
      </c>
      <c r="D179" s="9">
        <v>67412687</v>
      </c>
      <c r="E179" s="8" t="s">
        <v>127</v>
      </c>
      <c r="F179" s="9" t="s">
        <v>1</v>
      </c>
      <c r="G179" s="10" t="s">
        <v>134</v>
      </c>
      <c r="H179" s="8">
        <v>750</v>
      </c>
      <c r="I179" s="9" t="s">
        <v>45</v>
      </c>
      <c r="J179" s="9">
        <v>12</v>
      </c>
      <c r="K179" s="11">
        <v>31</v>
      </c>
      <c r="L179" s="43"/>
      <c r="M179" s="11">
        <f>J179*K179</f>
        <v>372</v>
      </c>
      <c r="N179" s="19">
        <v>12</v>
      </c>
      <c r="O179" s="19">
        <v>23</v>
      </c>
      <c r="P179" s="19">
        <f t="shared" si="35"/>
        <v>11</v>
      </c>
      <c r="Q179" s="63">
        <v>1</v>
      </c>
      <c r="R179" s="35">
        <v>25</v>
      </c>
      <c r="S179" s="35">
        <v>25</v>
      </c>
      <c r="T179" s="35">
        <f t="shared" si="36"/>
        <v>0</v>
      </c>
      <c r="U179" s="63">
        <v>1</v>
      </c>
      <c r="V179" s="35">
        <v>6</v>
      </c>
      <c r="W179" s="35">
        <v>11</v>
      </c>
      <c r="X179" s="35">
        <f t="shared" si="37"/>
        <v>5</v>
      </c>
      <c r="Y179" s="63">
        <v>1</v>
      </c>
      <c r="Z179" s="35">
        <v>10</v>
      </c>
      <c r="AA179" s="35">
        <v>22</v>
      </c>
      <c r="AB179" s="35">
        <f t="shared" si="38"/>
        <v>12</v>
      </c>
      <c r="AC179" s="63">
        <v>1</v>
      </c>
      <c r="AD179" s="63">
        <v>2</v>
      </c>
      <c r="AE179" s="63">
        <f t="shared" si="33"/>
        <v>6</v>
      </c>
      <c r="AF179" s="44">
        <f t="shared" si="34"/>
        <v>2232</v>
      </c>
      <c r="AG179" s="1"/>
      <c r="AH179" s="1"/>
      <c r="AI179" s="1"/>
      <c r="AJ179" s="1"/>
      <c r="AL179" s="1"/>
      <c r="AM179" s="1"/>
      <c r="AN179" s="1"/>
      <c r="AO179" s="1"/>
      <c r="AP179" s="1"/>
    </row>
    <row r="180" spans="1:42">
      <c r="A180" s="3">
        <v>173</v>
      </c>
      <c r="B180" s="29" t="s">
        <v>501</v>
      </c>
      <c r="C180" s="6" t="s">
        <v>170</v>
      </c>
      <c r="D180" s="9">
        <v>67412696</v>
      </c>
      <c r="E180" s="8" t="s">
        <v>127</v>
      </c>
      <c r="F180" s="9" t="s">
        <v>1</v>
      </c>
      <c r="G180" s="10" t="s">
        <v>171</v>
      </c>
      <c r="H180" s="8">
        <v>750</v>
      </c>
      <c r="I180" s="9" t="s">
        <v>45</v>
      </c>
      <c r="J180" s="9">
        <v>12</v>
      </c>
      <c r="K180" s="11">
        <v>31</v>
      </c>
      <c r="L180" s="43"/>
      <c r="M180" s="11">
        <f>J180*K180</f>
        <v>372</v>
      </c>
      <c r="N180" s="19">
        <v>24</v>
      </c>
      <c r="O180" s="19">
        <v>22</v>
      </c>
      <c r="P180" s="19">
        <f t="shared" si="35"/>
        <v>-2</v>
      </c>
      <c r="Q180" s="63">
        <v>1</v>
      </c>
      <c r="R180" s="35">
        <v>22</v>
      </c>
      <c r="S180" s="35">
        <v>52</v>
      </c>
      <c r="T180" s="35">
        <f t="shared" si="36"/>
        <v>30</v>
      </c>
      <c r="U180" s="63">
        <v>0</v>
      </c>
      <c r="V180" s="35">
        <v>11</v>
      </c>
      <c r="W180" s="35">
        <v>1</v>
      </c>
      <c r="X180" s="35">
        <f t="shared" si="37"/>
        <v>-10</v>
      </c>
      <c r="Y180" s="63">
        <v>1</v>
      </c>
      <c r="Z180" s="35">
        <v>36</v>
      </c>
      <c r="AA180" s="35">
        <v>14</v>
      </c>
      <c r="AB180" s="35">
        <f t="shared" si="38"/>
        <v>-22</v>
      </c>
      <c r="AC180" s="63">
        <v>2</v>
      </c>
      <c r="AD180" s="63">
        <v>2</v>
      </c>
      <c r="AE180" s="63">
        <f t="shared" si="33"/>
        <v>6</v>
      </c>
      <c r="AF180" s="44">
        <f t="shared" si="34"/>
        <v>2232</v>
      </c>
    </row>
    <row r="181" spans="1:42">
      <c r="A181" s="3">
        <v>174</v>
      </c>
      <c r="B181" s="29" t="s">
        <v>501</v>
      </c>
      <c r="C181" s="6" t="s">
        <v>205</v>
      </c>
      <c r="D181" s="9">
        <v>67412711</v>
      </c>
      <c r="E181" s="8" t="s">
        <v>127</v>
      </c>
      <c r="F181" s="9" t="s">
        <v>1</v>
      </c>
      <c r="G181" s="10" t="s">
        <v>206</v>
      </c>
      <c r="H181" s="8">
        <v>750</v>
      </c>
      <c r="I181" s="9" t="s">
        <v>45</v>
      </c>
      <c r="J181" s="9">
        <v>12</v>
      </c>
      <c r="K181" s="11">
        <v>31</v>
      </c>
      <c r="L181" s="43"/>
      <c r="M181" s="11">
        <v>372</v>
      </c>
      <c r="N181" s="19">
        <v>22</v>
      </c>
      <c r="O181" s="19">
        <v>24</v>
      </c>
      <c r="P181" s="19">
        <f t="shared" si="35"/>
        <v>2</v>
      </c>
      <c r="Q181" s="61">
        <v>1</v>
      </c>
      <c r="R181" s="35">
        <v>23</v>
      </c>
      <c r="S181" s="35">
        <v>19</v>
      </c>
      <c r="T181" s="35">
        <f t="shared" si="36"/>
        <v>-4</v>
      </c>
      <c r="U181" s="61">
        <v>1</v>
      </c>
      <c r="V181" s="35">
        <v>7</v>
      </c>
      <c r="W181" s="35">
        <v>18</v>
      </c>
      <c r="X181" s="35">
        <f t="shared" si="37"/>
        <v>11</v>
      </c>
      <c r="Y181" s="61">
        <v>0</v>
      </c>
      <c r="Z181" s="35">
        <v>11</v>
      </c>
      <c r="AA181" s="35">
        <v>32</v>
      </c>
      <c r="AB181" s="35">
        <f t="shared" si="38"/>
        <v>21</v>
      </c>
      <c r="AC181" s="61">
        <v>0</v>
      </c>
      <c r="AD181" s="61">
        <v>2</v>
      </c>
      <c r="AE181" s="61">
        <f t="shared" si="33"/>
        <v>4</v>
      </c>
      <c r="AF181" s="44">
        <f t="shared" si="34"/>
        <v>1488</v>
      </c>
      <c r="AL181" s="1"/>
      <c r="AM181" s="1"/>
      <c r="AN181" s="1"/>
      <c r="AO181" s="1"/>
      <c r="AP181" s="1"/>
    </row>
    <row r="182" spans="1:42">
      <c r="A182" s="3">
        <v>175</v>
      </c>
      <c r="B182" s="29" t="s">
        <v>501</v>
      </c>
      <c r="C182" s="6" t="s">
        <v>219</v>
      </c>
      <c r="D182" s="9">
        <v>67412694</v>
      </c>
      <c r="E182" s="8" t="s">
        <v>127</v>
      </c>
      <c r="F182" s="9" t="s">
        <v>1</v>
      </c>
      <c r="G182" s="10" t="s">
        <v>220</v>
      </c>
      <c r="H182" s="8">
        <v>750</v>
      </c>
      <c r="I182" s="9" t="s">
        <v>45</v>
      </c>
      <c r="J182" s="9">
        <v>12</v>
      </c>
      <c r="K182" s="11">
        <v>31</v>
      </c>
      <c r="L182" s="43"/>
      <c r="M182" s="11">
        <v>372</v>
      </c>
      <c r="N182" s="19">
        <v>9</v>
      </c>
      <c r="O182" s="19">
        <v>0</v>
      </c>
      <c r="P182" s="19">
        <f t="shared" si="35"/>
        <v>-9</v>
      </c>
      <c r="Q182" s="61">
        <v>1</v>
      </c>
      <c r="R182" s="35">
        <v>12</v>
      </c>
      <c r="S182" s="35">
        <v>21</v>
      </c>
      <c r="T182" s="35">
        <f t="shared" si="36"/>
        <v>9</v>
      </c>
      <c r="U182" s="61">
        <v>0</v>
      </c>
      <c r="V182" s="35">
        <v>16</v>
      </c>
      <c r="W182" s="35">
        <v>0</v>
      </c>
      <c r="X182" s="35">
        <f t="shared" si="37"/>
        <v>-16</v>
      </c>
      <c r="Y182" s="61">
        <v>2</v>
      </c>
      <c r="Z182" s="35">
        <v>21</v>
      </c>
      <c r="AA182" s="35">
        <v>0</v>
      </c>
      <c r="AB182" s="35">
        <f t="shared" si="38"/>
        <v>-21</v>
      </c>
      <c r="AC182" s="61">
        <v>2</v>
      </c>
      <c r="AD182" s="61">
        <v>2</v>
      </c>
      <c r="AE182" s="61">
        <f t="shared" si="33"/>
        <v>7</v>
      </c>
      <c r="AF182" s="44">
        <f t="shared" si="34"/>
        <v>2604</v>
      </c>
      <c r="AL182" s="1"/>
      <c r="AM182" s="1"/>
      <c r="AN182" s="2"/>
      <c r="AO182" s="2"/>
      <c r="AP182" s="2"/>
    </row>
    <row r="183" spans="1:42">
      <c r="A183" s="3">
        <v>176</v>
      </c>
      <c r="B183" s="29" t="s">
        <v>501</v>
      </c>
      <c r="C183" s="6" t="s">
        <v>311</v>
      </c>
      <c r="D183" s="9">
        <v>67599463</v>
      </c>
      <c r="E183" s="8" t="s">
        <v>127</v>
      </c>
      <c r="F183" s="9" t="s">
        <v>36</v>
      </c>
      <c r="G183" s="10" t="s">
        <v>312</v>
      </c>
      <c r="H183" s="8">
        <v>750</v>
      </c>
      <c r="I183" s="9" t="s">
        <v>45</v>
      </c>
      <c r="J183" s="9">
        <v>12</v>
      </c>
      <c r="K183" s="11">
        <v>31</v>
      </c>
      <c r="L183" s="43"/>
      <c r="M183" s="11">
        <v>372</v>
      </c>
      <c r="N183" s="19">
        <v>20</v>
      </c>
      <c r="O183" s="19">
        <v>29</v>
      </c>
      <c r="P183" s="19">
        <f t="shared" si="35"/>
        <v>9</v>
      </c>
      <c r="Q183" s="61">
        <v>0</v>
      </c>
      <c r="R183" s="35">
        <v>9</v>
      </c>
      <c r="S183" s="35">
        <v>21</v>
      </c>
      <c r="T183" s="35">
        <f t="shared" si="36"/>
        <v>12</v>
      </c>
      <c r="U183" s="61">
        <v>0</v>
      </c>
      <c r="V183" s="35">
        <v>10</v>
      </c>
      <c r="W183" s="35">
        <v>12</v>
      </c>
      <c r="X183" s="35">
        <f t="shared" si="37"/>
        <v>2</v>
      </c>
      <c r="Y183" s="61">
        <v>1</v>
      </c>
      <c r="Z183" s="35">
        <v>24</v>
      </c>
      <c r="AA183" s="35">
        <v>34</v>
      </c>
      <c r="AB183" s="35">
        <f t="shared" si="38"/>
        <v>10</v>
      </c>
      <c r="AC183" s="61">
        <v>1</v>
      </c>
      <c r="AD183" s="61">
        <v>4</v>
      </c>
      <c r="AE183" s="61">
        <f t="shared" si="33"/>
        <v>6</v>
      </c>
      <c r="AF183" s="44">
        <f t="shared" si="34"/>
        <v>2232</v>
      </c>
    </row>
    <row r="184" spans="1:42">
      <c r="A184" s="3">
        <v>177</v>
      </c>
      <c r="B184" s="29" t="s">
        <v>501</v>
      </c>
      <c r="C184" s="6">
        <v>7506306215443</v>
      </c>
      <c r="D184" s="9">
        <v>67741343</v>
      </c>
      <c r="E184" s="8" t="s">
        <v>127</v>
      </c>
      <c r="F184" s="9" t="s">
        <v>36</v>
      </c>
      <c r="G184" s="10" t="s">
        <v>324</v>
      </c>
      <c r="H184" s="8">
        <v>750</v>
      </c>
      <c r="I184" s="9" t="s">
        <v>45</v>
      </c>
      <c r="J184" s="9">
        <v>12</v>
      </c>
      <c r="K184" s="11">
        <v>31</v>
      </c>
      <c r="L184" s="43"/>
      <c r="M184" s="11">
        <v>372</v>
      </c>
      <c r="N184" s="19">
        <v>13</v>
      </c>
      <c r="O184" s="19">
        <v>46</v>
      </c>
      <c r="P184" s="19">
        <f t="shared" si="35"/>
        <v>33</v>
      </c>
      <c r="Q184" s="61">
        <v>0</v>
      </c>
      <c r="R184" s="35">
        <v>48</v>
      </c>
      <c r="S184" s="35">
        <v>16</v>
      </c>
      <c r="T184" s="35">
        <f t="shared" si="36"/>
        <v>-32</v>
      </c>
      <c r="U184" s="61">
        <v>3</v>
      </c>
      <c r="V184" s="35">
        <v>25</v>
      </c>
      <c r="W184" s="35">
        <v>11</v>
      </c>
      <c r="X184" s="35">
        <f t="shared" si="37"/>
        <v>-14</v>
      </c>
      <c r="Y184" s="61">
        <v>1</v>
      </c>
      <c r="Z184" s="35">
        <v>15</v>
      </c>
      <c r="AA184" s="35">
        <v>53</v>
      </c>
      <c r="AB184" s="35">
        <f t="shared" si="38"/>
        <v>38</v>
      </c>
      <c r="AC184" s="61">
        <v>0</v>
      </c>
      <c r="AD184" s="61">
        <f>R184/J184</f>
        <v>4</v>
      </c>
      <c r="AE184" s="61">
        <f t="shared" si="33"/>
        <v>8</v>
      </c>
      <c r="AF184" s="44">
        <f t="shared" si="34"/>
        <v>2976</v>
      </c>
      <c r="AP184" s="4"/>
    </row>
    <row r="185" spans="1:42">
      <c r="A185" s="3">
        <v>178</v>
      </c>
      <c r="B185" s="29" t="s">
        <v>501</v>
      </c>
      <c r="C185" s="6">
        <v>7506306215450</v>
      </c>
      <c r="D185" s="9">
        <v>67741348</v>
      </c>
      <c r="E185" s="8" t="s">
        <v>127</v>
      </c>
      <c r="F185" s="9" t="s">
        <v>36</v>
      </c>
      <c r="G185" s="10" t="s">
        <v>325</v>
      </c>
      <c r="H185" s="8">
        <v>750</v>
      </c>
      <c r="I185" s="9" t="s">
        <v>45</v>
      </c>
      <c r="J185" s="9">
        <v>12</v>
      </c>
      <c r="K185" s="11">
        <v>31</v>
      </c>
      <c r="L185" s="43"/>
      <c r="M185" s="11">
        <v>372</v>
      </c>
      <c r="N185" s="19">
        <v>51</v>
      </c>
      <c r="O185" s="19">
        <v>35</v>
      </c>
      <c r="P185" s="19">
        <f t="shared" si="35"/>
        <v>-16</v>
      </c>
      <c r="Q185" s="61">
        <v>2</v>
      </c>
      <c r="R185" s="35"/>
      <c r="S185" s="35"/>
      <c r="T185" s="35">
        <f t="shared" si="36"/>
        <v>0</v>
      </c>
      <c r="U185" s="61">
        <v>1</v>
      </c>
      <c r="V185" s="35">
        <v>12</v>
      </c>
      <c r="W185" s="35">
        <v>0</v>
      </c>
      <c r="X185" s="35">
        <f t="shared" si="37"/>
        <v>-12</v>
      </c>
      <c r="Y185" s="61">
        <v>1</v>
      </c>
      <c r="Z185" s="35">
        <v>41</v>
      </c>
      <c r="AA185" s="35">
        <v>9</v>
      </c>
      <c r="AB185" s="35">
        <f t="shared" si="38"/>
        <v>-32</v>
      </c>
      <c r="AC185" s="61">
        <v>3</v>
      </c>
      <c r="AD185" s="61">
        <v>4</v>
      </c>
      <c r="AE185" s="61">
        <f t="shared" si="33"/>
        <v>11</v>
      </c>
      <c r="AF185" s="44">
        <f t="shared" si="34"/>
        <v>4092</v>
      </c>
      <c r="AL185" s="1"/>
      <c r="AM185" s="1"/>
      <c r="AN185" s="1"/>
      <c r="AO185" s="1"/>
      <c r="AP185" s="1"/>
    </row>
    <row r="186" spans="1:42">
      <c r="A186" s="3">
        <v>179</v>
      </c>
      <c r="B186" s="29" t="s">
        <v>500</v>
      </c>
      <c r="C186" s="6" t="s">
        <v>233</v>
      </c>
      <c r="D186" s="9">
        <v>67412691</v>
      </c>
      <c r="E186" s="8" t="s">
        <v>127</v>
      </c>
      <c r="F186" s="9" t="s">
        <v>1</v>
      </c>
      <c r="G186" s="10" t="s">
        <v>234</v>
      </c>
      <c r="H186" s="8">
        <v>750</v>
      </c>
      <c r="I186" s="9" t="s">
        <v>45</v>
      </c>
      <c r="J186" s="9">
        <v>12</v>
      </c>
      <c r="K186" s="11">
        <v>32.5</v>
      </c>
      <c r="L186" s="43"/>
      <c r="M186" s="11">
        <v>390</v>
      </c>
      <c r="N186" s="19">
        <v>64</v>
      </c>
      <c r="O186" s="19">
        <v>109</v>
      </c>
      <c r="P186" s="19">
        <f t="shared" si="35"/>
        <v>45</v>
      </c>
      <c r="Q186" s="61">
        <v>0</v>
      </c>
      <c r="R186" s="35">
        <v>89</v>
      </c>
      <c r="S186" s="35">
        <v>2</v>
      </c>
      <c r="T186" s="35">
        <f t="shared" si="36"/>
        <v>-87</v>
      </c>
      <c r="U186" s="61">
        <v>8</v>
      </c>
      <c r="V186" s="35">
        <v>38</v>
      </c>
      <c r="W186" s="35">
        <v>55</v>
      </c>
      <c r="X186" s="35">
        <f t="shared" si="37"/>
        <v>17</v>
      </c>
      <c r="Y186" s="61">
        <v>0</v>
      </c>
      <c r="Z186" s="35">
        <v>72</v>
      </c>
      <c r="AA186" s="35">
        <v>102</v>
      </c>
      <c r="AB186" s="35">
        <f t="shared" si="38"/>
        <v>30</v>
      </c>
      <c r="AC186" s="61">
        <v>0</v>
      </c>
      <c r="AD186" s="61">
        <v>4</v>
      </c>
      <c r="AE186" s="61">
        <f t="shared" si="33"/>
        <v>12</v>
      </c>
      <c r="AF186" s="44">
        <f t="shared" si="34"/>
        <v>4680</v>
      </c>
      <c r="AL186" s="2"/>
      <c r="AM186" s="2"/>
      <c r="AN186" s="1"/>
      <c r="AO186" s="1"/>
      <c r="AP186" s="1"/>
    </row>
    <row r="187" spans="1:42">
      <c r="A187" s="3">
        <v>180</v>
      </c>
      <c r="B187" s="29" t="s">
        <v>500</v>
      </c>
      <c r="C187" s="6">
        <v>7506306215429</v>
      </c>
      <c r="D187" s="9">
        <v>67741330</v>
      </c>
      <c r="E187" s="8" t="s">
        <v>127</v>
      </c>
      <c r="F187" s="9" t="s">
        <v>36</v>
      </c>
      <c r="G187" s="10" t="s">
        <v>322</v>
      </c>
      <c r="H187" s="8">
        <v>750</v>
      </c>
      <c r="I187" s="9" t="s">
        <v>45</v>
      </c>
      <c r="J187" s="9">
        <v>12</v>
      </c>
      <c r="K187" s="11">
        <v>32.5</v>
      </c>
      <c r="L187" s="43"/>
      <c r="M187" s="11">
        <v>390</v>
      </c>
      <c r="N187" s="19">
        <v>91</v>
      </c>
      <c r="O187" s="19">
        <v>66</v>
      </c>
      <c r="P187" s="19">
        <f t="shared" si="35"/>
        <v>-25</v>
      </c>
      <c r="Q187" s="61">
        <v>3</v>
      </c>
      <c r="R187" s="35">
        <v>32</v>
      </c>
      <c r="S187" s="35">
        <v>0</v>
      </c>
      <c r="T187" s="35">
        <f t="shared" si="36"/>
        <v>-32</v>
      </c>
      <c r="U187" s="61">
        <v>3</v>
      </c>
      <c r="V187" s="35">
        <v>26</v>
      </c>
      <c r="W187" s="35">
        <v>39</v>
      </c>
      <c r="X187" s="35">
        <f t="shared" si="37"/>
        <v>13</v>
      </c>
      <c r="Y187" s="61">
        <v>0</v>
      </c>
      <c r="Z187" s="35">
        <v>52</v>
      </c>
      <c r="AA187" s="35">
        <v>37</v>
      </c>
      <c r="AB187" s="35">
        <f t="shared" si="38"/>
        <v>-15</v>
      </c>
      <c r="AC187" s="61">
        <v>2</v>
      </c>
      <c r="AD187" s="61">
        <v>4</v>
      </c>
      <c r="AE187" s="61">
        <f t="shared" si="33"/>
        <v>12</v>
      </c>
      <c r="AF187" s="44">
        <f t="shared" si="34"/>
        <v>4680</v>
      </c>
      <c r="AL187" s="2"/>
      <c r="AM187" s="2"/>
      <c r="AN187" s="1"/>
      <c r="AO187" s="1"/>
      <c r="AP187" s="1"/>
    </row>
    <row r="188" spans="1:42">
      <c r="A188" s="3">
        <v>181</v>
      </c>
      <c r="B188" s="29" t="s">
        <v>500</v>
      </c>
      <c r="C188" s="6">
        <v>7506306215436</v>
      </c>
      <c r="D188" s="9">
        <v>67741342</v>
      </c>
      <c r="E188" s="8" t="s">
        <v>127</v>
      </c>
      <c r="F188" s="9" t="s">
        <v>36</v>
      </c>
      <c r="G188" s="10" t="s">
        <v>323</v>
      </c>
      <c r="H188" s="8">
        <v>750</v>
      </c>
      <c r="I188" s="9" t="s">
        <v>45</v>
      </c>
      <c r="J188" s="9">
        <v>12</v>
      </c>
      <c r="K188" s="11">
        <v>32.5</v>
      </c>
      <c r="L188" s="43"/>
      <c r="M188" s="11">
        <v>390</v>
      </c>
      <c r="N188" s="19">
        <v>75</v>
      </c>
      <c r="O188" s="19">
        <v>119</v>
      </c>
      <c r="P188" s="19">
        <f t="shared" si="35"/>
        <v>44</v>
      </c>
      <c r="Q188" s="61">
        <v>0</v>
      </c>
      <c r="R188" s="35">
        <v>6</v>
      </c>
      <c r="S188" s="35">
        <v>64</v>
      </c>
      <c r="T188" s="35">
        <f t="shared" si="36"/>
        <v>58</v>
      </c>
      <c r="U188" s="61">
        <v>0</v>
      </c>
      <c r="V188" s="35">
        <v>27</v>
      </c>
      <c r="W188" s="35">
        <v>93</v>
      </c>
      <c r="X188" s="35">
        <f t="shared" si="37"/>
        <v>66</v>
      </c>
      <c r="Y188" s="61">
        <v>0</v>
      </c>
      <c r="Z188" s="35">
        <v>30</v>
      </c>
      <c r="AA188" s="35">
        <v>150</v>
      </c>
      <c r="AB188" s="35">
        <f t="shared" si="38"/>
        <v>120</v>
      </c>
      <c r="AC188" s="61">
        <v>0</v>
      </c>
      <c r="AD188" s="61">
        <v>4</v>
      </c>
      <c r="AE188" s="61">
        <f t="shared" si="33"/>
        <v>4</v>
      </c>
      <c r="AF188" s="44">
        <f t="shared" si="34"/>
        <v>1560</v>
      </c>
      <c r="AL188" s="1"/>
      <c r="AM188" s="1"/>
    </row>
    <row r="189" spans="1:42">
      <c r="A189" s="3">
        <v>182</v>
      </c>
      <c r="B189" s="29" t="s">
        <v>500</v>
      </c>
      <c r="C189" s="6" t="s">
        <v>135</v>
      </c>
      <c r="D189" s="9">
        <v>67415143</v>
      </c>
      <c r="E189" s="8" t="s">
        <v>127</v>
      </c>
      <c r="F189" s="9" t="s">
        <v>1</v>
      </c>
      <c r="G189" s="10" t="s">
        <v>136</v>
      </c>
      <c r="H189" s="8">
        <v>750</v>
      </c>
      <c r="I189" s="9" t="s">
        <v>45</v>
      </c>
      <c r="J189" s="9">
        <v>12</v>
      </c>
      <c r="K189" s="11">
        <v>33</v>
      </c>
      <c r="L189" s="43"/>
      <c r="M189" s="11">
        <f t="shared" ref="M189:M194" si="39">J189*K189</f>
        <v>396</v>
      </c>
      <c r="N189" s="19">
        <v>47</v>
      </c>
      <c r="O189" s="19">
        <v>121</v>
      </c>
      <c r="P189" s="19">
        <f t="shared" si="35"/>
        <v>74</v>
      </c>
      <c r="Q189" s="63">
        <v>0</v>
      </c>
      <c r="R189" s="35">
        <v>29</v>
      </c>
      <c r="S189" s="35">
        <v>27</v>
      </c>
      <c r="T189" s="35">
        <f t="shared" si="36"/>
        <v>-2</v>
      </c>
      <c r="U189" s="63">
        <v>1</v>
      </c>
      <c r="V189" s="35">
        <v>12</v>
      </c>
      <c r="W189" s="35">
        <v>30</v>
      </c>
      <c r="X189" s="35">
        <f t="shared" si="37"/>
        <v>18</v>
      </c>
      <c r="Y189" s="63">
        <v>0</v>
      </c>
      <c r="Z189" s="35">
        <v>68</v>
      </c>
      <c r="AA189" s="35">
        <v>105</v>
      </c>
      <c r="AB189" s="35">
        <f t="shared" si="38"/>
        <v>37</v>
      </c>
      <c r="AC189" s="63">
        <v>0</v>
      </c>
      <c r="AD189" s="63">
        <v>4</v>
      </c>
      <c r="AE189" s="63">
        <f t="shared" si="33"/>
        <v>5</v>
      </c>
      <c r="AF189" s="44">
        <f t="shared" si="34"/>
        <v>1980</v>
      </c>
      <c r="AL189" s="1"/>
      <c r="AM189" s="1"/>
    </row>
    <row r="190" spans="1:42">
      <c r="A190" s="3">
        <v>183</v>
      </c>
      <c r="B190" s="29" t="s">
        <v>500</v>
      </c>
      <c r="C190" s="6" t="s">
        <v>137</v>
      </c>
      <c r="D190" s="9">
        <v>67412719</v>
      </c>
      <c r="E190" s="8" t="s">
        <v>127</v>
      </c>
      <c r="F190" s="9" t="s">
        <v>1</v>
      </c>
      <c r="G190" s="7" t="s">
        <v>456</v>
      </c>
      <c r="H190" s="8">
        <v>750</v>
      </c>
      <c r="I190" s="9" t="s">
        <v>45</v>
      </c>
      <c r="J190" s="9">
        <v>12</v>
      </c>
      <c r="K190" s="11">
        <v>33</v>
      </c>
      <c r="L190" s="43"/>
      <c r="M190" s="11">
        <f t="shared" si="39"/>
        <v>396</v>
      </c>
      <c r="N190" s="19">
        <v>26</v>
      </c>
      <c r="O190" s="19">
        <v>63</v>
      </c>
      <c r="P190" s="19">
        <f t="shared" si="35"/>
        <v>37</v>
      </c>
      <c r="Q190" s="63">
        <v>0</v>
      </c>
      <c r="R190" s="35">
        <v>60</v>
      </c>
      <c r="S190" s="35">
        <v>0</v>
      </c>
      <c r="T190" s="35">
        <f t="shared" si="36"/>
        <v>-60</v>
      </c>
      <c r="U190" s="63">
        <v>10</v>
      </c>
      <c r="V190" s="35">
        <v>38</v>
      </c>
      <c r="W190" s="35">
        <v>49</v>
      </c>
      <c r="X190" s="35">
        <f t="shared" si="37"/>
        <v>11</v>
      </c>
      <c r="Y190" s="63">
        <v>1</v>
      </c>
      <c r="Z190" s="35">
        <v>58</v>
      </c>
      <c r="AA190" s="35">
        <v>96</v>
      </c>
      <c r="AB190" s="35">
        <f t="shared" si="38"/>
        <v>38</v>
      </c>
      <c r="AC190" s="63">
        <v>0</v>
      </c>
      <c r="AD190" s="63">
        <v>4</v>
      </c>
      <c r="AE190" s="63">
        <f t="shared" si="33"/>
        <v>15</v>
      </c>
      <c r="AF190" s="44">
        <f t="shared" si="34"/>
        <v>5940</v>
      </c>
      <c r="AN190" s="1"/>
      <c r="AO190" s="1"/>
    </row>
    <row r="191" spans="1:42">
      <c r="A191" s="3">
        <v>184</v>
      </c>
      <c r="B191" s="29" t="s">
        <v>500</v>
      </c>
      <c r="C191" s="6" t="s">
        <v>138</v>
      </c>
      <c r="D191" s="9">
        <v>67412689</v>
      </c>
      <c r="E191" s="8" t="s">
        <v>127</v>
      </c>
      <c r="F191" s="9" t="s">
        <v>1</v>
      </c>
      <c r="G191" s="10" t="s">
        <v>139</v>
      </c>
      <c r="H191" s="8">
        <v>750</v>
      </c>
      <c r="I191" s="9" t="s">
        <v>45</v>
      </c>
      <c r="J191" s="9">
        <v>12</v>
      </c>
      <c r="K191" s="11">
        <v>33</v>
      </c>
      <c r="L191" s="43"/>
      <c r="M191" s="11">
        <f t="shared" si="39"/>
        <v>396</v>
      </c>
      <c r="N191" s="19">
        <v>31</v>
      </c>
      <c r="O191" s="19">
        <v>41</v>
      </c>
      <c r="P191" s="19">
        <f t="shared" si="35"/>
        <v>10</v>
      </c>
      <c r="Q191" s="63">
        <v>1</v>
      </c>
      <c r="R191" s="35">
        <v>85</v>
      </c>
      <c r="S191" s="35">
        <v>39</v>
      </c>
      <c r="T191" s="35">
        <f t="shared" si="36"/>
        <v>-46</v>
      </c>
      <c r="U191" s="63">
        <v>4</v>
      </c>
      <c r="V191" s="35">
        <v>51</v>
      </c>
      <c r="W191" s="35">
        <v>6</v>
      </c>
      <c r="X191" s="35">
        <f t="shared" si="37"/>
        <v>-45</v>
      </c>
      <c r="Y191" s="63">
        <v>4</v>
      </c>
      <c r="Z191" s="35">
        <v>68</v>
      </c>
      <c r="AA191" s="35">
        <v>105</v>
      </c>
      <c r="AB191" s="35">
        <f t="shared" si="38"/>
        <v>37</v>
      </c>
      <c r="AC191" s="63">
        <v>0</v>
      </c>
      <c r="AD191" s="63">
        <v>4</v>
      </c>
      <c r="AE191" s="63">
        <f t="shared" si="33"/>
        <v>13</v>
      </c>
      <c r="AF191" s="44">
        <f t="shared" si="34"/>
        <v>5148</v>
      </c>
      <c r="AL191" s="1"/>
      <c r="AM191" s="1"/>
      <c r="AN191" s="1"/>
      <c r="AO191" s="1"/>
    </row>
    <row r="192" spans="1:42">
      <c r="A192" s="3">
        <v>185</v>
      </c>
      <c r="B192" s="29" t="s">
        <v>500</v>
      </c>
      <c r="C192" s="6" t="s">
        <v>140</v>
      </c>
      <c r="D192" s="9">
        <v>67412715</v>
      </c>
      <c r="E192" s="8" t="s">
        <v>127</v>
      </c>
      <c r="F192" s="9" t="s">
        <v>1</v>
      </c>
      <c r="G192" s="10" t="s">
        <v>141</v>
      </c>
      <c r="H192" s="8">
        <v>750</v>
      </c>
      <c r="I192" s="9" t="s">
        <v>45</v>
      </c>
      <c r="J192" s="9">
        <v>12</v>
      </c>
      <c r="K192" s="11">
        <v>33</v>
      </c>
      <c r="L192" s="43"/>
      <c r="M192" s="11">
        <f t="shared" si="39"/>
        <v>396</v>
      </c>
      <c r="N192" s="19">
        <v>141</v>
      </c>
      <c r="O192" s="19">
        <v>172</v>
      </c>
      <c r="P192" s="19">
        <f t="shared" si="35"/>
        <v>31</v>
      </c>
      <c r="Q192" s="63">
        <v>0</v>
      </c>
      <c r="R192" s="35">
        <v>75</v>
      </c>
      <c r="S192" s="35">
        <v>20</v>
      </c>
      <c r="T192" s="35">
        <f t="shared" si="36"/>
        <v>-55</v>
      </c>
      <c r="U192" s="63">
        <v>5</v>
      </c>
      <c r="V192" s="35">
        <v>45</v>
      </c>
      <c r="W192" s="35">
        <v>85</v>
      </c>
      <c r="X192" s="35">
        <f t="shared" si="37"/>
        <v>40</v>
      </c>
      <c r="Y192" s="63">
        <v>0</v>
      </c>
      <c r="Z192" s="35">
        <v>82</v>
      </c>
      <c r="AA192" s="35">
        <v>113</v>
      </c>
      <c r="AB192" s="35">
        <f t="shared" si="38"/>
        <v>31</v>
      </c>
      <c r="AC192" s="63">
        <v>0</v>
      </c>
      <c r="AD192" s="63">
        <v>4</v>
      </c>
      <c r="AE192" s="63">
        <f t="shared" si="33"/>
        <v>9</v>
      </c>
      <c r="AF192" s="44">
        <f t="shared" si="34"/>
        <v>3564</v>
      </c>
      <c r="AG192" s="1"/>
      <c r="AH192" s="1"/>
      <c r="AI192" s="1"/>
      <c r="AJ192" s="1"/>
      <c r="AL192" s="2"/>
      <c r="AM192" s="2"/>
      <c r="AN192" s="1"/>
      <c r="AO192" s="1"/>
    </row>
    <row r="193" spans="1:42">
      <c r="A193" s="3">
        <v>186</v>
      </c>
      <c r="B193" s="29" t="s">
        <v>500</v>
      </c>
      <c r="C193" s="6" t="s">
        <v>142</v>
      </c>
      <c r="D193" s="9">
        <v>67412706</v>
      </c>
      <c r="E193" s="8" t="s">
        <v>127</v>
      </c>
      <c r="F193" s="9" t="s">
        <v>1</v>
      </c>
      <c r="G193" s="10" t="s">
        <v>143</v>
      </c>
      <c r="H193" s="8">
        <v>750</v>
      </c>
      <c r="I193" s="9" t="s">
        <v>45</v>
      </c>
      <c r="J193" s="9">
        <v>12</v>
      </c>
      <c r="K193" s="11">
        <v>33</v>
      </c>
      <c r="L193" s="43"/>
      <c r="M193" s="11">
        <f t="shared" si="39"/>
        <v>396</v>
      </c>
      <c r="N193" s="19">
        <v>32</v>
      </c>
      <c r="O193" s="19">
        <v>84</v>
      </c>
      <c r="P193" s="19">
        <f t="shared" si="35"/>
        <v>52</v>
      </c>
      <c r="Q193" s="63">
        <v>0</v>
      </c>
      <c r="R193" s="35">
        <v>62</v>
      </c>
      <c r="S193" s="35">
        <v>83</v>
      </c>
      <c r="T193" s="35">
        <f t="shared" si="36"/>
        <v>21</v>
      </c>
      <c r="U193" s="63">
        <v>0</v>
      </c>
      <c r="V193" s="35">
        <v>22</v>
      </c>
      <c r="W193" s="35">
        <v>50</v>
      </c>
      <c r="X193" s="35">
        <f t="shared" si="37"/>
        <v>28</v>
      </c>
      <c r="Y193" s="63">
        <v>0</v>
      </c>
      <c r="Z193" s="35">
        <v>55</v>
      </c>
      <c r="AA193" s="35">
        <v>54</v>
      </c>
      <c r="AB193" s="35">
        <f t="shared" si="38"/>
        <v>-1</v>
      </c>
      <c r="AC193" s="63">
        <v>1</v>
      </c>
      <c r="AD193" s="63">
        <v>4</v>
      </c>
      <c r="AE193" s="63">
        <f t="shared" si="33"/>
        <v>5</v>
      </c>
      <c r="AF193" s="44">
        <f t="shared" si="34"/>
        <v>1980</v>
      </c>
      <c r="AN193" s="4"/>
      <c r="AO193" s="4"/>
    </row>
    <row r="194" spans="1:42">
      <c r="A194" s="3">
        <v>187</v>
      </c>
      <c r="B194" s="29" t="s">
        <v>500</v>
      </c>
      <c r="C194" s="6" t="s">
        <v>166</v>
      </c>
      <c r="D194" s="9">
        <v>67412713</v>
      </c>
      <c r="E194" s="8" t="s">
        <v>127</v>
      </c>
      <c r="F194" s="9" t="s">
        <v>1</v>
      </c>
      <c r="G194" s="10" t="s">
        <v>167</v>
      </c>
      <c r="H194" s="8">
        <v>750</v>
      </c>
      <c r="I194" s="9" t="s">
        <v>45</v>
      </c>
      <c r="J194" s="9">
        <v>12</v>
      </c>
      <c r="K194" s="11">
        <v>33</v>
      </c>
      <c r="L194" s="43"/>
      <c r="M194" s="11">
        <f t="shared" si="39"/>
        <v>396</v>
      </c>
      <c r="N194" s="19">
        <v>157</v>
      </c>
      <c r="O194" s="19">
        <v>139</v>
      </c>
      <c r="P194" s="19">
        <f t="shared" si="35"/>
        <v>-18</v>
      </c>
      <c r="Q194" s="63">
        <v>0</v>
      </c>
      <c r="R194" s="35">
        <v>92</v>
      </c>
      <c r="S194" s="35">
        <v>96</v>
      </c>
      <c r="T194" s="35">
        <f t="shared" si="36"/>
        <v>4</v>
      </c>
      <c r="U194" s="63">
        <v>1</v>
      </c>
      <c r="V194" s="35">
        <v>106</v>
      </c>
      <c r="W194" s="35">
        <v>49</v>
      </c>
      <c r="X194" s="35">
        <f t="shared" si="37"/>
        <v>-57</v>
      </c>
      <c r="Y194" s="63">
        <v>5</v>
      </c>
      <c r="Z194" s="35">
        <v>141</v>
      </c>
      <c r="AA194" s="35">
        <v>197</v>
      </c>
      <c r="AB194" s="35">
        <f t="shared" si="38"/>
        <v>56</v>
      </c>
      <c r="AC194" s="63">
        <v>0</v>
      </c>
      <c r="AD194" s="63">
        <v>4</v>
      </c>
      <c r="AE194" s="63">
        <f t="shared" si="33"/>
        <v>10</v>
      </c>
      <c r="AF194" s="44">
        <f t="shared" si="34"/>
        <v>3960</v>
      </c>
      <c r="AG194" s="1"/>
      <c r="AH194" s="1"/>
      <c r="AI194" s="1"/>
      <c r="AJ194" s="1"/>
      <c r="AN194" s="1"/>
      <c r="AO194" s="1"/>
    </row>
    <row r="195" spans="1:42">
      <c r="A195" s="3">
        <v>188</v>
      </c>
      <c r="B195" s="29" t="s">
        <v>500</v>
      </c>
      <c r="C195" s="6" t="s">
        <v>203</v>
      </c>
      <c r="D195" s="9">
        <v>67415142</v>
      </c>
      <c r="E195" s="8" t="s">
        <v>127</v>
      </c>
      <c r="F195" s="9" t="s">
        <v>1</v>
      </c>
      <c r="G195" s="10" t="s">
        <v>204</v>
      </c>
      <c r="H195" s="8">
        <v>750</v>
      </c>
      <c r="I195" s="9" t="s">
        <v>45</v>
      </c>
      <c r="J195" s="9">
        <v>12</v>
      </c>
      <c r="K195" s="11">
        <v>33</v>
      </c>
      <c r="L195" s="43"/>
      <c r="M195" s="11">
        <v>396</v>
      </c>
      <c r="N195" s="19">
        <v>119</v>
      </c>
      <c r="O195" s="19">
        <v>91</v>
      </c>
      <c r="P195" s="19">
        <f t="shared" si="35"/>
        <v>-28</v>
      </c>
      <c r="Q195" s="61">
        <v>3</v>
      </c>
      <c r="R195" s="35">
        <v>127</v>
      </c>
      <c r="S195" s="35">
        <v>42</v>
      </c>
      <c r="T195" s="35">
        <f t="shared" si="36"/>
        <v>-85</v>
      </c>
      <c r="U195" s="61">
        <v>8</v>
      </c>
      <c r="V195" s="35">
        <v>55</v>
      </c>
      <c r="W195" s="35">
        <v>49</v>
      </c>
      <c r="X195" s="35">
        <f t="shared" si="37"/>
        <v>-6</v>
      </c>
      <c r="Y195" s="61">
        <v>1</v>
      </c>
      <c r="Z195" s="35">
        <v>183</v>
      </c>
      <c r="AA195" s="35">
        <v>57</v>
      </c>
      <c r="AB195" s="35">
        <f t="shared" si="38"/>
        <v>-126</v>
      </c>
      <c r="AC195" s="61">
        <v>12</v>
      </c>
      <c r="AD195" s="61">
        <v>4</v>
      </c>
      <c r="AE195" s="61">
        <f t="shared" si="33"/>
        <v>28</v>
      </c>
      <c r="AF195" s="44">
        <f t="shared" si="34"/>
        <v>11088</v>
      </c>
      <c r="AL195" s="1"/>
      <c r="AM195" s="1"/>
      <c r="AN195" s="1"/>
      <c r="AO195" s="1"/>
      <c r="AP195" s="1"/>
    </row>
    <row r="196" spans="1:42">
      <c r="A196" s="3">
        <v>189</v>
      </c>
      <c r="B196" s="29" t="s">
        <v>500</v>
      </c>
      <c r="C196" s="6" t="s">
        <v>217</v>
      </c>
      <c r="D196" s="9">
        <v>67412708</v>
      </c>
      <c r="E196" s="8" t="s">
        <v>127</v>
      </c>
      <c r="F196" s="9" t="s">
        <v>1</v>
      </c>
      <c r="G196" s="10" t="s">
        <v>218</v>
      </c>
      <c r="H196" s="8">
        <v>750</v>
      </c>
      <c r="I196" s="9" t="s">
        <v>45</v>
      </c>
      <c r="J196" s="9">
        <v>12</v>
      </c>
      <c r="K196" s="11">
        <v>33</v>
      </c>
      <c r="L196" s="43"/>
      <c r="M196" s="11">
        <v>396</v>
      </c>
      <c r="N196" s="19">
        <v>197</v>
      </c>
      <c r="O196" s="19">
        <v>114</v>
      </c>
      <c r="P196" s="19">
        <f t="shared" si="35"/>
        <v>-83</v>
      </c>
      <c r="Q196" s="61">
        <v>7</v>
      </c>
      <c r="R196" s="35">
        <v>78</v>
      </c>
      <c r="S196" s="35">
        <v>0</v>
      </c>
      <c r="T196" s="35">
        <f t="shared" si="36"/>
        <v>-78</v>
      </c>
      <c r="U196" s="61">
        <v>7</v>
      </c>
      <c r="V196" s="35">
        <v>76</v>
      </c>
      <c r="W196" s="35">
        <v>37</v>
      </c>
      <c r="X196" s="35">
        <f t="shared" si="37"/>
        <v>-39</v>
      </c>
      <c r="Y196" s="61">
        <v>3</v>
      </c>
      <c r="Z196" s="35">
        <v>102</v>
      </c>
      <c r="AA196" s="35">
        <v>79</v>
      </c>
      <c r="AB196" s="35">
        <f t="shared" si="38"/>
        <v>-23</v>
      </c>
      <c r="AC196" s="61">
        <v>2</v>
      </c>
      <c r="AD196" s="61">
        <v>4</v>
      </c>
      <c r="AE196" s="61">
        <f t="shared" si="33"/>
        <v>23</v>
      </c>
      <c r="AF196" s="44">
        <f t="shared" si="34"/>
        <v>9108</v>
      </c>
      <c r="AG196" s="1"/>
      <c r="AH196" s="1"/>
      <c r="AI196" s="1"/>
      <c r="AJ196" s="1"/>
      <c r="AL196" s="1"/>
      <c r="AM196" s="1"/>
    </row>
    <row r="197" spans="1:42">
      <c r="A197" s="3">
        <v>190</v>
      </c>
      <c r="B197" s="29" t="s">
        <v>500</v>
      </c>
      <c r="C197" s="6" t="s">
        <v>307</v>
      </c>
      <c r="D197" s="9">
        <v>67599459</v>
      </c>
      <c r="E197" s="8" t="s">
        <v>127</v>
      </c>
      <c r="F197" s="9" t="s">
        <v>36</v>
      </c>
      <c r="G197" s="10" t="s">
        <v>308</v>
      </c>
      <c r="H197" s="8">
        <v>750</v>
      </c>
      <c r="I197" s="9" t="s">
        <v>45</v>
      </c>
      <c r="J197" s="9">
        <v>12</v>
      </c>
      <c r="K197" s="11">
        <v>33</v>
      </c>
      <c r="L197" s="43"/>
      <c r="M197" s="11">
        <v>396</v>
      </c>
      <c r="N197" s="19">
        <v>76</v>
      </c>
      <c r="O197" s="19">
        <v>204</v>
      </c>
      <c r="P197" s="19">
        <f t="shared" si="35"/>
        <v>128</v>
      </c>
      <c r="Q197" s="61">
        <v>0</v>
      </c>
      <c r="R197" s="35">
        <v>53</v>
      </c>
      <c r="S197" s="35">
        <v>150</v>
      </c>
      <c r="T197" s="35">
        <f t="shared" si="36"/>
        <v>97</v>
      </c>
      <c r="U197" s="61">
        <v>0</v>
      </c>
      <c r="V197" s="35">
        <v>13</v>
      </c>
      <c r="W197" s="35">
        <v>0</v>
      </c>
      <c r="X197" s="35">
        <f t="shared" si="37"/>
        <v>-13</v>
      </c>
      <c r="Y197" s="61">
        <v>1</v>
      </c>
      <c r="Z197" s="35">
        <v>79</v>
      </c>
      <c r="AA197" s="35">
        <v>195</v>
      </c>
      <c r="AB197" s="35">
        <f t="shared" si="38"/>
        <v>116</v>
      </c>
      <c r="AC197" s="61">
        <v>0</v>
      </c>
      <c r="AD197" s="61">
        <v>4</v>
      </c>
      <c r="AE197" s="61">
        <f t="shared" si="33"/>
        <v>5</v>
      </c>
      <c r="AF197" s="44">
        <f t="shared" si="34"/>
        <v>1980</v>
      </c>
    </row>
    <row r="198" spans="1:42">
      <c r="A198" s="3">
        <v>191</v>
      </c>
      <c r="B198" s="29" t="s">
        <v>500</v>
      </c>
      <c r="C198" s="6" t="s">
        <v>309</v>
      </c>
      <c r="D198" s="9">
        <v>67599457</v>
      </c>
      <c r="E198" s="8" t="s">
        <v>127</v>
      </c>
      <c r="F198" s="9" t="s">
        <v>36</v>
      </c>
      <c r="G198" s="10" t="s">
        <v>310</v>
      </c>
      <c r="H198" s="8">
        <v>180</v>
      </c>
      <c r="I198" s="9" t="s">
        <v>45</v>
      </c>
      <c r="J198" s="9">
        <v>12</v>
      </c>
      <c r="K198" s="11">
        <v>10.166666666666666</v>
      </c>
      <c r="L198" s="43"/>
      <c r="M198" s="11">
        <v>122</v>
      </c>
      <c r="N198" s="35"/>
      <c r="O198" s="35"/>
      <c r="P198" s="19">
        <f t="shared" si="35"/>
        <v>0</v>
      </c>
      <c r="Q198" s="61">
        <v>6</v>
      </c>
      <c r="R198" s="39"/>
      <c r="S198" s="39"/>
      <c r="T198" s="35">
        <f t="shared" si="36"/>
        <v>0</v>
      </c>
      <c r="U198" s="61">
        <v>1</v>
      </c>
      <c r="V198" s="39"/>
      <c r="W198" s="39"/>
      <c r="X198" s="35">
        <f t="shared" si="37"/>
        <v>0</v>
      </c>
      <c r="Y198" s="61">
        <f>X198/J198</f>
        <v>0</v>
      </c>
      <c r="Z198" s="34"/>
      <c r="AA198" s="39"/>
      <c r="AB198" s="35">
        <f t="shared" si="38"/>
        <v>0</v>
      </c>
      <c r="AC198" s="61">
        <v>1</v>
      </c>
      <c r="AD198" s="61">
        <v>4</v>
      </c>
      <c r="AE198" s="61">
        <f t="shared" si="33"/>
        <v>12</v>
      </c>
      <c r="AF198" s="44">
        <f t="shared" si="34"/>
        <v>1464</v>
      </c>
      <c r="AL198" s="1"/>
      <c r="AM198" s="1"/>
      <c r="AN198" s="1"/>
      <c r="AO198" s="1"/>
      <c r="AP198" s="1"/>
    </row>
    <row r="199" spans="1:42">
      <c r="A199" s="3">
        <v>192</v>
      </c>
      <c r="B199" s="29" t="s">
        <v>500</v>
      </c>
      <c r="C199" s="6" t="s">
        <v>146</v>
      </c>
      <c r="D199" s="9">
        <v>67421822</v>
      </c>
      <c r="E199" s="8" t="s">
        <v>127</v>
      </c>
      <c r="F199" s="9" t="s">
        <v>1</v>
      </c>
      <c r="G199" s="10" t="s">
        <v>147</v>
      </c>
      <c r="H199" s="8">
        <v>180</v>
      </c>
      <c r="I199" s="9" t="s">
        <v>45</v>
      </c>
      <c r="J199" s="9">
        <v>12</v>
      </c>
      <c r="K199" s="11">
        <v>10.166666666666666</v>
      </c>
      <c r="L199" s="43"/>
      <c r="M199" s="11">
        <f>J199*K199</f>
        <v>122</v>
      </c>
      <c r="N199" s="19">
        <v>17</v>
      </c>
      <c r="O199" s="19">
        <v>149</v>
      </c>
      <c r="P199" s="19">
        <f t="shared" si="35"/>
        <v>132</v>
      </c>
      <c r="Q199" s="63">
        <v>0</v>
      </c>
      <c r="R199" s="35">
        <v>74</v>
      </c>
      <c r="S199" s="35">
        <v>107</v>
      </c>
      <c r="T199" s="35">
        <f t="shared" si="36"/>
        <v>33</v>
      </c>
      <c r="U199" s="63">
        <v>0</v>
      </c>
      <c r="V199" s="35">
        <v>63</v>
      </c>
      <c r="W199" s="35">
        <v>96</v>
      </c>
      <c r="X199" s="35">
        <f t="shared" si="37"/>
        <v>33</v>
      </c>
      <c r="Y199" s="63">
        <v>0</v>
      </c>
      <c r="Z199" s="35">
        <v>35</v>
      </c>
      <c r="AA199" s="35">
        <v>98</v>
      </c>
      <c r="AB199" s="35">
        <f t="shared" si="38"/>
        <v>63</v>
      </c>
      <c r="AC199" s="63">
        <v>0</v>
      </c>
      <c r="AD199" s="63">
        <v>4</v>
      </c>
      <c r="AE199" s="63">
        <f t="shared" si="33"/>
        <v>4</v>
      </c>
      <c r="AF199" s="44">
        <f t="shared" si="34"/>
        <v>488</v>
      </c>
      <c r="AL199" s="1"/>
      <c r="AM199" s="1"/>
      <c r="AN199" s="1"/>
      <c r="AO199" s="1"/>
      <c r="AP199" s="1"/>
    </row>
    <row r="200" spans="1:42">
      <c r="A200" s="3">
        <v>193</v>
      </c>
      <c r="B200" s="29" t="s">
        <v>500</v>
      </c>
      <c r="C200" s="6" t="s">
        <v>148</v>
      </c>
      <c r="D200" s="9">
        <v>67413556</v>
      </c>
      <c r="E200" s="8" t="s">
        <v>127</v>
      </c>
      <c r="F200" s="9" t="s">
        <v>1</v>
      </c>
      <c r="G200" s="10" t="s">
        <v>149</v>
      </c>
      <c r="H200" s="8">
        <v>180</v>
      </c>
      <c r="I200" s="9" t="s">
        <v>45</v>
      </c>
      <c r="J200" s="9">
        <v>12</v>
      </c>
      <c r="K200" s="11">
        <v>10.166666666666666</v>
      </c>
      <c r="L200" s="43"/>
      <c r="M200" s="11">
        <f>J200*K200</f>
        <v>122</v>
      </c>
      <c r="N200" s="19">
        <v>38</v>
      </c>
      <c r="O200" s="19">
        <v>134</v>
      </c>
      <c r="P200" s="19">
        <f t="shared" si="35"/>
        <v>96</v>
      </c>
      <c r="Q200" s="63">
        <v>0</v>
      </c>
      <c r="R200" s="35">
        <v>66</v>
      </c>
      <c r="S200" s="35">
        <v>174</v>
      </c>
      <c r="T200" s="35">
        <f t="shared" si="36"/>
        <v>108</v>
      </c>
      <c r="U200" s="63">
        <v>0</v>
      </c>
      <c r="V200" s="35">
        <v>21</v>
      </c>
      <c r="W200" s="35">
        <v>51</v>
      </c>
      <c r="X200" s="35">
        <f t="shared" si="37"/>
        <v>30</v>
      </c>
      <c r="Y200" s="63">
        <v>0</v>
      </c>
      <c r="Z200" s="35">
        <v>40</v>
      </c>
      <c r="AA200" s="35">
        <v>89</v>
      </c>
      <c r="AB200" s="35">
        <f t="shared" si="38"/>
        <v>49</v>
      </c>
      <c r="AC200" s="63">
        <v>0</v>
      </c>
      <c r="AD200" s="63">
        <v>4</v>
      </c>
      <c r="AE200" s="63">
        <f t="shared" ref="AE200:AE263" si="40">Q200+U200+Y200+AC200+AD200</f>
        <v>4</v>
      </c>
      <c r="AF200" s="44">
        <f t="shared" ref="AF200:AF263" si="41">AE200*M200</f>
        <v>488</v>
      </c>
      <c r="AL200" s="1"/>
      <c r="AM200" s="1"/>
    </row>
    <row r="201" spans="1:42">
      <c r="A201" s="3">
        <v>194</v>
      </c>
      <c r="B201" s="29" t="s">
        <v>500</v>
      </c>
      <c r="C201" s="6" t="s">
        <v>158</v>
      </c>
      <c r="D201" s="9">
        <v>67413561</v>
      </c>
      <c r="E201" s="8" t="s">
        <v>127</v>
      </c>
      <c r="F201" s="9" t="s">
        <v>1</v>
      </c>
      <c r="G201" s="10" t="s">
        <v>159</v>
      </c>
      <c r="H201" s="8">
        <v>180</v>
      </c>
      <c r="I201" s="9" t="s">
        <v>45</v>
      </c>
      <c r="J201" s="9">
        <v>12</v>
      </c>
      <c r="K201" s="11">
        <v>10.166666666666666</v>
      </c>
      <c r="L201" s="43"/>
      <c r="M201" s="11">
        <f>J201*K201</f>
        <v>122</v>
      </c>
      <c r="N201" s="19">
        <v>47</v>
      </c>
      <c r="O201" s="19">
        <v>95</v>
      </c>
      <c r="P201" s="19">
        <f t="shared" si="35"/>
        <v>48</v>
      </c>
      <c r="Q201" s="63">
        <v>0</v>
      </c>
      <c r="R201" s="35">
        <v>113</v>
      </c>
      <c r="S201" s="35">
        <v>83</v>
      </c>
      <c r="T201" s="35">
        <f t="shared" si="36"/>
        <v>-30</v>
      </c>
      <c r="U201" s="63">
        <v>3</v>
      </c>
      <c r="V201" s="35">
        <v>21</v>
      </c>
      <c r="W201" s="35">
        <v>178</v>
      </c>
      <c r="X201" s="35">
        <f t="shared" si="37"/>
        <v>157</v>
      </c>
      <c r="Y201" s="63">
        <v>0</v>
      </c>
      <c r="Z201" s="35">
        <v>23</v>
      </c>
      <c r="AA201" s="35">
        <v>107</v>
      </c>
      <c r="AB201" s="35">
        <f t="shared" si="38"/>
        <v>84</v>
      </c>
      <c r="AC201" s="63">
        <v>0</v>
      </c>
      <c r="AD201" s="63">
        <v>4</v>
      </c>
      <c r="AE201" s="63">
        <f t="shared" si="40"/>
        <v>7</v>
      </c>
      <c r="AF201" s="44">
        <f t="shared" si="41"/>
        <v>854</v>
      </c>
      <c r="AG201" s="1"/>
      <c r="AH201" s="1"/>
      <c r="AI201" s="1"/>
      <c r="AJ201" s="1"/>
      <c r="AL201" s="1"/>
      <c r="AM201" s="1"/>
      <c r="AN201" s="1"/>
      <c r="AO201" s="1"/>
      <c r="AP201" s="1"/>
    </row>
    <row r="202" spans="1:42">
      <c r="A202" s="3">
        <v>195</v>
      </c>
      <c r="B202" s="29" t="s">
        <v>500</v>
      </c>
      <c r="C202" s="6" t="s">
        <v>168</v>
      </c>
      <c r="D202" s="9">
        <v>67413555</v>
      </c>
      <c r="E202" s="8" t="s">
        <v>127</v>
      </c>
      <c r="F202" s="9" t="s">
        <v>1</v>
      </c>
      <c r="G202" s="10" t="s">
        <v>169</v>
      </c>
      <c r="H202" s="8">
        <v>180</v>
      </c>
      <c r="I202" s="9" t="s">
        <v>45</v>
      </c>
      <c r="J202" s="9">
        <v>12</v>
      </c>
      <c r="K202" s="11">
        <v>10.166666666666666</v>
      </c>
      <c r="L202" s="43"/>
      <c r="M202" s="11">
        <f>J202*K202</f>
        <v>122</v>
      </c>
      <c r="N202" s="19">
        <v>35</v>
      </c>
      <c r="O202" s="19">
        <v>123</v>
      </c>
      <c r="P202" s="19">
        <f t="shared" si="35"/>
        <v>88</v>
      </c>
      <c r="Q202" s="63">
        <v>0</v>
      </c>
      <c r="R202" s="35">
        <v>54</v>
      </c>
      <c r="S202" s="35">
        <v>54</v>
      </c>
      <c r="T202" s="35">
        <f t="shared" si="36"/>
        <v>0</v>
      </c>
      <c r="U202" s="63">
        <v>1</v>
      </c>
      <c r="V202" s="35">
        <v>19</v>
      </c>
      <c r="W202" s="35">
        <v>101</v>
      </c>
      <c r="X202" s="35">
        <f t="shared" si="37"/>
        <v>82</v>
      </c>
      <c r="Y202" s="63">
        <v>0</v>
      </c>
      <c r="Z202" s="35">
        <v>8</v>
      </c>
      <c r="AA202" s="35">
        <v>72</v>
      </c>
      <c r="AB202" s="35">
        <f t="shared" si="38"/>
        <v>64</v>
      </c>
      <c r="AC202" s="63">
        <v>0</v>
      </c>
      <c r="AD202" s="63">
        <v>4</v>
      </c>
      <c r="AE202" s="63">
        <f t="shared" si="40"/>
        <v>5</v>
      </c>
      <c r="AF202" s="44">
        <f t="shared" si="41"/>
        <v>610</v>
      </c>
      <c r="AL202" s="1"/>
      <c r="AM202" s="1"/>
      <c r="AN202" s="1"/>
      <c r="AO202" s="1"/>
      <c r="AP202" s="1"/>
    </row>
    <row r="203" spans="1:42">
      <c r="A203" s="3">
        <v>196</v>
      </c>
      <c r="B203" s="29" t="s">
        <v>500</v>
      </c>
      <c r="C203" s="6" t="s">
        <v>211</v>
      </c>
      <c r="D203" s="9">
        <v>67413560</v>
      </c>
      <c r="E203" s="8" t="s">
        <v>127</v>
      </c>
      <c r="F203" s="9" t="s">
        <v>1</v>
      </c>
      <c r="G203" s="10" t="s">
        <v>212</v>
      </c>
      <c r="H203" s="8">
        <v>180</v>
      </c>
      <c r="I203" s="9" t="s">
        <v>45</v>
      </c>
      <c r="J203" s="9">
        <v>12</v>
      </c>
      <c r="K203" s="11">
        <v>10.166666666666666</v>
      </c>
      <c r="L203" s="43"/>
      <c r="M203" s="11">
        <v>122</v>
      </c>
      <c r="N203" s="19">
        <v>55</v>
      </c>
      <c r="O203" s="19">
        <v>123</v>
      </c>
      <c r="P203" s="19">
        <f t="shared" si="35"/>
        <v>68</v>
      </c>
      <c r="Q203" s="61">
        <v>0</v>
      </c>
      <c r="R203" s="35">
        <v>185</v>
      </c>
      <c r="S203" s="35">
        <v>213</v>
      </c>
      <c r="T203" s="35">
        <f t="shared" si="36"/>
        <v>28</v>
      </c>
      <c r="U203" s="61">
        <v>0</v>
      </c>
      <c r="V203" s="35">
        <v>27</v>
      </c>
      <c r="W203" s="35">
        <v>93</v>
      </c>
      <c r="X203" s="35">
        <f t="shared" si="37"/>
        <v>66</v>
      </c>
      <c r="Y203" s="61">
        <v>0</v>
      </c>
      <c r="Z203" s="35">
        <v>39</v>
      </c>
      <c r="AA203" s="35">
        <v>79</v>
      </c>
      <c r="AB203" s="35">
        <f t="shared" si="38"/>
        <v>40</v>
      </c>
      <c r="AC203" s="61">
        <v>0</v>
      </c>
      <c r="AD203" s="61">
        <v>4</v>
      </c>
      <c r="AE203" s="61">
        <f t="shared" si="40"/>
        <v>4</v>
      </c>
      <c r="AF203" s="44">
        <f t="shared" si="41"/>
        <v>488</v>
      </c>
      <c r="AG203" s="1"/>
      <c r="AH203" s="1"/>
      <c r="AI203" s="1"/>
      <c r="AJ203" s="1"/>
      <c r="AL203" s="1"/>
      <c r="AM203" s="1"/>
      <c r="AN203" s="1"/>
      <c r="AO203" s="1"/>
      <c r="AP203" s="1"/>
    </row>
    <row r="204" spans="1:42">
      <c r="A204" s="3">
        <v>197</v>
      </c>
      <c r="B204" s="29" t="s">
        <v>500</v>
      </c>
      <c r="C204" s="6" t="s">
        <v>221</v>
      </c>
      <c r="D204" s="9">
        <v>67413557</v>
      </c>
      <c r="E204" s="8" t="s">
        <v>127</v>
      </c>
      <c r="F204" s="9" t="s">
        <v>1</v>
      </c>
      <c r="G204" s="10" t="s">
        <v>222</v>
      </c>
      <c r="H204" s="8">
        <v>180</v>
      </c>
      <c r="I204" s="9" t="s">
        <v>45</v>
      </c>
      <c r="J204" s="9">
        <v>12</v>
      </c>
      <c r="K204" s="11">
        <v>10.166666666666666</v>
      </c>
      <c r="L204" s="43"/>
      <c r="M204" s="11">
        <v>122</v>
      </c>
      <c r="N204" s="19">
        <v>46</v>
      </c>
      <c r="O204" s="19">
        <v>116</v>
      </c>
      <c r="P204" s="19">
        <f t="shared" si="35"/>
        <v>70</v>
      </c>
      <c r="Q204" s="61">
        <v>0</v>
      </c>
      <c r="R204" s="35">
        <v>13</v>
      </c>
      <c r="S204" s="35">
        <v>24</v>
      </c>
      <c r="T204" s="35">
        <f t="shared" si="36"/>
        <v>11</v>
      </c>
      <c r="U204" s="61">
        <v>0</v>
      </c>
      <c r="V204" s="35">
        <v>5</v>
      </c>
      <c r="W204" s="35">
        <v>175</v>
      </c>
      <c r="X204" s="35">
        <f t="shared" si="37"/>
        <v>170</v>
      </c>
      <c r="Y204" s="61">
        <v>0</v>
      </c>
      <c r="Z204" s="35">
        <v>46</v>
      </c>
      <c r="AA204" s="35">
        <v>68</v>
      </c>
      <c r="AB204" s="35">
        <f t="shared" si="38"/>
        <v>22</v>
      </c>
      <c r="AC204" s="61">
        <v>0</v>
      </c>
      <c r="AD204" s="61">
        <v>4</v>
      </c>
      <c r="AE204" s="61">
        <f t="shared" si="40"/>
        <v>4</v>
      </c>
      <c r="AF204" s="44">
        <f t="shared" si="41"/>
        <v>488</v>
      </c>
      <c r="AL204" s="1"/>
      <c r="AM204" s="1"/>
      <c r="AN204" s="1"/>
      <c r="AO204" s="1"/>
      <c r="AP204" s="1"/>
    </row>
    <row r="205" spans="1:42">
      <c r="A205" s="3">
        <v>198</v>
      </c>
      <c r="B205" s="29" t="s">
        <v>500</v>
      </c>
      <c r="C205" s="6" t="s">
        <v>231</v>
      </c>
      <c r="D205" s="9">
        <v>67413554</v>
      </c>
      <c r="E205" s="8" t="s">
        <v>127</v>
      </c>
      <c r="F205" s="9" t="s">
        <v>1</v>
      </c>
      <c r="G205" s="10" t="s">
        <v>232</v>
      </c>
      <c r="H205" s="8">
        <v>180</v>
      </c>
      <c r="I205" s="9" t="s">
        <v>45</v>
      </c>
      <c r="J205" s="9">
        <v>12</v>
      </c>
      <c r="K205" s="11">
        <v>11</v>
      </c>
      <c r="L205" s="43"/>
      <c r="M205" s="11">
        <v>132</v>
      </c>
      <c r="N205" s="19">
        <v>77</v>
      </c>
      <c r="O205" s="19">
        <v>181</v>
      </c>
      <c r="P205" s="19">
        <f t="shared" si="35"/>
        <v>104</v>
      </c>
      <c r="Q205" s="61">
        <v>0</v>
      </c>
      <c r="R205" s="35">
        <v>36</v>
      </c>
      <c r="S205" s="35">
        <v>12</v>
      </c>
      <c r="T205" s="35">
        <f t="shared" si="36"/>
        <v>-24</v>
      </c>
      <c r="U205" s="61">
        <v>2</v>
      </c>
      <c r="V205" s="35">
        <v>12</v>
      </c>
      <c r="W205" s="35">
        <v>132</v>
      </c>
      <c r="X205" s="35">
        <f t="shared" si="37"/>
        <v>120</v>
      </c>
      <c r="Y205" s="61">
        <v>0</v>
      </c>
      <c r="Z205" s="35">
        <v>23</v>
      </c>
      <c r="AA205" s="35">
        <v>39</v>
      </c>
      <c r="AB205" s="35">
        <f t="shared" si="38"/>
        <v>16</v>
      </c>
      <c r="AC205" s="61">
        <v>0</v>
      </c>
      <c r="AD205" s="61">
        <v>4</v>
      </c>
      <c r="AE205" s="61">
        <f t="shared" si="40"/>
        <v>6</v>
      </c>
      <c r="AF205" s="44">
        <f t="shared" si="41"/>
        <v>792</v>
      </c>
      <c r="AG205" s="4"/>
      <c r="AH205" s="4"/>
      <c r="AI205" s="4"/>
      <c r="AJ205" s="4"/>
      <c r="AL205" s="1"/>
      <c r="AM205" s="1"/>
      <c r="AN205" s="1"/>
      <c r="AO205" s="1"/>
      <c r="AP205" s="1"/>
    </row>
    <row r="206" spans="1:42">
      <c r="A206" s="3">
        <v>199</v>
      </c>
      <c r="B206" s="29" t="s">
        <v>500</v>
      </c>
      <c r="C206" s="6">
        <v>7506306215481</v>
      </c>
      <c r="D206" s="9">
        <v>67741355</v>
      </c>
      <c r="E206" s="8" t="s">
        <v>127</v>
      </c>
      <c r="F206" s="9" t="s">
        <v>36</v>
      </c>
      <c r="G206" s="10" t="s">
        <v>327</v>
      </c>
      <c r="H206" s="8">
        <v>180</v>
      </c>
      <c r="I206" s="9" t="s">
        <v>45</v>
      </c>
      <c r="J206" s="9">
        <v>12</v>
      </c>
      <c r="K206" s="11">
        <v>11</v>
      </c>
      <c r="L206" s="43"/>
      <c r="M206" s="11">
        <v>132</v>
      </c>
      <c r="N206" s="19">
        <v>113</v>
      </c>
      <c r="O206" s="19">
        <v>77</v>
      </c>
      <c r="P206" s="19">
        <f t="shared" si="35"/>
        <v>-36</v>
      </c>
      <c r="Q206" s="61">
        <v>3</v>
      </c>
      <c r="R206" s="35">
        <v>59</v>
      </c>
      <c r="S206" s="35">
        <v>205</v>
      </c>
      <c r="T206" s="35">
        <f t="shared" si="36"/>
        <v>146</v>
      </c>
      <c r="U206" s="61">
        <v>0</v>
      </c>
      <c r="V206" s="35">
        <v>16</v>
      </c>
      <c r="W206" s="35">
        <v>56</v>
      </c>
      <c r="X206" s="35">
        <f t="shared" si="37"/>
        <v>40</v>
      </c>
      <c r="Y206" s="61">
        <v>0</v>
      </c>
      <c r="Z206" s="35">
        <v>25</v>
      </c>
      <c r="AA206" s="35">
        <v>120</v>
      </c>
      <c r="AB206" s="35">
        <f t="shared" si="38"/>
        <v>95</v>
      </c>
      <c r="AC206" s="61">
        <v>0</v>
      </c>
      <c r="AD206" s="61">
        <v>4</v>
      </c>
      <c r="AE206" s="61">
        <f t="shared" si="40"/>
        <v>7</v>
      </c>
      <c r="AF206" s="44">
        <f t="shared" si="41"/>
        <v>924</v>
      </c>
      <c r="AL206" s="2"/>
      <c r="AM206" s="2"/>
      <c r="AN206" s="1"/>
      <c r="AO206" s="1"/>
      <c r="AP206" s="1"/>
    </row>
    <row r="207" spans="1:42">
      <c r="A207" s="3">
        <v>200</v>
      </c>
      <c r="B207" s="29" t="s">
        <v>500</v>
      </c>
      <c r="C207" s="6" t="s">
        <v>197</v>
      </c>
      <c r="D207" s="48">
        <v>67980907</v>
      </c>
      <c r="E207" s="8" t="s">
        <v>127</v>
      </c>
      <c r="F207" s="9" t="s">
        <v>1</v>
      </c>
      <c r="G207" s="10" t="s">
        <v>198</v>
      </c>
      <c r="H207" s="8">
        <v>800</v>
      </c>
      <c r="I207" s="9" t="s">
        <v>45</v>
      </c>
      <c r="J207" s="9">
        <v>12</v>
      </c>
      <c r="K207" s="11">
        <v>22</v>
      </c>
      <c r="L207" s="43"/>
      <c r="M207" s="11">
        <v>264</v>
      </c>
      <c r="N207" s="19">
        <v>11</v>
      </c>
      <c r="O207" s="19">
        <v>37</v>
      </c>
      <c r="P207" s="19">
        <f t="shared" si="35"/>
        <v>26</v>
      </c>
      <c r="Q207" s="61">
        <v>0</v>
      </c>
      <c r="R207" s="35">
        <v>17</v>
      </c>
      <c r="S207" s="35">
        <v>16</v>
      </c>
      <c r="T207" s="35">
        <f t="shared" si="36"/>
        <v>-1</v>
      </c>
      <c r="U207" s="61">
        <v>1</v>
      </c>
      <c r="V207" s="35">
        <v>3</v>
      </c>
      <c r="W207" s="35">
        <v>28</v>
      </c>
      <c r="X207" s="35">
        <f t="shared" si="37"/>
        <v>25</v>
      </c>
      <c r="Y207" s="61">
        <v>0</v>
      </c>
      <c r="Z207" s="35">
        <v>15</v>
      </c>
      <c r="AA207" s="35">
        <v>0</v>
      </c>
      <c r="AB207" s="35">
        <f t="shared" si="38"/>
        <v>-15</v>
      </c>
      <c r="AC207" s="61">
        <v>2</v>
      </c>
      <c r="AD207" s="61">
        <v>2</v>
      </c>
      <c r="AE207" s="61">
        <f t="shared" si="40"/>
        <v>5</v>
      </c>
      <c r="AF207" s="44">
        <f t="shared" si="41"/>
        <v>1320</v>
      </c>
      <c r="AL207" s="1"/>
      <c r="AM207" s="1"/>
      <c r="AN207" s="1"/>
      <c r="AO207" s="1"/>
      <c r="AP207" s="1"/>
    </row>
    <row r="208" spans="1:42">
      <c r="A208" s="3">
        <v>201</v>
      </c>
      <c r="B208" s="29" t="s">
        <v>500</v>
      </c>
      <c r="C208" s="6" t="s">
        <v>199</v>
      </c>
      <c r="D208" s="9">
        <v>67410863</v>
      </c>
      <c r="E208" s="8" t="s">
        <v>127</v>
      </c>
      <c r="F208" s="9" t="s">
        <v>1</v>
      </c>
      <c r="G208" s="10" t="s">
        <v>200</v>
      </c>
      <c r="H208" s="8">
        <v>800</v>
      </c>
      <c r="I208" s="9" t="s">
        <v>45</v>
      </c>
      <c r="J208" s="9">
        <v>12</v>
      </c>
      <c r="K208" s="11">
        <v>22</v>
      </c>
      <c r="L208" s="43"/>
      <c r="M208" s="11">
        <v>264</v>
      </c>
      <c r="N208" s="19">
        <v>10</v>
      </c>
      <c r="O208" s="19">
        <v>29</v>
      </c>
      <c r="P208" s="19">
        <f t="shared" si="35"/>
        <v>19</v>
      </c>
      <c r="Q208" s="61">
        <v>0</v>
      </c>
      <c r="R208" s="35">
        <v>10</v>
      </c>
      <c r="S208" s="35">
        <v>0</v>
      </c>
      <c r="T208" s="35">
        <f t="shared" si="36"/>
        <v>-10</v>
      </c>
      <c r="U208" s="61">
        <v>1</v>
      </c>
      <c r="V208" s="35">
        <v>23</v>
      </c>
      <c r="W208" s="35">
        <v>15</v>
      </c>
      <c r="X208" s="35">
        <f t="shared" si="37"/>
        <v>-8</v>
      </c>
      <c r="Y208" s="61">
        <v>1</v>
      </c>
      <c r="Z208" s="35">
        <v>11</v>
      </c>
      <c r="AA208" s="35">
        <v>7</v>
      </c>
      <c r="AB208" s="35">
        <f t="shared" si="38"/>
        <v>-4</v>
      </c>
      <c r="AC208" s="61">
        <v>1</v>
      </c>
      <c r="AD208" s="61">
        <v>4</v>
      </c>
      <c r="AE208" s="61">
        <f t="shared" si="40"/>
        <v>7</v>
      </c>
      <c r="AF208" s="44">
        <f t="shared" si="41"/>
        <v>1848</v>
      </c>
      <c r="AG208" s="2"/>
      <c r="AL208" s="2"/>
      <c r="AM208" s="2"/>
      <c r="AN208" s="1"/>
      <c r="AO208" s="1"/>
      <c r="AP208" s="1"/>
    </row>
    <row r="209" spans="1:42">
      <c r="A209" s="3">
        <v>202</v>
      </c>
      <c r="B209" s="29" t="s">
        <v>500</v>
      </c>
      <c r="C209" s="6" t="s">
        <v>201</v>
      </c>
      <c r="D209" s="9">
        <v>67410862</v>
      </c>
      <c r="E209" s="8" t="s">
        <v>127</v>
      </c>
      <c r="F209" s="9" t="s">
        <v>1</v>
      </c>
      <c r="G209" s="10" t="s">
        <v>202</v>
      </c>
      <c r="H209" s="8">
        <v>800</v>
      </c>
      <c r="I209" s="9" t="s">
        <v>45</v>
      </c>
      <c r="J209" s="9">
        <v>12</v>
      </c>
      <c r="K209" s="11">
        <v>22</v>
      </c>
      <c r="L209" s="43"/>
      <c r="M209" s="11">
        <v>264</v>
      </c>
      <c r="N209" s="19"/>
      <c r="O209" s="19"/>
      <c r="P209" s="19">
        <f t="shared" si="35"/>
        <v>0</v>
      </c>
      <c r="Q209" s="61">
        <f>P209/J209</f>
        <v>0</v>
      </c>
      <c r="R209" s="35">
        <v>14</v>
      </c>
      <c r="S209" s="35">
        <v>1</v>
      </c>
      <c r="T209" s="35">
        <f t="shared" si="36"/>
        <v>-13</v>
      </c>
      <c r="U209" s="61">
        <v>2</v>
      </c>
      <c r="V209" s="35">
        <v>10</v>
      </c>
      <c r="W209" s="35">
        <v>0</v>
      </c>
      <c r="X209" s="35">
        <f t="shared" si="37"/>
        <v>-10</v>
      </c>
      <c r="Y209" s="61">
        <v>1</v>
      </c>
      <c r="Z209" s="35"/>
      <c r="AA209" s="35"/>
      <c r="AB209" s="35">
        <f t="shared" si="38"/>
        <v>0</v>
      </c>
      <c r="AC209" s="61">
        <v>1</v>
      </c>
      <c r="AD209" s="61">
        <v>4</v>
      </c>
      <c r="AE209" s="61">
        <f t="shared" si="40"/>
        <v>8</v>
      </c>
      <c r="AF209" s="44">
        <f t="shared" si="41"/>
        <v>2112</v>
      </c>
      <c r="AG209" s="1"/>
      <c r="AH209" s="4"/>
      <c r="AI209" s="4"/>
      <c r="AJ209" s="4"/>
      <c r="AK209" s="4"/>
      <c r="AL209" s="1"/>
      <c r="AM209" s="1"/>
      <c r="AN209" s="1"/>
      <c r="AO209" s="1"/>
      <c r="AP209" s="1"/>
    </row>
    <row r="210" spans="1:42">
      <c r="A210" s="3">
        <v>203</v>
      </c>
      <c r="B210" s="29" t="s">
        <v>516</v>
      </c>
      <c r="C210" s="6" t="s">
        <v>213</v>
      </c>
      <c r="D210" s="9">
        <v>67412548</v>
      </c>
      <c r="E210" s="8" t="s">
        <v>127</v>
      </c>
      <c r="F210" s="9" t="s">
        <v>1</v>
      </c>
      <c r="G210" s="10" t="s">
        <v>214</v>
      </c>
      <c r="H210" s="8">
        <v>100</v>
      </c>
      <c r="I210" s="9" t="s">
        <v>45</v>
      </c>
      <c r="J210" s="9">
        <v>20</v>
      </c>
      <c r="K210" s="11">
        <v>7.2</v>
      </c>
      <c r="L210" s="43"/>
      <c r="M210" s="11">
        <v>144</v>
      </c>
      <c r="N210" s="19">
        <v>136</v>
      </c>
      <c r="O210" s="19">
        <v>159</v>
      </c>
      <c r="P210" s="19">
        <f t="shared" si="35"/>
        <v>23</v>
      </c>
      <c r="Q210" s="61">
        <v>0</v>
      </c>
      <c r="R210" s="35">
        <v>77</v>
      </c>
      <c r="S210" s="35">
        <v>82</v>
      </c>
      <c r="T210" s="35">
        <f t="shared" si="36"/>
        <v>5</v>
      </c>
      <c r="U210" s="61">
        <v>1</v>
      </c>
      <c r="V210" s="35">
        <v>76</v>
      </c>
      <c r="W210" s="35">
        <v>118</v>
      </c>
      <c r="X210" s="35">
        <f t="shared" si="37"/>
        <v>42</v>
      </c>
      <c r="Y210" s="61">
        <v>0</v>
      </c>
      <c r="Z210" s="35">
        <v>122</v>
      </c>
      <c r="AA210" s="35">
        <v>70</v>
      </c>
      <c r="AB210" s="35">
        <f t="shared" si="38"/>
        <v>-52</v>
      </c>
      <c r="AC210" s="61">
        <v>2</v>
      </c>
      <c r="AD210" s="61">
        <v>10</v>
      </c>
      <c r="AE210" s="61">
        <f t="shared" si="40"/>
        <v>13</v>
      </c>
      <c r="AF210" s="44">
        <f t="shared" si="41"/>
        <v>1872</v>
      </c>
      <c r="AL210" s="1"/>
      <c r="AM210" s="1"/>
      <c r="AN210" s="1"/>
      <c r="AO210" s="1"/>
      <c r="AP210" s="1"/>
    </row>
    <row r="211" spans="1:42">
      <c r="A211" s="3">
        <v>204</v>
      </c>
      <c r="B211" s="29" t="s">
        <v>516</v>
      </c>
      <c r="C211" s="6" t="s">
        <v>229</v>
      </c>
      <c r="D211" s="9">
        <v>67412547</v>
      </c>
      <c r="E211" s="8" t="s">
        <v>127</v>
      </c>
      <c r="F211" s="9" t="s">
        <v>1</v>
      </c>
      <c r="G211" s="10" t="s">
        <v>230</v>
      </c>
      <c r="H211" s="8">
        <v>100</v>
      </c>
      <c r="I211" s="9" t="s">
        <v>45</v>
      </c>
      <c r="J211" s="9">
        <v>20</v>
      </c>
      <c r="K211" s="11">
        <v>7.2</v>
      </c>
      <c r="L211" s="43"/>
      <c r="M211" s="11">
        <v>144</v>
      </c>
      <c r="N211" s="19">
        <v>106</v>
      </c>
      <c r="O211" s="19">
        <v>161</v>
      </c>
      <c r="P211" s="19">
        <f t="shared" si="35"/>
        <v>55</v>
      </c>
      <c r="Q211" s="61">
        <v>0</v>
      </c>
      <c r="R211" s="35">
        <v>64</v>
      </c>
      <c r="S211" s="35">
        <v>11</v>
      </c>
      <c r="T211" s="35">
        <f t="shared" si="36"/>
        <v>-53</v>
      </c>
      <c r="U211" s="61">
        <v>3</v>
      </c>
      <c r="V211" s="35">
        <v>83</v>
      </c>
      <c r="W211" s="35">
        <v>23</v>
      </c>
      <c r="X211" s="35">
        <f t="shared" si="37"/>
        <v>-60</v>
      </c>
      <c r="Y211" s="61">
        <v>3</v>
      </c>
      <c r="Z211" s="35">
        <v>147</v>
      </c>
      <c r="AA211" s="35">
        <v>149</v>
      </c>
      <c r="AB211" s="35">
        <f t="shared" si="38"/>
        <v>2</v>
      </c>
      <c r="AC211" s="61">
        <v>1</v>
      </c>
      <c r="AD211" s="61">
        <v>10</v>
      </c>
      <c r="AE211" s="61">
        <f t="shared" si="40"/>
        <v>17</v>
      </c>
      <c r="AF211" s="44">
        <f t="shared" si="41"/>
        <v>2448</v>
      </c>
      <c r="AL211" s="1"/>
      <c r="AM211" s="1"/>
      <c r="AN211" s="1"/>
      <c r="AO211" s="1"/>
      <c r="AP211" s="1"/>
    </row>
    <row r="212" spans="1:42">
      <c r="A212" s="3">
        <v>205</v>
      </c>
      <c r="B212" s="29" t="s">
        <v>516</v>
      </c>
      <c r="C212" s="6" t="s">
        <v>319</v>
      </c>
      <c r="D212" s="9">
        <v>67599486</v>
      </c>
      <c r="E212" s="8" t="s">
        <v>127</v>
      </c>
      <c r="F212" s="9" t="s">
        <v>36</v>
      </c>
      <c r="G212" s="10" t="s">
        <v>320</v>
      </c>
      <c r="H212" s="8">
        <v>100</v>
      </c>
      <c r="I212" s="9" t="s">
        <v>45</v>
      </c>
      <c r="J212" s="9">
        <v>20</v>
      </c>
      <c r="K212" s="11">
        <v>7.2</v>
      </c>
      <c r="L212" s="43"/>
      <c r="M212" s="11">
        <v>144</v>
      </c>
      <c r="N212" s="19">
        <v>104</v>
      </c>
      <c r="O212" s="19">
        <v>197</v>
      </c>
      <c r="P212" s="19">
        <f t="shared" si="35"/>
        <v>93</v>
      </c>
      <c r="Q212" s="61">
        <v>0</v>
      </c>
      <c r="R212" s="35">
        <v>71</v>
      </c>
      <c r="S212" s="35">
        <v>23</v>
      </c>
      <c r="T212" s="35">
        <f t="shared" si="36"/>
        <v>-48</v>
      </c>
      <c r="U212" s="61">
        <v>3</v>
      </c>
      <c r="V212" s="35"/>
      <c r="W212" s="35"/>
      <c r="X212" s="35">
        <f t="shared" si="37"/>
        <v>0</v>
      </c>
      <c r="Y212" s="61">
        <v>1</v>
      </c>
      <c r="Z212" s="35">
        <v>99</v>
      </c>
      <c r="AA212" s="35">
        <v>192</v>
      </c>
      <c r="AB212" s="35">
        <f t="shared" si="38"/>
        <v>93</v>
      </c>
      <c r="AC212" s="61">
        <v>0</v>
      </c>
      <c r="AD212" s="61">
        <v>10</v>
      </c>
      <c r="AE212" s="61">
        <f t="shared" si="40"/>
        <v>14</v>
      </c>
      <c r="AF212" s="44">
        <f t="shared" si="41"/>
        <v>2016</v>
      </c>
      <c r="AG212" s="4"/>
      <c r="AH212" s="4"/>
      <c r="AI212" s="4"/>
      <c r="AJ212" s="4"/>
      <c r="AL212" s="1"/>
      <c r="AM212" s="1"/>
      <c r="AN212" s="1"/>
      <c r="AO212" s="1"/>
      <c r="AP212" s="1"/>
    </row>
    <row r="213" spans="1:42">
      <c r="A213" s="3">
        <v>206</v>
      </c>
      <c r="B213" s="29" t="s">
        <v>516</v>
      </c>
      <c r="C213" s="6" t="s">
        <v>160</v>
      </c>
      <c r="D213" s="48">
        <v>67999350</v>
      </c>
      <c r="E213" s="8" t="s">
        <v>127</v>
      </c>
      <c r="F213" s="9" t="s">
        <v>1</v>
      </c>
      <c r="G213" s="10" t="s">
        <v>161</v>
      </c>
      <c r="H213" s="8">
        <v>300</v>
      </c>
      <c r="I213" s="9" t="s">
        <v>45</v>
      </c>
      <c r="J213" s="9">
        <v>12</v>
      </c>
      <c r="K213" s="11">
        <v>24.5</v>
      </c>
      <c r="L213" s="43"/>
      <c r="M213" s="11">
        <f>J213*K213</f>
        <v>294</v>
      </c>
      <c r="N213" s="19">
        <v>9</v>
      </c>
      <c r="O213" s="19">
        <v>22</v>
      </c>
      <c r="P213" s="19">
        <f t="shared" si="35"/>
        <v>13</v>
      </c>
      <c r="Q213" s="61">
        <f>P213-O213</f>
        <v>-9</v>
      </c>
      <c r="R213" s="54">
        <v>1</v>
      </c>
      <c r="S213" s="35">
        <v>18</v>
      </c>
      <c r="T213" s="35">
        <f t="shared" si="36"/>
        <v>17</v>
      </c>
      <c r="U213" s="61">
        <f>T213-S213</f>
        <v>-1</v>
      </c>
      <c r="V213" s="54">
        <v>1</v>
      </c>
      <c r="W213" s="35"/>
      <c r="X213" s="35">
        <f t="shared" si="37"/>
        <v>-1</v>
      </c>
      <c r="Y213" s="61">
        <f>X213-W213</f>
        <v>-1</v>
      </c>
      <c r="Z213" s="55">
        <v>1</v>
      </c>
      <c r="AA213" s="35">
        <v>23</v>
      </c>
      <c r="AB213" s="35">
        <f t="shared" si="38"/>
        <v>22</v>
      </c>
      <c r="AC213" s="61">
        <f>AB213-AA213</f>
        <v>-1</v>
      </c>
      <c r="AD213" s="61">
        <v>1</v>
      </c>
      <c r="AE213" s="61">
        <f t="shared" si="40"/>
        <v>-11</v>
      </c>
      <c r="AF213" s="44">
        <f t="shared" si="41"/>
        <v>-3234</v>
      </c>
      <c r="AL213" s="1"/>
      <c r="AM213" s="1"/>
      <c r="AN213" s="1"/>
      <c r="AO213" s="1"/>
      <c r="AP213" s="1"/>
    </row>
    <row r="214" spans="1:42">
      <c r="A214" s="3">
        <v>207</v>
      </c>
      <c r="B214" s="29" t="s">
        <v>516</v>
      </c>
      <c r="C214" s="6" t="s">
        <v>162</v>
      </c>
      <c r="D214" s="48">
        <v>67999353</v>
      </c>
      <c r="E214" s="8" t="s">
        <v>127</v>
      </c>
      <c r="F214" s="9" t="s">
        <v>1</v>
      </c>
      <c r="G214" s="10" t="s">
        <v>163</v>
      </c>
      <c r="H214" s="8">
        <v>300</v>
      </c>
      <c r="I214" s="9" t="s">
        <v>45</v>
      </c>
      <c r="J214" s="9">
        <v>12</v>
      </c>
      <c r="K214" s="11">
        <v>24.5</v>
      </c>
      <c r="L214" s="43"/>
      <c r="M214" s="11">
        <f>J214*K214</f>
        <v>294</v>
      </c>
      <c r="N214" s="19">
        <v>8</v>
      </c>
      <c r="O214" s="19">
        <v>24</v>
      </c>
      <c r="P214" s="19">
        <f t="shared" si="35"/>
        <v>16</v>
      </c>
      <c r="Q214" s="61">
        <f>P214-O214</f>
        <v>-8</v>
      </c>
      <c r="R214" s="54">
        <v>1</v>
      </c>
      <c r="S214" s="35"/>
      <c r="T214" s="35">
        <f t="shared" si="36"/>
        <v>-1</v>
      </c>
      <c r="U214" s="61">
        <f>T214-S214</f>
        <v>-1</v>
      </c>
      <c r="V214" s="54">
        <v>1</v>
      </c>
      <c r="W214" s="35">
        <v>24</v>
      </c>
      <c r="X214" s="35">
        <f t="shared" si="37"/>
        <v>23</v>
      </c>
      <c r="Y214" s="61">
        <f>X214-W214</f>
        <v>-1</v>
      </c>
      <c r="Z214" s="55">
        <v>1</v>
      </c>
      <c r="AA214" s="35">
        <v>30</v>
      </c>
      <c r="AB214" s="35">
        <f t="shared" si="38"/>
        <v>29</v>
      </c>
      <c r="AC214" s="61">
        <f>AB214-AA214</f>
        <v>-1</v>
      </c>
      <c r="AD214" s="61">
        <v>1</v>
      </c>
      <c r="AE214" s="61">
        <f t="shared" si="40"/>
        <v>-10</v>
      </c>
      <c r="AF214" s="44">
        <f t="shared" si="41"/>
        <v>-2940</v>
      </c>
      <c r="AL214" s="1"/>
      <c r="AM214" s="1"/>
      <c r="AN214" s="1"/>
      <c r="AO214" s="1"/>
      <c r="AP214" s="1"/>
    </row>
    <row r="215" spans="1:42">
      <c r="A215" s="3">
        <v>208</v>
      </c>
      <c r="B215" s="29" t="s">
        <v>516</v>
      </c>
      <c r="C215" s="6" t="s">
        <v>164</v>
      </c>
      <c r="D215" s="9">
        <v>67410571</v>
      </c>
      <c r="E215" s="8" t="s">
        <v>127</v>
      </c>
      <c r="F215" s="9" t="s">
        <v>1</v>
      </c>
      <c r="G215" s="10" t="s">
        <v>165</v>
      </c>
      <c r="H215" s="8">
        <v>300</v>
      </c>
      <c r="I215" s="9" t="s">
        <v>45</v>
      </c>
      <c r="J215" s="9">
        <v>12</v>
      </c>
      <c r="K215" s="11">
        <v>24.5</v>
      </c>
      <c r="L215" s="43"/>
      <c r="M215" s="11">
        <f>J215*K215</f>
        <v>294</v>
      </c>
      <c r="N215" s="19">
        <v>13</v>
      </c>
      <c r="O215" s="19">
        <v>29</v>
      </c>
      <c r="P215" s="19">
        <f t="shared" si="35"/>
        <v>16</v>
      </c>
      <c r="Q215" s="61">
        <f>P215-O215</f>
        <v>-13</v>
      </c>
      <c r="R215" s="54">
        <v>1</v>
      </c>
      <c r="S215" s="35">
        <v>22</v>
      </c>
      <c r="T215" s="35">
        <f t="shared" si="36"/>
        <v>21</v>
      </c>
      <c r="U215" s="61">
        <f>T215-S215</f>
        <v>-1</v>
      </c>
      <c r="V215" s="54">
        <v>1</v>
      </c>
      <c r="W215" s="35">
        <v>11</v>
      </c>
      <c r="X215" s="35">
        <f t="shared" si="37"/>
        <v>10</v>
      </c>
      <c r="Y215" s="61">
        <f>X215-W215</f>
        <v>-1</v>
      </c>
      <c r="Z215" s="55">
        <v>1</v>
      </c>
      <c r="AA215" s="35">
        <v>24</v>
      </c>
      <c r="AB215" s="35">
        <f t="shared" si="38"/>
        <v>23</v>
      </c>
      <c r="AC215" s="61">
        <f>AB215-AA215</f>
        <v>-1</v>
      </c>
      <c r="AD215" s="61">
        <v>1</v>
      </c>
      <c r="AE215" s="61">
        <f t="shared" si="40"/>
        <v>-15</v>
      </c>
      <c r="AF215" s="44">
        <f t="shared" si="41"/>
        <v>-4410</v>
      </c>
      <c r="AG215" s="1"/>
      <c r="AH215" s="1"/>
      <c r="AI215" s="1"/>
      <c r="AJ215" s="1"/>
      <c r="AL215" s="1"/>
      <c r="AM215" s="1"/>
      <c r="AN215" s="1"/>
      <c r="AO215" s="1"/>
      <c r="AP215" s="1"/>
    </row>
    <row r="216" spans="1:42">
      <c r="A216" s="3">
        <v>209</v>
      </c>
      <c r="B216" s="29" t="s">
        <v>516</v>
      </c>
      <c r="C216" s="6" t="s">
        <v>172</v>
      </c>
      <c r="D216" s="9">
        <v>67410565</v>
      </c>
      <c r="E216" s="8" t="s">
        <v>127</v>
      </c>
      <c r="F216" s="9" t="s">
        <v>1</v>
      </c>
      <c r="G216" s="10" t="s">
        <v>173</v>
      </c>
      <c r="H216" s="8">
        <v>300</v>
      </c>
      <c r="I216" s="9" t="s">
        <v>45</v>
      </c>
      <c r="J216" s="9">
        <v>12</v>
      </c>
      <c r="K216" s="11">
        <v>24.5</v>
      </c>
      <c r="L216" s="43"/>
      <c r="M216" s="11">
        <v>294</v>
      </c>
      <c r="N216" s="19">
        <v>16</v>
      </c>
      <c r="O216" s="19">
        <v>39</v>
      </c>
      <c r="P216" s="19">
        <f t="shared" si="35"/>
        <v>23</v>
      </c>
      <c r="Q216" s="61">
        <v>0</v>
      </c>
      <c r="R216" s="35">
        <v>11</v>
      </c>
      <c r="S216" s="35">
        <v>18</v>
      </c>
      <c r="T216" s="35">
        <f t="shared" si="36"/>
        <v>7</v>
      </c>
      <c r="U216" s="61">
        <v>0</v>
      </c>
      <c r="V216" s="35">
        <v>8</v>
      </c>
      <c r="W216" s="35">
        <v>10</v>
      </c>
      <c r="X216" s="35">
        <f t="shared" si="37"/>
        <v>2</v>
      </c>
      <c r="Y216" s="61">
        <v>1</v>
      </c>
      <c r="Z216" s="35">
        <v>8</v>
      </c>
      <c r="AA216" s="35">
        <v>20</v>
      </c>
      <c r="AB216" s="35">
        <f t="shared" si="38"/>
        <v>12</v>
      </c>
      <c r="AC216" s="61">
        <v>1</v>
      </c>
      <c r="AD216" s="61">
        <v>2</v>
      </c>
      <c r="AE216" s="61">
        <f t="shared" si="40"/>
        <v>4</v>
      </c>
      <c r="AF216" s="44">
        <f t="shared" si="41"/>
        <v>1176</v>
      </c>
      <c r="AL216" s="4"/>
      <c r="AM216" s="4"/>
      <c r="AN216" s="1"/>
      <c r="AO216" s="1"/>
      <c r="AP216" s="1"/>
    </row>
    <row r="217" spans="1:42">
      <c r="A217" s="3">
        <v>210</v>
      </c>
      <c r="B217" s="29" t="s">
        <v>516</v>
      </c>
      <c r="C217" s="6" t="s">
        <v>207</v>
      </c>
      <c r="D217" s="48">
        <v>67999347</v>
      </c>
      <c r="E217" s="8" t="s">
        <v>127</v>
      </c>
      <c r="F217" s="9" t="s">
        <v>1</v>
      </c>
      <c r="G217" s="10" t="s">
        <v>208</v>
      </c>
      <c r="H217" s="8">
        <v>300</v>
      </c>
      <c r="I217" s="9" t="s">
        <v>45</v>
      </c>
      <c r="J217" s="9">
        <v>12</v>
      </c>
      <c r="K217" s="11">
        <v>24.5</v>
      </c>
      <c r="L217" s="43"/>
      <c r="M217" s="11">
        <v>294</v>
      </c>
      <c r="N217" s="19">
        <v>5</v>
      </c>
      <c r="O217" s="19">
        <v>22</v>
      </c>
      <c r="P217" s="19">
        <f t="shared" si="35"/>
        <v>17</v>
      </c>
      <c r="Q217" s="61">
        <v>0</v>
      </c>
      <c r="R217" s="35">
        <v>3</v>
      </c>
      <c r="S217" s="35">
        <v>27</v>
      </c>
      <c r="T217" s="35">
        <f t="shared" si="36"/>
        <v>24</v>
      </c>
      <c r="U217" s="61">
        <v>0</v>
      </c>
      <c r="V217" s="35">
        <v>5</v>
      </c>
      <c r="W217" s="35">
        <v>8</v>
      </c>
      <c r="X217" s="35">
        <f t="shared" si="37"/>
        <v>3</v>
      </c>
      <c r="Y217" s="61">
        <v>1</v>
      </c>
      <c r="Z217" s="35">
        <v>3</v>
      </c>
      <c r="AA217" s="35">
        <v>12</v>
      </c>
      <c r="AB217" s="35">
        <f t="shared" si="38"/>
        <v>9</v>
      </c>
      <c r="AC217" s="61">
        <v>1</v>
      </c>
      <c r="AD217" s="61">
        <v>2</v>
      </c>
      <c r="AE217" s="61">
        <f t="shared" si="40"/>
        <v>4</v>
      </c>
      <c r="AF217" s="44">
        <f t="shared" si="41"/>
        <v>1176</v>
      </c>
      <c r="AG217" s="4"/>
      <c r="AH217" s="4"/>
      <c r="AI217" s="4"/>
      <c r="AJ217" s="4"/>
      <c r="AN217" s="2"/>
      <c r="AO217" s="2"/>
      <c r="AP217" s="2"/>
    </row>
    <row r="218" spans="1:42">
      <c r="A218" s="3">
        <v>211</v>
      </c>
      <c r="B218" s="29" t="s">
        <v>516</v>
      </c>
      <c r="C218" s="6" t="s">
        <v>209</v>
      </c>
      <c r="D218" s="9">
        <v>67410578</v>
      </c>
      <c r="E218" s="8" t="s">
        <v>127</v>
      </c>
      <c r="F218" s="9" t="s">
        <v>1</v>
      </c>
      <c r="G218" s="10" t="s">
        <v>210</v>
      </c>
      <c r="H218" s="8">
        <v>300</v>
      </c>
      <c r="I218" s="9" t="s">
        <v>45</v>
      </c>
      <c r="J218" s="9">
        <v>12</v>
      </c>
      <c r="K218" s="11">
        <v>24.5</v>
      </c>
      <c r="L218" s="43"/>
      <c r="M218" s="11">
        <v>294</v>
      </c>
      <c r="N218" s="19"/>
      <c r="O218" s="19"/>
      <c r="P218" s="19">
        <f t="shared" si="35"/>
        <v>0</v>
      </c>
      <c r="Q218" s="61">
        <v>2</v>
      </c>
      <c r="R218" s="35">
        <v>8</v>
      </c>
      <c r="S218" s="35">
        <v>43</v>
      </c>
      <c r="T218" s="35">
        <f t="shared" si="36"/>
        <v>35</v>
      </c>
      <c r="U218" s="61">
        <v>0</v>
      </c>
      <c r="V218" s="35">
        <v>1</v>
      </c>
      <c r="W218" s="35">
        <v>10</v>
      </c>
      <c r="X218" s="35">
        <f t="shared" si="37"/>
        <v>9</v>
      </c>
      <c r="Y218" s="61">
        <v>0</v>
      </c>
      <c r="Z218" s="35">
        <v>5</v>
      </c>
      <c r="AA218" s="35">
        <v>30</v>
      </c>
      <c r="AB218" s="35">
        <f t="shared" si="38"/>
        <v>25</v>
      </c>
      <c r="AC218" s="61">
        <v>0</v>
      </c>
      <c r="AD218" s="61">
        <v>2</v>
      </c>
      <c r="AE218" s="61">
        <f t="shared" si="40"/>
        <v>4</v>
      </c>
      <c r="AF218" s="44">
        <f t="shared" si="41"/>
        <v>1176</v>
      </c>
      <c r="AN218" s="1"/>
      <c r="AO218" s="1"/>
      <c r="AP218" s="1"/>
    </row>
    <row r="219" spans="1:42">
      <c r="A219" s="3">
        <v>212</v>
      </c>
      <c r="B219" s="29" t="s">
        <v>516</v>
      </c>
      <c r="C219" s="6" t="s">
        <v>223</v>
      </c>
      <c r="D219" s="48">
        <v>67999354</v>
      </c>
      <c r="E219" s="8" t="s">
        <v>127</v>
      </c>
      <c r="F219" s="9" t="s">
        <v>1</v>
      </c>
      <c r="G219" s="10" t="s">
        <v>224</v>
      </c>
      <c r="H219" s="8">
        <v>300</v>
      </c>
      <c r="I219" s="9" t="s">
        <v>45</v>
      </c>
      <c r="J219" s="9">
        <v>12</v>
      </c>
      <c r="K219" s="11">
        <v>24.5</v>
      </c>
      <c r="L219" s="43"/>
      <c r="M219" s="11">
        <v>294</v>
      </c>
      <c r="N219" s="19">
        <v>6</v>
      </c>
      <c r="O219" s="19">
        <v>22</v>
      </c>
      <c r="P219" s="19">
        <f t="shared" si="35"/>
        <v>16</v>
      </c>
      <c r="Q219" s="61">
        <v>0</v>
      </c>
      <c r="R219" s="35">
        <v>9</v>
      </c>
      <c r="S219" s="35">
        <v>26</v>
      </c>
      <c r="T219" s="35">
        <f t="shared" si="36"/>
        <v>17</v>
      </c>
      <c r="U219" s="61">
        <v>0</v>
      </c>
      <c r="V219" s="35">
        <v>5</v>
      </c>
      <c r="W219" s="35">
        <v>8</v>
      </c>
      <c r="X219" s="35">
        <f t="shared" si="37"/>
        <v>3</v>
      </c>
      <c r="Y219" s="61">
        <v>1</v>
      </c>
      <c r="Z219" s="35">
        <v>9</v>
      </c>
      <c r="AA219" s="35">
        <v>16</v>
      </c>
      <c r="AB219" s="35">
        <f t="shared" si="38"/>
        <v>7</v>
      </c>
      <c r="AC219" s="61">
        <v>1</v>
      </c>
      <c r="AD219" s="61">
        <v>2</v>
      </c>
      <c r="AE219" s="61">
        <f t="shared" si="40"/>
        <v>4</v>
      </c>
      <c r="AF219" s="44">
        <f t="shared" si="41"/>
        <v>1176</v>
      </c>
      <c r="AG219" s="4"/>
      <c r="AH219" s="4"/>
      <c r="AI219" s="4"/>
      <c r="AJ219" s="4"/>
      <c r="AL219" s="1"/>
      <c r="AM219" s="1"/>
      <c r="AN219" s="2"/>
      <c r="AO219" s="2"/>
      <c r="AP219" s="2"/>
    </row>
    <row r="220" spans="1:42">
      <c r="A220" s="3">
        <v>213</v>
      </c>
      <c r="B220" s="29" t="s">
        <v>516</v>
      </c>
      <c r="C220" s="6" t="s">
        <v>225</v>
      </c>
      <c r="D220" s="48">
        <v>67999358</v>
      </c>
      <c r="E220" s="8" t="s">
        <v>127</v>
      </c>
      <c r="F220" s="9" t="s">
        <v>1</v>
      </c>
      <c r="G220" s="10" t="s">
        <v>226</v>
      </c>
      <c r="H220" s="8">
        <v>300</v>
      </c>
      <c r="I220" s="9" t="s">
        <v>45</v>
      </c>
      <c r="J220" s="9">
        <v>12</v>
      </c>
      <c r="K220" s="11">
        <v>24.5</v>
      </c>
      <c r="L220" s="43"/>
      <c r="M220" s="11">
        <v>294</v>
      </c>
      <c r="N220" s="19">
        <v>8</v>
      </c>
      <c r="O220" s="19">
        <v>40</v>
      </c>
      <c r="P220" s="19">
        <f t="shared" si="35"/>
        <v>32</v>
      </c>
      <c r="Q220" s="61">
        <v>0</v>
      </c>
      <c r="R220" s="35">
        <v>5</v>
      </c>
      <c r="S220" s="35">
        <v>7</v>
      </c>
      <c r="T220" s="35">
        <f t="shared" si="36"/>
        <v>2</v>
      </c>
      <c r="U220" s="61">
        <v>1</v>
      </c>
      <c r="V220" s="35">
        <v>4</v>
      </c>
      <c r="W220" s="35">
        <v>14</v>
      </c>
      <c r="X220" s="35">
        <f t="shared" si="37"/>
        <v>10</v>
      </c>
      <c r="Y220" s="61">
        <v>0</v>
      </c>
      <c r="Z220" s="35">
        <v>5</v>
      </c>
      <c r="AA220" s="35">
        <v>43</v>
      </c>
      <c r="AB220" s="35">
        <f t="shared" si="38"/>
        <v>38</v>
      </c>
      <c r="AC220" s="61">
        <v>0</v>
      </c>
      <c r="AD220" s="61">
        <v>2</v>
      </c>
      <c r="AE220" s="61">
        <f t="shared" si="40"/>
        <v>3</v>
      </c>
      <c r="AF220" s="44">
        <f t="shared" si="41"/>
        <v>882</v>
      </c>
      <c r="AL220" s="1"/>
      <c r="AM220" s="1"/>
      <c r="AN220" s="2"/>
      <c r="AO220" s="2"/>
      <c r="AP220" s="2"/>
    </row>
    <row r="221" spans="1:42">
      <c r="A221" s="3">
        <v>214</v>
      </c>
      <c r="B221" s="29" t="s">
        <v>516</v>
      </c>
      <c r="C221" s="6" t="s">
        <v>227</v>
      </c>
      <c r="D221" s="48">
        <v>67999355</v>
      </c>
      <c r="E221" s="8" t="s">
        <v>127</v>
      </c>
      <c r="F221" s="9" t="s">
        <v>1</v>
      </c>
      <c r="G221" s="10" t="s">
        <v>228</v>
      </c>
      <c r="H221" s="8">
        <v>300</v>
      </c>
      <c r="I221" s="9" t="s">
        <v>45</v>
      </c>
      <c r="J221" s="9">
        <v>12</v>
      </c>
      <c r="K221" s="11">
        <v>24.5</v>
      </c>
      <c r="L221" s="43"/>
      <c r="M221" s="11">
        <v>294</v>
      </c>
      <c r="N221" s="19"/>
      <c r="O221" s="19"/>
      <c r="P221" s="19">
        <f t="shared" si="35"/>
        <v>0</v>
      </c>
      <c r="Q221" s="61">
        <v>2</v>
      </c>
      <c r="R221" s="35">
        <v>1</v>
      </c>
      <c r="S221" s="35">
        <v>35</v>
      </c>
      <c r="T221" s="35">
        <f t="shared" si="36"/>
        <v>34</v>
      </c>
      <c r="U221" s="61">
        <v>0</v>
      </c>
      <c r="V221" s="35">
        <v>4</v>
      </c>
      <c r="W221" s="35">
        <v>14</v>
      </c>
      <c r="X221" s="35">
        <f t="shared" si="37"/>
        <v>10</v>
      </c>
      <c r="Y221" s="61">
        <v>0</v>
      </c>
      <c r="Z221" s="35">
        <v>8</v>
      </c>
      <c r="AA221" s="35">
        <v>1</v>
      </c>
      <c r="AB221" s="35">
        <f t="shared" si="38"/>
        <v>-7</v>
      </c>
      <c r="AC221" s="61">
        <v>1</v>
      </c>
      <c r="AD221" s="61">
        <v>2</v>
      </c>
      <c r="AE221" s="61">
        <f t="shared" si="40"/>
        <v>5</v>
      </c>
      <c r="AF221" s="44">
        <f t="shared" si="41"/>
        <v>1470</v>
      </c>
      <c r="AN221" s="1"/>
      <c r="AO221" s="1"/>
      <c r="AP221" s="1"/>
    </row>
    <row r="222" spans="1:42">
      <c r="A222" s="3">
        <v>215</v>
      </c>
      <c r="B222" s="29" t="s">
        <v>516</v>
      </c>
      <c r="C222" s="6" t="s">
        <v>313</v>
      </c>
      <c r="D222" s="48">
        <v>67999356</v>
      </c>
      <c r="E222" s="8" t="s">
        <v>127</v>
      </c>
      <c r="F222" s="9" t="s">
        <v>36</v>
      </c>
      <c r="G222" s="10" t="s">
        <v>314</v>
      </c>
      <c r="H222" s="8">
        <v>300</v>
      </c>
      <c r="I222" s="9" t="s">
        <v>45</v>
      </c>
      <c r="J222" s="9">
        <v>12</v>
      </c>
      <c r="K222" s="11">
        <v>24.5</v>
      </c>
      <c r="L222" s="43"/>
      <c r="M222" s="11">
        <v>294</v>
      </c>
      <c r="N222" s="19">
        <v>2</v>
      </c>
      <c r="O222" s="19">
        <v>34</v>
      </c>
      <c r="P222" s="19">
        <f t="shared" si="35"/>
        <v>32</v>
      </c>
      <c r="Q222" s="61">
        <v>0</v>
      </c>
      <c r="R222" s="35">
        <v>7</v>
      </c>
      <c r="S222" s="35">
        <v>15</v>
      </c>
      <c r="T222" s="35">
        <f t="shared" si="36"/>
        <v>8</v>
      </c>
      <c r="U222" s="61">
        <v>0</v>
      </c>
      <c r="V222" s="35">
        <v>2</v>
      </c>
      <c r="W222" s="35">
        <v>14</v>
      </c>
      <c r="X222" s="35">
        <f t="shared" si="37"/>
        <v>12</v>
      </c>
      <c r="Y222" s="61">
        <v>0</v>
      </c>
      <c r="Z222" s="35">
        <v>4</v>
      </c>
      <c r="AA222" s="35">
        <v>21</v>
      </c>
      <c r="AB222" s="35">
        <f t="shared" si="38"/>
        <v>17</v>
      </c>
      <c r="AC222" s="61">
        <v>0</v>
      </c>
      <c r="AD222" s="61">
        <v>2</v>
      </c>
      <c r="AE222" s="61">
        <f t="shared" si="40"/>
        <v>2</v>
      </c>
      <c r="AF222" s="44">
        <f t="shared" si="41"/>
        <v>588</v>
      </c>
      <c r="AG222" s="4"/>
      <c r="AH222" s="4"/>
      <c r="AI222" s="4"/>
      <c r="AJ222" s="4"/>
      <c r="AL222" s="1"/>
      <c r="AM222" s="1"/>
      <c r="AN222" s="1"/>
      <c r="AO222" s="1"/>
      <c r="AP222" s="1"/>
    </row>
    <row r="223" spans="1:42">
      <c r="A223" s="3">
        <v>216</v>
      </c>
      <c r="B223" s="29" t="s">
        <v>516</v>
      </c>
      <c r="C223" s="6" t="s">
        <v>315</v>
      </c>
      <c r="D223" s="48">
        <v>67999352</v>
      </c>
      <c r="E223" s="8" t="s">
        <v>127</v>
      </c>
      <c r="F223" s="9" t="s">
        <v>36</v>
      </c>
      <c r="G223" s="10" t="s">
        <v>316</v>
      </c>
      <c r="H223" s="8">
        <v>300</v>
      </c>
      <c r="I223" s="9" t="s">
        <v>45</v>
      </c>
      <c r="J223" s="9">
        <v>12</v>
      </c>
      <c r="K223" s="11">
        <v>24.5</v>
      </c>
      <c r="L223" s="43"/>
      <c r="M223" s="11">
        <v>294</v>
      </c>
      <c r="N223" s="19">
        <v>12</v>
      </c>
      <c r="O223" s="19">
        <v>23</v>
      </c>
      <c r="P223" s="19">
        <f t="shared" si="35"/>
        <v>11</v>
      </c>
      <c r="Q223" s="61">
        <v>0</v>
      </c>
      <c r="R223" s="35">
        <v>4</v>
      </c>
      <c r="S223" s="35">
        <v>19</v>
      </c>
      <c r="T223" s="35">
        <f t="shared" si="36"/>
        <v>15</v>
      </c>
      <c r="U223" s="61">
        <v>0</v>
      </c>
      <c r="V223" s="35">
        <v>1</v>
      </c>
      <c r="W223" s="35">
        <v>12</v>
      </c>
      <c r="X223" s="35">
        <f t="shared" si="37"/>
        <v>11</v>
      </c>
      <c r="Y223" s="61">
        <v>0</v>
      </c>
      <c r="Z223" s="35">
        <v>1</v>
      </c>
      <c r="AA223" s="35">
        <v>23</v>
      </c>
      <c r="AB223" s="35">
        <f t="shared" si="38"/>
        <v>22</v>
      </c>
      <c r="AC223" s="61">
        <v>0</v>
      </c>
      <c r="AD223" s="61">
        <v>2</v>
      </c>
      <c r="AE223" s="61">
        <f t="shared" si="40"/>
        <v>2</v>
      </c>
      <c r="AF223" s="44">
        <f t="shared" si="41"/>
        <v>588</v>
      </c>
      <c r="AL223" s="1"/>
      <c r="AM223" s="1"/>
      <c r="AN223" s="1"/>
      <c r="AO223" s="1"/>
      <c r="AP223" s="1"/>
    </row>
    <row r="224" spans="1:42">
      <c r="A224" s="3">
        <v>217</v>
      </c>
      <c r="B224" s="29" t="s">
        <v>516</v>
      </c>
      <c r="C224" s="6" t="s">
        <v>317</v>
      </c>
      <c r="D224" s="48">
        <v>67999351</v>
      </c>
      <c r="E224" s="8" t="s">
        <v>127</v>
      </c>
      <c r="F224" s="9" t="s">
        <v>36</v>
      </c>
      <c r="G224" s="10" t="s">
        <v>318</v>
      </c>
      <c r="H224" s="8">
        <v>300</v>
      </c>
      <c r="I224" s="9" t="s">
        <v>45</v>
      </c>
      <c r="J224" s="9">
        <v>12</v>
      </c>
      <c r="K224" s="11">
        <v>24.5</v>
      </c>
      <c r="L224" s="43"/>
      <c r="M224" s="11">
        <v>294</v>
      </c>
      <c r="N224" s="19"/>
      <c r="O224" s="19"/>
      <c r="P224" s="19">
        <f t="shared" si="35"/>
        <v>0</v>
      </c>
      <c r="Q224" s="61">
        <v>2</v>
      </c>
      <c r="R224" s="35">
        <v>11</v>
      </c>
      <c r="S224" s="35">
        <v>16</v>
      </c>
      <c r="T224" s="35">
        <f t="shared" si="36"/>
        <v>5</v>
      </c>
      <c r="U224" s="61">
        <v>1</v>
      </c>
      <c r="V224" s="35">
        <v>2</v>
      </c>
      <c r="W224" s="35">
        <v>9</v>
      </c>
      <c r="X224" s="35">
        <f t="shared" si="37"/>
        <v>7</v>
      </c>
      <c r="Y224" s="61">
        <v>0</v>
      </c>
      <c r="Z224" s="35">
        <v>11</v>
      </c>
      <c r="AA224" s="35">
        <v>11</v>
      </c>
      <c r="AB224" s="35">
        <f t="shared" si="38"/>
        <v>0</v>
      </c>
      <c r="AC224" s="61">
        <v>1</v>
      </c>
      <c r="AD224" s="61">
        <v>2</v>
      </c>
      <c r="AE224" s="61">
        <f t="shared" si="40"/>
        <v>6</v>
      </c>
      <c r="AF224" s="44">
        <f t="shared" si="41"/>
        <v>1764</v>
      </c>
      <c r="AG224" s="4"/>
      <c r="AH224" s="4"/>
      <c r="AI224" s="4"/>
      <c r="AJ224" s="4"/>
      <c r="AL224" s="1"/>
      <c r="AM224" s="1"/>
      <c r="AN224" s="1"/>
      <c r="AO224" s="1"/>
      <c r="AP224" s="1"/>
    </row>
    <row r="225" spans="1:42">
      <c r="A225" s="3">
        <v>218</v>
      </c>
      <c r="B225" s="29" t="s">
        <v>516</v>
      </c>
      <c r="C225" s="6">
        <v>7506306215405</v>
      </c>
      <c r="D225" s="48">
        <v>67999346</v>
      </c>
      <c r="E225" s="8" t="s">
        <v>127</v>
      </c>
      <c r="F225" s="9" t="s">
        <v>36</v>
      </c>
      <c r="G225" s="10" t="s">
        <v>321</v>
      </c>
      <c r="H225" s="8">
        <v>300</v>
      </c>
      <c r="I225" s="9" t="s">
        <v>45</v>
      </c>
      <c r="J225" s="9">
        <v>12</v>
      </c>
      <c r="K225" s="11">
        <v>24.5</v>
      </c>
      <c r="L225" s="43"/>
      <c r="M225" s="11">
        <v>294</v>
      </c>
      <c r="N225" s="19">
        <v>7</v>
      </c>
      <c r="O225" s="19">
        <v>41</v>
      </c>
      <c r="P225" s="19">
        <f t="shared" si="35"/>
        <v>34</v>
      </c>
      <c r="Q225" s="61">
        <v>0</v>
      </c>
      <c r="R225" s="35">
        <v>15</v>
      </c>
      <c r="S225" s="35">
        <v>27</v>
      </c>
      <c r="T225" s="35">
        <f t="shared" si="36"/>
        <v>12</v>
      </c>
      <c r="U225" s="61">
        <v>0</v>
      </c>
      <c r="V225" s="35"/>
      <c r="W225" s="35"/>
      <c r="X225" s="35">
        <f t="shared" si="37"/>
        <v>0</v>
      </c>
      <c r="Y225" s="61">
        <f>X225/J225</f>
        <v>0</v>
      </c>
      <c r="Z225" s="35">
        <v>11</v>
      </c>
      <c r="AA225" s="35">
        <v>21</v>
      </c>
      <c r="AB225" s="35">
        <f t="shared" si="38"/>
        <v>10</v>
      </c>
      <c r="AC225" s="61">
        <v>1</v>
      </c>
      <c r="AD225" s="61">
        <v>2</v>
      </c>
      <c r="AE225" s="61">
        <f t="shared" si="40"/>
        <v>3</v>
      </c>
      <c r="AF225" s="44">
        <f t="shared" si="41"/>
        <v>882</v>
      </c>
      <c r="AL225" s="4"/>
      <c r="AM225" s="4"/>
      <c r="AN225" s="1"/>
      <c r="AO225" s="1"/>
      <c r="AP225" s="1"/>
    </row>
    <row r="226" spans="1:42">
      <c r="A226" s="3">
        <v>219</v>
      </c>
      <c r="B226" s="29" t="s">
        <v>516</v>
      </c>
      <c r="C226" s="6">
        <v>7506306215467</v>
      </c>
      <c r="D226" s="48">
        <v>67999345</v>
      </c>
      <c r="E226" s="8" t="s">
        <v>127</v>
      </c>
      <c r="F226" s="9" t="s">
        <v>36</v>
      </c>
      <c r="G226" s="10" t="s">
        <v>326</v>
      </c>
      <c r="H226" s="8">
        <v>300</v>
      </c>
      <c r="I226" s="9" t="s">
        <v>45</v>
      </c>
      <c r="J226" s="9">
        <v>12</v>
      </c>
      <c r="K226" s="11">
        <v>24.5</v>
      </c>
      <c r="L226" s="43"/>
      <c r="M226" s="11">
        <v>294</v>
      </c>
      <c r="N226" s="19"/>
      <c r="O226" s="19"/>
      <c r="P226" s="19">
        <f t="shared" si="35"/>
        <v>0</v>
      </c>
      <c r="Q226" s="61">
        <v>2</v>
      </c>
      <c r="R226" s="35">
        <v>12</v>
      </c>
      <c r="S226" s="35">
        <v>20</v>
      </c>
      <c r="T226" s="35">
        <f t="shared" si="36"/>
        <v>8</v>
      </c>
      <c r="U226" s="61">
        <v>0</v>
      </c>
      <c r="V226" s="35"/>
      <c r="W226" s="35"/>
      <c r="X226" s="35">
        <f t="shared" si="37"/>
        <v>0</v>
      </c>
      <c r="Y226" s="61">
        <f>X226/J226</f>
        <v>0</v>
      </c>
      <c r="Z226" s="35">
        <v>4</v>
      </c>
      <c r="AA226" s="35">
        <v>22</v>
      </c>
      <c r="AB226" s="35">
        <f t="shared" si="38"/>
        <v>18</v>
      </c>
      <c r="AC226" s="61">
        <v>0</v>
      </c>
      <c r="AD226" s="61">
        <v>2</v>
      </c>
      <c r="AE226" s="61">
        <f t="shared" si="40"/>
        <v>4</v>
      </c>
      <c r="AF226" s="44">
        <f t="shared" si="41"/>
        <v>1176</v>
      </c>
      <c r="AL226" s="1"/>
      <c r="AM226" s="1"/>
      <c r="AN226" s="1"/>
      <c r="AO226" s="1"/>
      <c r="AP226" s="1"/>
    </row>
    <row r="227" spans="1:42">
      <c r="A227" s="3">
        <v>220</v>
      </c>
      <c r="B227" s="29" t="s">
        <v>503</v>
      </c>
      <c r="C227" s="6">
        <v>75064822</v>
      </c>
      <c r="D227" s="9">
        <v>67399411</v>
      </c>
      <c r="E227" s="8" t="s">
        <v>127</v>
      </c>
      <c r="F227" s="9" t="s">
        <v>1</v>
      </c>
      <c r="G227" s="10" t="s">
        <v>37</v>
      </c>
      <c r="H227" s="8">
        <v>45</v>
      </c>
      <c r="I227" s="9" t="s">
        <v>3</v>
      </c>
      <c r="J227" s="9">
        <v>12</v>
      </c>
      <c r="K227" s="11">
        <v>14.666666666666666</v>
      </c>
      <c r="L227" s="43"/>
      <c r="M227" s="11">
        <v>176</v>
      </c>
      <c r="N227" s="19">
        <v>19</v>
      </c>
      <c r="O227" s="19">
        <v>62</v>
      </c>
      <c r="P227" s="19">
        <f t="shared" si="35"/>
        <v>43</v>
      </c>
      <c r="Q227" s="61">
        <v>0</v>
      </c>
      <c r="R227" s="35">
        <v>9</v>
      </c>
      <c r="S227" s="35">
        <v>34</v>
      </c>
      <c r="T227" s="35">
        <f t="shared" si="36"/>
        <v>25</v>
      </c>
      <c r="U227" s="61">
        <v>0</v>
      </c>
      <c r="V227" s="35">
        <v>3</v>
      </c>
      <c r="W227" s="35">
        <v>9</v>
      </c>
      <c r="X227" s="35">
        <f t="shared" si="37"/>
        <v>6</v>
      </c>
      <c r="Y227" s="61">
        <v>1</v>
      </c>
      <c r="Z227" s="35">
        <v>25</v>
      </c>
      <c r="AA227" s="35">
        <v>4</v>
      </c>
      <c r="AB227" s="35">
        <f t="shared" si="38"/>
        <v>-21</v>
      </c>
      <c r="AC227" s="61">
        <v>2</v>
      </c>
      <c r="AD227" s="61">
        <v>2</v>
      </c>
      <c r="AE227" s="61">
        <f t="shared" si="40"/>
        <v>5</v>
      </c>
      <c r="AF227" s="44">
        <f t="shared" si="41"/>
        <v>880</v>
      </c>
      <c r="AN227" s="4"/>
      <c r="AO227" s="4"/>
      <c r="AP227" s="1"/>
    </row>
    <row r="228" spans="1:42">
      <c r="A228" s="3">
        <v>221</v>
      </c>
      <c r="B228" s="29" t="s">
        <v>503</v>
      </c>
      <c r="C228" s="6">
        <v>75064891</v>
      </c>
      <c r="D228" s="9">
        <v>67399402</v>
      </c>
      <c r="E228" s="8" t="s">
        <v>127</v>
      </c>
      <c r="F228" s="9" t="s">
        <v>1</v>
      </c>
      <c r="G228" s="10" t="s">
        <v>43</v>
      </c>
      <c r="H228" s="8">
        <v>45</v>
      </c>
      <c r="I228" s="9" t="s">
        <v>3</v>
      </c>
      <c r="J228" s="9">
        <v>12</v>
      </c>
      <c r="K228" s="11">
        <v>14.666666666666666</v>
      </c>
      <c r="L228" s="43"/>
      <c r="M228" s="11">
        <v>176</v>
      </c>
      <c r="N228" s="19">
        <v>40</v>
      </c>
      <c r="O228" s="19">
        <v>87</v>
      </c>
      <c r="P228" s="19">
        <f t="shared" si="35"/>
        <v>47</v>
      </c>
      <c r="Q228" s="61">
        <v>0</v>
      </c>
      <c r="R228" s="35">
        <v>25</v>
      </c>
      <c r="S228" s="35">
        <v>75</v>
      </c>
      <c r="T228" s="35">
        <f t="shared" si="36"/>
        <v>50</v>
      </c>
      <c r="U228" s="61">
        <v>0</v>
      </c>
      <c r="V228" s="35">
        <v>34</v>
      </c>
      <c r="W228" s="35">
        <v>36</v>
      </c>
      <c r="X228" s="35">
        <f t="shared" si="37"/>
        <v>2</v>
      </c>
      <c r="Y228" s="61">
        <v>1</v>
      </c>
      <c r="Z228" s="35">
        <v>19</v>
      </c>
      <c r="AA228" s="35">
        <v>84</v>
      </c>
      <c r="AB228" s="35">
        <f t="shared" si="38"/>
        <v>65</v>
      </c>
      <c r="AC228" s="61">
        <v>0</v>
      </c>
      <c r="AD228" s="61">
        <v>2</v>
      </c>
      <c r="AE228" s="61">
        <f t="shared" si="40"/>
        <v>3</v>
      </c>
      <c r="AF228" s="44">
        <f t="shared" si="41"/>
        <v>528</v>
      </c>
      <c r="AL228" s="1"/>
      <c r="AM228" s="1"/>
      <c r="AN228" s="1"/>
      <c r="AO228" s="1"/>
      <c r="AP228" s="1"/>
    </row>
    <row r="229" spans="1:42">
      <c r="A229" s="3">
        <v>222</v>
      </c>
      <c r="B229" s="29" t="s">
        <v>503</v>
      </c>
      <c r="C229" s="38" t="str">
        <f>"75065119"</f>
        <v>75065119</v>
      </c>
      <c r="D229" s="9"/>
      <c r="E229" s="8" t="s">
        <v>127</v>
      </c>
      <c r="F229" s="9"/>
      <c r="G229" s="10" t="s">
        <v>533</v>
      </c>
      <c r="H229" s="8">
        <v>45</v>
      </c>
      <c r="I229" s="9" t="s">
        <v>3</v>
      </c>
      <c r="J229" s="9">
        <v>12</v>
      </c>
      <c r="K229" s="11">
        <v>14.666666666666666</v>
      </c>
      <c r="L229" s="43"/>
      <c r="M229" s="11">
        <v>176</v>
      </c>
      <c r="N229" s="19">
        <v>10</v>
      </c>
      <c r="O229" s="19">
        <v>31</v>
      </c>
      <c r="P229" s="19">
        <f t="shared" si="35"/>
        <v>21</v>
      </c>
      <c r="Q229" s="61">
        <v>0</v>
      </c>
      <c r="R229" s="35"/>
      <c r="S229" s="35"/>
      <c r="T229" s="35">
        <f t="shared" si="36"/>
        <v>0</v>
      </c>
      <c r="U229" s="61">
        <v>1</v>
      </c>
      <c r="V229" s="35"/>
      <c r="W229" s="35"/>
      <c r="X229" s="35">
        <f t="shared" si="37"/>
        <v>0</v>
      </c>
      <c r="Y229" s="61">
        <f>X229/J229</f>
        <v>0</v>
      </c>
      <c r="Z229" s="35"/>
      <c r="AA229" s="35"/>
      <c r="AB229" s="35">
        <f t="shared" si="38"/>
        <v>0</v>
      </c>
      <c r="AC229" s="61">
        <v>1</v>
      </c>
      <c r="AD229" s="61">
        <f>R229/J229</f>
        <v>0</v>
      </c>
      <c r="AE229" s="61">
        <f t="shared" si="40"/>
        <v>2</v>
      </c>
      <c r="AF229" s="44">
        <f t="shared" si="41"/>
        <v>352</v>
      </c>
      <c r="AN229" s="1"/>
      <c r="AO229" s="1"/>
      <c r="AP229" s="1"/>
    </row>
    <row r="230" spans="1:42">
      <c r="A230" s="3">
        <v>223</v>
      </c>
      <c r="B230" s="29" t="s">
        <v>503</v>
      </c>
      <c r="C230" s="6">
        <v>75064839</v>
      </c>
      <c r="D230" s="9">
        <v>67399413</v>
      </c>
      <c r="E230" s="8" t="s">
        <v>127</v>
      </c>
      <c r="F230" s="9" t="s">
        <v>1</v>
      </c>
      <c r="G230" s="10" t="s">
        <v>38</v>
      </c>
      <c r="H230" s="8">
        <v>45</v>
      </c>
      <c r="I230" s="9" t="s">
        <v>3</v>
      </c>
      <c r="J230" s="9">
        <v>12</v>
      </c>
      <c r="K230" s="11">
        <v>22.25</v>
      </c>
      <c r="L230" s="43"/>
      <c r="M230" s="11">
        <v>267</v>
      </c>
      <c r="N230" s="19">
        <v>18</v>
      </c>
      <c r="O230" s="19">
        <v>27</v>
      </c>
      <c r="P230" s="19">
        <f t="shared" si="35"/>
        <v>9</v>
      </c>
      <c r="Q230" s="61">
        <v>0</v>
      </c>
      <c r="R230" s="35">
        <v>10</v>
      </c>
      <c r="S230" s="35">
        <v>22</v>
      </c>
      <c r="T230" s="35">
        <f t="shared" si="36"/>
        <v>12</v>
      </c>
      <c r="U230" s="61">
        <v>0</v>
      </c>
      <c r="V230" s="35">
        <v>7</v>
      </c>
      <c r="W230" s="35">
        <v>25</v>
      </c>
      <c r="X230" s="35">
        <f t="shared" si="37"/>
        <v>18</v>
      </c>
      <c r="Y230" s="61">
        <v>0</v>
      </c>
      <c r="Z230" s="35">
        <v>20</v>
      </c>
      <c r="AA230" s="35">
        <v>63</v>
      </c>
      <c r="AB230" s="35">
        <f t="shared" si="38"/>
        <v>43</v>
      </c>
      <c r="AC230" s="61">
        <v>0</v>
      </c>
      <c r="AD230" s="61">
        <v>2</v>
      </c>
      <c r="AE230" s="61">
        <f t="shared" si="40"/>
        <v>2</v>
      </c>
      <c r="AF230" s="44">
        <f t="shared" si="41"/>
        <v>534</v>
      </c>
      <c r="AL230" s="2"/>
      <c r="AM230" s="2"/>
    </row>
    <row r="231" spans="1:42">
      <c r="A231" s="3">
        <v>224</v>
      </c>
      <c r="B231" s="29" t="s">
        <v>503</v>
      </c>
      <c r="C231" s="6">
        <v>75065102</v>
      </c>
      <c r="D231" s="9">
        <v>67409729</v>
      </c>
      <c r="E231" s="8" t="s">
        <v>127</v>
      </c>
      <c r="F231" s="9" t="s">
        <v>1</v>
      </c>
      <c r="G231" s="10" t="s">
        <v>46</v>
      </c>
      <c r="H231" s="8">
        <v>45</v>
      </c>
      <c r="I231" s="9" t="s">
        <v>3</v>
      </c>
      <c r="J231" s="9">
        <v>12</v>
      </c>
      <c r="K231" s="11">
        <v>22.25</v>
      </c>
      <c r="L231" s="43"/>
      <c r="M231" s="11">
        <v>267</v>
      </c>
      <c r="N231" s="19">
        <v>6</v>
      </c>
      <c r="O231" s="19">
        <v>33</v>
      </c>
      <c r="P231" s="19">
        <f t="shared" si="35"/>
        <v>27</v>
      </c>
      <c r="Q231" s="61">
        <v>0</v>
      </c>
      <c r="R231" s="35">
        <v>8</v>
      </c>
      <c r="S231" s="35">
        <v>24</v>
      </c>
      <c r="T231" s="35">
        <f t="shared" si="36"/>
        <v>16</v>
      </c>
      <c r="U231" s="61">
        <v>0</v>
      </c>
      <c r="V231" s="35">
        <v>4</v>
      </c>
      <c r="W231" s="35">
        <v>23</v>
      </c>
      <c r="X231" s="35">
        <f t="shared" si="37"/>
        <v>19</v>
      </c>
      <c r="Y231" s="61">
        <v>0</v>
      </c>
      <c r="Z231" s="35">
        <v>11</v>
      </c>
      <c r="AA231" s="35">
        <v>62</v>
      </c>
      <c r="AB231" s="35">
        <f t="shared" si="38"/>
        <v>51</v>
      </c>
      <c r="AC231" s="61">
        <v>0</v>
      </c>
      <c r="AD231" s="61">
        <v>2</v>
      </c>
      <c r="AE231" s="61">
        <f t="shared" si="40"/>
        <v>2</v>
      </c>
      <c r="AF231" s="44">
        <f t="shared" si="41"/>
        <v>534</v>
      </c>
      <c r="AL231" s="1"/>
      <c r="AM231" s="1"/>
      <c r="AN231" s="1"/>
      <c r="AO231" s="1"/>
      <c r="AP231" s="1"/>
    </row>
    <row r="232" spans="1:42">
      <c r="A232" s="3">
        <v>225</v>
      </c>
      <c r="B232" s="29" t="s">
        <v>503</v>
      </c>
      <c r="C232" s="6">
        <v>75068639</v>
      </c>
      <c r="D232" s="9">
        <v>67764026</v>
      </c>
      <c r="E232" s="8" t="s">
        <v>127</v>
      </c>
      <c r="F232" s="9" t="s">
        <v>1</v>
      </c>
      <c r="G232" s="10" t="s">
        <v>50</v>
      </c>
      <c r="H232" s="8">
        <v>45</v>
      </c>
      <c r="I232" s="9" t="s">
        <v>3</v>
      </c>
      <c r="J232" s="9">
        <v>12</v>
      </c>
      <c r="K232" s="11">
        <v>22.25</v>
      </c>
      <c r="L232" s="43"/>
      <c r="M232" s="11">
        <v>267</v>
      </c>
      <c r="N232" s="19">
        <v>4</v>
      </c>
      <c r="O232" s="19">
        <v>51</v>
      </c>
      <c r="P232" s="19">
        <f t="shared" si="35"/>
        <v>47</v>
      </c>
      <c r="Q232" s="61">
        <v>0</v>
      </c>
      <c r="R232" s="35">
        <v>12</v>
      </c>
      <c r="S232" s="35">
        <v>33</v>
      </c>
      <c r="T232" s="35">
        <f t="shared" si="36"/>
        <v>21</v>
      </c>
      <c r="U232" s="61">
        <v>0</v>
      </c>
      <c r="V232" s="35"/>
      <c r="W232" s="35"/>
      <c r="X232" s="35">
        <f t="shared" si="37"/>
        <v>0</v>
      </c>
      <c r="Y232" s="61">
        <f>X232/J232</f>
        <v>0</v>
      </c>
      <c r="Z232" s="35">
        <v>18</v>
      </c>
      <c r="AA232" s="35">
        <v>9</v>
      </c>
      <c r="AB232" s="35">
        <f t="shared" si="38"/>
        <v>-9</v>
      </c>
      <c r="AC232" s="61">
        <v>1</v>
      </c>
      <c r="AD232" s="61">
        <v>2</v>
      </c>
      <c r="AE232" s="61">
        <f t="shared" si="40"/>
        <v>3</v>
      </c>
      <c r="AF232" s="44">
        <f t="shared" si="41"/>
        <v>801</v>
      </c>
      <c r="AG232" s="1"/>
      <c r="AH232" s="1"/>
      <c r="AI232" s="1"/>
      <c r="AJ232" s="1"/>
      <c r="AL232" s="1"/>
      <c r="AM232" s="1"/>
      <c r="AN232" s="1"/>
      <c r="AO232" s="1"/>
      <c r="AP232" s="1"/>
    </row>
    <row r="233" spans="1:42">
      <c r="A233" s="3">
        <v>226</v>
      </c>
      <c r="B233" s="29" t="s">
        <v>503</v>
      </c>
      <c r="C233" s="6">
        <v>7506306209763</v>
      </c>
      <c r="D233" s="9">
        <v>67395146</v>
      </c>
      <c r="E233" s="8" t="s">
        <v>127</v>
      </c>
      <c r="F233" s="9" t="s">
        <v>1</v>
      </c>
      <c r="G233" s="7" t="s">
        <v>457</v>
      </c>
      <c r="H233" s="8">
        <v>90</v>
      </c>
      <c r="I233" s="9" t="s">
        <v>3</v>
      </c>
      <c r="J233" s="9">
        <v>12</v>
      </c>
      <c r="K233" s="11">
        <v>26.666666666666668</v>
      </c>
      <c r="L233" s="43"/>
      <c r="M233" s="11">
        <v>320</v>
      </c>
      <c r="N233" s="19">
        <v>8</v>
      </c>
      <c r="O233" s="19">
        <v>84</v>
      </c>
      <c r="P233" s="19">
        <f t="shared" si="35"/>
        <v>76</v>
      </c>
      <c r="Q233" s="61">
        <v>0</v>
      </c>
      <c r="R233" s="35">
        <v>7</v>
      </c>
      <c r="S233" s="35">
        <v>57</v>
      </c>
      <c r="T233" s="35">
        <f t="shared" si="36"/>
        <v>50</v>
      </c>
      <c r="U233" s="61">
        <v>0</v>
      </c>
      <c r="V233" s="35">
        <v>10</v>
      </c>
      <c r="W233" s="35">
        <v>12</v>
      </c>
      <c r="X233" s="35">
        <f t="shared" si="37"/>
        <v>2</v>
      </c>
      <c r="Y233" s="61">
        <v>1</v>
      </c>
      <c r="Z233" s="35">
        <v>11</v>
      </c>
      <c r="AA233" s="35">
        <v>30</v>
      </c>
      <c r="AB233" s="35">
        <f t="shared" si="38"/>
        <v>19</v>
      </c>
      <c r="AC233" s="61">
        <v>0</v>
      </c>
      <c r="AD233" s="61">
        <v>2</v>
      </c>
      <c r="AE233" s="61">
        <f t="shared" si="40"/>
        <v>3</v>
      </c>
      <c r="AF233" s="44">
        <f t="shared" si="41"/>
        <v>960</v>
      </c>
    </row>
    <row r="234" spans="1:42">
      <c r="A234" s="3">
        <v>227</v>
      </c>
      <c r="B234" s="29" t="s">
        <v>503</v>
      </c>
      <c r="C234" s="6">
        <v>7506306209732</v>
      </c>
      <c r="D234" s="9">
        <v>67395144</v>
      </c>
      <c r="E234" s="8" t="s">
        <v>127</v>
      </c>
      <c r="F234" s="9" t="s">
        <v>1</v>
      </c>
      <c r="G234" s="10" t="s">
        <v>275</v>
      </c>
      <c r="H234" s="8">
        <v>90</v>
      </c>
      <c r="I234" s="9" t="s">
        <v>3</v>
      </c>
      <c r="J234" s="9">
        <v>12</v>
      </c>
      <c r="K234" s="11">
        <v>26.666666666666668</v>
      </c>
      <c r="L234" s="43"/>
      <c r="M234" s="11">
        <v>320</v>
      </c>
      <c r="N234" s="19">
        <v>7</v>
      </c>
      <c r="O234" s="19">
        <v>29</v>
      </c>
      <c r="P234" s="19">
        <f t="shared" si="35"/>
        <v>22</v>
      </c>
      <c r="Q234" s="61">
        <v>0</v>
      </c>
      <c r="R234" s="35">
        <v>11</v>
      </c>
      <c r="S234" s="35">
        <v>29</v>
      </c>
      <c r="T234" s="35">
        <f t="shared" si="36"/>
        <v>18</v>
      </c>
      <c r="U234" s="61">
        <v>0</v>
      </c>
      <c r="V234" s="35">
        <v>13</v>
      </c>
      <c r="W234" s="35">
        <v>11</v>
      </c>
      <c r="X234" s="35">
        <f t="shared" si="37"/>
        <v>-2</v>
      </c>
      <c r="Y234" s="61">
        <v>1</v>
      </c>
      <c r="Z234" s="35">
        <v>25</v>
      </c>
      <c r="AA234" s="35">
        <v>14</v>
      </c>
      <c r="AB234" s="35">
        <f t="shared" si="38"/>
        <v>-11</v>
      </c>
      <c r="AC234" s="61">
        <v>1</v>
      </c>
      <c r="AD234" s="61">
        <v>2</v>
      </c>
      <c r="AE234" s="61">
        <f t="shared" si="40"/>
        <v>4</v>
      </c>
      <c r="AF234" s="44">
        <f t="shared" si="41"/>
        <v>1280</v>
      </c>
      <c r="AN234" s="1"/>
      <c r="AO234" s="1"/>
      <c r="AP234" s="1"/>
    </row>
    <row r="235" spans="1:42">
      <c r="A235" s="3">
        <v>228</v>
      </c>
      <c r="B235" s="29" t="s">
        <v>503</v>
      </c>
      <c r="C235" s="6">
        <v>7506306215528</v>
      </c>
      <c r="D235" s="9">
        <v>67741473</v>
      </c>
      <c r="E235" s="8" t="s">
        <v>127</v>
      </c>
      <c r="F235" s="9" t="s">
        <v>1</v>
      </c>
      <c r="G235" s="10" t="s">
        <v>329</v>
      </c>
      <c r="H235" s="8">
        <v>90</v>
      </c>
      <c r="I235" s="9" t="s">
        <v>3</v>
      </c>
      <c r="J235" s="9">
        <v>12</v>
      </c>
      <c r="K235" s="11">
        <v>26.666666666666668</v>
      </c>
      <c r="L235" s="43"/>
      <c r="M235" s="11">
        <v>320</v>
      </c>
      <c r="N235" s="19"/>
      <c r="O235" s="19"/>
      <c r="P235" s="19">
        <f t="shared" si="35"/>
        <v>0</v>
      </c>
      <c r="Q235" s="61">
        <v>2</v>
      </c>
      <c r="R235" s="35">
        <v>7</v>
      </c>
      <c r="S235" s="35">
        <v>23</v>
      </c>
      <c r="T235" s="35">
        <f t="shared" si="36"/>
        <v>16</v>
      </c>
      <c r="U235" s="61">
        <v>0</v>
      </c>
      <c r="V235" s="35">
        <v>5</v>
      </c>
      <c r="W235" s="35">
        <v>17</v>
      </c>
      <c r="X235" s="35">
        <f t="shared" si="37"/>
        <v>12</v>
      </c>
      <c r="Y235" s="61">
        <v>0</v>
      </c>
      <c r="Z235" s="35">
        <v>6</v>
      </c>
      <c r="AA235" s="35">
        <v>14</v>
      </c>
      <c r="AB235" s="35">
        <f t="shared" si="38"/>
        <v>8</v>
      </c>
      <c r="AC235" s="61">
        <v>1</v>
      </c>
      <c r="AD235" s="61">
        <v>2</v>
      </c>
      <c r="AE235" s="61">
        <f t="shared" si="40"/>
        <v>5</v>
      </c>
      <c r="AF235" s="44">
        <f t="shared" si="41"/>
        <v>1600</v>
      </c>
      <c r="AN235" s="1"/>
      <c r="AO235" s="1"/>
      <c r="AP235" s="1"/>
    </row>
    <row r="236" spans="1:42">
      <c r="A236" s="3">
        <v>229</v>
      </c>
      <c r="B236" s="29" t="s">
        <v>497</v>
      </c>
      <c r="C236" s="6" t="s">
        <v>465</v>
      </c>
      <c r="D236" s="9">
        <v>67743229</v>
      </c>
      <c r="E236" s="8" t="s">
        <v>127</v>
      </c>
      <c r="F236" s="9" t="s">
        <v>36</v>
      </c>
      <c r="G236" s="7" t="s">
        <v>466</v>
      </c>
      <c r="H236" s="8">
        <v>250</v>
      </c>
      <c r="I236" s="9" t="s">
        <v>45</v>
      </c>
      <c r="J236" s="9">
        <v>24</v>
      </c>
      <c r="K236" s="11">
        <v>11</v>
      </c>
      <c r="L236" s="43"/>
      <c r="M236" s="11">
        <v>264</v>
      </c>
      <c r="N236" s="19">
        <v>69</v>
      </c>
      <c r="O236" s="19">
        <v>101</v>
      </c>
      <c r="P236" s="19">
        <f t="shared" si="35"/>
        <v>32</v>
      </c>
      <c r="Q236" s="61">
        <v>0</v>
      </c>
      <c r="R236" s="35">
        <v>45</v>
      </c>
      <c r="S236" s="35">
        <v>108</v>
      </c>
      <c r="T236" s="35">
        <f t="shared" si="36"/>
        <v>63</v>
      </c>
      <c r="U236" s="61">
        <v>0</v>
      </c>
      <c r="V236" s="35">
        <v>7</v>
      </c>
      <c r="W236" s="35">
        <v>41</v>
      </c>
      <c r="X236" s="35">
        <f t="shared" si="37"/>
        <v>34</v>
      </c>
      <c r="Y236" s="61">
        <v>0</v>
      </c>
      <c r="Z236" s="35">
        <v>23</v>
      </c>
      <c r="AA236" s="35">
        <v>40</v>
      </c>
      <c r="AB236" s="35">
        <f t="shared" si="38"/>
        <v>17</v>
      </c>
      <c r="AC236" s="61">
        <v>1</v>
      </c>
      <c r="AD236" s="61">
        <v>2</v>
      </c>
      <c r="AE236" s="61">
        <f t="shared" si="40"/>
        <v>3</v>
      </c>
      <c r="AF236" s="44">
        <f t="shared" si="41"/>
        <v>792</v>
      </c>
      <c r="AN236" s="2"/>
      <c r="AO236" s="2"/>
      <c r="AP236" s="2"/>
    </row>
    <row r="237" spans="1:42">
      <c r="A237" s="3">
        <v>230</v>
      </c>
      <c r="B237" s="29" t="s">
        <v>497</v>
      </c>
      <c r="C237" s="6" t="s">
        <v>467</v>
      </c>
      <c r="D237" s="9">
        <v>67743232</v>
      </c>
      <c r="E237" s="8" t="s">
        <v>127</v>
      </c>
      <c r="F237" s="9" t="s">
        <v>36</v>
      </c>
      <c r="G237" s="7" t="s">
        <v>468</v>
      </c>
      <c r="H237" s="8">
        <v>250</v>
      </c>
      <c r="I237" s="9" t="s">
        <v>45</v>
      </c>
      <c r="J237" s="9">
        <v>24</v>
      </c>
      <c r="K237" s="11">
        <v>11</v>
      </c>
      <c r="L237" s="43"/>
      <c r="M237" s="11">
        <v>264</v>
      </c>
      <c r="N237" s="19">
        <v>32</v>
      </c>
      <c r="O237" s="19">
        <v>155</v>
      </c>
      <c r="P237" s="19">
        <f t="shared" si="35"/>
        <v>123</v>
      </c>
      <c r="Q237" s="61">
        <v>0</v>
      </c>
      <c r="R237" s="35">
        <v>62</v>
      </c>
      <c r="S237" s="35">
        <v>114</v>
      </c>
      <c r="T237" s="35">
        <f t="shared" si="36"/>
        <v>52</v>
      </c>
      <c r="U237" s="61">
        <v>0</v>
      </c>
      <c r="V237" s="35">
        <v>22</v>
      </c>
      <c r="W237" s="35">
        <v>74</v>
      </c>
      <c r="X237" s="35">
        <f t="shared" si="37"/>
        <v>52</v>
      </c>
      <c r="Y237" s="61">
        <v>0</v>
      </c>
      <c r="Z237" s="35">
        <v>23</v>
      </c>
      <c r="AA237" s="35">
        <v>127</v>
      </c>
      <c r="AB237" s="35">
        <f t="shared" si="38"/>
        <v>104</v>
      </c>
      <c r="AC237" s="61">
        <v>0</v>
      </c>
      <c r="AD237" s="61">
        <v>2</v>
      </c>
      <c r="AE237" s="61">
        <f t="shared" si="40"/>
        <v>2</v>
      </c>
      <c r="AF237" s="44">
        <f t="shared" si="41"/>
        <v>528</v>
      </c>
      <c r="AL237" s="1"/>
      <c r="AM237" s="1"/>
      <c r="AN237" s="2"/>
      <c r="AO237" s="2"/>
      <c r="AP237" s="2"/>
    </row>
    <row r="238" spans="1:42">
      <c r="A238" s="3">
        <v>231</v>
      </c>
      <c r="B238" s="29" t="s">
        <v>518</v>
      </c>
      <c r="C238" s="6">
        <v>7506306209893</v>
      </c>
      <c r="D238" s="9">
        <v>67396956</v>
      </c>
      <c r="E238" s="8" t="s">
        <v>127</v>
      </c>
      <c r="F238" s="9" t="s">
        <v>1</v>
      </c>
      <c r="G238" s="10" t="s">
        <v>277</v>
      </c>
      <c r="H238" s="8">
        <v>200</v>
      </c>
      <c r="I238" s="9" t="s">
        <v>45</v>
      </c>
      <c r="J238" s="9">
        <v>12</v>
      </c>
      <c r="K238" s="11">
        <v>28.5</v>
      </c>
      <c r="L238" s="43"/>
      <c r="M238" s="11">
        <v>342</v>
      </c>
      <c r="N238" s="19">
        <v>15</v>
      </c>
      <c r="O238" s="19">
        <v>17</v>
      </c>
      <c r="P238" s="19">
        <f t="shared" si="35"/>
        <v>2</v>
      </c>
      <c r="Q238" s="61">
        <v>1</v>
      </c>
      <c r="R238" s="35">
        <v>1</v>
      </c>
      <c r="S238" s="35">
        <v>0</v>
      </c>
      <c r="T238" s="35">
        <f t="shared" si="36"/>
        <v>-1</v>
      </c>
      <c r="U238" s="61">
        <v>1</v>
      </c>
      <c r="V238" s="35">
        <v>8</v>
      </c>
      <c r="W238" s="35">
        <v>3</v>
      </c>
      <c r="X238" s="35">
        <f t="shared" si="37"/>
        <v>-5</v>
      </c>
      <c r="Y238" s="61">
        <v>1</v>
      </c>
      <c r="Z238" s="35">
        <v>12</v>
      </c>
      <c r="AA238" s="35">
        <v>0</v>
      </c>
      <c r="AB238" s="35">
        <f t="shared" si="38"/>
        <v>-12</v>
      </c>
      <c r="AC238" s="61">
        <v>1</v>
      </c>
      <c r="AD238" s="61">
        <v>2</v>
      </c>
      <c r="AE238" s="61">
        <f t="shared" si="40"/>
        <v>6</v>
      </c>
      <c r="AF238" s="44">
        <f t="shared" si="41"/>
        <v>2052</v>
      </c>
      <c r="AN238" s="1"/>
      <c r="AO238" s="1"/>
      <c r="AP238" s="1"/>
    </row>
    <row r="239" spans="1:42">
      <c r="A239" s="3">
        <v>232</v>
      </c>
      <c r="B239" s="29" t="s">
        <v>518</v>
      </c>
      <c r="C239" s="6">
        <v>7506306209909</v>
      </c>
      <c r="D239" s="9">
        <v>67396957</v>
      </c>
      <c r="E239" s="8" t="s">
        <v>127</v>
      </c>
      <c r="F239" s="9" t="s">
        <v>1</v>
      </c>
      <c r="G239" s="10" t="s">
        <v>278</v>
      </c>
      <c r="H239" s="8">
        <v>200</v>
      </c>
      <c r="I239" s="9" t="s">
        <v>45</v>
      </c>
      <c r="J239" s="9">
        <v>12</v>
      </c>
      <c r="K239" s="11">
        <v>28.5</v>
      </c>
      <c r="L239" s="43"/>
      <c r="M239" s="11">
        <v>342</v>
      </c>
      <c r="N239" s="19">
        <v>7</v>
      </c>
      <c r="O239" s="19">
        <v>0</v>
      </c>
      <c r="P239" s="19">
        <f t="shared" si="35"/>
        <v>-7</v>
      </c>
      <c r="Q239" s="61">
        <v>1</v>
      </c>
      <c r="R239" s="35"/>
      <c r="S239" s="35"/>
      <c r="T239" s="35">
        <f t="shared" si="36"/>
        <v>0</v>
      </c>
      <c r="U239" s="61">
        <v>1</v>
      </c>
      <c r="V239" s="35"/>
      <c r="W239" s="35"/>
      <c r="X239" s="35">
        <f t="shared" si="37"/>
        <v>0</v>
      </c>
      <c r="Y239" s="61">
        <f>X239/J239</f>
        <v>0</v>
      </c>
      <c r="Z239" s="35"/>
      <c r="AA239" s="35"/>
      <c r="AB239" s="35">
        <f t="shared" si="38"/>
        <v>0</v>
      </c>
      <c r="AC239" s="61">
        <v>1</v>
      </c>
      <c r="AD239" s="61">
        <v>2</v>
      </c>
      <c r="AE239" s="61">
        <f t="shared" si="40"/>
        <v>5</v>
      </c>
      <c r="AF239" s="44">
        <f t="shared" si="41"/>
        <v>1710</v>
      </c>
      <c r="AG239" s="1"/>
      <c r="AH239" s="1"/>
      <c r="AI239" s="1"/>
      <c r="AJ239" s="1"/>
      <c r="AN239" s="2"/>
      <c r="AO239" s="2"/>
      <c r="AP239" s="2"/>
    </row>
    <row r="240" spans="1:42">
      <c r="A240" s="3">
        <v>234</v>
      </c>
      <c r="B240" s="29" t="s">
        <v>517</v>
      </c>
      <c r="C240" s="6" t="s">
        <v>524</v>
      </c>
      <c r="D240" s="9">
        <v>67725199</v>
      </c>
      <c r="E240" s="8" t="s">
        <v>127</v>
      </c>
      <c r="F240" s="9" t="s">
        <v>36</v>
      </c>
      <c r="G240" s="10" t="s">
        <v>525</v>
      </c>
      <c r="H240" s="8">
        <v>300</v>
      </c>
      <c r="I240" s="9" t="s">
        <v>45</v>
      </c>
      <c r="J240" s="9">
        <v>12</v>
      </c>
      <c r="K240" s="11">
        <v>28.5</v>
      </c>
      <c r="L240" s="43"/>
      <c r="M240" s="11">
        <v>342</v>
      </c>
      <c r="N240" s="19">
        <v>6</v>
      </c>
      <c r="O240" s="19">
        <v>84</v>
      </c>
      <c r="P240" s="19">
        <f t="shared" ref="P240:P242" si="42">O240-N240</f>
        <v>78</v>
      </c>
      <c r="Q240" s="61">
        <v>0</v>
      </c>
      <c r="R240" s="35">
        <v>12</v>
      </c>
      <c r="S240" s="35">
        <v>40</v>
      </c>
      <c r="T240" s="35">
        <f t="shared" ref="T240:T242" si="43">S240-R240</f>
        <v>28</v>
      </c>
      <c r="U240" s="61">
        <v>0</v>
      </c>
      <c r="V240" s="35">
        <v>3</v>
      </c>
      <c r="W240" s="35">
        <v>38</v>
      </c>
      <c r="X240" s="35">
        <f t="shared" ref="X240:X242" si="44">W240-V240</f>
        <v>35</v>
      </c>
      <c r="Y240" s="61">
        <v>0</v>
      </c>
      <c r="Z240" s="35">
        <v>10</v>
      </c>
      <c r="AA240" s="35">
        <v>70</v>
      </c>
      <c r="AB240" s="35">
        <f t="shared" ref="AB240:AB242" si="45">AA240-Z240</f>
        <v>60</v>
      </c>
      <c r="AC240" s="61">
        <v>0</v>
      </c>
      <c r="AD240" s="61">
        <v>2</v>
      </c>
      <c r="AE240" s="61">
        <f t="shared" si="40"/>
        <v>2</v>
      </c>
      <c r="AF240" s="44">
        <f t="shared" si="41"/>
        <v>684</v>
      </c>
      <c r="AG240" s="4"/>
      <c r="AH240" s="4"/>
      <c r="AI240" s="4"/>
      <c r="AJ240" s="4"/>
      <c r="AN240" s="2"/>
      <c r="AO240" s="2"/>
      <c r="AP240" s="2"/>
    </row>
    <row r="241" spans="1:42">
      <c r="A241" s="3">
        <v>236</v>
      </c>
      <c r="B241" s="29" t="s">
        <v>517</v>
      </c>
      <c r="C241" s="6">
        <v>7506306209886</v>
      </c>
      <c r="D241" s="9">
        <v>67396954</v>
      </c>
      <c r="E241" s="8" t="s">
        <v>127</v>
      </c>
      <c r="F241" s="9" t="s">
        <v>1</v>
      </c>
      <c r="G241" s="10" t="s">
        <v>276</v>
      </c>
      <c r="H241" s="8">
        <v>300</v>
      </c>
      <c r="I241" s="9" t="s">
        <v>45</v>
      </c>
      <c r="J241" s="9">
        <v>12</v>
      </c>
      <c r="K241" s="11">
        <v>28.5</v>
      </c>
      <c r="L241" s="43"/>
      <c r="M241" s="11">
        <v>342</v>
      </c>
      <c r="N241" s="19">
        <v>13</v>
      </c>
      <c r="O241" s="19">
        <v>96</v>
      </c>
      <c r="P241" s="19">
        <f t="shared" si="42"/>
        <v>83</v>
      </c>
      <c r="Q241" s="61">
        <v>0</v>
      </c>
      <c r="R241" s="35">
        <v>4</v>
      </c>
      <c r="S241" s="35">
        <v>41</v>
      </c>
      <c r="T241" s="35">
        <f t="shared" si="43"/>
        <v>37</v>
      </c>
      <c r="U241" s="61">
        <v>0</v>
      </c>
      <c r="V241" s="35">
        <v>3</v>
      </c>
      <c r="W241" s="35">
        <v>45</v>
      </c>
      <c r="X241" s="35">
        <f t="shared" si="44"/>
        <v>42</v>
      </c>
      <c r="Y241" s="61">
        <v>0</v>
      </c>
      <c r="Z241" s="35">
        <v>12</v>
      </c>
      <c r="AA241" s="35">
        <v>46</v>
      </c>
      <c r="AB241" s="35">
        <f t="shared" si="45"/>
        <v>34</v>
      </c>
      <c r="AC241" s="61">
        <v>0</v>
      </c>
      <c r="AD241" s="61">
        <v>2</v>
      </c>
      <c r="AE241" s="61">
        <f t="shared" si="40"/>
        <v>2</v>
      </c>
      <c r="AF241" s="44">
        <f t="shared" si="41"/>
        <v>684</v>
      </c>
      <c r="AG241" s="1"/>
      <c r="AH241" s="1"/>
      <c r="AI241" s="1"/>
      <c r="AJ241" s="1"/>
      <c r="AN241" s="1"/>
      <c r="AO241" s="1"/>
      <c r="AP241" s="1"/>
    </row>
    <row r="242" spans="1:42">
      <c r="A242" s="3">
        <v>237</v>
      </c>
      <c r="B242" s="29" t="s">
        <v>517</v>
      </c>
      <c r="C242" s="6">
        <v>7506306209916</v>
      </c>
      <c r="D242" s="9">
        <v>67396958</v>
      </c>
      <c r="E242" s="8" t="s">
        <v>127</v>
      </c>
      <c r="F242" s="9" t="s">
        <v>1</v>
      </c>
      <c r="G242" s="10" t="s">
        <v>279</v>
      </c>
      <c r="H242" s="8">
        <v>300</v>
      </c>
      <c r="I242" s="9" t="s">
        <v>45</v>
      </c>
      <c r="J242" s="9">
        <v>12</v>
      </c>
      <c r="K242" s="11">
        <v>28.5</v>
      </c>
      <c r="L242" s="43"/>
      <c r="M242" s="11">
        <v>342</v>
      </c>
      <c r="N242" s="19">
        <v>6</v>
      </c>
      <c r="O242" s="19">
        <v>66</v>
      </c>
      <c r="P242" s="19">
        <f t="shared" si="42"/>
        <v>60</v>
      </c>
      <c r="Q242" s="61">
        <v>0</v>
      </c>
      <c r="R242" s="35">
        <v>4</v>
      </c>
      <c r="S242" s="35">
        <v>55</v>
      </c>
      <c r="T242" s="35">
        <f t="shared" si="43"/>
        <v>51</v>
      </c>
      <c r="U242" s="61">
        <v>0</v>
      </c>
      <c r="V242" s="35">
        <v>6</v>
      </c>
      <c r="W242" s="35">
        <v>42</v>
      </c>
      <c r="X242" s="35">
        <f t="shared" si="44"/>
        <v>36</v>
      </c>
      <c r="Y242" s="61">
        <v>0</v>
      </c>
      <c r="Z242" s="35">
        <v>16</v>
      </c>
      <c r="AA242" s="35">
        <v>53</v>
      </c>
      <c r="AB242" s="35">
        <f t="shared" si="45"/>
        <v>37</v>
      </c>
      <c r="AC242" s="61">
        <v>0</v>
      </c>
      <c r="AD242" s="61">
        <v>2</v>
      </c>
      <c r="AE242" s="61">
        <f t="shared" si="40"/>
        <v>2</v>
      </c>
      <c r="AF242" s="44">
        <f t="shared" si="41"/>
        <v>684</v>
      </c>
      <c r="AP242" s="1"/>
    </row>
    <row r="243" spans="1:42" ht="15.75">
      <c r="A243" s="3">
        <v>238</v>
      </c>
      <c r="B243" s="30"/>
      <c r="C243" s="58" t="s">
        <v>79</v>
      </c>
      <c r="D243" s="30"/>
      <c r="E243" s="18"/>
      <c r="F243" s="18"/>
      <c r="G243" s="47"/>
      <c r="H243" s="18"/>
      <c r="I243" s="18"/>
      <c r="J243" s="30"/>
      <c r="K243" s="18"/>
      <c r="L243" s="49"/>
      <c r="M243" s="18"/>
      <c r="N243" s="30"/>
      <c r="O243" s="30"/>
      <c r="P243" s="30"/>
      <c r="Q243" s="60"/>
      <c r="R243" s="34"/>
      <c r="S243" s="34"/>
      <c r="T243" s="34"/>
      <c r="U243" s="60"/>
      <c r="V243" s="34"/>
      <c r="W243" s="34"/>
      <c r="X243" s="34"/>
      <c r="Y243" s="60"/>
      <c r="Z243" s="34"/>
      <c r="AA243" s="34"/>
      <c r="AB243" s="34"/>
      <c r="AC243" s="60"/>
      <c r="AD243" s="60"/>
      <c r="AE243" s="60">
        <f t="shared" si="40"/>
        <v>0</v>
      </c>
      <c r="AF243" s="44">
        <f t="shared" si="41"/>
        <v>0</v>
      </c>
    </row>
    <row r="244" spans="1:42">
      <c r="A244" s="3">
        <v>239</v>
      </c>
      <c r="B244" s="29" t="s">
        <v>501</v>
      </c>
      <c r="C244" s="6" t="s">
        <v>349</v>
      </c>
      <c r="D244" s="9">
        <v>84158845</v>
      </c>
      <c r="E244" s="8" t="s">
        <v>79</v>
      </c>
      <c r="F244" s="9" t="s">
        <v>36</v>
      </c>
      <c r="G244" s="10" t="s">
        <v>350</v>
      </c>
      <c r="H244" s="8">
        <v>190</v>
      </c>
      <c r="I244" s="9" t="s">
        <v>45</v>
      </c>
      <c r="J244" s="9">
        <v>12</v>
      </c>
      <c r="K244" s="11">
        <v>14.583333333333334</v>
      </c>
      <c r="L244" s="43"/>
      <c r="M244" s="11">
        <v>175</v>
      </c>
      <c r="N244" s="19">
        <v>9</v>
      </c>
      <c r="O244" s="19">
        <v>34</v>
      </c>
      <c r="P244" s="19">
        <f t="shared" ref="P244:P307" si="46">O244-N244</f>
        <v>25</v>
      </c>
      <c r="Q244" s="61">
        <v>0</v>
      </c>
      <c r="R244" s="35">
        <v>1</v>
      </c>
      <c r="S244" s="35">
        <v>23</v>
      </c>
      <c r="T244" s="35">
        <f t="shared" ref="T244:T307" si="47">S244-R244</f>
        <v>22</v>
      </c>
      <c r="U244" s="61">
        <v>0</v>
      </c>
      <c r="V244" s="35">
        <v>2</v>
      </c>
      <c r="W244" s="35">
        <v>10</v>
      </c>
      <c r="X244" s="35">
        <f t="shared" ref="X244:X307" si="48">W244-V244</f>
        <v>8</v>
      </c>
      <c r="Y244" s="61">
        <v>0</v>
      </c>
      <c r="Z244" s="35">
        <v>13</v>
      </c>
      <c r="AA244" s="35">
        <v>34</v>
      </c>
      <c r="AB244" s="35">
        <f t="shared" ref="AB244:AB307" si="49">AA244-Z244</f>
        <v>21</v>
      </c>
      <c r="AC244" s="61">
        <v>0</v>
      </c>
      <c r="AD244" s="61">
        <v>2</v>
      </c>
      <c r="AE244" s="61">
        <f t="shared" si="40"/>
        <v>2</v>
      </c>
      <c r="AF244" s="44">
        <f t="shared" si="41"/>
        <v>350</v>
      </c>
      <c r="AP244" s="1"/>
    </row>
    <row r="245" spans="1:42">
      <c r="A245" s="3">
        <v>240</v>
      </c>
      <c r="B245" s="29" t="s">
        <v>501</v>
      </c>
      <c r="C245" s="6" t="s">
        <v>351</v>
      </c>
      <c r="D245" s="9">
        <v>84158846</v>
      </c>
      <c r="E245" s="8" t="s">
        <v>79</v>
      </c>
      <c r="F245" s="9" t="s">
        <v>36</v>
      </c>
      <c r="G245" s="10" t="s">
        <v>352</v>
      </c>
      <c r="H245" s="8">
        <v>190</v>
      </c>
      <c r="I245" s="9" t="s">
        <v>45</v>
      </c>
      <c r="J245" s="9">
        <v>12</v>
      </c>
      <c r="K245" s="11">
        <v>14.583333333333334</v>
      </c>
      <c r="L245" s="43"/>
      <c r="M245" s="11">
        <v>175</v>
      </c>
      <c r="N245" s="19">
        <v>9</v>
      </c>
      <c r="O245" s="19">
        <v>27</v>
      </c>
      <c r="P245" s="19">
        <f t="shared" si="46"/>
        <v>18</v>
      </c>
      <c r="Q245" s="61">
        <v>0</v>
      </c>
      <c r="R245" s="35">
        <v>2</v>
      </c>
      <c r="S245" s="35">
        <v>34</v>
      </c>
      <c r="T245" s="35">
        <f t="shared" si="47"/>
        <v>32</v>
      </c>
      <c r="U245" s="61">
        <v>0</v>
      </c>
      <c r="V245" s="35">
        <v>12</v>
      </c>
      <c r="W245" s="35">
        <v>5</v>
      </c>
      <c r="X245" s="35">
        <f t="shared" si="48"/>
        <v>-7</v>
      </c>
      <c r="Y245" s="61">
        <v>1</v>
      </c>
      <c r="Z245" s="35">
        <v>23</v>
      </c>
      <c r="AA245" s="35">
        <v>43</v>
      </c>
      <c r="AB245" s="35">
        <f t="shared" si="49"/>
        <v>20</v>
      </c>
      <c r="AC245" s="61">
        <v>0</v>
      </c>
      <c r="AD245" s="61">
        <v>2</v>
      </c>
      <c r="AE245" s="61">
        <f t="shared" si="40"/>
        <v>3</v>
      </c>
      <c r="AF245" s="44">
        <f t="shared" si="41"/>
        <v>525</v>
      </c>
      <c r="AN245" s="1"/>
      <c r="AO245" s="1"/>
      <c r="AP245" s="1"/>
    </row>
    <row r="246" spans="1:42">
      <c r="A246" s="3">
        <v>241</v>
      </c>
      <c r="B246" s="29" t="s">
        <v>500</v>
      </c>
      <c r="C246" s="6">
        <v>7506306215207</v>
      </c>
      <c r="D246" s="9">
        <v>67730180</v>
      </c>
      <c r="E246" s="8" t="s">
        <v>79</v>
      </c>
      <c r="F246" s="9" t="s">
        <v>36</v>
      </c>
      <c r="G246" s="7" t="s">
        <v>462</v>
      </c>
      <c r="H246" s="8">
        <v>190</v>
      </c>
      <c r="I246" s="9" t="s">
        <v>45</v>
      </c>
      <c r="J246" s="9">
        <v>12</v>
      </c>
      <c r="K246" s="11">
        <v>14.583333333333334</v>
      </c>
      <c r="L246" s="43"/>
      <c r="M246" s="11">
        <v>175</v>
      </c>
      <c r="N246" s="19">
        <v>7</v>
      </c>
      <c r="O246" s="19">
        <v>35</v>
      </c>
      <c r="P246" s="19">
        <f t="shared" si="46"/>
        <v>28</v>
      </c>
      <c r="Q246" s="61">
        <v>0</v>
      </c>
      <c r="R246" s="35"/>
      <c r="S246" s="35"/>
      <c r="T246" s="35">
        <f t="shared" si="47"/>
        <v>0</v>
      </c>
      <c r="U246" s="61">
        <v>1</v>
      </c>
      <c r="V246" s="35"/>
      <c r="W246" s="35"/>
      <c r="X246" s="35">
        <f t="shared" si="48"/>
        <v>0</v>
      </c>
      <c r="Y246" s="61">
        <f>X246/J246</f>
        <v>0</v>
      </c>
      <c r="Z246" s="35">
        <v>10</v>
      </c>
      <c r="AA246" s="35">
        <v>18</v>
      </c>
      <c r="AB246" s="35">
        <f t="shared" si="49"/>
        <v>8</v>
      </c>
      <c r="AC246" s="61">
        <v>1</v>
      </c>
      <c r="AD246" s="61">
        <v>2</v>
      </c>
      <c r="AE246" s="61">
        <f t="shared" si="40"/>
        <v>4</v>
      </c>
      <c r="AF246" s="44">
        <f t="shared" si="41"/>
        <v>700</v>
      </c>
      <c r="AL246" s="1"/>
      <c r="AM246" s="1"/>
    </row>
    <row r="247" spans="1:42">
      <c r="A247" s="3">
        <v>243</v>
      </c>
      <c r="B247" s="29" t="s">
        <v>500</v>
      </c>
      <c r="C247" s="6" t="s">
        <v>373</v>
      </c>
      <c r="D247" s="9">
        <v>84159001</v>
      </c>
      <c r="E247" s="8" t="s">
        <v>79</v>
      </c>
      <c r="F247" s="9" t="s">
        <v>36</v>
      </c>
      <c r="G247" s="10" t="s">
        <v>374</v>
      </c>
      <c r="H247" s="8">
        <v>190</v>
      </c>
      <c r="I247" s="9" t="s">
        <v>45</v>
      </c>
      <c r="J247" s="9">
        <v>12</v>
      </c>
      <c r="K247" s="11">
        <v>14.583333333333334</v>
      </c>
      <c r="L247" s="43"/>
      <c r="M247" s="11">
        <v>175</v>
      </c>
      <c r="N247" s="19">
        <v>12</v>
      </c>
      <c r="O247" s="19">
        <v>30</v>
      </c>
      <c r="P247" s="19">
        <f t="shared" si="46"/>
        <v>18</v>
      </c>
      <c r="Q247" s="61">
        <v>0</v>
      </c>
      <c r="R247" s="35">
        <v>3</v>
      </c>
      <c r="S247" s="35">
        <v>22</v>
      </c>
      <c r="T247" s="35">
        <f t="shared" si="47"/>
        <v>19</v>
      </c>
      <c r="U247" s="61">
        <v>0</v>
      </c>
      <c r="V247" s="35">
        <v>8</v>
      </c>
      <c r="W247" s="35">
        <v>12</v>
      </c>
      <c r="X247" s="35">
        <f t="shared" si="48"/>
        <v>4</v>
      </c>
      <c r="Y247" s="61">
        <v>1</v>
      </c>
      <c r="Z247" s="35">
        <v>22</v>
      </c>
      <c r="AA247" s="35">
        <v>30</v>
      </c>
      <c r="AB247" s="35">
        <f t="shared" si="49"/>
        <v>8</v>
      </c>
      <c r="AC247" s="61">
        <v>1</v>
      </c>
      <c r="AD247" s="61">
        <v>2</v>
      </c>
      <c r="AE247" s="61">
        <f t="shared" si="40"/>
        <v>4</v>
      </c>
      <c r="AF247" s="44">
        <f t="shared" si="41"/>
        <v>700</v>
      </c>
    </row>
    <row r="248" spans="1:42">
      <c r="A248" s="3">
        <v>244</v>
      </c>
      <c r="B248" s="29" t="s">
        <v>500</v>
      </c>
      <c r="C248" s="6" t="s">
        <v>375</v>
      </c>
      <c r="D248" s="9">
        <v>84159002</v>
      </c>
      <c r="E248" s="8" t="s">
        <v>79</v>
      </c>
      <c r="F248" s="9" t="s">
        <v>36</v>
      </c>
      <c r="G248" s="10" t="s">
        <v>376</v>
      </c>
      <c r="H248" s="8">
        <v>190</v>
      </c>
      <c r="I248" s="9" t="s">
        <v>45</v>
      </c>
      <c r="J248" s="9">
        <v>12</v>
      </c>
      <c r="K248" s="11">
        <v>14.583333333333334</v>
      </c>
      <c r="L248" s="43"/>
      <c r="M248" s="11">
        <v>175</v>
      </c>
      <c r="N248" s="19">
        <v>15</v>
      </c>
      <c r="O248" s="19">
        <v>17</v>
      </c>
      <c r="P248" s="19">
        <f t="shared" si="46"/>
        <v>2</v>
      </c>
      <c r="Q248" s="61">
        <v>1</v>
      </c>
      <c r="R248" s="35">
        <v>6</v>
      </c>
      <c r="S248" s="35">
        <v>23</v>
      </c>
      <c r="T248" s="35">
        <f t="shared" si="47"/>
        <v>17</v>
      </c>
      <c r="U248" s="61">
        <v>0</v>
      </c>
      <c r="V248" s="35">
        <v>8</v>
      </c>
      <c r="W248" s="35">
        <v>11</v>
      </c>
      <c r="X248" s="35">
        <f t="shared" si="48"/>
        <v>3</v>
      </c>
      <c r="Y248" s="61">
        <v>1</v>
      </c>
      <c r="Z248" s="35">
        <v>8</v>
      </c>
      <c r="AA248" s="35">
        <v>25</v>
      </c>
      <c r="AB248" s="35">
        <f t="shared" si="49"/>
        <v>17</v>
      </c>
      <c r="AC248" s="61">
        <v>0</v>
      </c>
      <c r="AD248" s="61">
        <v>2</v>
      </c>
      <c r="AE248" s="61">
        <f t="shared" si="40"/>
        <v>4</v>
      </c>
      <c r="AF248" s="44">
        <f t="shared" si="41"/>
        <v>700</v>
      </c>
    </row>
    <row r="249" spans="1:42">
      <c r="A249" s="3">
        <v>245</v>
      </c>
      <c r="B249" s="29" t="s">
        <v>500</v>
      </c>
      <c r="C249" s="6" t="s">
        <v>377</v>
      </c>
      <c r="D249" s="9">
        <v>84159003</v>
      </c>
      <c r="E249" s="8" t="s">
        <v>79</v>
      </c>
      <c r="F249" s="9" t="s">
        <v>36</v>
      </c>
      <c r="G249" s="10" t="s">
        <v>378</v>
      </c>
      <c r="H249" s="8">
        <v>190</v>
      </c>
      <c r="I249" s="9" t="s">
        <v>45</v>
      </c>
      <c r="J249" s="9">
        <v>12</v>
      </c>
      <c r="K249" s="11">
        <v>14.583333333333334</v>
      </c>
      <c r="L249" s="43"/>
      <c r="M249" s="11">
        <v>175</v>
      </c>
      <c r="N249" s="19">
        <v>10</v>
      </c>
      <c r="O249" s="19">
        <v>31</v>
      </c>
      <c r="P249" s="19">
        <f t="shared" si="46"/>
        <v>21</v>
      </c>
      <c r="Q249" s="61">
        <v>0</v>
      </c>
      <c r="R249" s="35">
        <v>11</v>
      </c>
      <c r="S249" s="35">
        <v>13</v>
      </c>
      <c r="T249" s="35">
        <f t="shared" si="47"/>
        <v>2</v>
      </c>
      <c r="U249" s="61">
        <v>1</v>
      </c>
      <c r="V249" s="35">
        <v>11</v>
      </c>
      <c r="W249" s="35">
        <v>21</v>
      </c>
      <c r="X249" s="35">
        <f t="shared" si="48"/>
        <v>10</v>
      </c>
      <c r="Y249" s="61">
        <v>0</v>
      </c>
      <c r="Z249" s="35">
        <v>18</v>
      </c>
      <c r="AA249" s="35">
        <v>32</v>
      </c>
      <c r="AB249" s="35">
        <f t="shared" si="49"/>
        <v>14</v>
      </c>
      <c r="AC249" s="61">
        <v>0</v>
      </c>
      <c r="AD249" s="61">
        <v>2</v>
      </c>
      <c r="AE249" s="61">
        <f t="shared" si="40"/>
        <v>3</v>
      </c>
      <c r="AF249" s="44">
        <f t="shared" si="41"/>
        <v>525</v>
      </c>
    </row>
    <row r="250" spans="1:42">
      <c r="A250" s="3">
        <v>246</v>
      </c>
      <c r="B250" s="29" t="s">
        <v>500</v>
      </c>
      <c r="C250" s="6" t="s">
        <v>379</v>
      </c>
      <c r="D250" s="9">
        <v>84159004</v>
      </c>
      <c r="E250" s="8" t="s">
        <v>79</v>
      </c>
      <c r="F250" s="9" t="s">
        <v>36</v>
      </c>
      <c r="G250" s="10" t="s">
        <v>380</v>
      </c>
      <c r="H250" s="8">
        <v>190</v>
      </c>
      <c r="I250" s="9" t="s">
        <v>45</v>
      </c>
      <c r="J250" s="9">
        <v>12</v>
      </c>
      <c r="K250" s="11">
        <v>14.583333333333334</v>
      </c>
      <c r="L250" s="43"/>
      <c r="M250" s="11">
        <v>175</v>
      </c>
      <c r="N250" s="19">
        <v>6</v>
      </c>
      <c r="O250" s="19">
        <v>28</v>
      </c>
      <c r="P250" s="19">
        <f t="shared" si="46"/>
        <v>22</v>
      </c>
      <c r="Q250" s="61">
        <v>0</v>
      </c>
      <c r="R250" s="35">
        <v>7</v>
      </c>
      <c r="S250" s="35">
        <v>15</v>
      </c>
      <c r="T250" s="35">
        <f t="shared" si="47"/>
        <v>8</v>
      </c>
      <c r="U250" s="61">
        <v>0</v>
      </c>
      <c r="V250" s="35">
        <v>1</v>
      </c>
      <c r="W250" s="35">
        <v>21</v>
      </c>
      <c r="X250" s="35">
        <f t="shared" si="48"/>
        <v>20</v>
      </c>
      <c r="Y250" s="61">
        <v>0</v>
      </c>
      <c r="Z250" s="35">
        <v>7</v>
      </c>
      <c r="AA250" s="35">
        <v>46</v>
      </c>
      <c r="AB250" s="35">
        <f t="shared" si="49"/>
        <v>39</v>
      </c>
      <c r="AC250" s="61">
        <v>0</v>
      </c>
      <c r="AD250" s="61">
        <v>2</v>
      </c>
      <c r="AE250" s="61">
        <f t="shared" si="40"/>
        <v>2</v>
      </c>
      <c r="AF250" s="44">
        <f t="shared" si="41"/>
        <v>350</v>
      </c>
    </row>
    <row r="251" spans="1:42">
      <c r="A251" s="3">
        <v>248</v>
      </c>
      <c r="B251" s="29" t="s">
        <v>500</v>
      </c>
      <c r="C251" s="6" t="s">
        <v>400</v>
      </c>
      <c r="D251" s="9">
        <v>67211987</v>
      </c>
      <c r="E251" s="8" t="s">
        <v>79</v>
      </c>
      <c r="F251" s="9" t="s">
        <v>245</v>
      </c>
      <c r="G251" s="10" t="s">
        <v>401</v>
      </c>
      <c r="H251" s="8">
        <v>190</v>
      </c>
      <c r="I251" s="9" t="s">
        <v>45</v>
      </c>
      <c r="J251" s="9">
        <v>12</v>
      </c>
      <c r="K251" s="11">
        <v>14.583333333333334</v>
      </c>
      <c r="L251" s="43"/>
      <c r="M251" s="11">
        <v>175</v>
      </c>
      <c r="N251" s="19">
        <v>5</v>
      </c>
      <c r="O251" s="19">
        <v>25</v>
      </c>
      <c r="P251" s="19">
        <f t="shared" si="46"/>
        <v>20</v>
      </c>
      <c r="Q251" s="61">
        <v>0</v>
      </c>
      <c r="R251" s="35">
        <v>15</v>
      </c>
      <c r="S251" s="35">
        <v>21</v>
      </c>
      <c r="T251" s="35">
        <f t="shared" si="47"/>
        <v>6</v>
      </c>
      <c r="U251" s="61">
        <v>0</v>
      </c>
      <c r="V251" s="35">
        <v>7</v>
      </c>
      <c r="W251" s="35">
        <v>14</v>
      </c>
      <c r="X251" s="35">
        <f t="shared" si="48"/>
        <v>7</v>
      </c>
      <c r="Y251" s="61">
        <v>0</v>
      </c>
      <c r="Z251" s="35">
        <v>13</v>
      </c>
      <c r="AA251" s="35">
        <v>21</v>
      </c>
      <c r="AB251" s="35">
        <f t="shared" si="49"/>
        <v>8</v>
      </c>
      <c r="AC251" s="61">
        <v>1</v>
      </c>
      <c r="AD251" s="61">
        <v>2</v>
      </c>
      <c r="AE251" s="61">
        <f t="shared" si="40"/>
        <v>3</v>
      </c>
      <c r="AF251" s="44">
        <f t="shared" si="41"/>
        <v>525</v>
      </c>
    </row>
    <row r="252" spans="1:42">
      <c r="A252" s="3">
        <v>249</v>
      </c>
      <c r="B252" s="29" t="s">
        <v>501</v>
      </c>
      <c r="C252" s="6" t="s">
        <v>249</v>
      </c>
      <c r="D252" s="9">
        <v>67202462</v>
      </c>
      <c r="E252" s="8" t="s">
        <v>79</v>
      </c>
      <c r="F252" s="9" t="s">
        <v>245</v>
      </c>
      <c r="G252" s="10" t="s">
        <v>250</v>
      </c>
      <c r="H252" s="8">
        <v>340</v>
      </c>
      <c r="I252" s="9" t="s">
        <v>45</v>
      </c>
      <c r="J252" s="9">
        <v>12</v>
      </c>
      <c r="K252" s="11">
        <v>27</v>
      </c>
      <c r="L252" s="43"/>
      <c r="M252" s="11">
        <f>J252*K252</f>
        <v>324</v>
      </c>
      <c r="N252" s="19">
        <v>10</v>
      </c>
      <c r="O252" s="19">
        <v>22</v>
      </c>
      <c r="P252" s="19">
        <f t="shared" si="46"/>
        <v>12</v>
      </c>
      <c r="Q252" s="63">
        <v>1</v>
      </c>
      <c r="R252" s="35">
        <v>3</v>
      </c>
      <c r="S252" s="35">
        <v>33</v>
      </c>
      <c r="T252" s="35">
        <f t="shared" si="47"/>
        <v>30</v>
      </c>
      <c r="U252" s="63">
        <v>0</v>
      </c>
      <c r="V252" s="35">
        <v>5</v>
      </c>
      <c r="W252" s="35">
        <v>11</v>
      </c>
      <c r="X252" s="35">
        <f t="shared" si="48"/>
        <v>6</v>
      </c>
      <c r="Y252" s="63">
        <v>0</v>
      </c>
      <c r="Z252" s="35">
        <v>15</v>
      </c>
      <c r="AA252" s="35">
        <v>21</v>
      </c>
      <c r="AB252" s="35">
        <f t="shared" si="49"/>
        <v>6</v>
      </c>
      <c r="AC252" s="63">
        <v>1</v>
      </c>
      <c r="AD252" s="63">
        <v>1</v>
      </c>
      <c r="AE252" s="63">
        <f t="shared" si="40"/>
        <v>3</v>
      </c>
      <c r="AF252" s="44">
        <f t="shared" si="41"/>
        <v>972</v>
      </c>
    </row>
    <row r="253" spans="1:42">
      <c r="A253" s="3">
        <v>251</v>
      </c>
      <c r="B253" s="29" t="s">
        <v>501</v>
      </c>
      <c r="C253" s="6" t="s">
        <v>299</v>
      </c>
      <c r="D253" s="9">
        <v>67433234</v>
      </c>
      <c r="E253" s="8" t="s">
        <v>79</v>
      </c>
      <c r="F253" s="9" t="s">
        <v>36</v>
      </c>
      <c r="G253" s="10" t="s">
        <v>300</v>
      </c>
      <c r="H253" s="8">
        <v>340</v>
      </c>
      <c r="I253" s="9" t="s">
        <v>45</v>
      </c>
      <c r="J253" s="9">
        <v>12</v>
      </c>
      <c r="K253" s="11">
        <v>27</v>
      </c>
      <c r="L253" s="43"/>
      <c r="M253" s="11">
        <v>324</v>
      </c>
      <c r="N253" s="19">
        <v>13</v>
      </c>
      <c r="O253" s="19">
        <v>31</v>
      </c>
      <c r="P253" s="19">
        <f t="shared" si="46"/>
        <v>18</v>
      </c>
      <c r="Q253" s="61">
        <v>0</v>
      </c>
      <c r="R253" s="35">
        <v>4</v>
      </c>
      <c r="S253" s="35">
        <v>34</v>
      </c>
      <c r="T253" s="35">
        <f t="shared" si="47"/>
        <v>30</v>
      </c>
      <c r="U253" s="61">
        <v>0</v>
      </c>
      <c r="V253" s="35">
        <v>3</v>
      </c>
      <c r="W253" s="35">
        <v>16</v>
      </c>
      <c r="X253" s="35">
        <f t="shared" si="48"/>
        <v>13</v>
      </c>
      <c r="Y253" s="61">
        <v>0</v>
      </c>
      <c r="Z253" s="35">
        <v>5</v>
      </c>
      <c r="AA253" s="35">
        <v>37</v>
      </c>
      <c r="AB253" s="35">
        <f t="shared" si="49"/>
        <v>32</v>
      </c>
      <c r="AC253" s="61">
        <v>0</v>
      </c>
      <c r="AD253" s="61">
        <v>1</v>
      </c>
      <c r="AE253" s="61">
        <f t="shared" si="40"/>
        <v>1</v>
      </c>
      <c r="AF253" s="44">
        <f t="shared" si="41"/>
        <v>324</v>
      </c>
    </row>
    <row r="254" spans="1:42">
      <c r="A254" s="3">
        <v>253</v>
      </c>
      <c r="B254" s="29" t="s">
        <v>501</v>
      </c>
      <c r="C254" s="6" t="s">
        <v>355</v>
      </c>
      <c r="D254" s="9">
        <v>84158931</v>
      </c>
      <c r="E254" s="8" t="s">
        <v>79</v>
      </c>
      <c r="F254" s="9" t="s">
        <v>36</v>
      </c>
      <c r="G254" s="10" t="s">
        <v>356</v>
      </c>
      <c r="H254" s="8">
        <v>340</v>
      </c>
      <c r="I254" s="9" t="s">
        <v>45</v>
      </c>
      <c r="J254" s="9">
        <v>12</v>
      </c>
      <c r="K254" s="11">
        <v>27</v>
      </c>
      <c r="L254" s="43"/>
      <c r="M254" s="11">
        <v>324</v>
      </c>
      <c r="N254" s="19">
        <v>7</v>
      </c>
      <c r="O254" s="19">
        <v>30</v>
      </c>
      <c r="P254" s="19">
        <f t="shared" si="46"/>
        <v>23</v>
      </c>
      <c r="Q254" s="61">
        <v>0</v>
      </c>
      <c r="R254" s="35">
        <v>3</v>
      </c>
      <c r="S254" s="35">
        <v>35</v>
      </c>
      <c r="T254" s="35">
        <f t="shared" si="47"/>
        <v>32</v>
      </c>
      <c r="U254" s="61">
        <v>0</v>
      </c>
      <c r="V254" s="35">
        <v>7</v>
      </c>
      <c r="W254" s="35">
        <v>15</v>
      </c>
      <c r="X254" s="35">
        <f t="shared" si="48"/>
        <v>8</v>
      </c>
      <c r="Y254" s="61">
        <v>0</v>
      </c>
      <c r="Z254" s="35">
        <v>12</v>
      </c>
      <c r="AA254" s="35">
        <v>32</v>
      </c>
      <c r="AB254" s="35">
        <f t="shared" si="49"/>
        <v>20</v>
      </c>
      <c r="AC254" s="61">
        <v>0</v>
      </c>
      <c r="AD254" s="61">
        <v>1</v>
      </c>
      <c r="AE254" s="61">
        <f t="shared" si="40"/>
        <v>1</v>
      </c>
      <c r="AF254" s="44">
        <f t="shared" si="41"/>
        <v>324</v>
      </c>
      <c r="AL254" s="1"/>
      <c r="AM254" s="1"/>
      <c r="AP254" s="1"/>
    </row>
    <row r="255" spans="1:42">
      <c r="A255" s="3">
        <v>254</v>
      </c>
      <c r="B255" s="29" t="s">
        <v>501</v>
      </c>
      <c r="C255" s="6" t="s">
        <v>357</v>
      </c>
      <c r="D255" s="9">
        <v>84158932</v>
      </c>
      <c r="E255" s="8" t="s">
        <v>79</v>
      </c>
      <c r="F255" s="9" t="s">
        <v>36</v>
      </c>
      <c r="G255" s="10" t="s">
        <v>358</v>
      </c>
      <c r="H255" s="8">
        <v>340</v>
      </c>
      <c r="I255" s="9" t="s">
        <v>45</v>
      </c>
      <c r="J255" s="9">
        <v>12</v>
      </c>
      <c r="K255" s="11">
        <v>27</v>
      </c>
      <c r="L255" s="43"/>
      <c r="M255" s="11">
        <v>324</v>
      </c>
      <c r="N255" s="19">
        <v>12</v>
      </c>
      <c r="O255" s="19">
        <v>24</v>
      </c>
      <c r="P255" s="19">
        <f t="shared" si="46"/>
        <v>12</v>
      </c>
      <c r="Q255" s="61">
        <v>0</v>
      </c>
      <c r="R255" s="35">
        <v>5</v>
      </c>
      <c r="S255" s="35">
        <v>14</v>
      </c>
      <c r="T255" s="35">
        <f t="shared" si="47"/>
        <v>9</v>
      </c>
      <c r="U255" s="61">
        <v>0</v>
      </c>
      <c r="V255" s="35">
        <v>1</v>
      </c>
      <c r="W255" s="35">
        <v>21</v>
      </c>
      <c r="X255" s="35">
        <f t="shared" si="48"/>
        <v>20</v>
      </c>
      <c r="Y255" s="61">
        <v>0</v>
      </c>
      <c r="Z255" s="35">
        <v>4</v>
      </c>
      <c r="AA255" s="35">
        <v>29</v>
      </c>
      <c r="AB255" s="35">
        <f t="shared" si="49"/>
        <v>25</v>
      </c>
      <c r="AC255" s="61">
        <v>0</v>
      </c>
      <c r="AD255" s="61">
        <v>1</v>
      </c>
      <c r="AE255" s="61">
        <f t="shared" si="40"/>
        <v>1</v>
      </c>
      <c r="AF255" s="44">
        <f t="shared" si="41"/>
        <v>324</v>
      </c>
      <c r="AL255" s="1"/>
      <c r="AM255" s="1"/>
    </row>
    <row r="256" spans="1:42">
      <c r="A256" s="3">
        <v>255</v>
      </c>
      <c r="B256" s="29" t="s">
        <v>501</v>
      </c>
      <c r="C256" s="6" t="s">
        <v>353</v>
      </c>
      <c r="D256" s="9">
        <v>84158847</v>
      </c>
      <c r="E256" s="8" t="s">
        <v>79</v>
      </c>
      <c r="F256" s="9" t="s">
        <v>36</v>
      </c>
      <c r="G256" s="10" t="s">
        <v>354</v>
      </c>
      <c r="H256" s="8">
        <v>340</v>
      </c>
      <c r="I256" s="9" t="s">
        <v>45</v>
      </c>
      <c r="J256" s="9">
        <v>12</v>
      </c>
      <c r="K256" s="11">
        <v>27</v>
      </c>
      <c r="L256" s="43"/>
      <c r="M256" s="11">
        <v>324</v>
      </c>
      <c r="N256" s="19">
        <v>13</v>
      </c>
      <c r="O256" s="19">
        <v>24</v>
      </c>
      <c r="P256" s="19">
        <f t="shared" si="46"/>
        <v>11</v>
      </c>
      <c r="Q256" s="61">
        <v>0</v>
      </c>
      <c r="R256" s="35">
        <v>6</v>
      </c>
      <c r="S256" s="35">
        <v>18</v>
      </c>
      <c r="T256" s="35">
        <f t="shared" si="47"/>
        <v>12</v>
      </c>
      <c r="U256" s="61">
        <v>0</v>
      </c>
      <c r="V256" s="35">
        <v>5</v>
      </c>
      <c r="W256" s="35">
        <v>22</v>
      </c>
      <c r="X256" s="35">
        <f t="shared" si="48"/>
        <v>17</v>
      </c>
      <c r="Y256" s="61">
        <v>0</v>
      </c>
      <c r="Z256" s="35">
        <v>20</v>
      </c>
      <c r="AA256" s="35">
        <v>49</v>
      </c>
      <c r="AB256" s="35">
        <f t="shared" si="49"/>
        <v>29</v>
      </c>
      <c r="AC256" s="61">
        <v>0</v>
      </c>
      <c r="AD256" s="61">
        <v>1</v>
      </c>
      <c r="AE256" s="61">
        <f t="shared" si="40"/>
        <v>1</v>
      </c>
      <c r="AF256" s="44">
        <f t="shared" si="41"/>
        <v>324</v>
      </c>
      <c r="AG256" s="4"/>
      <c r="AH256" s="4"/>
      <c r="AI256" s="4"/>
      <c r="AJ256" s="4"/>
      <c r="AL256" s="1"/>
      <c r="AM256" s="1"/>
    </row>
    <row r="257" spans="1:42">
      <c r="A257" s="3">
        <v>256</v>
      </c>
      <c r="B257" s="29" t="s">
        <v>501</v>
      </c>
      <c r="C257" s="6" t="s">
        <v>359</v>
      </c>
      <c r="D257" s="9">
        <v>84158933</v>
      </c>
      <c r="E257" s="8" t="s">
        <v>79</v>
      </c>
      <c r="F257" s="9" t="s">
        <v>36</v>
      </c>
      <c r="G257" s="10" t="s">
        <v>360</v>
      </c>
      <c r="H257" s="8">
        <v>340</v>
      </c>
      <c r="I257" s="9" t="s">
        <v>45</v>
      </c>
      <c r="J257" s="9">
        <v>12</v>
      </c>
      <c r="K257" s="11">
        <v>27</v>
      </c>
      <c r="L257" s="43"/>
      <c r="M257" s="11">
        <v>324</v>
      </c>
      <c r="N257" s="19">
        <v>5</v>
      </c>
      <c r="O257" s="19">
        <v>19</v>
      </c>
      <c r="P257" s="19">
        <f t="shared" si="46"/>
        <v>14</v>
      </c>
      <c r="Q257" s="61">
        <v>0</v>
      </c>
      <c r="R257" s="35">
        <v>6</v>
      </c>
      <c r="S257" s="35">
        <v>32</v>
      </c>
      <c r="T257" s="35">
        <f t="shared" si="47"/>
        <v>26</v>
      </c>
      <c r="U257" s="61">
        <v>0</v>
      </c>
      <c r="V257" s="35">
        <v>13</v>
      </c>
      <c r="W257" s="35">
        <v>15</v>
      </c>
      <c r="X257" s="35">
        <f t="shared" si="48"/>
        <v>2</v>
      </c>
      <c r="Y257" s="61">
        <v>1</v>
      </c>
      <c r="Z257" s="35">
        <v>10</v>
      </c>
      <c r="AA257" s="35">
        <v>13</v>
      </c>
      <c r="AB257" s="35">
        <f t="shared" si="49"/>
        <v>3</v>
      </c>
      <c r="AC257" s="61">
        <v>1</v>
      </c>
      <c r="AD257" s="61">
        <v>1</v>
      </c>
      <c r="AE257" s="61">
        <f t="shared" si="40"/>
        <v>3</v>
      </c>
      <c r="AF257" s="44">
        <f t="shared" si="41"/>
        <v>972</v>
      </c>
    </row>
    <row r="258" spans="1:42">
      <c r="A258" s="3">
        <v>257</v>
      </c>
      <c r="B258" s="29" t="s">
        <v>500</v>
      </c>
      <c r="C258" s="6" t="s">
        <v>255</v>
      </c>
      <c r="D258" s="9">
        <v>67208377</v>
      </c>
      <c r="E258" s="8" t="s">
        <v>79</v>
      </c>
      <c r="F258" s="9" t="s">
        <v>245</v>
      </c>
      <c r="G258" s="10" t="s">
        <v>256</v>
      </c>
      <c r="H258" s="8">
        <v>340</v>
      </c>
      <c r="I258" s="9" t="s">
        <v>45</v>
      </c>
      <c r="J258" s="9">
        <v>12</v>
      </c>
      <c r="K258" s="11">
        <v>27</v>
      </c>
      <c r="L258" s="43"/>
      <c r="M258" s="11">
        <f>J258*K258</f>
        <v>324</v>
      </c>
      <c r="N258" s="19">
        <v>13</v>
      </c>
      <c r="O258" s="19">
        <v>62</v>
      </c>
      <c r="P258" s="19">
        <f t="shared" si="46"/>
        <v>49</v>
      </c>
      <c r="Q258" s="63">
        <v>0</v>
      </c>
      <c r="R258" s="35">
        <v>4</v>
      </c>
      <c r="S258" s="35">
        <v>23</v>
      </c>
      <c r="T258" s="35">
        <f t="shared" si="47"/>
        <v>19</v>
      </c>
      <c r="U258" s="63">
        <v>0</v>
      </c>
      <c r="V258" s="35">
        <v>5</v>
      </c>
      <c r="W258" s="35">
        <v>22</v>
      </c>
      <c r="X258" s="35">
        <f t="shared" si="48"/>
        <v>17</v>
      </c>
      <c r="Y258" s="63">
        <v>0</v>
      </c>
      <c r="Z258" s="35">
        <v>19</v>
      </c>
      <c r="AA258" s="35">
        <v>36</v>
      </c>
      <c r="AB258" s="35">
        <f t="shared" si="49"/>
        <v>17</v>
      </c>
      <c r="AC258" s="63">
        <v>0</v>
      </c>
      <c r="AD258" s="63">
        <v>2</v>
      </c>
      <c r="AE258" s="63">
        <f t="shared" si="40"/>
        <v>2</v>
      </c>
      <c r="AF258" s="44">
        <f t="shared" si="41"/>
        <v>648</v>
      </c>
      <c r="AG258" s="1"/>
      <c r="AH258" s="1"/>
      <c r="AI258" s="1"/>
      <c r="AJ258" s="1"/>
    </row>
    <row r="259" spans="1:42">
      <c r="A259" s="3">
        <v>258</v>
      </c>
      <c r="B259" s="29" t="s">
        <v>500</v>
      </c>
      <c r="C259" s="6" t="s">
        <v>293</v>
      </c>
      <c r="D259" s="9">
        <v>67433229</v>
      </c>
      <c r="E259" s="8" t="s">
        <v>79</v>
      </c>
      <c r="F259" s="9" t="s">
        <v>36</v>
      </c>
      <c r="G259" s="10" t="s">
        <v>294</v>
      </c>
      <c r="H259" s="8">
        <v>340</v>
      </c>
      <c r="I259" s="9" t="s">
        <v>45</v>
      </c>
      <c r="J259" s="9">
        <v>12</v>
      </c>
      <c r="K259" s="11">
        <v>27</v>
      </c>
      <c r="L259" s="43"/>
      <c r="M259" s="11">
        <v>324</v>
      </c>
      <c r="N259" s="19">
        <v>9</v>
      </c>
      <c r="O259" s="19">
        <v>66</v>
      </c>
      <c r="P259" s="19">
        <f t="shared" si="46"/>
        <v>57</v>
      </c>
      <c r="Q259" s="61">
        <v>0</v>
      </c>
      <c r="R259" s="35">
        <v>3</v>
      </c>
      <c r="S259" s="35">
        <v>20</v>
      </c>
      <c r="T259" s="35">
        <f t="shared" si="47"/>
        <v>17</v>
      </c>
      <c r="U259" s="61">
        <v>0</v>
      </c>
      <c r="V259" s="35">
        <v>5</v>
      </c>
      <c r="W259" s="35">
        <v>14</v>
      </c>
      <c r="X259" s="35">
        <f t="shared" si="48"/>
        <v>9</v>
      </c>
      <c r="Y259" s="61">
        <v>0</v>
      </c>
      <c r="Z259" s="35">
        <v>11</v>
      </c>
      <c r="AA259" s="35">
        <v>31</v>
      </c>
      <c r="AB259" s="35">
        <f t="shared" si="49"/>
        <v>20</v>
      </c>
      <c r="AC259" s="61">
        <v>0</v>
      </c>
      <c r="AD259" s="61">
        <v>2</v>
      </c>
      <c r="AE259" s="61">
        <f t="shared" si="40"/>
        <v>2</v>
      </c>
      <c r="AF259" s="44">
        <f t="shared" si="41"/>
        <v>648</v>
      </c>
    </row>
    <row r="260" spans="1:42">
      <c r="A260" s="3">
        <v>259</v>
      </c>
      <c r="B260" s="29" t="s">
        <v>500</v>
      </c>
      <c r="C260" s="6" t="s">
        <v>365</v>
      </c>
      <c r="D260" s="9">
        <v>84158962</v>
      </c>
      <c r="E260" s="8" t="s">
        <v>79</v>
      </c>
      <c r="F260" s="9" t="s">
        <v>36</v>
      </c>
      <c r="G260" s="10" t="s">
        <v>366</v>
      </c>
      <c r="H260" s="8">
        <v>340</v>
      </c>
      <c r="I260" s="9" t="s">
        <v>45</v>
      </c>
      <c r="J260" s="9">
        <v>12</v>
      </c>
      <c r="K260" s="11">
        <v>27</v>
      </c>
      <c r="L260" s="43"/>
      <c r="M260" s="11">
        <v>324</v>
      </c>
      <c r="N260" s="19">
        <v>13</v>
      </c>
      <c r="O260" s="19">
        <v>70</v>
      </c>
      <c r="P260" s="19">
        <f t="shared" si="46"/>
        <v>57</v>
      </c>
      <c r="Q260" s="61">
        <v>0</v>
      </c>
      <c r="R260" s="35">
        <v>13</v>
      </c>
      <c r="S260" s="35">
        <v>26</v>
      </c>
      <c r="T260" s="35">
        <f t="shared" si="47"/>
        <v>13</v>
      </c>
      <c r="U260" s="61">
        <v>0</v>
      </c>
      <c r="V260" s="35">
        <v>4</v>
      </c>
      <c r="W260" s="35">
        <v>23</v>
      </c>
      <c r="X260" s="35">
        <f t="shared" si="48"/>
        <v>19</v>
      </c>
      <c r="Y260" s="61">
        <v>0</v>
      </c>
      <c r="Z260" s="35">
        <v>19</v>
      </c>
      <c r="AA260" s="35">
        <v>39</v>
      </c>
      <c r="AB260" s="35">
        <f t="shared" si="49"/>
        <v>20</v>
      </c>
      <c r="AC260" s="61">
        <v>0</v>
      </c>
      <c r="AD260" s="61">
        <v>2</v>
      </c>
      <c r="AE260" s="61">
        <f t="shared" si="40"/>
        <v>2</v>
      </c>
      <c r="AF260" s="44">
        <f t="shared" si="41"/>
        <v>648</v>
      </c>
      <c r="AG260" s="1"/>
      <c r="AH260" s="1"/>
      <c r="AI260" s="1"/>
      <c r="AJ260" s="1"/>
      <c r="AN260" s="1"/>
      <c r="AO260" s="1"/>
      <c r="AP260" s="1"/>
    </row>
    <row r="261" spans="1:42">
      <c r="A261" s="3">
        <v>260</v>
      </c>
      <c r="B261" s="29" t="s">
        <v>500</v>
      </c>
      <c r="C261" s="6" t="s">
        <v>367</v>
      </c>
      <c r="D261" s="9">
        <v>84158963</v>
      </c>
      <c r="E261" s="8" t="s">
        <v>79</v>
      </c>
      <c r="F261" s="9" t="s">
        <v>36</v>
      </c>
      <c r="G261" s="10" t="s">
        <v>368</v>
      </c>
      <c r="H261" s="8">
        <v>340</v>
      </c>
      <c r="I261" s="9" t="s">
        <v>45</v>
      </c>
      <c r="J261" s="9">
        <v>12</v>
      </c>
      <c r="K261" s="11">
        <v>27</v>
      </c>
      <c r="L261" s="43"/>
      <c r="M261" s="11">
        <v>324</v>
      </c>
      <c r="N261" s="19">
        <v>17</v>
      </c>
      <c r="O261" s="19">
        <v>40</v>
      </c>
      <c r="P261" s="19">
        <f t="shared" si="46"/>
        <v>23</v>
      </c>
      <c r="Q261" s="61">
        <v>0</v>
      </c>
      <c r="R261" s="35">
        <v>14</v>
      </c>
      <c r="S261" s="35">
        <v>24</v>
      </c>
      <c r="T261" s="35">
        <f t="shared" si="47"/>
        <v>10</v>
      </c>
      <c r="U261" s="61">
        <v>0</v>
      </c>
      <c r="V261" s="35">
        <v>5</v>
      </c>
      <c r="W261" s="35">
        <v>31</v>
      </c>
      <c r="X261" s="35">
        <f t="shared" si="48"/>
        <v>26</v>
      </c>
      <c r="Y261" s="61">
        <v>0</v>
      </c>
      <c r="Z261" s="35">
        <v>16</v>
      </c>
      <c r="AA261" s="35">
        <v>35</v>
      </c>
      <c r="AB261" s="35">
        <f t="shared" si="49"/>
        <v>19</v>
      </c>
      <c r="AC261" s="61">
        <v>0</v>
      </c>
      <c r="AD261" s="61">
        <v>2</v>
      </c>
      <c r="AE261" s="61">
        <f t="shared" si="40"/>
        <v>2</v>
      </c>
      <c r="AF261" s="44">
        <f t="shared" si="41"/>
        <v>648</v>
      </c>
    </row>
    <row r="262" spans="1:42">
      <c r="A262" s="3">
        <v>261</v>
      </c>
      <c r="B262" s="29" t="s">
        <v>500</v>
      </c>
      <c r="C262" s="6" t="s">
        <v>371</v>
      </c>
      <c r="D262" s="9">
        <v>84158965</v>
      </c>
      <c r="E262" s="8" t="s">
        <v>79</v>
      </c>
      <c r="F262" s="9" t="s">
        <v>36</v>
      </c>
      <c r="G262" s="10" t="s">
        <v>372</v>
      </c>
      <c r="H262" s="8">
        <v>340</v>
      </c>
      <c r="I262" s="9" t="s">
        <v>45</v>
      </c>
      <c r="J262" s="9">
        <v>12</v>
      </c>
      <c r="K262" s="11">
        <v>27</v>
      </c>
      <c r="L262" s="43"/>
      <c r="M262" s="11">
        <v>324</v>
      </c>
      <c r="N262" s="19">
        <v>6</v>
      </c>
      <c r="O262" s="19">
        <v>152</v>
      </c>
      <c r="P262" s="19">
        <f t="shared" si="46"/>
        <v>146</v>
      </c>
      <c r="Q262" s="61">
        <v>0</v>
      </c>
      <c r="R262" s="35">
        <v>1</v>
      </c>
      <c r="S262" s="35">
        <v>20</v>
      </c>
      <c r="T262" s="35">
        <f t="shared" si="47"/>
        <v>19</v>
      </c>
      <c r="U262" s="61">
        <v>0</v>
      </c>
      <c r="V262" s="35">
        <v>2</v>
      </c>
      <c r="W262" s="35">
        <v>11</v>
      </c>
      <c r="X262" s="35">
        <f t="shared" si="48"/>
        <v>9</v>
      </c>
      <c r="Y262" s="61">
        <v>0</v>
      </c>
      <c r="Z262" s="35">
        <v>13</v>
      </c>
      <c r="AA262" s="35">
        <v>24</v>
      </c>
      <c r="AB262" s="35">
        <f t="shared" si="49"/>
        <v>11</v>
      </c>
      <c r="AC262" s="61">
        <v>1</v>
      </c>
      <c r="AD262" s="61">
        <v>2</v>
      </c>
      <c r="AE262" s="61">
        <f t="shared" si="40"/>
        <v>3</v>
      </c>
      <c r="AF262" s="44">
        <f t="shared" si="41"/>
        <v>972</v>
      </c>
      <c r="AG262" s="2"/>
      <c r="AH262" s="2"/>
      <c r="AI262" s="2"/>
      <c r="AJ262" s="2"/>
    </row>
    <row r="263" spans="1:42">
      <c r="A263" s="3">
        <v>262</v>
      </c>
      <c r="B263" s="29" t="s">
        <v>500</v>
      </c>
      <c r="C263" s="6">
        <v>7506306215191</v>
      </c>
      <c r="D263" s="9">
        <v>67730179</v>
      </c>
      <c r="E263" s="8" t="s">
        <v>79</v>
      </c>
      <c r="F263" s="9" t="s">
        <v>36</v>
      </c>
      <c r="G263" s="7" t="s">
        <v>461</v>
      </c>
      <c r="H263" s="8">
        <v>340</v>
      </c>
      <c r="I263" s="9" t="s">
        <v>45</v>
      </c>
      <c r="J263" s="9">
        <v>12</v>
      </c>
      <c r="K263" s="11">
        <v>27</v>
      </c>
      <c r="L263" s="43"/>
      <c r="M263" s="11">
        <v>324</v>
      </c>
      <c r="N263" s="19">
        <v>5</v>
      </c>
      <c r="O263" s="19">
        <v>66</v>
      </c>
      <c r="P263" s="19">
        <f t="shared" si="46"/>
        <v>61</v>
      </c>
      <c r="Q263" s="61">
        <v>0</v>
      </c>
      <c r="R263" s="35">
        <v>1</v>
      </c>
      <c r="S263" s="35">
        <v>35</v>
      </c>
      <c r="T263" s="35">
        <f t="shared" si="47"/>
        <v>34</v>
      </c>
      <c r="U263" s="61">
        <v>0</v>
      </c>
      <c r="V263" s="35">
        <v>6</v>
      </c>
      <c r="W263" s="35">
        <v>13</v>
      </c>
      <c r="X263" s="35">
        <f t="shared" si="48"/>
        <v>7</v>
      </c>
      <c r="Y263" s="61">
        <v>0</v>
      </c>
      <c r="Z263" s="35">
        <v>9</v>
      </c>
      <c r="AA263" s="35">
        <v>27</v>
      </c>
      <c r="AB263" s="35">
        <f t="shared" si="49"/>
        <v>18</v>
      </c>
      <c r="AC263" s="61">
        <v>0</v>
      </c>
      <c r="AD263" s="61">
        <v>2</v>
      </c>
      <c r="AE263" s="61">
        <f t="shared" si="40"/>
        <v>2</v>
      </c>
      <c r="AF263" s="44">
        <f t="shared" si="41"/>
        <v>648</v>
      </c>
    </row>
    <row r="264" spans="1:42">
      <c r="A264" s="3">
        <v>263</v>
      </c>
      <c r="B264" s="29" t="s">
        <v>500</v>
      </c>
      <c r="C264" s="6">
        <v>7506306216723</v>
      </c>
      <c r="D264" s="9">
        <v>67825158</v>
      </c>
      <c r="E264" s="8" t="s">
        <v>79</v>
      </c>
      <c r="F264" s="9" t="s">
        <v>36</v>
      </c>
      <c r="G264" s="7" t="s">
        <v>470</v>
      </c>
      <c r="H264" s="8">
        <v>340</v>
      </c>
      <c r="I264" s="9" t="s">
        <v>45</v>
      </c>
      <c r="J264" s="9">
        <v>12</v>
      </c>
      <c r="K264" s="11">
        <v>27</v>
      </c>
      <c r="L264" s="43"/>
      <c r="M264" s="11">
        <v>324</v>
      </c>
      <c r="N264" s="19">
        <v>2</v>
      </c>
      <c r="O264" s="19">
        <v>40</v>
      </c>
      <c r="P264" s="19">
        <f t="shared" si="46"/>
        <v>38</v>
      </c>
      <c r="Q264" s="61">
        <v>0</v>
      </c>
      <c r="R264" s="35">
        <v>2</v>
      </c>
      <c r="S264" s="35">
        <v>37</v>
      </c>
      <c r="T264" s="35">
        <f t="shared" si="47"/>
        <v>35</v>
      </c>
      <c r="U264" s="61">
        <v>0</v>
      </c>
      <c r="V264" s="35">
        <v>4</v>
      </c>
      <c r="W264" s="35">
        <v>15</v>
      </c>
      <c r="X264" s="35">
        <f t="shared" si="48"/>
        <v>11</v>
      </c>
      <c r="Y264" s="61">
        <v>0</v>
      </c>
      <c r="Z264" s="35">
        <v>9</v>
      </c>
      <c r="AA264" s="35">
        <v>27</v>
      </c>
      <c r="AB264" s="35">
        <f t="shared" si="49"/>
        <v>18</v>
      </c>
      <c r="AC264" s="61">
        <v>0</v>
      </c>
      <c r="AD264" s="61">
        <v>2</v>
      </c>
      <c r="AE264" s="61">
        <f t="shared" ref="AE264:AE307" si="50">Q264+U264+Y264+AC264+AD264</f>
        <v>2</v>
      </c>
      <c r="AF264" s="44">
        <f t="shared" ref="AF264:AF307" si="51">AE264*M264</f>
        <v>648</v>
      </c>
    </row>
    <row r="265" spans="1:42">
      <c r="A265" s="3">
        <v>264</v>
      </c>
      <c r="B265" s="29" t="s">
        <v>500</v>
      </c>
      <c r="C265" s="6" t="s">
        <v>257</v>
      </c>
      <c r="D265" s="9">
        <v>67211992</v>
      </c>
      <c r="E265" s="8" t="s">
        <v>79</v>
      </c>
      <c r="F265" s="9" t="s">
        <v>245</v>
      </c>
      <c r="G265" s="10" t="s">
        <v>258</v>
      </c>
      <c r="H265" s="8">
        <v>340</v>
      </c>
      <c r="I265" s="9" t="s">
        <v>45</v>
      </c>
      <c r="J265" s="9">
        <v>12</v>
      </c>
      <c r="K265" s="11">
        <v>27</v>
      </c>
      <c r="L265" s="43"/>
      <c r="M265" s="11">
        <f>J265*K265</f>
        <v>324</v>
      </c>
      <c r="N265" s="19">
        <v>15</v>
      </c>
      <c r="O265" s="19">
        <v>26</v>
      </c>
      <c r="P265" s="19">
        <f t="shared" si="46"/>
        <v>11</v>
      </c>
      <c r="Q265" s="63">
        <v>1</v>
      </c>
      <c r="R265" s="35">
        <v>10</v>
      </c>
      <c r="S265" s="35">
        <v>5</v>
      </c>
      <c r="T265" s="35">
        <f t="shared" si="47"/>
        <v>-5</v>
      </c>
      <c r="U265" s="63">
        <v>1</v>
      </c>
      <c r="V265" s="35">
        <v>4</v>
      </c>
      <c r="W265" s="35">
        <v>20</v>
      </c>
      <c r="X265" s="35">
        <f t="shared" si="48"/>
        <v>16</v>
      </c>
      <c r="Y265" s="63">
        <v>0</v>
      </c>
      <c r="Z265" s="35">
        <v>6</v>
      </c>
      <c r="AA265" s="35">
        <v>11</v>
      </c>
      <c r="AB265" s="35">
        <f t="shared" si="49"/>
        <v>5</v>
      </c>
      <c r="AC265" s="63">
        <v>1</v>
      </c>
      <c r="AD265" s="63">
        <v>2</v>
      </c>
      <c r="AE265" s="63">
        <f t="shared" si="50"/>
        <v>5</v>
      </c>
      <c r="AF265" s="44">
        <f t="shared" si="51"/>
        <v>1620</v>
      </c>
      <c r="AN265" s="1"/>
      <c r="AO265" s="1"/>
      <c r="AP265" s="1"/>
    </row>
    <row r="266" spans="1:42">
      <c r="A266" s="3">
        <v>265</v>
      </c>
      <c r="B266" s="29" t="s">
        <v>500</v>
      </c>
      <c r="C266" s="6" t="s">
        <v>361</v>
      </c>
      <c r="D266" s="9">
        <v>67208356</v>
      </c>
      <c r="E266" s="8" t="s">
        <v>79</v>
      </c>
      <c r="F266" s="9" t="s">
        <v>245</v>
      </c>
      <c r="G266" s="10" t="s">
        <v>362</v>
      </c>
      <c r="H266" s="8">
        <v>340</v>
      </c>
      <c r="I266" s="9" t="s">
        <v>45</v>
      </c>
      <c r="J266" s="9">
        <v>12</v>
      </c>
      <c r="K266" s="11">
        <v>27</v>
      </c>
      <c r="L266" s="43"/>
      <c r="M266" s="11">
        <v>324</v>
      </c>
      <c r="N266" s="19">
        <v>7</v>
      </c>
      <c r="O266" s="19">
        <v>53</v>
      </c>
      <c r="P266" s="19">
        <f t="shared" si="46"/>
        <v>46</v>
      </c>
      <c r="Q266" s="61">
        <v>0</v>
      </c>
      <c r="R266" s="35">
        <v>12</v>
      </c>
      <c r="S266" s="35">
        <v>14</v>
      </c>
      <c r="T266" s="35">
        <f t="shared" si="47"/>
        <v>2</v>
      </c>
      <c r="U266" s="61">
        <v>1</v>
      </c>
      <c r="V266" s="35">
        <v>5</v>
      </c>
      <c r="W266" s="35">
        <v>17</v>
      </c>
      <c r="X266" s="35">
        <f t="shared" si="48"/>
        <v>12</v>
      </c>
      <c r="Y266" s="61">
        <v>0</v>
      </c>
      <c r="Z266" s="35">
        <v>15</v>
      </c>
      <c r="AA266" s="35">
        <v>53</v>
      </c>
      <c r="AB266" s="35">
        <f t="shared" si="49"/>
        <v>38</v>
      </c>
      <c r="AC266" s="61">
        <v>0</v>
      </c>
      <c r="AD266" s="61">
        <v>2</v>
      </c>
      <c r="AE266" s="61">
        <f t="shared" si="50"/>
        <v>3</v>
      </c>
      <c r="AF266" s="44">
        <f t="shared" si="51"/>
        <v>972</v>
      </c>
      <c r="AG266" s="2"/>
      <c r="AH266" s="2"/>
      <c r="AI266" s="2"/>
      <c r="AJ266" s="2"/>
      <c r="AL266" s="1"/>
      <c r="AM266" s="1"/>
      <c r="AN266" s="1"/>
      <c r="AO266" s="1"/>
      <c r="AP266" s="1"/>
    </row>
    <row r="267" spans="1:42">
      <c r="A267" s="3">
        <v>266</v>
      </c>
      <c r="B267" s="29" t="s">
        <v>500</v>
      </c>
      <c r="C267" s="6" t="s">
        <v>363</v>
      </c>
      <c r="D267" s="9">
        <v>84158961</v>
      </c>
      <c r="E267" s="8" t="s">
        <v>79</v>
      </c>
      <c r="F267" s="9" t="s">
        <v>36</v>
      </c>
      <c r="G267" s="10" t="s">
        <v>364</v>
      </c>
      <c r="H267" s="8">
        <v>340</v>
      </c>
      <c r="I267" s="9" t="s">
        <v>45</v>
      </c>
      <c r="J267" s="9">
        <v>12</v>
      </c>
      <c r="K267" s="11">
        <v>27</v>
      </c>
      <c r="L267" s="43"/>
      <c r="M267" s="11">
        <v>324</v>
      </c>
      <c r="N267" s="19">
        <v>24</v>
      </c>
      <c r="O267" s="19">
        <v>20</v>
      </c>
      <c r="P267" s="19">
        <f t="shared" si="46"/>
        <v>-4</v>
      </c>
      <c r="Q267" s="61">
        <v>1</v>
      </c>
      <c r="R267" s="35">
        <v>12</v>
      </c>
      <c r="S267" s="35">
        <v>24</v>
      </c>
      <c r="T267" s="35">
        <f t="shared" si="47"/>
        <v>12</v>
      </c>
      <c r="U267" s="61">
        <v>0</v>
      </c>
      <c r="V267" s="35">
        <v>8</v>
      </c>
      <c r="W267" s="35">
        <v>29</v>
      </c>
      <c r="X267" s="35">
        <f t="shared" si="48"/>
        <v>21</v>
      </c>
      <c r="Y267" s="61">
        <v>0</v>
      </c>
      <c r="Z267" s="35">
        <v>20</v>
      </c>
      <c r="AA267" s="35">
        <v>18</v>
      </c>
      <c r="AB267" s="35">
        <f t="shared" si="49"/>
        <v>-2</v>
      </c>
      <c r="AC267" s="61">
        <v>1</v>
      </c>
      <c r="AD267" s="61">
        <v>2</v>
      </c>
      <c r="AE267" s="61">
        <f t="shared" si="50"/>
        <v>4</v>
      </c>
      <c r="AF267" s="44">
        <f t="shared" si="51"/>
        <v>1296</v>
      </c>
      <c r="AL267" s="1"/>
      <c r="AM267" s="1"/>
      <c r="AN267" s="1"/>
      <c r="AO267" s="1"/>
      <c r="AP267" s="1"/>
    </row>
    <row r="268" spans="1:42">
      <c r="A268" s="3">
        <v>269</v>
      </c>
      <c r="B268" s="29" t="s">
        <v>500</v>
      </c>
      <c r="C268" s="6" t="s">
        <v>369</v>
      </c>
      <c r="D268" s="9">
        <v>84158964</v>
      </c>
      <c r="E268" s="8" t="s">
        <v>79</v>
      </c>
      <c r="F268" s="9" t="s">
        <v>36</v>
      </c>
      <c r="G268" s="10" t="s">
        <v>370</v>
      </c>
      <c r="H268" s="8">
        <v>340</v>
      </c>
      <c r="I268" s="9" t="s">
        <v>45</v>
      </c>
      <c r="J268" s="9">
        <v>12</v>
      </c>
      <c r="K268" s="11">
        <v>27</v>
      </c>
      <c r="L268" s="43"/>
      <c r="M268" s="11">
        <v>324</v>
      </c>
      <c r="N268" s="19">
        <v>16</v>
      </c>
      <c r="O268" s="19">
        <v>38</v>
      </c>
      <c r="P268" s="19">
        <f t="shared" si="46"/>
        <v>22</v>
      </c>
      <c r="Q268" s="61">
        <v>0</v>
      </c>
      <c r="R268" s="35">
        <v>7</v>
      </c>
      <c r="S268" s="35">
        <v>33</v>
      </c>
      <c r="T268" s="35">
        <f t="shared" si="47"/>
        <v>26</v>
      </c>
      <c r="U268" s="61">
        <v>0</v>
      </c>
      <c r="V268" s="35">
        <v>9</v>
      </c>
      <c r="W268" s="35">
        <v>20</v>
      </c>
      <c r="X268" s="35">
        <f t="shared" si="48"/>
        <v>11</v>
      </c>
      <c r="Y268" s="61">
        <v>0</v>
      </c>
      <c r="Z268" s="35">
        <v>12</v>
      </c>
      <c r="AA268" s="35">
        <v>34</v>
      </c>
      <c r="AB268" s="35">
        <f t="shared" si="49"/>
        <v>22</v>
      </c>
      <c r="AC268" s="61">
        <v>0</v>
      </c>
      <c r="AD268" s="61">
        <v>2</v>
      </c>
      <c r="AE268" s="61">
        <f t="shared" si="50"/>
        <v>2</v>
      </c>
      <c r="AF268" s="44">
        <f t="shared" si="51"/>
        <v>648</v>
      </c>
      <c r="AG268" s="1"/>
      <c r="AH268" s="1"/>
      <c r="AI268" s="1"/>
      <c r="AJ268" s="1"/>
    </row>
    <row r="269" spans="1:42">
      <c r="A269" s="3">
        <v>270</v>
      </c>
      <c r="B269" s="29" t="s">
        <v>500</v>
      </c>
      <c r="C269" s="6" t="s">
        <v>381</v>
      </c>
      <c r="D269" s="9">
        <v>84159040</v>
      </c>
      <c r="E269" s="8" t="s">
        <v>79</v>
      </c>
      <c r="F269" s="9" t="s">
        <v>36</v>
      </c>
      <c r="G269" s="10" t="s">
        <v>382</v>
      </c>
      <c r="H269" s="8">
        <v>340</v>
      </c>
      <c r="I269" s="9" t="s">
        <v>45</v>
      </c>
      <c r="J269" s="9">
        <v>12</v>
      </c>
      <c r="K269" s="11">
        <v>27</v>
      </c>
      <c r="L269" s="43"/>
      <c r="M269" s="11">
        <v>324</v>
      </c>
      <c r="N269" s="19">
        <v>8</v>
      </c>
      <c r="O269" s="19">
        <v>47</v>
      </c>
      <c r="P269" s="19">
        <f t="shared" si="46"/>
        <v>39</v>
      </c>
      <c r="Q269" s="61">
        <v>0</v>
      </c>
      <c r="R269" s="35">
        <v>4</v>
      </c>
      <c r="S269" s="35">
        <v>39</v>
      </c>
      <c r="T269" s="35">
        <f t="shared" si="47"/>
        <v>35</v>
      </c>
      <c r="U269" s="61">
        <v>0</v>
      </c>
      <c r="V269" s="35">
        <v>5</v>
      </c>
      <c r="W269" s="35">
        <v>11</v>
      </c>
      <c r="X269" s="35">
        <f t="shared" si="48"/>
        <v>6</v>
      </c>
      <c r="Y269" s="61">
        <v>1</v>
      </c>
      <c r="Z269" s="35">
        <v>8</v>
      </c>
      <c r="AA269" s="35">
        <v>32</v>
      </c>
      <c r="AB269" s="35">
        <f t="shared" si="49"/>
        <v>24</v>
      </c>
      <c r="AC269" s="61">
        <v>0</v>
      </c>
      <c r="AD269" s="61">
        <v>2</v>
      </c>
      <c r="AE269" s="61">
        <f t="shared" si="50"/>
        <v>3</v>
      </c>
      <c r="AF269" s="44">
        <f t="shared" si="51"/>
        <v>972</v>
      </c>
    </row>
    <row r="270" spans="1:42">
      <c r="A270" s="3">
        <v>271</v>
      </c>
      <c r="B270" s="29" t="s">
        <v>501</v>
      </c>
      <c r="C270" s="6" t="s">
        <v>78</v>
      </c>
      <c r="D270" s="9">
        <v>84163600</v>
      </c>
      <c r="E270" s="8" t="s">
        <v>79</v>
      </c>
      <c r="F270" s="9" t="s">
        <v>1</v>
      </c>
      <c r="G270" s="10" t="s">
        <v>80</v>
      </c>
      <c r="H270" s="8">
        <v>650</v>
      </c>
      <c r="I270" s="9" t="s">
        <v>45</v>
      </c>
      <c r="J270" s="9">
        <v>12</v>
      </c>
      <c r="K270" s="11">
        <v>42.416666666666664</v>
      </c>
      <c r="L270" s="43"/>
      <c r="M270" s="11">
        <v>509</v>
      </c>
      <c r="N270" s="19">
        <v>4</v>
      </c>
      <c r="O270" s="19">
        <v>36</v>
      </c>
      <c r="P270" s="19">
        <f t="shared" si="46"/>
        <v>32</v>
      </c>
      <c r="Q270" s="61">
        <v>0</v>
      </c>
      <c r="R270" s="35"/>
      <c r="S270" s="35"/>
      <c r="T270" s="35">
        <f t="shared" si="47"/>
        <v>0</v>
      </c>
      <c r="U270" s="61">
        <v>1</v>
      </c>
      <c r="V270" s="35">
        <v>2</v>
      </c>
      <c r="W270" s="35">
        <v>6</v>
      </c>
      <c r="X270" s="35">
        <f t="shared" si="48"/>
        <v>4</v>
      </c>
      <c r="Y270" s="61">
        <v>1</v>
      </c>
      <c r="Z270" s="35">
        <v>4</v>
      </c>
      <c r="AA270" s="35">
        <v>14</v>
      </c>
      <c r="AB270" s="35">
        <f t="shared" si="49"/>
        <v>10</v>
      </c>
      <c r="AC270" s="61">
        <v>1</v>
      </c>
      <c r="AD270" s="61">
        <v>1</v>
      </c>
      <c r="AE270" s="61">
        <f t="shared" si="50"/>
        <v>4</v>
      </c>
      <c r="AF270" s="44">
        <f t="shared" si="51"/>
        <v>2036</v>
      </c>
    </row>
    <row r="271" spans="1:42">
      <c r="A271" s="3">
        <v>272</v>
      </c>
      <c r="B271" s="29" t="s">
        <v>501</v>
      </c>
      <c r="C271" s="6" t="s">
        <v>247</v>
      </c>
      <c r="D271" s="9">
        <v>67202463</v>
      </c>
      <c r="E271" s="8" t="s">
        <v>79</v>
      </c>
      <c r="F271" s="9" t="s">
        <v>245</v>
      </c>
      <c r="G271" s="10" t="s">
        <v>248</v>
      </c>
      <c r="H271" s="8">
        <v>650</v>
      </c>
      <c r="I271" s="9" t="s">
        <v>45</v>
      </c>
      <c r="J271" s="9">
        <v>12</v>
      </c>
      <c r="K271" s="11">
        <v>42.416666666666664</v>
      </c>
      <c r="L271" s="43"/>
      <c r="M271" s="11">
        <f>J271*K271</f>
        <v>509</v>
      </c>
      <c r="N271" s="19">
        <v>5</v>
      </c>
      <c r="O271" s="19">
        <v>19</v>
      </c>
      <c r="P271" s="19">
        <f t="shared" si="46"/>
        <v>14</v>
      </c>
      <c r="Q271" s="63">
        <v>0</v>
      </c>
      <c r="R271" s="35">
        <v>1</v>
      </c>
      <c r="S271" s="35">
        <v>25</v>
      </c>
      <c r="T271" s="35">
        <f t="shared" si="47"/>
        <v>24</v>
      </c>
      <c r="U271" s="63">
        <v>0</v>
      </c>
      <c r="V271" s="35">
        <v>1</v>
      </c>
      <c r="W271" s="35">
        <v>21</v>
      </c>
      <c r="X271" s="35">
        <f t="shared" si="48"/>
        <v>20</v>
      </c>
      <c r="Y271" s="63">
        <v>0</v>
      </c>
      <c r="Z271" s="35">
        <v>4</v>
      </c>
      <c r="AA271" s="35">
        <v>17</v>
      </c>
      <c r="AB271" s="35">
        <f t="shared" si="49"/>
        <v>13</v>
      </c>
      <c r="AC271" s="63">
        <v>1</v>
      </c>
      <c r="AD271" s="63">
        <v>1</v>
      </c>
      <c r="AE271" s="63">
        <f t="shared" si="50"/>
        <v>2</v>
      </c>
      <c r="AF271" s="44">
        <f t="shared" si="51"/>
        <v>1018</v>
      </c>
      <c r="AL271" s="1"/>
      <c r="AM271" s="1"/>
    </row>
    <row r="272" spans="1:42">
      <c r="A272" s="3">
        <v>273</v>
      </c>
      <c r="B272" s="29" t="s">
        <v>501</v>
      </c>
      <c r="C272" s="6" t="s">
        <v>291</v>
      </c>
      <c r="D272" s="9">
        <v>67433228</v>
      </c>
      <c r="E272" s="8" t="s">
        <v>79</v>
      </c>
      <c r="F272" s="9" t="s">
        <v>36</v>
      </c>
      <c r="G272" s="10" t="s">
        <v>292</v>
      </c>
      <c r="H272" s="8">
        <v>650</v>
      </c>
      <c r="I272" s="9" t="s">
        <v>45</v>
      </c>
      <c r="J272" s="9">
        <v>12</v>
      </c>
      <c r="K272" s="11">
        <v>42.416666666666664</v>
      </c>
      <c r="L272" s="43"/>
      <c r="M272" s="11">
        <f>J272*K272</f>
        <v>509</v>
      </c>
      <c r="N272" s="19">
        <v>4</v>
      </c>
      <c r="O272" s="19">
        <v>45</v>
      </c>
      <c r="P272" s="19">
        <f t="shared" si="46"/>
        <v>41</v>
      </c>
      <c r="Q272" s="61">
        <v>0</v>
      </c>
      <c r="R272" s="35">
        <v>3</v>
      </c>
      <c r="S272" s="35">
        <v>24</v>
      </c>
      <c r="T272" s="35">
        <f t="shared" si="47"/>
        <v>21</v>
      </c>
      <c r="U272" s="61">
        <v>0</v>
      </c>
      <c r="V272" s="35">
        <v>1</v>
      </c>
      <c r="W272" s="35">
        <v>17</v>
      </c>
      <c r="X272" s="35">
        <f t="shared" si="48"/>
        <v>16</v>
      </c>
      <c r="Y272" s="61">
        <v>0</v>
      </c>
      <c r="Z272" s="35">
        <v>4</v>
      </c>
      <c r="AA272" s="35">
        <v>23</v>
      </c>
      <c r="AB272" s="35">
        <f t="shared" si="49"/>
        <v>19</v>
      </c>
      <c r="AC272" s="61">
        <v>0</v>
      </c>
      <c r="AD272" s="61">
        <v>1</v>
      </c>
      <c r="AE272" s="61">
        <f t="shared" si="50"/>
        <v>1</v>
      </c>
      <c r="AF272" s="44">
        <f t="shared" si="51"/>
        <v>509</v>
      </c>
      <c r="AL272" s="1"/>
      <c r="AM272" s="1"/>
    </row>
    <row r="273" spans="1:42">
      <c r="A273" s="3">
        <v>274</v>
      </c>
      <c r="B273" s="29" t="s">
        <v>501</v>
      </c>
      <c r="C273" s="6" t="s">
        <v>244</v>
      </c>
      <c r="D273" s="9">
        <v>67202465</v>
      </c>
      <c r="E273" s="8" t="s">
        <v>79</v>
      </c>
      <c r="F273" s="9" t="s">
        <v>245</v>
      </c>
      <c r="G273" s="10" t="s">
        <v>246</v>
      </c>
      <c r="H273" s="8">
        <v>650</v>
      </c>
      <c r="I273" s="9" t="s">
        <v>45</v>
      </c>
      <c r="J273" s="9">
        <v>12</v>
      </c>
      <c r="K273" s="11">
        <v>42.416666666666664</v>
      </c>
      <c r="L273" s="43"/>
      <c r="M273" s="11">
        <f>J273*K273</f>
        <v>509</v>
      </c>
      <c r="N273" s="19">
        <v>2</v>
      </c>
      <c r="O273" s="19">
        <v>36</v>
      </c>
      <c r="P273" s="19">
        <f t="shared" si="46"/>
        <v>34</v>
      </c>
      <c r="Q273" s="63">
        <v>0</v>
      </c>
      <c r="R273" s="35">
        <v>3</v>
      </c>
      <c r="S273" s="35">
        <v>13</v>
      </c>
      <c r="T273" s="35">
        <f t="shared" si="47"/>
        <v>10</v>
      </c>
      <c r="U273" s="63">
        <v>1</v>
      </c>
      <c r="V273" s="35">
        <v>1</v>
      </c>
      <c r="W273" s="35">
        <v>18</v>
      </c>
      <c r="X273" s="35">
        <f t="shared" si="48"/>
        <v>17</v>
      </c>
      <c r="Y273" s="63">
        <v>0</v>
      </c>
      <c r="Z273" s="35">
        <v>5</v>
      </c>
      <c r="AA273" s="35">
        <v>19</v>
      </c>
      <c r="AB273" s="35">
        <f t="shared" si="49"/>
        <v>14</v>
      </c>
      <c r="AC273" s="63">
        <v>0</v>
      </c>
      <c r="AD273" s="63">
        <v>1</v>
      </c>
      <c r="AE273" s="63">
        <f t="shared" si="50"/>
        <v>2</v>
      </c>
      <c r="AF273" s="44">
        <f t="shared" si="51"/>
        <v>1018</v>
      </c>
    </row>
    <row r="274" spans="1:42">
      <c r="A274" s="3">
        <v>275</v>
      </c>
      <c r="B274" s="29" t="s">
        <v>501</v>
      </c>
      <c r="C274" s="6" t="s">
        <v>345</v>
      </c>
      <c r="D274" s="9">
        <v>67202464</v>
      </c>
      <c r="E274" s="8" t="s">
        <v>79</v>
      </c>
      <c r="F274" s="9" t="s">
        <v>245</v>
      </c>
      <c r="G274" s="10" t="s">
        <v>346</v>
      </c>
      <c r="H274" s="8">
        <v>650</v>
      </c>
      <c r="I274" s="9" t="s">
        <v>45</v>
      </c>
      <c r="J274" s="9">
        <v>12</v>
      </c>
      <c r="K274" s="11">
        <v>42.416666666666664</v>
      </c>
      <c r="L274" s="43"/>
      <c r="M274" s="11">
        <v>509</v>
      </c>
      <c r="N274" s="19">
        <v>6</v>
      </c>
      <c r="O274" s="19">
        <v>19</v>
      </c>
      <c r="P274" s="19">
        <f t="shared" si="46"/>
        <v>13</v>
      </c>
      <c r="Q274" s="61">
        <v>0</v>
      </c>
      <c r="R274" s="35">
        <v>4</v>
      </c>
      <c r="S274" s="35">
        <v>23</v>
      </c>
      <c r="T274" s="35">
        <f t="shared" si="47"/>
        <v>19</v>
      </c>
      <c r="U274" s="61">
        <v>0</v>
      </c>
      <c r="V274" s="35">
        <v>4</v>
      </c>
      <c r="W274" s="35">
        <v>11</v>
      </c>
      <c r="X274" s="35">
        <f t="shared" si="48"/>
        <v>7</v>
      </c>
      <c r="Y274" s="61">
        <v>0</v>
      </c>
      <c r="Z274" s="35">
        <v>10</v>
      </c>
      <c r="AA274" s="35">
        <v>7</v>
      </c>
      <c r="AB274" s="35">
        <f t="shared" si="49"/>
        <v>-3</v>
      </c>
      <c r="AC274" s="61">
        <v>1</v>
      </c>
      <c r="AD274" s="61">
        <v>1</v>
      </c>
      <c r="AE274" s="61">
        <f t="shared" si="50"/>
        <v>2</v>
      </c>
      <c r="AF274" s="44">
        <f t="shared" si="51"/>
        <v>1018</v>
      </c>
      <c r="AG274" s="2"/>
      <c r="AH274" s="2"/>
      <c r="AI274" s="2"/>
      <c r="AJ274" s="2"/>
    </row>
    <row r="275" spans="1:42">
      <c r="A275" s="3">
        <v>276</v>
      </c>
      <c r="B275" s="29" t="s">
        <v>501</v>
      </c>
      <c r="C275" s="6" t="s">
        <v>347</v>
      </c>
      <c r="D275" s="9">
        <v>84163596</v>
      </c>
      <c r="E275" s="8" t="s">
        <v>79</v>
      </c>
      <c r="F275" s="9" t="s">
        <v>1</v>
      </c>
      <c r="G275" s="10" t="s">
        <v>348</v>
      </c>
      <c r="H275" s="8">
        <v>650</v>
      </c>
      <c r="I275" s="9" t="s">
        <v>45</v>
      </c>
      <c r="J275" s="9">
        <v>12</v>
      </c>
      <c r="K275" s="11">
        <v>42.416666666666664</v>
      </c>
      <c r="L275" s="43"/>
      <c r="M275" s="11">
        <v>509</v>
      </c>
      <c r="N275" s="19">
        <v>5</v>
      </c>
      <c r="O275" s="19">
        <v>23</v>
      </c>
      <c r="P275" s="19">
        <f t="shared" si="46"/>
        <v>18</v>
      </c>
      <c r="Q275" s="61">
        <v>0</v>
      </c>
      <c r="R275" s="35"/>
      <c r="S275" s="35"/>
      <c r="T275" s="35">
        <f t="shared" si="47"/>
        <v>0</v>
      </c>
      <c r="U275" s="61">
        <v>1</v>
      </c>
      <c r="V275" s="35"/>
      <c r="W275" s="35"/>
      <c r="X275" s="35">
        <f t="shared" si="48"/>
        <v>0</v>
      </c>
      <c r="Y275" s="61">
        <f>X275/J275</f>
        <v>0</v>
      </c>
      <c r="Z275" s="35">
        <v>2</v>
      </c>
      <c r="AA275" s="35">
        <v>20</v>
      </c>
      <c r="AB275" s="35">
        <f t="shared" si="49"/>
        <v>18</v>
      </c>
      <c r="AC275" s="61">
        <v>0</v>
      </c>
      <c r="AD275" s="61">
        <v>1</v>
      </c>
      <c r="AE275" s="61">
        <f t="shared" si="50"/>
        <v>2</v>
      </c>
      <c r="AF275" s="44">
        <f t="shared" si="51"/>
        <v>1018</v>
      </c>
      <c r="AN275" s="1"/>
      <c r="AO275" s="1"/>
      <c r="AP275" s="1"/>
    </row>
    <row r="276" spans="1:42">
      <c r="A276" s="3">
        <v>277</v>
      </c>
      <c r="B276" s="29" t="s">
        <v>501</v>
      </c>
      <c r="C276" s="6" t="s">
        <v>418</v>
      </c>
      <c r="D276" s="9">
        <v>84159031</v>
      </c>
      <c r="E276" s="8" t="s">
        <v>79</v>
      </c>
      <c r="F276" s="9" t="s">
        <v>1</v>
      </c>
      <c r="G276" s="10" t="s">
        <v>419</v>
      </c>
      <c r="H276" s="8">
        <v>650</v>
      </c>
      <c r="I276" s="9" t="s">
        <v>45</v>
      </c>
      <c r="J276" s="9">
        <v>12</v>
      </c>
      <c r="K276" s="11">
        <v>42.416666666666664</v>
      </c>
      <c r="L276" s="43"/>
      <c r="M276" s="11">
        <v>509</v>
      </c>
      <c r="N276" s="19"/>
      <c r="O276" s="19"/>
      <c r="P276" s="19">
        <f t="shared" si="46"/>
        <v>0</v>
      </c>
      <c r="Q276" s="61">
        <v>1</v>
      </c>
      <c r="R276" s="35">
        <v>1</v>
      </c>
      <c r="S276" s="35">
        <v>23</v>
      </c>
      <c r="T276" s="35">
        <f t="shared" si="47"/>
        <v>22</v>
      </c>
      <c r="U276" s="61">
        <v>0</v>
      </c>
      <c r="V276" s="35"/>
      <c r="W276" s="35"/>
      <c r="X276" s="35">
        <f t="shared" si="48"/>
        <v>0</v>
      </c>
      <c r="Y276" s="61">
        <f>X276/J276</f>
        <v>0</v>
      </c>
      <c r="Z276" s="35">
        <v>13</v>
      </c>
      <c r="AA276" s="35">
        <v>13</v>
      </c>
      <c r="AB276" s="35">
        <f t="shared" si="49"/>
        <v>0</v>
      </c>
      <c r="AC276" s="61">
        <v>1</v>
      </c>
      <c r="AD276" s="61">
        <v>1</v>
      </c>
      <c r="AE276" s="61">
        <f t="shared" si="50"/>
        <v>3</v>
      </c>
      <c r="AF276" s="44">
        <f t="shared" si="51"/>
        <v>1527</v>
      </c>
      <c r="AN276" s="1"/>
      <c r="AO276" s="1"/>
      <c r="AP276" s="1"/>
    </row>
    <row r="277" spans="1:42">
      <c r="A277" s="3">
        <v>278</v>
      </c>
      <c r="B277" s="29" t="s">
        <v>501</v>
      </c>
      <c r="C277" s="6">
        <v>7506306215221</v>
      </c>
      <c r="D277" s="9">
        <v>67730183</v>
      </c>
      <c r="E277" s="8" t="s">
        <v>79</v>
      </c>
      <c r="F277" s="9" t="s">
        <v>36</v>
      </c>
      <c r="G277" s="7" t="s">
        <v>464</v>
      </c>
      <c r="H277" s="8">
        <v>650</v>
      </c>
      <c r="I277" s="9" t="s">
        <v>45</v>
      </c>
      <c r="J277" s="9">
        <v>12</v>
      </c>
      <c r="K277" s="11">
        <v>42.416666666666664</v>
      </c>
      <c r="L277" s="43"/>
      <c r="M277" s="11">
        <v>509</v>
      </c>
      <c r="N277" s="19">
        <v>4</v>
      </c>
      <c r="O277" s="19">
        <v>17</v>
      </c>
      <c r="P277" s="19">
        <f t="shared" si="46"/>
        <v>13</v>
      </c>
      <c r="Q277" s="61">
        <v>0</v>
      </c>
      <c r="R277" s="35"/>
      <c r="S277" s="35"/>
      <c r="T277" s="35">
        <f t="shared" si="47"/>
        <v>0</v>
      </c>
      <c r="U277" s="61">
        <v>1</v>
      </c>
      <c r="V277" s="35"/>
      <c r="W277" s="35"/>
      <c r="X277" s="35">
        <f t="shared" si="48"/>
        <v>0</v>
      </c>
      <c r="Y277" s="61">
        <f>X277/J277</f>
        <v>0</v>
      </c>
      <c r="Z277" s="35">
        <v>4</v>
      </c>
      <c r="AA277" s="35">
        <v>10</v>
      </c>
      <c r="AB277" s="35">
        <f t="shared" si="49"/>
        <v>6</v>
      </c>
      <c r="AC277" s="61">
        <v>1</v>
      </c>
      <c r="AD277" s="61">
        <v>1</v>
      </c>
      <c r="AE277" s="61">
        <f t="shared" si="50"/>
        <v>3</v>
      </c>
      <c r="AF277" s="44">
        <f t="shared" si="51"/>
        <v>1527</v>
      </c>
    </row>
    <row r="278" spans="1:42">
      <c r="A278" s="3">
        <v>279</v>
      </c>
      <c r="B278" s="29" t="s">
        <v>501</v>
      </c>
      <c r="C278" s="6">
        <v>7506306216754</v>
      </c>
      <c r="D278" s="9">
        <v>67825164</v>
      </c>
      <c r="E278" s="8" t="s">
        <v>79</v>
      </c>
      <c r="F278" s="9" t="s">
        <v>36</v>
      </c>
      <c r="G278" s="7" t="s">
        <v>472</v>
      </c>
      <c r="H278" s="8">
        <v>650</v>
      </c>
      <c r="I278" s="9" t="s">
        <v>45</v>
      </c>
      <c r="J278" s="9">
        <v>12</v>
      </c>
      <c r="K278" s="11">
        <v>42.416666666666664</v>
      </c>
      <c r="L278" s="43"/>
      <c r="M278" s="11">
        <v>509</v>
      </c>
      <c r="N278" s="19">
        <v>6</v>
      </c>
      <c r="O278" s="19">
        <v>14</v>
      </c>
      <c r="P278" s="19">
        <f t="shared" si="46"/>
        <v>8</v>
      </c>
      <c r="Q278" s="61">
        <v>0</v>
      </c>
      <c r="R278" s="35"/>
      <c r="S278" s="35"/>
      <c r="T278" s="35">
        <f t="shared" si="47"/>
        <v>0</v>
      </c>
      <c r="U278" s="61">
        <v>1</v>
      </c>
      <c r="V278" s="35"/>
      <c r="W278" s="35"/>
      <c r="X278" s="35">
        <f t="shared" si="48"/>
        <v>0</v>
      </c>
      <c r="Y278" s="61">
        <f>X278/J278</f>
        <v>0</v>
      </c>
      <c r="Z278" s="35">
        <v>2</v>
      </c>
      <c r="AA278" s="35">
        <v>17</v>
      </c>
      <c r="AB278" s="35">
        <f t="shared" si="49"/>
        <v>15</v>
      </c>
      <c r="AC278" s="61">
        <v>0</v>
      </c>
      <c r="AD278" s="61">
        <v>1</v>
      </c>
      <c r="AE278" s="61">
        <f t="shared" si="50"/>
        <v>2</v>
      </c>
      <c r="AF278" s="44">
        <f t="shared" si="51"/>
        <v>1018</v>
      </c>
      <c r="AG278" s="1"/>
      <c r="AH278" s="1"/>
      <c r="AI278" s="1"/>
      <c r="AJ278" s="1"/>
    </row>
    <row r="279" spans="1:42">
      <c r="A279" s="3">
        <v>281</v>
      </c>
      <c r="B279" s="29" t="s">
        <v>500</v>
      </c>
      <c r="C279" s="6" t="s">
        <v>107</v>
      </c>
      <c r="D279" s="9">
        <v>84158999</v>
      </c>
      <c r="E279" s="8" t="s">
        <v>79</v>
      </c>
      <c r="F279" s="9" t="s">
        <v>1</v>
      </c>
      <c r="G279" s="10" t="s">
        <v>108</v>
      </c>
      <c r="H279" s="8">
        <v>650</v>
      </c>
      <c r="I279" s="9" t="s">
        <v>45</v>
      </c>
      <c r="J279" s="9">
        <v>12</v>
      </c>
      <c r="K279" s="11">
        <v>42.416666666666664</v>
      </c>
      <c r="L279" s="43"/>
      <c r="M279" s="11">
        <v>509</v>
      </c>
      <c r="N279" s="19">
        <v>9</v>
      </c>
      <c r="O279" s="19">
        <v>27</v>
      </c>
      <c r="P279" s="19">
        <f t="shared" si="46"/>
        <v>18</v>
      </c>
      <c r="Q279" s="61">
        <v>0</v>
      </c>
      <c r="R279" s="35">
        <v>4</v>
      </c>
      <c r="S279" s="35">
        <v>21</v>
      </c>
      <c r="T279" s="35">
        <f t="shared" si="47"/>
        <v>17</v>
      </c>
      <c r="U279" s="61">
        <v>0</v>
      </c>
      <c r="V279" s="35">
        <v>7</v>
      </c>
      <c r="W279" s="35">
        <v>11</v>
      </c>
      <c r="X279" s="35">
        <f t="shared" si="48"/>
        <v>4</v>
      </c>
      <c r="Y279" s="61">
        <v>1</v>
      </c>
      <c r="Z279" s="35">
        <v>10</v>
      </c>
      <c r="AA279" s="35">
        <v>38</v>
      </c>
      <c r="AB279" s="35">
        <f t="shared" si="49"/>
        <v>28</v>
      </c>
      <c r="AC279" s="61">
        <v>0</v>
      </c>
      <c r="AD279" s="61">
        <v>2</v>
      </c>
      <c r="AE279" s="61">
        <f t="shared" si="50"/>
        <v>3</v>
      </c>
      <c r="AF279" s="44">
        <f t="shared" si="51"/>
        <v>1527</v>
      </c>
      <c r="AG279" s="2"/>
      <c r="AH279" s="2"/>
      <c r="AI279" s="2"/>
      <c r="AJ279" s="2"/>
    </row>
    <row r="280" spans="1:42">
      <c r="A280" s="3">
        <v>283</v>
      </c>
      <c r="B280" s="29" t="s">
        <v>500</v>
      </c>
      <c r="C280" s="6" t="s">
        <v>81</v>
      </c>
      <c r="D280" s="9">
        <v>84163617</v>
      </c>
      <c r="E280" s="8" t="s">
        <v>79</v>
      </c>
      <c r="F280" s="9" t="s">
        <v>1</v>
      </c>
      <c r="G280" s="10" t="s">
        <v>82</v>
      </c>
      <c r="H280" s="8">
        <v>650</v>
      </c>
      <c r="I280" s="9" t="s">
        <v>45</v>
      </c>
      <c r="J280" s="9">
        <v>12</v>
      </c>
      <c r="K280" s="11">
        <v>42.416666666666664</v>
      </c>
      <c r="L280" s="43"/>
      <c r="M280" s="11">
        <v>509</v>
      </c>
      <c r="N280" s="19">
        <v>3</v>
      </c>
      <c r="O280" s="19">
        <v>50</v>
      </c>
      <c r="P280" s="19">
        <f t="shared" si="46"/>
        <v>47</v>
      </c>
      <c r="Q280" s="61">
        <v>0</v>
      </c>
      <c r="R280" s="35">
        <v>4</v>
      </c>
      <c r="S280" s="35">
        <v>29</v>
      </c>
      <c r="T280" s="35">
        <f t="shared" si="47"/>
        <v>25</v>
      </c>
      <c r="U280" s="61">
        <v>0</v>
      </c>
      <c r="V280" s="35">
        <v>5</v>
      </c>
      <c r="W280" s="35">
        <v>16</v>
      </c>
      <c r="X280" s="35">
        <f t="shared" si="48"/>
        <v>11</v>
      </c>
      <c r="Y280" s="61">
        <v>0</v>
      </c>
      <c r="Z280" s="35">
        <v>14</v>
      </c>
      <c r="AA280" s="35">
        <v>21</v>
      </c>
      <c r="AB280" s="35">
        <f t="shared" si="49"/>
        <v>7</v>
      </c>
      <c r="AC280" s="61">
        <v>1</v>
      </c>
      <c r="AD280" s="61">
        <v>2</v>
      </c>
      <c r="AE280" s="61">
        <f t="shared" si="50"/>
        <v>3</v>
      </c>
      <c r="AF280" s="44">
        <f t="shared" si="51"/>
        <v>1527</v>
      </c>
      <c r="AG280" s="1"/>
      <c r="AH280" s="1"/>
      <c r="AI280" s="1"/>
      <c r="AJ280" s="1"/>
      <c r="AN280" s="1"/>
      <c r="AO280" s="1"/>
      <c r="AP280" s="1"/>
    </row>
    <row r="281" spans="1:42">
      <c r="A281" s="3">
        <v>284</v>
      </c>
      <c r="B281" s="29" t="s">
        <v>500</v>
      </c>
      <c r="C281" s="6" t="s">
        <v>416</v>
      </c>
      <c r="D281" s="9">
        <v>84160483</v>
      </c>
      <c r="E281" s="8" t="s">
        <v>79</v>
      </c>
      <c r="F281" s="9" t="s">
        <v>1</v>
      </c>
      <c r="G281" s="10" t="s">
        <v>417</v>
      </c>
      <c r="H281" s="8">
        <v>650</v>
      </c>
      <c r="I281" s="9" t="s">
        <v>45</v>
      </c>
      <c r="J281" s="9">
        <v>12</v>
      </c>
      <c r="K281" s="11">
        <v>42.416666666666664</v>
      </c>
      <c r="L281" s="43"/>
      <c r="M281" s="11">
        <v>509</v>
      </c>
      <c r="N281" s="19">
        <v>3</v>
      </c>
      <c r="O281" s="19">
        <v>19</v>
      </c>
      <c r="P281" s="19">
        <f t="shared" si="46"/>
        <v>16</v>
      </c>
      <c r="Q281" s="61">
        <v>0</v>
      </c>
      <c r="R281" s="35">
        <v>2</v>
      </c>
      <c r="S281" s="35">
        <v>32</v>
      </c>
      <c r="T281" s="35">
        <f t="shared" si="47"/>
        <v>30</v>
      </c>
      <c r="U281" s="61">
        <v>0</v>
      </c>
      <c r="V281" s="35">
        <v>4</v>
      </c>
      <c r="W281" s="35">
        <v>9</v>
      </c>
      <c r="X281" s="35">
        <f t="shared" si="48"/>
        <v>5</v>
      </c>
      <c r="Y281" s="61">
        <v>1</v>
      </c>
      <c r="Z281" s="35">
        <v>14</v>
      </c>
      <c r="AA281" s="35">
        <v>22</v>
      </c>
      <c r="AB281" s="35">
        <f t="shared" si="49"/>
        <v>8</v>
      </c>
      <c r="AC281" s="61">
        <v>1</v>
      </c>
      <c r="AD281" s="61">
        <v>2</v>
      </c>
      <c r="AE281" s="61">
        <f t="shared" si="50"/>
        <v>4</v>
      </c>
      <c r="AF281" s="44">
        <f t="shared" si="51"/>
        <v>2036</v>
      </c>
      <c r="AN281" s="1"/>
      <c r="AO281" s="1"/>
      <c r="AP281" s="1"/>
    </row>
    <row r="282" spans="1:42">
      <c r="A282" s="3">
        <v>285</v>
      </c>
      <c r="B282" s="29" t="s">
        <v>500</v>
      </c>
      <c r="C282" s="6">
        <v>7506306215184</v>
      </c>
      <c r="D282" s="9">
        <v>67730178</v>
      </c>
      <c r="E282" s="8" t="s">
        <v>79</v>
      </c>
      <c r="F282" s="9" t="s">
        <v>36</v>
      </c>
      <c r="G282" s="7" t="s">
        <v>460</v>
      </c>
      <c r="H282" s="8">
        <v>650</v>
      </c>
      <c r="I282" s="9" t="s">
        <v>45</v>
      </c>
      <c r="J282" s="9">
        <v>12</v>
      </c>
      <c r="K282" s="11">
        <v>42.416666666666664</v>
      </c>
      <c r="L282" s="43"/>
      <c r="M282" s="11">
        <v>509</v>
      </c>
      <c r="N282" s="19">
        <v>6</v>
      </c>
      <c r="O282" s="19">
        <v>24</v>
      </c>
      <c r="P282" s="19">
        <f t="shared" si="46"/>
        <v>18</v>
      </c>
      <c r="Q282" s="61">
        <v>0</v>
      </c>
      <c r="R282" s="35">
        <v>4</v>
      </c>
      <c r="S282" s="35">
        <v>25</v>
      </c>
      <c r="T282" s="35">
        <f t="shared" si="47"/>
        <v>21</v>
      </c>
      <c r="U282" s="61">
        <v>0</v>
      </c>
      <c r="V282" s="35">
        <v>2</v>
      </c>
      <c r="W282" s="35">
        <v>14</v>
      </c>
      <c r="X282" s="35">
        <f t="shared" si="48"/>
        <v>12</v>
      </c>
      <c r="Y282" s="61">
        <v>0</v>
      </c>
      <c r="Z282" s="35">
        <v>6</v>
      </c>
      <c r="AA282" s="35">
        <v>21</v>
      </c>
      <c r="AB282" s="35">
        <f t="shared" si="49"/>
        <v>15</v>
      </c>
      <c r="AC282" s="61">
        <v>0</v>
      </c>
      <c r="AD282" s="61">
        <v>2</v>
      </c>
      <c r="AE282" s="61">
        <f t="shared" si="50"/>
        <v>2</v>
      </c>
      <c r="AF282" s="44">
        <f t="shared" si="51"/>
        <v>1018</v>
      </c>
      <c r="AG282" s="1"/>
      <c r="AH282" s="1"/>
      <c r="AI282" s="1"/>
      <c r="AJ282" s="1"/>
    </row>
    <row r="283" spans="1:42">
      <c r="A283" s="3">
        <v>286</v>
      </c>
      <c r="B283" s="29" t="s">
        <v>500</v>
      </c>
      <c r="C283" s="6">
        <v>7506306216716</v>
      </c>
      <c r="D283" s="9">
        <v>67825156</v>
      </c>
      <c r="E283" s="8" t="s">
        <v>79</v>
      </c>
      <c r="F283" s="9" t="s">
        <v>36</v>
      </c>
      <c r="G283" s="7" t="s">
        <v>469</v>
      </c>
      <c r="H283" s="8">
        <v>650</v>
      </c>
      <c r="I283" s="9" t="s">
        <v>45</v>
      </c>
      <c r="J283" s="9">
        <v>12</v>
      </c>
      <c r="K283" s="11">
        <v>42.416666666666664</v>
      </c>
      <c r="L283" s="43"/>
      <c r="M283" s="11">
        <v>509</v>
      </c>
      <c r="N283" s="19">
        <v>10</v>
      </c>
      <c r="O283" s="19">
        <v>11</v>
      </c>
      <c r="P283" s="19">
        <f t="shared" si="46"/>
        <v>1</v>
      </c>
      <c r="Q283" s="61">
        <v>1</v>
      </c>
      <c r="R283" s="35">
        <v>5</v>
      </c>
      <c r="S283" s="35">
        <v>14</v>
      </c>
      <c r="T283" s="35">
        <f t="shared" si="47"/>
        <v>9</v>
      </c>
      <c r="U283" s="61">
        <v>0</v>
      </c>
      <c r="V283" s="35">
        <v>3</v>
      </c>
      <c r="W283" s="35">
        <v>15</v>
      </c>
      <c r="X283" s="35">
        <f t="shared" si="48"/>
        <v>12</v>
      </c>
      <c r="Y283" s="61">
        <v>0</v>
      </c>
      <c r="Z283" s="35"/>
      <c r="AA283" s="35"/>
      <c r="AB283" s="35">
        <f t="shared" si="49"/>
        <v>0</v>
      </c>
      <c r="AC283" s="61">
        <v>1</v>
      </c>
      <c r="AD283" s="61">
        <v>2</v>
      </c>
      <c r="AE283" s="61">
        <f t="shared" si="50"/>
        <v>4</v>
      </c>
      <c r="AF283" s="44">
        <f t="shared" si="51"/>
        <v>2036</v>
      </c>
    </row>
    <row r="284" spans="1:42">
      <c r="A284" s="3">
        <v>287</v>
      </c>
      <c r="B284" s="29" t="s">
        <v>500</v>
      </c>
      <c r="C284" s="6" t="s">
        <v>251</v>
      </c>
      <c r="D284" s="9">
        <v>67205576</v>
      </c>
      <c r="E284" s="8" t="s">
        <v>79</v>
      </c>
      <c r="F284" s="9" t="s">
        <v>245</v>
      </c>
      <c r="G284" s="10" t="s">
        <v>252</v>
      </c>
      <c r="H284" s="8">
        <v>650</v>
      </c>
      <c r="I284" s="9" t="s">
        <v>45</v>
      </c>
      <c r="J284" s="9">
        <v>12</v>
      </c>
      <c r="K284" s="11">
        <v>42.416666666666664</v>
      </c>
      <c r="L284" s="43"/>
      <c r="M284" s="11">
        <f>J284*K284</f>
        <v>509</v>
      </c>
      <c r="N284" s="19">
        <v>8</v>
      </c>
      <c r="O284" s="19">
        <v>16</v>
      </c>
      <c r="P284" s="19">
        <f t="shared" si="46"/>
        <v>8</v>
      </c>
      <c r="Q284" s="63">
        <v>1</v>
      </c>
      <c r="R284" s="35">
        <v>4</v>
      </c>
      <c r="S284" s="35">
        <v>30</v>
      </c>
      <c r="T284" s="35">
        <f t="shared" si="47"/>
        <v>26</v>
      </c>
      <c r="U284" s="63">
        <v>0</v>
      </c>
      <c r="V284" s="35">
        <v>3</v>
      </c>
      <c r="W284" s="35">
        <v>23</v>
      </c>
      <c r="X284" s="35">
        <f t="shared" si="48"/>
        <v>20</v>
      </c>
      <c r="Y284" s="63">
        <v>0</v>
      </c>
      <c r="Z284" s="35">
        <v>7</v>
      </c>
      <c r="AA284" s="35">
        <v>17</v>
      </c>
      <c r="AB284" s="35">
        <f t="shared" si="49"/>
        <v>10</v>
      </c>
      <c r="AC284" s="63">
        <v>1</v>
      </c>
      <c r="AD284" s="63">
        <v>2</v>
      </c>
      <c r="AE284" s="63">
        <f t="shared" si="50"/>
        <v>4</v>
      </c>
      <c r="AF284" s="44">
        <f t="shared" si="51"/>
        <v>2036</v>
      </c>
      <c r="AG284" s="4"/>
      <c r="AH284" s="4"/>
      <c r="AI284" s="4"/>
      <c r="AJ284" s="4"/>
    </row>
    <row r="285" spans="1:42">
      <c r="A285" s="3">
        <v>288</v>
      </c>
      <c r="B285" s="29" t="s">
        <v>500</v>
      </c>
      <c r="C285" s="6" t="s">
        <v>297</v>
      </c>
      <c r="D285" s="9">
        <v>67433233</v>
      </c>
      <c r="E285" s="8" t="s">
        <v>79</v>
      </c>
      <c r="F285" s="9" t="s">
        <v>36</v>
      </c>
      <c r="G285" s="10" t="s">
        <v>298</v>
      </c>
      <c r="H285" s="8">
        <v>650</v>
      </c>
      <c r="I285" s="9" t="s">
        <v>45</v>
      </c>
      <c r="J285" s="9">
        <v>12</v>
      </c>
      <c r="K285" s="11">
        <v>42.416666666666664</v>
      </c>
      <c r="L285" s="43"/>
      <c r="M285" s="11">
        <v>509</v>
      </c>
      <c r="N285" s="19">
        <v>6</v>
      </c>
      <c r="O285" s="19">
        <v>18</v>
      </c>
      <c r="P285" s="19">
        <f t="shared" si="46"/>
        <v>12</v>
      </c>
      <c r="Q285" s="61">
        <v>0</v>
      </c>
      <c r="R285" s="35">
        <v>10</v>
      </c>
      <c r="S285" s="35">
        <v>27</v>
      </c>
      <c r="T285" s="35">
        <f t="shared" si="47"/>
        <v>17</v>
      </c>
      <c r="U285" s="61">
        <v>0</v>
      </c>
      <c r="V285" s="35">
        <v>2</v>
      </c>
      <c r="W285" s="35">
        <v>18</v>
      </c>
      <c r="X285" s="35">
        <f t="shared" si="48"/>
        <v>16</v>
      </c>
      <c r="Y285" s="61">
        <v>0</v>
      </c>
      <c r="Z285" s="35">
        <v>6</v>
      </c>
      <c r="AA285" s="35">
        <v>21</v>
      </c>
      <c r="AB285" s="35">
        <f t="shared" si="49"/>
        <v>15</v>
      </c>
      <c r="AC285" s="61">
        <v>0</v>
      </c>
      <c r="AD285" s="61">
        <v>2</v>
      </c>
      <c r="AE285" s="61">
        <f t="shared" si="50"/>
        <v>2</v>
      </c>
      <c r="AF285" s="44">
        <f t="shared" si="51"/>
        <v>1018</v>
      </c>
    </row>
    <row r="286" spans="1:42">
      <c r="A286" s="3">
        <v>289</v>
      </c>
      <c r="B286" s="29" t="s">
        <v>500</v>
      </c>
      <c r="C286" s="6" t="s">
        <v>337</v>
      </c>
      <c r="D286" s="9">
        <v>84161521</v>
      </c>
      <c r="E286" s="8" t="s">
        <v>79</v>
      </c>
      <c r="F286" s="9" t="s">
        <v>1</v>
      </c>
      <c r="G286" s="10" t="s">
        <v>338</v>
      </c>
      <c r="H286" s="8">
        <v>650</v>
      </c>
      <c r="I286" s="9" t="s">
        <v>45</v>
      </c>
      <c r="J286" s="9">
        <v>12</v>
      </c>
      <c r="K286" s="11">
        <v>42.416666666666664</v>
      </c>
      <c r="L286" s="43"/>
      <c r="M286" s="11">
        <v>509</v>
      </c>
      <c r="N286" s="19">
        <v>12</v>
      </c>
      <c r="O286" s="19">
        <v>11</v>
      </c>
      <c r="P286" s="19">
        <f t="shared" si="46"/>
        <v>-1</v>
      </c>
      <c r="Q286" s="61">
        <v>1</v>
      </c>
      <c r="R286" s="35">
        <v>8</v>
      </c>
      <c r="S286" s="35">
        <v>20</v>
      </c>
      <c r="T286" s="35">
        <f t="shared" si="47"/>
        <v>12</v>
      </c>
      <c r="U286" s="61">
        <v>0</v>
      </c>
      <c r="V286" s="35">
        <v>6</v>
      </c>
      <c r="W286" s="35">
        <v>9</v>
      </c>
      <c r="X286" s="35">
        <f t="shared" si="48"/>
        <v>3</v>
      </c>
      <c r="Y286" s="61">
        <v>1</v>
      </c>
      <c r="Z286" s="35">
        <v>7</v>
      </c>
      <c r="AA286" s="35">
        <v>17</v>
      </c>
      <c r="AB286" s="35">
        <f t="shared" si="49"/>
        <v>10</v>
      </c>
      <c r="AC286" s="61">
        <v>1</v>
      </c>
      <c r="AD286" s="61">
        <v>2</v>
      </c>
      <c r="AE286" s="61">
        <f t="shared" si="50"/>
        <v>5</v>
      </c>
      <c r="AF286" s="44">
        <f t="shared" si="51"/>
        <v>2545</v>
      </c>
    </row>
    <row r="287" spans="1:42">
      <c r="A287" s="3">
        <v>290</v>
      </c>
      <c r="B287" s="29" t="s">
        <v>500</v>
      </c>
      <c r="C287" s="6" t="s">
        <v>339</v>
      </c>
      <c r="D287" s="9">
        <v>84160490</v>
      </c>
      <c r="E287" s="8" t="s">
        <v>79</v>
      </c>
      <c r="F287" s="9" t="s">
        <v>1</v>
      </c>
      <c r="G287" s="10" t="s">
        <v>340</v>
      </c>
      <c r="H287" s="8">
        <v>650</v>
      </c>
      <c r="I287" s="9" t="s">
        <v>45</v>
      </c>
      <c r="J287" s="9">
        <v>12</v>
      </c>
      <c r="K287" s="11">
        <v>42.416666666666664</v>
      </c>
      <c r="L287" s="43"/>
      <c r="M287" s="11">
        <v>509</v>
      </c>
      <c r="N287" s="19">
        <v>5</v>
      </c>
      <c r="O287" s="19">
        <v>20</v>
      </c>
      <c r="P287" s="19">
        <f t="shared" si="46"/>
        <v>15</v>
      </c>
      <c r="Q287" s="61">
        <v>0</v>
      </c>
      <c r="R287" s="35">
        <v>3</v>
      </c>
      <c r="S287" s="35">
        <v>26</v>
      </c>
      <c r="T287" s="35">
        <f t="shared" si="47"/>
        <v>23</v>
      </c>
      <c r="U287" s="61">
        <v>0</v>
      </c>
      <c r="V287" s="35">
        <v>5</v>
      </c>
      <c r="W287" s="35">
        <v>9</v>
      </c>
      <c r="X287" s="35">
        <f t="shared" si="48"/>
        <v>4</v>
      </c>
      <c r="Y287" s="61">
        <v>1</v>
      </c>
      <c r="Z287" s="35">
        <v>6</v>
      </c>
      <c r="AA287" s="35">
        <v>30</v>
      </c>
      <c r="AB287" s="35">
        <f t="shared" si="49"/>
        <v>24</v>
      </c>
      <c r="AC287" s="61">
        <v>0</v>
      </c>
      <c r="AD287" s="61">
        <v>2</v>
      </c>
      <c r="AE287" s="61">
        <f t="shared" si="50"/>
        <v>3</v>
      </c>
      <c r="AF287" s="44">
        <f t="shared" si="51"/>
        <v>1527</v>
      </c>
    </row>
    <row r="288" spans="1:42">
      <c r="A288" s="3">
        <v>291</v>
      </c>
      <c r="B288" s="29" t="s">
        <v>500</v>
      </c>
      <c r="C288" s="6" t="s">
        <v>343</v>
      </c>
      <c r="D288" s="9">
        <v>67205564</v>
      </c>
      <c r="E288" s="8" t="s">
        <v>79</v>
      </c>
      <c r="F288" s="9" t="s">
        <v>245</v>
      </c>
      <c r="G288" s="10" t="s">
        <v>344</v>
      </c>
      <c r="H288" s="8">
        <v>650</v>
      </c>
      <c r="I288" s="9" t="s">
        <v>45</v>
      </c>
      <c r="J288" s="9">
        <v>12</v>
      </c>
      <c r="K288" s="11">
        <v>42.416666666666664</v>
      </c>
      <c r="L288" s="43"/>
      <c r="M288" s="11">
        <v>509</v>
      </c>
      <c r="N288" s="19">
        <v>11</v>
      </c>
      <c r="O288" s="19">
        <v>12</v>
      </c>
      <c r="P288" s="19">
        <f t="shared" si="46"/>
        <v>1</v>
      </c>
      <c r="Q288" s="61">
        <v>1</v>
      </c>
      <c r="R288" s="35">
        <v>3</v>
      </c>
      <c r="S288" s="35">
        <v>4</v>
      </c>
      <c r="T288" s="35">
        <f t="shared" si="47"/>
        <v>1</v>
      </c>
      <c r="U288" s="61">
        <v>1</v>
      </c>
      <c r="V288" s="35">
        <v>5</v>
      </c>
      <c r="W288" s="35">
        <v>0</v>
      </c>
      <c r="X288" s="35">
        <f t="shared" si="48"/>
        <v>-5</v>
      </c>
      <c r="Y288" s="61">
        <v>1</v>
      </c>
      <c r="Z288" s="35">
        <v>7</v>
      </c>
      <c r="AA288" s="35">
        <v>0</v>
      </c>
      <c r="AB288" s="35">
        <f t="shared" si="49"/>
        <v>-7</v>
      </c>
      <c r="AC288" s="61">
        <v>1</v>
      </c>
      <c r="AD288" s="61">
        <v>2</v>
      </c>
      <c r="AE288" s="61">
        <f t="shared" si="50"/>
        <v>6</v>
      </c>
      <c r="AF288" s="44">
        <f t="shared" si="51"/>
        <v>3054</v>
      </c>
      <c r="AL288" s="1"/>
      <c r="AM288" s="1"/>
    </row>
    <row r="289" spans="1:42">
      <c r="A289" s="3">
        <v>292</v>
      </c>
      <c r="B289" s="29" t="s">
        <v>500</v>
      </c>
      <c r="C289" s="6" t="s">
        <v>406</v>
      </c>
      <c r="D289" s="9">
        <v>67205575</v>
      </c>
      <c r="E289" s="8" t="s">
        <v>79</v>
      </c>
      <c r="F289" s="9" t="s">
        <v>245</v>
      </c>
      <c r="G289" s="10" t="s">
        <v>407</v>
      </c>
      <c r="H289" s="8">
        <v>650</v>
      </c>
      <c r="I289" s="9" t="s">
        <v>45</v>
      </c>
      <c r="J289" s="9">
        <v>12</v>
      </c>
      <c r="K289" s="11">
        <v>42.416666666666664</v>
      </c>
      <c r="L289" s="43"/>
      <c r="M289" s="11">
        <v>509</v>
      </c>
      <c r="N289" s="19">
        <v>9</v>
      </c>
      <c r="O289" s="19">
        <v>16</v>
      </c>
      <c r="P289" s="19">
        <f t="shared" si="46"/>
        <v>7</v>
      </c>
      <c r="Q289" s="61">
        <v>0</v>
      </c>
      <c r="R289" s="35">
        <v>4</v>
      </c>
      <c r="S289" s="35">
        <v>19</v>
      </c>
      <c r="T289" s="35">
        <f t="shared" si="47"/>
        <v>15</v>
      </c>
      <c r="U289" s="61">
        <v>0</v>
      </c>
      <c r="V289" s="35">
        <v>4</v>
      </c>
      <c r="W289" s="35">
        <v>9</v>
      </c>
      <c r="X289" s="35">
        <f t="shared" si="48"/>
        <v>5</v>
      </c>
      <c r="Y289" s="61">
        <v>1</v>
      </c>
      <c r="Z289" s="35">
        <v>8</v>
      </c>
      <c r="AA289" s="35">
        <v>28</v>
      </c>
      <c r="AB289" s="35">
        <f t="shared" si="49"/>
        <v>20</v>
      </c>
      <c r="AC289" s="61">
        <v>0</v>
      </c>
      <c r="AD289" s="61">
        <v>2</v>
      </c>
      <c r="AE289" s="61">
        <f t="shared" si="50"/>
        <v>3</v>
      </c>
      <c r="AF289" s="44">
        <f t="shared" si="51"/>
        <v>1527</v>
      </c>
      <c r="AL289" s="1"/>
      <c r="AM289" s="1"/>
    </row>
    <row r="290" spans="1:42">
      <c r="A290" s="3">
        <v>293</v>
      </c>
      <c r="B290" s="29" t="s">
        <v>500</v>
      </c>
      <c r="C290" s="6" t="s">
        <v>410</v>
      </c>
      <c r="D290" s="9">
        <v>84160427</v>
      </c>
      <c r="E290" s="8" t="s">
        <v>79</v>
      </c>
      <c r="F290" s="9" t="s">
        <v>1</v>
      </c>
      <c r="G290" s="10" t="s">
        <v>411</v>
      </c>
      <c r="H290" s="8">
        <v>650</v>
      </c>
      <c r="I290" s="9" t="s">
        <v>45</v>
      </c>
      <c r="J290" s="9">
        <v>12</v>
      </c>
      <c r="K290" s="11">
        <v>42.416666666666664</v>
      </c>
      <c r="L290" s="43"/>
      <c r="M290" s="11">
        <v>509</v>
      </c>
      <c r="N290" s="19">
        <v>11</v>
      </c>
      <c r="O290" s="19">
        <v>38</v>
      </c>
      <c r="P290" s="19">
        <f t="shared" si="46"/>
        <v>27</v>
      </c>
      <c r="Q290" s="61">
        <v>0</v>
      </c>
      <c r="R290" s="35">
        <v>11</v>
      </c>
      <c r="S290" s="35">
        <v>19</v>
      </c>
      <c r="T290" s="35">
        <f t="shared" si="47"/>
        <v>8</v>
      </c>
      <c r="U290" s="61">
        <v>0</v>
      </c>
      <c r="V290" s="35">
        <v>5</v>
      </c>
      <c r="W290" s="35">
        <v>16</v>
      </c>
      <c r="X290" s="35">
        <f t="shared" si="48"/>
        <v>11</v>
      </c>
      <c r="Y290" s="61">
        <v>0</v>
      </c>
      <c r="Z290" s="35">
        <v>9</v>
      </c>
      <c r="AA290" s="35">
        <v>27</v>
      </c>
      <c r="AB290" s="35">
        <f t="shared" si="49"/>
        <v>18</v>
      </c>
      <c r="AC290" s="61">
        <v>0</v>
      </c>
      <c r="AD290" s="61">
        <v>2</v>
      </c>
      <c r="AE290" s="61">
        <f t="shared" si="50"/>
        <v>2</v>
      </c>
      <c r="AF290" s="44">
        <f t="shared" si="51"/>
        <v>1018</v>
      </c>
    </row>
    <row r="291" spans="1:42">
      <c r="A291" s="3">
        <v>294</v>
      </c>
      <c r="B291" s="29" t="s">
        <v>500</v>
      </c>
      <c r="C291" s="6" t="s">
        <v>412</v>
      </c>
      <c r="D291" s="9">
        <v>84158998</v>
      </c>
      <c r="E291" s="8" t="s">
        <v>79</v>
      </c>
      <c r="F291" s="9" t="s">
        <v>1</v>
      </c>
      <c r="G291" s="10" t="s">
        <v>413</v>
      </c>
      <c r="H291" s="8">
        <v>650</v>
      </c>
      <c r="I291" s="9" t="s">
        <v>45</v>
      </c>
      <c r="J291" s="9">
        <v>12</v>
      </c>
      <c r="K291" s="11">
        <v>42.416666666666664</v>
      </c>
      <c r="L291" s="43"/>
      <c r="M291" s="11">
        <v>509</v>
      </c>
      <c r="N291" s="19">
        <v>2</v>
      </c>
      <c r="O291" s="19">
        <v>18</v>
      </c>
      <c r="P291" s="19">
        <f t="shared" si="46"/>
        <v>16</v>
      </c>
      <c r="Q291" s="61">
        <v>0</v>
      </c>
      <c r="R291" s="35">
        <v>6</v>
      </c>
      <c r="S291" s="35">
        <v>24</v>
      </c>
      <c r="T291" s="35">
        <f t="shared" si="47"/>
        <v>18</v>
      </c>
      <c r="U291" s="61">
        <v>0</v>
      </c>
      <c r="V291" s="35">
        <v>5</v>
      </c>
      <c r="W291" s="35">
        <v>22</v>
      </c>
      <c r="X291" s="35">
        <f t="shared" si="48"/>
        <v>17</v>
      </c>
      <c r="Y291" s="61">
        <v>0</v>
      </c>
      <c r="Z291" s="35">
        <v>8</v>
      </c>
      <c r="AA291" s="35">
        <v>42</v>
      </c>
      <c r="AB291" s="35">
        <f t="shared" si="49"/>
        <v>34</v>
      </c>
      <c r="AC291" s="61">
        <v>0</v>
      </c>
      <c r="AD291" s="61">
        <v>2</v>
      </c>
      <c r="AE291" s="61">
        <f t="shared" si="50"/>
        <v>2</v>
      </c>
      <c r="AF291" s="44">
        <f t="shared" si="51"/>
        <v>1018</v>
      </c>
      <c r="AL291" s="4"/>
      <c r="AM291" s="4"/>
    </row>
    <row r="292" spans="1:42">
      <c r="A292" s="3">
        <v>295</v>
      </c>
      <c r="B292" s="29" t="s">
        <v>500</v>
      </c>
      <c r="C292" s="6" t="s">
        <v>414</v>
      </c>
      <c r="D292" s="9">
        <v>84159091</v>
      </c>
      <c r="E292" s="8" t="s">
        <v>79</v>
      </c>
      <c r="F292" s="9" t="s">
        <v>1</v>
      </c>
      <c r="G292" s="10" t="s">
        <v>415</v>
      </c>
      <c r="H292" s="8">
        <v>650</v>
      </c>
      <c r="I292" s="9" t="s">
        <v>45</v>
      </c>
      <c r="J292" s="9">
        <v>12</v>
      </c>
      <c r="K292" s="11">
        <v>42.416666666666664</v>
      </c>
      <c r="L292" s="43"/>
      <c r="M292" s="11">
        <v>509</v>
      </c>
      <c r="N292" s="19">
        <v>8</v>
      </c>
      <c r="O292" s="19">
        <v>18</v>
      </c>
      <c r="P292" s="19">
        <f t="shared" si="46"/>
        <v>10</v>
      </c>
      <c r="Q292" s="61">
        <v>0</v>
      </c>
      <c r="R292" s="35">
        <v>3</v>
      </c>
      <c r="S292" s="35">
        <v>28</v>
      </c>
      <c r="T292" s="35">
        <f t="shared" si="47"/>
        <v>25</v>
      </c>
      <c r="U292" s="61">
        <v>0</v>
      </c>
      <c r="V292" s="35">
        <v>2</v>
      </c>
      <c r="W292" s="35">
        <v>15</v>
      </c>
      <c r="X292" s="35">
        <f t="shared" si="48"/>
        <v>13</v>
      </c>
      <c r="Y292" s="61">
        <v>0</v>
      </c>
      <c r="Z292" s="35">
        <v>16</v>
      </c>
      <c r="AA292" s="35">
        <v>24</v>
      </c>
      <c r="AB292" s="35">
        <f t="shared" si="49"/>
        <v>8</v>
      </c>
      <c r="AC292" s="61">
        <v>1</v>
      </c>
      <c r="AD292" s="61">
        <v>2</v>
      </c>
      <c r="AE292" s="61">
        <f t="shared" si="50"/>
        <v>3</v>
      </c>
      <c r="AF292" s="44">
        <f t="shared" si="51"/>
        <v>1527</v>
      </c>
      <c r="AL292" s="1"/>
      <c r="AM292" s="1"/>
    </row>
    <row r="293" spans="1:42">
      <c r="A293" s="3">
        <v>296</v>
      </c>
      <c r="B293" s="29" t="s">
        <v>516</v>
      </c>
      <c r="C293" s="6" t="s">
        <v>96</v>
      </c>
      <c r="D293" s="9">
        <v>84159313</v>
      </c>
      <c r="E293" s="8" t="s">
        <v>79</v>
      </c>
      <c r="F293" s="9" t="s">
        <v>1</v>
      </c>
      <c r="G293" s="10" t="s">
        <v>97</v>
      </c>
      <c r="H293" s="8">
        <v>135</v>
      </c>
      <c r="I293" s="9" t="s">
        <v>45</v>
      </c>
      <c r="J293" s="9">
        <v>12</v>
      </c>
      <c r="K293" s="11">
        <v>14.583333333333334</v>
      </c>
      <c r="L293" s="43"/>
      <c r="M293" s="11">
        <v>175</v>
      </c>
      <c r="N293" s="19">
        <v>7</v>
      </c>
      <c r="O293" s="19">
        <v>22</v>
      </c>
      <c r="P293" s="19">
        <f t="shared" si="46"/>
        <v>15</v>
      </c>
      <c r="Q293" s="61">
        <v>0</v>
      </c>
      <c r="R293" s="35">
        <v>4</v>
      </c>
      <c r="S293" s="35">
        <v>8</v>
      </c>
      <c r="T293" s="35">
        <f t="shared" si="47"/>
        <v>4</v>
      </c>
      <c r="U293" s="61">
        <v>1</v>
      </c>
      <c r="V293" s="35">
        <v>19</v>
      </c>
      <c r="W293" s="35">
        <v>16</v>
      </c>
      <c r="X293" s="35">
        <f t="shared" si="48"/>
        <v>-3</v>
      </c>
      <c r="Y293" s="61">
        <v>1</v>
      </c>
      <c r="Z293" s="35">
        <v>25</v>
      </c>
      <c r="AA293" s="35">
        <v>61</v>
      </c>
      <c r="AB293" s="35">
        <f t="shared" si="49"/>
        <v>36</v>
      </c>
      <c r="AC293" s="61">
        <v>0</v>
      </c>
      <c r="AD293" s="61">
        <v>2</v>
      </c>
      <c r="AE293" s="61">
        <f t="shared" si="50"/>
        <v>4</v>
      </c>
      <c r="AF293" s="44">
        <f t="shared" si="51"/>
        <v>700</v>
      </c>
    </row>
    <row r="294" spans="1:42">
      <c r="A294" s="3">
        <v>297</v>
      </c>
      <c r="B294" s="29" t="s">
        <v>516</v>
      </c>
      <c r="C294" s="6" t="s">
        <v>98</v>
      </c>
      <c r="D294" s="9">
        <v>84159316</v>
      </c>
      <c r="E294" s="8" t="s">
        <v>79</v>
      </c>
      <c r="F294" s="9" t="s">
        <v>1</v>
      </c>
      <c r="G294" s="10" t="s">
        <v>99</v>
      </c>
      <c r="H294" s="8">
        <v>135</v>
      </c>
      <c r="I294" s="9" t="s">
        <v>45</v>
      </c>
      <c r="J294" s="9">
        <v>12</v>
      </c>
      <c r="K294" s="11">
        <v>14.583333333333334</v>
      </c>
      <c r="L294" s="43"/>
      <c r="M294" s="11">
        <v>175</v>
      </c>
      <c r="N294" s="19">
        <v>7</v>
      </c>
      <c r="O294" s="19">
        <v>19</v>
      </c>
      <c r="P294" s="19">
        <f t="shared" si="46"/>
        <v>12</v>
      </c>
      <c r="Q294" s="61">
        <v>0</v>
      </c>
      <c r="R294" s="35">
        <v>38</v>
      </c>
      <c r="S294" s="35">
        <v>20</v>
      </c>
      <c r="T294" s="35">
        <f t="shared" si="47"/>
        <v>-18</v>
      </c>
      <c r="U294" s="61">
        <v>2</v>
      </c>
      <c r="V294" s="35">
        <v>8</v>
      </c>
      <c r="W294" s="35">
        <v>28</v>
      </c>
      <c r="X294" s="35">
        <f t="shared" si="48"/>
        <v>20</v>
      </c>
      <c r="Y294" s="61">
        <v>0</v>
      </c>
      <c r="Z294" s="35">
        <v>24</v>
      </c>
      <c r="AA294" s="35">
        <v>38</v>
      </c>
      <c r="AB294" s="35">
        <f t="shared" si="49"/>
        <v>14</v>
      </c>
      <c r="AC294" s="61">
        <v>0</v>
      </c>
      <c r="AD294" s="61">
        <v>2</v>
      </c>
      <c r="AE294" s="61">
        <f t="shared" si="50"/>
        <v>4</v>
      </c>
      <c r="AF294" s="44">
        <f t="shared" si="51"/>
        <v>700</v>
      </c>
    </row>
    <row r="295" spans="1:42">
      <c r="A295" s="3">
        <v>298</v>
      </c>
      <c r="B295" s="29" t="s">
        <v>516</v>
      </c>
      <c r="C295" s="6" t="s">
        <v>100</v>
      </c>
      <c r="D295" s="9">
        <v>84166102</v>
      </c>
      <c r="E295" s="8" t="s">
        <v>79</v>
      </c>
      <c r="F295" s="9" t="s">
        <v>1</v>
      </c>
      <c r="G295" s="10" t="s">
        <v>101</v>
      </c>
      <c r="H295" s="8">
        <v>135</v>
      </c>
      <c r="I295" s="9" t="s">
        <v>45</v>
      </c>
      <c r="J295" s="9">
        <v>12</v>
      </c>
      <c r="K295" s="11">
        <v>14.583333333333334</v>
      </c>
      <c r="L295" s="43"/>
      <c r="M295" s="11">
        <v>175</v>
      </c>
      <c r="N295" s="19">
        <v>9</v>
      </c>
      <c r="O295" s="19">
        <v>23</v>
      </c>
      <c r="P295" s="19">
        <f t="shared" si="46"/>
        <v>14</v>
      </c>
      <c r="Q295" s="61">
        <v>0</v>
      </c>
      <c r="R295" s="35">
        <v>1</v>
      </c>
      <c r="S295" s="35">
        <v>11</v>
      </c>
      <c r="T295" s="35">
        <f t="shared" si="47"/>
        <v>10</v>
      </c>
      <c r="U295" s="61">
        <v>0</v>
      </c>
      <c r="V295" s="35">
        <v>13</v>
      </c>
      <c r="W295" s="35">
        <v>9</v>
      </c>
      <c r="X295" s="35">
        <f t="shared" si="48"/>
        <v>-4</v>
      </c>
      <c r="Y295" s="61">
        <v>1</v>
      </c>
      <c r="Z295" s="35">
        <v>14</v>
      </c>
      <c r="AA295" s="35">
        <v>39</v>
      </c>
      <c r="AB295" s="35">
        <f t="shared" si="49"/>
        <v>25</v>
      </c>
      <c r="AC295" s="61">
        <v>0</v>
      </c>
      <c r="AD295" s="61">
        <v>2</v>
      </c>
      <c r="AE295" s="61">
        <f t="shared" si="50"/>
        <v>3</v>
      </c>
      <c r="AF295" s="44">
        <f t="shared" si="51"/>
        <v>525</v>
      </c>
    </row>
    <row r="296" spans="1:42">
      <c r="A296" s="3">
        <v>299</v>
      </c>
      <c r="B296" s="29" t="s">
        <v>516</v>
      </c>
      <c r="C296" s="6" t="s">
        <v>95</v>
      </c>
      <c r="D296" s="9">
        <v>84160488</v>
      </c>
      <c r="E296" s="8" t="s">
        <v>79</v>
      </c>
      <c r="F296" s="9" t="s">
        <v>1</v>
      </c>
      <c r="G296" s="7" t="s">
        <v>455</v>
      </c>
      <c r="H296" s="8">
        <v>135</v>
      </c>
      <c r="I296" s="9" t="s">
        <v>45</v>
      </c>
      <c r="J296" s="9">
        <v>12</v>
      </c>
      <c r="K296" s="11">
        <v>14.583333333333334</v>
      </c>
      <c r="L296" s="43"/>
      <c r="M296" s="11">
        <v>175</v>
      </c>
      <c r="N296" s="19">
        <v>6</v>
      </c>
      <c r="O296" s="19">
        <v>33</v>
      </c>
      <c r="P296" s="19">
        <f t="shared" si="46"/>
        <v>27</v>
      </c>
      <c r="Q296" s="61">
        <v>0</v>
      </c>
      <c r="R296" s="35">
        <v>21</v>
      </c>
      <c r="S296" s="35">
        <v>31</v>
      </c>
      <c r="T296" s="35">
        <f t="shared" si="47"/>
        <v>10</v>
      </c>
      <c r="U296" s="61">
        <v>0</v>
      </c>
      <c r="V296" s="35">
        <v>4</v>
      </c>
      <c r="W296" s="35">
        <v>20</v>
      </c>
      <c r="X296" s="35">
        <f t="shared" si="48"/>
        <v>16</v>
      </c>
      <c r="Y296" s="61">
        <v>0</v>
      </c>
      <c r="Z296" s="35">
        <v>20</v>
      </c>
      <c r="AA296" s="35">
        <v>22</v>
      </c>
      <c r="AB296" s="35">
        <f t="shared" si="49"/>
        <v>2</v>
      </c>
      <c r="AC296" s="61">
        <v>1</v>
      </c>
      <c r="AD296" s="61">
        <v>2</v>
      </c>
      <c r="AE296" s="61">
        <f t="shared" si="50"/>
        <v>3</v>
      </c>
      <c r="AF296" s="44">
        <f t="shared" si="51"/>
        <v>525</v>
      </c>
      <c r="AG296" s="4"/>
      <c r="AH296" s="4"/>
      <c r="AI296" s="4"/>
      <c r="AJ296" s="4"/>
    </row>
    <row r="297" spans="1:42">
      <c r="A297" s="3">
        <v>300</v>
      </c>
      <c r="B297" s="29" t="s">
        <v>516</v>
      </c>
      <c r="C297" s="6" t="s">
        <v>408</v>
      </c>
      <c r="D297" s="9">
        <v>67208281</v>
      </c>
      <c r="E297" s="8" t="s">
        <v>79</v>
      </c>
      <c r="F297" s="9" t="s">
        <v>245</v>
      </c>
      <c r="G297" s="10" t="s">
        <v>409</v>
      </c>
      <c r="H297" s="8">
        <v>300</v>
      </c>
      <c r="I297" s="9" t="s">
        <v>45</v>
      </c>
      <c r="J297" s="9">
        <v>12</v>
      </c>
      <c r="K297" s="11">
        <v>30.583333333333332</v>
      </c>
      <c r="L297" s="43"/>
      <c r="M297" s="11">
        <v>367</v>
      </c>
      <c r="N297" s="19">
        <v>8</v>
      </c>
      <c r="O297" s="19">
        <v>25</v>
      </c>
      <c r="P297" s="19">
        <f t="shared" si="46"/>
        <v>17</v>
      </c>
      <c r="Q297" s="61">
        <v>0</v>
      </c>
      <c r="R297" s="35">
        <v>4</v>
      </c>
      <c r="S297" s="35">
        <v>20</v>
      </c>
      <c r="T297" s="35">
        <f t="shared" si="47"/>
        <v>16</v>
      </c>
      <c r="U297" s="61">
        <v>0</v>
      </c>
      <c r="V297" s="35"/>
      <c r="W297" s="35"/>
      <c r="X297" s="35">
        <f t="shared" si="48"/>
        <v>0</v>
      </c>
      <c r="Y297" s="61">
        <f>X297/J297</f>
        <v>0</v>
      </c>
      <c r="Z297" s="35">
        <v>3</v>
      </c>
      <c r="AA297" s="35">
        <v>33</v>
      </c>
      <c r="AB297" s="35">
        <f t="shared" si="49"/>
        <v>30</v>
      </c>
      <c r="AC297" s="61">
        <v>0</v>
      </c>
      <c r="AD297" s="61">
        <v>2</v>
      </c>
      <c r="AE297" s="61">
        <f t="shared" si="50"/>
        <v>2</v>
      </c>
      <c r="AF297" s="44">
        <f t="shared" si="51"/>
        <v>734</v>
      </c>
      <c r="AN297" s="1"/>
      <c r="AO297" s="1"/>
      <c r="AP297" s="1"/>
    </row>
    <row r="298" spans="1:42">
      <c r="A298" s="3">
        <v>301</v>
      </c>
      <c r="B298" s="29" t="s">
        <v>516</v>
      </c>
      <c r="C298" s="6">
        <v>7506306215214</v>
      </c>
      <c r="D298" s="9">
        <v>67730181</v>
      </c>
      <c r="E298" s="8" t="s">
        <v>79</v>
      </c>
      <c r="F298" s="9" t="s">
        <v>36</v>
      </c>
      <c r="G298" s="7" t="s">
        <v>463</v>
      </c>
      <c r="H298" s="8">
        <v>300</v>
      </c>
      <c r="I298" s="9" t="s">
        <v>45</v>
      </c>
      <c r="J298" s="9">
        <v>12</v>
      </c>
      <c r="K298" s="11">
        <v>30.583333333333332</v>
      </c>
      <c r="L298" s="43"/>
      <c r="M298" s="11">
        <v>367</v>
      </c>
      <c r="N298" s="19">
        <v>15</v>
      </c>
      <c r="O298" s="19">
        <v>18</v>
      </c>
      <c r="P298" s="19">
        <f t="shared" si="46"/>
        <v>3</v>
      </c>
      <c r="Q298" s="61">
        <v>1</v>
      </c>
      <c r="R298" s="35">
        <v>2</v>
      </c>
      <c r="S298" s="35">
        <v>22</v>
      </c>
      <c r="T298" s="35">
        <f t="shared" si="47"/>
        <v>20</v>
      </c>
      <c r="U298" s="61">
        <v>0</v>
      </c>
      <c r="V298" s="35"/>
      <c r="W298" s="35"/>
      <c r="X298" s="35">
        <f t="shared" si="48"/>
        <v>0</v>
      </c>
      <c r="Y298" s="61">
        <f>X298/J298</f>
        <v>0</v>
      </c>
      <c r="Z298" s="35">
        <v>11</v>
      </c>
      <c r="AA298" s="35">
        <v>30</v>
      </c>
      <c r="AB298" s="35">
        <f t="shared" si="49"/>
        <v>19</v>
      </c>
      <c r="AC298" s="61">
        <v>0</v>
      </c>
      <c r="AD298" s="61">
        <v>2</v>
      </c>
      <c r="AE298" s="61">
        <f t="shared" si="50"/>
        <v>3</v>
      </c>
      <c r="AF298" s="44">
        <f t="shared" si="51"/>
        <v>1101</v>
      </c>
    </row>
    <row r="299" spans="1:42">
      <c r="A299" s="3">
        <v>302</v>
      </c>
      <c r="B299" s="29" t="s">
        <v>516</v>
      </c>
      <c r="C299" s="6">
        <v>7506306216730</v>
      </c>
      <c r="D299" s="9">
        <v>67825161</v>
      </c>
      <c r="E299" s="8" t="s">
        <v>79</v>
      </c>
      <c r="F299" s="9" t="s">
        <v>36</v>
      </c>
      <c r="G299" s="7" t="s">
        <v>471</v>
      </c>
      <c r="H299" s="8">
        <v>300</v>
      </c>
      <c r="I299" s="9" t="s">
        <v>45</v>
      </c>
      <c r="J299" s="9">
        <v>12</v>
      </c>
      <c r="K299" s="11">
        <v>30.583333333333332</v>
      </c>
      <c r="L299" s="43"/>
      <c r="M299" s="11">
        <v>367</v>
      </c>
      <c r="N299" s="19">
        <v>11</v>
      </c>
      <c r="O299" s="19">
        <v>23</v>
      </c>
      <c r="P299" s="19">
        <f t="shared" si="46"/>
        <v>12</v>
      </c>
      <c r="Q299" s="61">
        <v>0</v>
      </c>
      <c r="R299" s="35">
        <v>4</v>
      </c>
      <c r="S299" s="35">
        <v>21</v>
      </c>
      <c r="T299" s="35">
        <f t="shared" si="47"/>
        <v>17</v>
      </c>
      <c r="U299" s="61">
        <v>0</v>
      </c>
      <c r="V299" s="35"/>
      <c r="W299" s="35"/>
      <c r="X299" s="35">
        <f t="shared" si="48"/>
        <v>0</v>
      </c>
      <c r="Y299" s="61">
        <f>X299/J299</f>
        <v>0</v>
      </c>
      <c r="Z299" s="35">
        <v>5</v>
      </c>
      <c r="AA299" s="35">
        <v>34</v>
      </c>
      <c r="AB299" s="35">
        <f t="shared" si="49"/>
        <v>29</v>
      </c>
      <c r="AC299" s="61">
        <v>0</v>
      </c>
      <c r="AD299" s="61">
        <v>2</v>
      </c>
      <c r="AE299" s="61">
        <f t="shared" si="50"/>
        <v>2</v>
      </c>
      <c r="AF299" s="44">
        <f t="shared" si="51"/>
        <v>734</v>
      </c>
      <c r="AN299" s="4"/>
      <c r="AO299" s="4"/>
      <c r="AP299" s="1"/>
    </row>
    <row r="300" spans="1:42">
      <c r="A300" s="3">
        <v>304</v>
      </c>
      <c r="B300" s="29" t="s">
        <v>516</v>
      </c>
      <c r="C300" s="6" t="s">
        <v>85</v>
      </c>
      <c r="D300" s="9">
        <v>84163404</v>
      </c>
      <c r="E300" s="8" t="s">
        <v>79</v>
      </c>
      <c r="F300" s="9" t="s">
        <v>1</v>
      </c>
      <c r="G300" s="10" t="s">
        <v>86</v>
      </c>
      <c r="H300" s="8">
        <v>300</v>
      </c>
      <c r="I300" s="9" t="s">
        <v>45</v>
      </c>
      <c r="J300" s="9">
        <v>12</v>
      </c>
      <c r="K300" s="11">
        <v>30.583333333333332</v>
      </c>
      <c r="L300" s="43"/>
      <c r="M300" s="11">
        <v>367</v>
      </c>
      <c r="N300" s="19">
        <v>9</v>
      </c>
      <c r="O300" s="19">
        <v>36</v>
      </c>
      <c r="P300" s="19">
        <f t="shared" si="46"/>
        <v>27</v>
      </c>
      <c r="Q300" s="61">
        <v>0</v>
      </c>
      <c r="R300" s="35">
        <v>3</v>
      </c>
      <c r="S300" s="35">
        <v>33</v>
      </c>
      <c r="T300" s="35">
        <f t="shared" si="47"/>
        <v>30</v>
      </c>
      <c r="U300" s="61">
        <v>0</v>
      </c>
      <c r="V300" s="35">
        <v>5</v>
      </c>
      <c r="W300" s="35">
        <v>14</v>
      </c>
      <c r="X300" s="35">
        <f t="shared" si="48"/>
        <v>9</v>
      </c>
      <c r="Y300" s="61">
        <v>0</v>
      </c>
      <c r="Z300" s="35">
        <v>9</v>
      </c>
      <c r="AA300" s="35">
        <v>58</v>
      </c>
      <c r="AB300" s="35">
        <f t="shared" si="49"/>
        <v>49</v>
      </c>
      <c r="AC300" s="61">
        <v>0</v>
      </c>
      <c r="AD300" s="61">
        <v>2</v>
      </c>
      <c r="AE300" s="61">
        <f t="shared" si="50"/>
        <v>2</v>
      </c>
      <c r="AF300" s="44">
        <f t="shared" si="51"/>
        <v>734</v>
      </c>
      <c r="AN300" s="1"/>
      <c r="AO300" s="1"/>
      <c r="AP300" s="4"/>
    </row>
    <row r="301" spans="1:42">
      <c r="A301" s="3">
        <v>306</v>
      </c>
      <c r="B301" s="29" t="s">
        <v>516</v>
      </c>
      <c r="C301" s="6" t="s">
        <v>87</v>
      </c>
      <c r="D301" s="9">
        <v>84159175</v>
      </c>
      <c r="E301" s="8" t="s">
        <v>79</v>
      </c>
      <c r="F301" s="9" t="s">
        <v>1</v>
      </c>
      <c r="G301" s="10" t="s">
        <v>88</v>
      </c>
      <c r="H301" s="8">
        <v>300</v>
      </c>
      <c r="I301" s="9" t="s">
        <v>45</v>
      </c>
      <c r="J301" s="9">
        <v>12</v>
      </c>
      <c r="K301" s="11">
        <v>30.583333333333332</v>
      </c>
      <c r="L301" s="43"/>
      <c r="M301" s="11">
        <v>367</v>
      </c>
      <c r="N301" s="19">
        <v>10</v>
      </c>
      <c r="O301" s="19">
        <v>34</v>
      </c>
      <c r="P301" s="19">
        <f t="shared" si="46"/>
        <v>24</v>
      </c>
      <c r="Q301" s="61">
        <v>0</v>
      </c>
      <c r="R301" s="35">
        <v>7</v>
      </c>
      <c r="S301" s="35">
        <v>28</v>
      </c>
      <c r="T301" s="35">
        <f t="shared" si="47"/>
        <v>21</v>
      </c>
      <c r="U301" s="61">
        <v>0</v>
      </c>
      <c r="V301" s="35">
        <v>6</v>
      </c>
      <c r="W301" s="35">
        <v>4</v>
      </c>
      <c r="X301" s="35">
        <f t="shared" si="48"/>
        <v>-2</v>
      </c>
      <c r="Y301" s="61">
        <v>1</v>
      </c>
      <c r="Z301" s="35">
        <v>4</v>
      </c>
      <c r="AA301" s="35">
        <v>30</v>
      </c>
      <c r="AB301" s="35">
        <f t="shared" si="49"/>
        <v>26</v>
      </c>
      <c r="AC301" s="61">
        <v>0</v>
      </c>
      <c r="AD301" s="61">
        <v>2</v>
      </c>
      <c r="AE301" s="61">
        <f t="shared" si="50"/>
        <v>3</v>
      </c>
      <c r="AF301" s="44">
        <f t="shared" si="51"/>
        <v>1101</v>
      </c>
    </row>
    <row r="302" spans="1:42">
      <c r="A302" s="3">
        <v>307</v>
      </c>
      <c r="B302" s="29" t="s">
        <v>516</v>
      </c>
      <c r="C302" s="6" t="s">
        <v>89</v>
      </c>
      <c r="D302" s="9">
        <v>84159176</v>
      </c>
      <c r="E302" s="8" t="s">
        <v>79</v>
      </c>
      <c r="F302" s="9" t="s">
        <v>1</v>
      </c>
      <c r="G302" s="10" t="s">
        <v>90</v>
      </c>
      <c r="H302" s="8">
        <v>300</v>
      </c>
      <c r="I302" s="9" t="s">
        <v>45</v>
      </c>
      <c r="J302" s="9">
        <v>12</v>
      </c>
      <c r="K302" s="11">
        <v>30.583333333333332</v>
      </c>
      <c r="L302" s="43"/>
      <c r="M302" s="11">
        <v>367</v>
      </c>
      <c r="N302" s="19">
        <v>10</v>
      </c>
      <c r="O302" s="19">
        <v>23</v>
      </c>
      <c r="P302" s="19">
        <f t="shared" si="46"/>
        <v>13</v>
      </c>
      <c r="Q302" s="61">
        <v>0</v>
      </c>
      <c r="R302" s="35">
        <v>5</v>
      </c>
      <c r="S302" s="35">
        <v>32</v>
      </c>
      <c r="T302" s="35">
        <f t="shared" si="47"/>
        <v>27</v>
      </c>
      <c r="U302" s="61">
        <v>0</v>
      </c>
      <c r="V302" s="35">
        <v>5</v>
      </c>
      <c r="W302" s="35">
        <v>13</v>
      </c>
      <c r="X302" s="35">
        <f t="shared" si="48"/>
        <v>8</v>
      </c>
      <c r="Y302" s="61">
        <v>0</v>
      </c>
      <c r="Z302" s="35">
        <v>6</v>
      </c>
      <c r="AA302" s="35">
        <v>40</v>
      </c>
      <c r="AB302" s="35">
        <f t="shared" si="49"/>
        <v>34</v>
      </c>
      <c r="AC302" s="61">
        <v>0</v>
      </c>
      <c r="AD302" s="61">
        <v>2</v>
      </c>
      <c r="AE302" s="61">
        <f t="shared" si="50"/>
        <v>2</v>
      </c>
      <c r="AF302" s="44">
        <f t="shared" si="51"/>
        <v>734</v>
      </c>
    </row>
    <row r="303" spans="1:42" s="1" customFormat="1">
      <c r="A303" s="3">
        <v>308</v>
      </c>
      <c r="B303" s="29" t="s">
        <v>516</v>
      </c>
      <c r="C303" s="6" t="s">
        <v>91</v>
      </c>
      <c r="D303" s="9">
        <v>84159053</v>
      </c>
      <c r="E303" s="8" t="s">
        <v>79</v>
      </c>
      <c r="F303" s="9" t="s">
        <v>1</v>
      </c>
      <c r="G303" s="10" t="s">
        <v>92</v>
      </c>
      <c r="H303" s="8">
        <v>300</v>
      </c>
      <c r="I303" s="9" t="s">
        <v>45</v>
      </c>
      <c r="J303" s="9">
        <v>12</v>
      </c>
      <c r="K303" s="11">
        <v>30.583333333333332</v>
      </c>
      <c r="L303" s="43"/>
      <c r="M303" s="11">
        <v>367</v>
      </c>
      <c r="N303" s="19">
        <v>19</v>
      </c>
      <c r="O303" s="19">
        <v>6</v>
      </c>
      <c r="P303" s="19">
        <f t="shared" si="46"/>
        <v>-13</v>
      </c>
      <c r="Q303" s="61">
        <v>1</v>
      </c>
      <c r="R303" s="35">
        <v>9</v>
      </c>
      <c r="S303" s="35">
        <v>25</v>
      </c>
      <c r="T303" s="35">
        <f t="shared" si="47"/>
        <v>16</v>
      </c>
      <c r="U303" s="61">
        <v>0</v>
      </c>
      <c r="V303" s="35">
        <v>9</v>
      </c>
      <c r="W303" s="35">
        <v>13</v>
      </c>
      <c r="X303" s="35">
        <f t="shared" si="48"/>
        <v>4</v>
      </c>
      <c r="Y303" s="61">
        <v>1</v>
      </c>
      <c r="Z303" s="35">
        <v>15</v>
      </c>
      <c r="AA303" s="35">
        <v>27</v>
      </c>
      <c r="AB303" s="35">
        <f t="shared" si="49"/>
        <v>12</v>
      </c>
      <c r="AC303" s="61">
        <v>1</v>
      </c>
      <c r="AD303" s="61">
        <v>2</v>
      </c>
      <c r="AE303" s="61">
        <f t="shared" si="50"/>
        <v>5</v>
      </c>
      <c r="AF303" s="44">
        <f t="shared" si="51"/>
        <v>1835</v>
      </c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</row>
    <row r="304" spans="1:42" s="1" customFormat="1">
      <c r="A304" s="3">
        <v>309</v>
      </c>
      <c r="B304" s="29" t="s">
        <v>516</v>
      </c>
      <c r="C304" s="6" t="s">
        <v>93</v>
      </c>
      <c r="D304" s="9">
        <v>84160484</v>
      </c>
      <c r="E304" s="8" t="s">
        <v>79</v>
      </c>
      <c r="F304" s="9" t="s">
        <v>1</v>
      </c>
      <c r="G304" s="10" t="s">
        <v>94</v>
      </c>
      <c r="H304" s="8">
        <v>300</v>
      </c>
      <c r="I304" s="9" t="s">
        <v>45</v>
      </c>
      <c r="J304" s="9">
        <v>12</v>
      </c>
      <c r="K304" s="11">
        <v>30.583333333333332</v>
      </c>
      <c r="L304" s="43"/>
      <c r="M304" s="11">
        <f>J304*K304</f>
        <v>367</v>
      </c>
      <c r="N304" s="19">
        <v>33</v>
      </c>
      <c r="O304" s="19">
        <v>4</v>
      </c>
      <c r="P304" s="19">
        <f t="shared" si="46"/>
        <v>-29</v>
      </c>
      <c r="Q304" s="61">
        <v>3</v>
      </c>
      <c r="R304" s="35">
        <v>16</v>
      </c>
      <c r="S304" s="35">
        <v>31</v>
      </c>
      <c r="T304" s="35">
        <f t="shared" si="47"/>
        <v>15</v>
      </c>
      <c r="U304" s="61">
        <v>0</v>
      </c>
      <c r="V304" s="35">
        <v>15</v>
      </c>
      <c r="W304" s="35">
        <v>9</v>
      </c>
      <c r="X304" s="35">
        <f t="shared" si="48"/>
        <v>-6</v>
      </c>
      <c r="Y304" s="61">
        <v>1</v>
      </c>
      <c r="Z304" s="35">
        <v>16</v>
      </c>
      <c r="AA304" s="35">
        <v>21</v>
      </c>
      <c r="AB304" s="35">
        <f t="shared" si="49"/>
        <v>5</v>
      </c>
      <c r="AC304" s="61">
        <v>1</v>
      </c>
      <c r="AD304" s="61">
        <v>2</v>
      </c>
      <c r="AE304" s="61">
        <f t="shared" si="50"/>
        <v>7</v>
      </c>
      <c r="AF304" s="44">
        <f t="shared" si="51"/>
        <v>2569</v>
      </c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</row>
    <row r="305" spans="1:42" s="1" customFormat="1">
      <c r="A305" s="3">
        <v>310</v>
      </c>
      <c r="B305" s="29" t="s">
        <v>516</v>
      </c>
      <c r="C305" s="6" t="s">
        <v>253</v>
      </c>
      <c r="D305" s="9">
        <v>67208282</v>
      </c>
      <c r="E305" s="8" t="s">
        <v>79</v>
      </c>
      <c r="F305" s="9" t="s">
        <v>245</v>
      </c>
      <c r="G305" s="10" t="s">
        <v>254</v>
      </c>
      <c r="H305" s="8">
        <v>300</v>
      </c>
      <c r="I305" s="9" t="s">
        <v>45</v>
      </c>
      <c r="J305" s="9">
        <v>12</v>
      </c>
      <c r="K305" s="11">
        <v>30.583333333333332</v>
      </c>
      <c r="L305" s="43"/>
      <c r="M305" s="11">
        <f>J305*K305</f>
        <v>367</v>
      </c>
      <c r="N305" s="19">
        <v>10</v>
      </c>
      <c r="O305" s="19">
        <v>22</v>
      </c>
      <c r="P305" s="19">
        <f t="shared" si="46"/>
        <v>12</v>
      </c>
      <c r="Q305" s="63">
        <v>1</v>
      </c>
      <c r="R305" s="35">
        <v>5</v>
      </c>
      <c r="S305" s="35">
        <v>13</v>
      </c>
      <c r="T305" s="35">
        <f t="shared" si="47"/>
        <v>8</v>
      </c>
      <c r="U305" s="63">
        <v>1</v>
      </c>
      <c r="V305" s="35">
        <v>2</v>
      </c>
      <c r="W305" s="35">
        <v>13</v>
      </c>
      <c r="X305" s="35">
        <f t="shared" si="48"/>
        <v>11</v>
      </c>
      <c r="Y305" s="63">
        <v>1</v>
      </c>
      <c r="Z305" s="35">
        <v>6</v>
      </c>
      <c r="AA305" s="35">
        <v>44</v>
      </c>
      <c r="AB305" s="35">
        <f t="shared" si="49"/>
        <v>38</v>
      </c>
      <c r="AC305" s="63">
        <v>0</v>
      </c>
      <c r="AD305" s="63">
        <v>2</v>
      </c>
      <c r="AE305" s="63">
        <f t="shared" si="50"/>
        <v>5</v>
      </c>
      <c r="AF305" s="44">
        <f t="shared" si="51"/>
        <v>1835</v>
      </c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</row>
    <row r="306" spans="1:42">
      <c r="A306" s="3">
        <v>311</v>
      </c>
      <c r="B306" s="29" t="s">
        <v>516</v>
      </c>
      <c r="C306" s="6" t="s">
        <v>295</v>
      </c>
      <c r="D306" s="9">
        <v>67433230</v>
      </c>
      <c r="E306" s="8" t="s">
        <v>79</v>
      </c>
      <c r="F306" s="9" t="s">
        <v>36</v>
      </c>
      <c r="G306" s="10" t="s">
        <v>296</v>
      </c>
      <c r="H306" s="8">
        <v>300</v>
      </c>
      <c r="I306" s="9" t="s">
        <v>45</v>
      </c>
      <c r="J306" s="9">
        <v>12</v>
      </c>
      <c r="K306" s="11">
        <v>30.583333333333332</v>
      </c>
      <c r="L306" s="43"/>
      <c r="M306" s="11">
        <v>367</v>
      </c>
      <c r="N306" s="19">
        <v>10</v>
      </c>
      <c r="O306" s="19">
        <v>35</v>
      </c>
      <c r="P306" s="19">
        <f t="shared" si="46"/>
        <v>25</v>
      </c>
      <c r="Q306" s="61">
        <v>0</v>
      </c>
      <c r="R306" s="35">
        <v>2</v>
      </c>
      <c r="S306" s="35">
        <v>16</v>
      </c>
      <c r="T306" s="35">
        <f t="shared" si="47"/>
        <v>14</v>
      </c>
      <c r="U306" s="61">
        <v>0</v>
      </c>
      <c r="V306" s="35">
        <v>2</v>
      </c>
      <c r="W306" s="35">
        <v>10</v>
      </c>
      <c r="X306" s="35">
        <f t="shared" si="48"/>
        <v>8</v>
      </c>
      <c r="Y306" s="61">
        <v>0</v>
      </c>
      <c r="Z306" s="35">
        <v>6</v>
      </c>
      <c r="AA306" s="35">
        <v>31</v>
      </c>
      <c r="AB306" s="35">
        <f t="shared" si="49"/>
        <v>25</v>
      </c>
      <c r="AC306" s="61">
        <v>0</v>
      </c>
      <c r="AD306" s="61">
        <v>2</v>
      </c>
      <c r="AE306" s="61">
        <f t="shared" si="50"/>
        <v>2</v>
      </c>
      <c r="AF306" s="44">
        <f t="shared" si="51"/>
        <v>734</v>
      </c>
    </row>
    <row r="307" spans="1:42" s="1" customFormat="1">
      <c r="A307" s="3">
        <v>312</v>
      </c>
      <c r="B307" s="29" t="s">
        <v>516</v>
      </c>
      <c r="C307" s="6" t="s">
        <v>341</v>
      </c>
      <c r="D307" s="9">
        <v>67208259</v>
      </c>
      <c r="E307" s="8" t="s">
        <v>79</v>
      </c>
      <c r="F307" s="9" t="s">
        <v>245</v>
      </c>
      <c r="G307" s="10" t="s">
        <v>342</v>
      </c>
      <c r="H307" s="8">
        <v>300</v>
      </c>
      <c r="I307" s="9" t="s">
        <v>45</v>
      </c>
      <c r="J307" s="9">
        <v>12</v>
      </c>
      <c r="K307" s="11">
        <v>30.583333333333332</v>
      </c>
      <c r="L307" s="43"/>
      <c r="M307" s="11">
        <v>367</v>
      </c>
      <c r="N307" s="19">
        <v>6</v>
      </c>
      <c r="O307" s="19">
        <v>34</v>
      </c>
      <c r="P307" s="19">
        <f t="shared" si="46"/>
        <v>28</v>
      </c>
      <c r="Q307" s="61">
        <v>0</v>
      </c>
      <c r="R307" s="35">
        <v>3</v>
      </c>
      <c r="S307" s="35">
        <v>20</v>
      </c>
      <c r="T307" s="35">
        <f t="shared" si="47"/>
        <v>17</v>
      </c>
      <c r="U307" s="61">
        <v>0</v>
      </c>
      <c r="V307" s="35">
        <v>5</v>
      </c>
      <c r="W307" s="35">
        <v>15</v>
      </c>
      <c r="X307" s="35">
        <f t="shared" si="48"/>
        <v>10</v>
      </c>
      <c r="Y307" s="61">
        <v>0</v>
      </c>
      <c r="Z307" s="35">
        <v>17</v>
      </c>
      <c r="AA307" s="35">
        <v>23</v>
      </c>
      <c r="AB307" s="35">
        <f t="shared" si="49"/>
        <v>6</v>
      </c>
      <c r="AC307" s="61">
        <v>1</v>
      </c>
      <c r="AD307" s="61">
        <v>2</v>
      </c>
      <c r="AE307" s="61">
        <f t="shared" si="50"/>
        <v>3</v>
      </c>
      <c r="AF307" s="44">
        <f t="shared" si="51"/>
        <v>1101</v>
      </c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</row>
    <row r="308" spans="1:42" ht="15.75">
      <c r="A308" s="3">
        <v>313</v>
      </c>
      <c r="B308" s="29"/>
      <c r="C308" s="22" t="s">
        <v>495</v>
      </c>
      <c r="D308" s="23"/>
      <c r="E308" s="23"/>
      <c r="F308" s="23"/>
      <c r="G308" s="24"/>
      <c r="H308" s="23"/>
      <c r="I308" s="23"/>
      <c r="J308" s="34" t="s">
        <v>520</v>
      </c>
      <c r="K308" s="34" t="s">
        <v>520</v>
      </c>
      <c r="L308" s="43"/>
      <c r="M308" s="34" t="s">
        <v>520</v>
      </c>
      <c r="N308" s="34"/>
      <c r="O308" s="34"/>
      <c r="P308" s="34"/>
      <c r="Q308" s="61"/>
      <c r="R308" s="35"/>
      <c r="S308" s="35"/>
      <c r="T308" s="35"/>
      <c r="U308" s="61"/>
      <c r="V308" s="35"/>
      <c r="W308" s="35"/>
      <c r="X308" s="35"/>
      <c r="Y308" s="61"/>
      <c r="Z308" s="35"/>
      <c r="AA308" s="35"/>
      <c r="AB308" s="35"/>
      <c r="AC308" s="61"/>
      <c r="AD308" s="61" t="s">
        <v>520</v>
      </c>
      <c r="AE308" s="61"/>
      <c r="AF308" s="44" t="s">
        <v>520</v>
      </c>
      <c r="AN308" s="1"/>
      <c r="AO308" s="1"/>
      <c r="AP308" s="1"/>
    </row>
    <row r="309" spans="1:42">
      <c r="A309" s="3">
        <v>314</v>
      </c>
      <c r="B309" s="29" t="s">
        <v>506</v>
      </c>
      <c r="C309" s="6">
        <v>7506306208315</v>
      </c>
      <c r="D309" s="9">
        <v>67362420</v>
      </c>
      <c r="E309" s="8" t="s">
        <v>120</v>
      </c>
      <c r="F309" s="9" t="s">
        <v>1</v>
      </c>
      <c r="G309" s="10" t="s">
        <v>270</v>
      </c>
      <c r="H309" s="8">
        <v>200</v>
      </c>
      <c r="I309" s="9" t="s">
        <v>45</v>
      </c>
      <c r="J309" s="9">
        <v>12</v>
      </c>
      <c r="K309" s="11">
        <v>20.25</v>
      </c>
      <c r="L309" s="43"/>
      <c r="M309" s="11">
        <v>243</v>
      </c>
      <c r="N309" s="19">
        <v>6</v>
      </c>
      <c r="O309" s="19">
        <v>27</v>
      </c>
      <c r="P309" s="19">
        <f>O309-N309</f>
        <v>21</v>
      </c>
      <c r="Q309" s="61">
        <v>0</v>
      </c>
      <c r="R309" s="35">
        <v>1</v>
      </c>
      <c r="S309" s="35">
        <v>26</v>
      </c>
      <c r="T309" s="35">
        <f>S309-R309</f>
        <v>25</v>
      </c>
      <c r="U309" s="61">
        <v>0</v>
      </c>
      <c r="V309" s="35">
        <v>3</v>
      </c>
      <c r="W309" s="35">
        <v>15</v>
      </c>
      <c r="X309" s="35">
        <f>W309-V309</f>
        <v>12</v>
      </c>
      <c r="Y309" s="61">
        <v>0</v>
      </c>
      <c r="Z309" s="35">
        <v>11</v>
      </c>
      <c r="AA309" s="35">
        <v>30</v>
      </c>
      <c r="AB309" s="35">
        <f>AA309-Z309</f>
        <v>19</v>
      </c>
      <c r="AC309" s="61">
        <v>0</v>
      </c>
      <c r="AD309" s="61">
        <v>1</v>
      </c>
      <c r="AE309" s="61">
        <f>Q309+U309+Y309+AC309+AD309</f>
        <v>1</v>
      </c>
      <c r="AF309" s="44">
        <f>AE309*M309</f>
        <v>243</v>
      </c>
    </row>
    <row r="310" spans="1:42">
      <c r="A310" s="3">
        <v>316</v>
      </c>
      <c r="B310" s="29" t="s">
        <v>506</v>
      </c>
      <c r="C310" s="6" t="s">
        <v>271</v>
      </c>
      <c r="D310" s="9">
        <v>67362424</v>
      </c>
      <c r="E310" s="8" t="s">
        <v>120</v>
      </c>
      <c r="F310" s="9" t="s">
        <v>1</v>
      </c>
      <c r="G310" s="10" t="s">
        <v>272</v>
      </c>
      <c r="H310" s="8">
        <v>200</v>
      </c>
      <c r="I310" s="9" t="s">
        <v>45</v>
      </c>
      <c r="J310" s="9">
        <v>12</v>
      </c>
      <c r="K310" s="11">
        <v>20.25</v>
      </c>
      <c r="L310" s="43"/>
      <c r="M310" s="11">
        <v>243</v>
      </c>
      <c r="N310" s="19">
        <v>9</v>
      </c>
      <c r="O310" s="19">
        <v>16</v>
      </c>
      <c r="P310" s="19">
        <f>O310-N310</f>
        <v>7</v>
      </c>
      <c r="Q310" s="61">
        <v>0</v>
      </c>
      <c r="R310" s="35">
        <v>1</v>
      </c>
      <c r="S310" s="35">
        <v>13</v>
      </c>
      <c r="T310" s="35">
        <f>S310-R310</f>
        <v>12</v>
      </c>
      <c r="U310" s="61">
        <v>0</v>
      </c>
      <c r="V310" s="35">
        <v>2</v>
      </c>
      <c r="W310" s="35">
        <v>13</v>
      </c>
      <c r="X310" s="35">
        <f>W310-V310</f>
        <v>11</v>
      </c>
      <c r="Y310" s="61">
        <v>0</v>
      </c>
      <c r="Z310" s="35">
        <v>12</v>
      </c>
      <c r="AA310" s="35">
        <v>32</v>
      </c>
      <c r="AB310" s="35">
        <f>AA310-Z310</f>
        <v>20</v>
      </c>
      <c r="AC310" s="61">
        <v>0</v>
      </c>
      <c r="AD310" s="61">
        <v>1</v>
      </c>
      <c r="AE310" s="61">
        <f>Q310+U310+Y310+AC310+AD310</f>
        <v>1</v>
      </c>
      <c r="AF310" s="44">
        <f>AE310*M310</f>
        <v>243</v>
      </c>
    </row>
    <row r="311" spans="1:42">
      <c r="A311" s="3">
        <v>317</v>
      </c>
      <c r="B311" s="29" t="s">
        <v>506</v>
      </c>
      <c r="C311" s="6" t="s">
        <v>273</v>
      </c>
      <c r="D311" s="9">
        <v>67362427</v>
      </c>
      <c r="E311" s="8" t="s">
        <v>120</v>
      </c>
      <c r="F311" s="9" t="s">
        <v>1</v>
      </c>
      <c r="G311" s="10" t="s">
        <v>274</v>
      </c>
      <c r="H311" s="8">
        <v>200</v>
      </c>
      <c r="I311" s="9" t="s">
        <v>45</v>
      </c>
      <c r="J311" s="9">
        <v>12</v>
      </c>
      <c r="K311" s="11">
        <v>20.25</v>
      </c>
      <c r="L311" s="43"/>
      <c r="M311" s="11">
        <v>243</v>
      </c>
      <c r="N311" s="19">
        <v>4</v>
      </c>
      <c r="O311" s="19">
        <v>27</v>
      </c>
      <c r="P311" s="19">
        <f>O311-N311</f>
        <v>23</v>
      </c>
      <c r="Q311" s="61">
        <v>0</v>
      </c>
      <c r="R311" s="35"/>
      <c r="S311" s="35"/>
      <c r="T311" s="35">
        <f>S311-R311</f>
        <v>0</v>
      </c>
      <c r="U311" s="61">
        <v>1</v>
      </c>
      <c r="V311" s="35">
        <v>2</v>
      </c>
      <c r="W311" s="35">
        <v>16</v>
      </c>
      <c r="X311" s="35">
        <f>W311-V311</f>
        <v>14</v>
      </c>
      <c r="Y311" s="61">
        <v>0</v>
      </c>
      <c r="Z311" s="35">
        <v>5</v>
      </c>
      <c r="AA311" s="35">
        <v>23</v>
      </c>
      <c r="AB311" s="35">
        <f>AA311-Z311</f>
        <v>18</v>
      </c>
      <c r="AC311" s="61">
        <v>0</v>
      </c>
      <c r="AD311" s="61">
        <v>1</v>
      </c>
      <c r="AE311" s="61">
        <f>Q311+U311+Y311+AC311+AD311</f>
        <v>2</v>
      </c>
      <c r="AF311" s="44">
        <f>AE311*M311</f>
        <v>486</v>
      </c>
    </row>
    <row r="312" spans="1:42">
      <c r="A312" s="3">
        <v>318</v>
      </c>
      <c r="B312" s="29" t="s">
        <v>506</v>
      </c>
      <c r="C312" s="6" t="s">
        <v>119</v>
      </c>
      <c r="D312" s="9">
        <v>67429370</v>
      </c>
      <c r="E312" s="8" t="s">
        <v>120</v>
      </c>
      <c r="F312" s="9" t="s">
        <v>1</v>
      </c>
      <c r="G312" s="10" t="s">
        <v>121</v>
      </c>
      <c r="H312" s="8">
        <v>100</v>
      </c>
      <c r="I312" s="9" t="s">
        <v>45</v>
      </c>
      <c r="J312" s="9">
        <v>36</v>
      </c>
      <c r="K312" s="11">
        <v>12.444444444444445</v>
      </c>
      <c r="L312" s="43"/>
      <c r="M312" s="11">
        <f>J312*K312</f>
        <v>448</v>
      </c>
      <c r="N312" s="19">
        <v>2</v>
      </c>
      <c r="O312" s="19">
        <v>1</v>
      </c>
      <c r="P312" s="19">
        <f>O312-N312</f>
        <v>-1</v>
      </c>
      <c r="Q312" s="63">
        <v>1</v>
      </c>
      <c r="R312" s="35">
        <v>10</v>
      </c>
      <c r="S312" s="35">
        <v>17</v>
      </c>
      <c r="T312" s="35">
        <f>S312-R312</f>
        <v>7</v>
      </c>
      <c r="U312" s="63">
        <v>1</v>
      </c>
      <c r="V312" s="35"/>
      <c r="W312" s="35"/>
      <c r="X312" s="35">
        <f>W312-V312</f>
        <v>0</v>
      </c>
      <c r="Y312" s="63">
        <v>1</v>
      </c>
      <c r="Z312" s="35">
        <v>5</v>
      </c>
      <c r="AA312" s="35">
        <v>0</v>
      </c>
      <c r="AB312" s="35">
        <f>AA312-Z312</f>
        <v>-5</v>
      </c>
      <c r="AC312" s="63">
        <v>1</v>
      </c>
      <c r="AD312" s="63">
        <v>1</v>
      </c>
      <c r="AE312" s="63">
        <f>Q312+U312+Y312+AC312+AD312</f>
        <v>5</v>
      </c>
      <c r="AF312" s="44">
        <f>AE312*M312</f>
        <v>2240</v>
      </c>
    </row>
    <row r="313" spans="1:42">
      <c r="A313" s="3">
        <v>319</v>
      </c>
      <c r="B313" s="29" t="s">
        <v>506</v>
      </c>
      <c r="C313" s="6" t="s">
        <v>452</v>
      </c>
      <c r="D313" s="9">
        <v>67866433</v>
      </c>
      <c r="E313" s="8" t="s">
        <v>120</v>
      </c>
      <c r="F313" s="9" t="s">
        <v>36</v>
      </c>
      <c r="G313" s="7" t="s">
        <v>453</v>
      </c>
      <c r="H313" s="8">
        <v>532</v>
      </c>
      <c r="I313" s="9" t="s">
        <v>45</v>
      </c>
      <c r="J313" s="9">
        <v>12</v>
      </c>
      <c r="K313" s="11">
        <v>40.083333333333336</v>
      </c>
      <c r="L313" s="43"/>
      <c r="M313" s="11">
        <v>481</v>
      </c>
      <c r="N313" s="19">
        <v>8</v>
      </c>
      <c r="O313" s="19">
        <v>31</v>
      </c>
      <c r="P313" s="19">
        <f>O313-N313</f>
        <v>23</v>
      </c>
      <c r="Q313" s="61">
        <v>0</v>
      </c>
      <c r="R313" s="35"/>
      <c r="S313" s="35"/>
      <c r="T313" s="35">
        <f>S313-R313</f>
        <v>0</v>
      </c>
      <c r="U313" s="61">
        <v>1</v>
      </c>
      <c r="V313" s="35"/>
      <c r="W313" s="35"/>
      <c r="X313" s="35">
        <f>W313-V313</f>
        <v>0</v>
      </c>
      <c r="Y313" s="61">
        <v>0</v>
      </c>
      <c r="Z313" s="35">
        <v>22</v>
      </c>
      <c r="AA313" s="35">
        <v>3</v>
      </c>
      <c r="AB313" s="35">
        <f>AA313-Z313</f>
        <v>-19</v>
      </c>
      <c r="AC313" s="61">
        <v>2</v>
      </c>
      <c r="AD313" s="61">
        <v>0</v>
      </c>
      <c r="AE313" s="61">
        <f>Q313+U313+Y313+AC313+AD313</f>
        <v>3</v>
      </c>
      <c r="AF313" s="44">
        <f>AE313*M313</f>
        <v>1443</v>
      </c>
    </row>
    <row r="314" spans="1:42" ht="15.75">
      <c r="A314" s="3">
        <v>320</v>
      </c>
      <c r="B314" s="29"/>
      <c r="C314" s="22" t="s">
        <v>83</v>
      </c>
      <c r="D314" s="23"/>
      <c r="E314" s="23"/>
      <c r="F314" s="23"/>
      <c r="G314" s="24"/>
      <c r="H314" s="23"/>
      <c r="I314" s="23"/>
      <c r="J314" s="34" t="s">
        <v>520</v>
      </c>
      <c r="K314" s="34" t="s">
        <v>520</v>
      </c>
      <c r="L314" s="43"/>
      <c r="M314" s="34" t="s">
        <v>520</v>
      </c>
      <c r="N314" s="34"/>
      <c r="O314" s="34"/>
      <c r="P314" s="34"/>
      <c r="Q314" s="61"/>
      <c r="R314" s="35"/>
      <c r="S314" s="35"/>
      <c r="T314" s="35"/>
      <c r="U314" s="61"/>
      <c r="V314" s="35"/>
      <c r="W314" s="35"/>
      <c r="X314" s="35"/>
      <c r="Y314" s="61"/>
      <c r="Z314" s="35"/>
      <c r="AA314" s="35"/>
      <c r="AB314" s="35"/>
      <c r="AC314" s="61"/>
      <c r="AD314" s="61" t="s">
        <v>520</v>
      </c>
      <c r="AE314" s="61"/>
      <c r="AF314" s="44"/>
    </row>
    <row r="315" spans="1:42" s="1" customFormat="1">
      <c r="A315" s="3">
        <v>321</v>
      </c>
      <c r="B315" s="29" t="s">
        <v>519</v>
      </c>
      <c r="C315" s="6">
        <v>7501056339548</v>
      </c>
      <c r="D315" s="9">
        <v>212699</v>
      </c>
      <c r="E315" s="8" t="s">
        <v>83</v>
      </c>
      <c r="F315" s="9" t="s">
        <v>1</v>
      </c>
      <c r="G315" s="10" t="s">
        <v>84</v>
      </c>
      <c r="H315" s="8">
        <v>100</v>
      </c>
      <c r="I315" s="9" t="s">
        <v>3</v>
      </c>
      <c r="J315" s="9">
        <v>12</v>
      </c>
      <c r="K315" s="11">
        <v>33.583333333333336</v>
      </c>
      <c r="L315" s="43"/>
      <c r="M315" s="11">
        <v>403</v>
      </c>
      <c r="N315" s="19">
        <v>12</v>
      </c>
      <c r="O315" s="19">
        <v>0</v>
      </c>
      <c r="P315" s="19">
        <f>O315-N315</f>
        <v>-12</v>
      </c>
      <c r="Q315" s="61">
        <v>1</v>
      </c>
      <c r="R315" s="35">
        <v>11</v>
      </c>
      <c r="S315" s="35">
        <v>12</v>
      </c>
      <c r="T315" s="35">
        <f>S315-R315</f>
        <v>1</v>
      </c>
      <c r="U315" s="61">
        <v>1</v>
      </c>
      <c r="V315" s="35"/>
      <c r="W315" s="35"/>
      <c r="X315" s="35">
        <f>W315-V315</f>
        <v>0</v>
      </c>
      <c r="Y315" s="61">
        <f>X315/J315</f>
        <v>0</v>
      </c>
      <c r="Z315" s="35">
        <v>12</v>
      </c>
      <c r="AA315" s="35">
        <v>0</v>
      </c>
      <c r="AB315" s="35">
        <f>AA315-Z315</f>
        <v>-12</v>
      </c>
      <c r="AC315" s="61">
        <v>1</v>
      </c>
      <c r="AD315" s="61">
        <v>1</v>
      </c>
      <c r="AE315" s="61">
        <f>Q315+U315+Y315+AC315+AD315</f>
        <v>4</v>
      </c>
      <c r="AF315" s="44">
        <f>AE315*M315</f>
        <v>1612</v>
      </c>
      <c r="AG315" s="15"/>
      <c r="AH315" s="15"/>
      <c r="AI315" s="15"/>
      <c r="AJ315" s="15"/>
      <c r="AK315" s="15"/>
      <c r="AL315" s="15"/>
      <c r="AM315" s="15"/>
    </row>
    <row r="316" spans="1:42" ht="36">
      <c r="A316" s="3">
        <v>322</v>
      </c>
      <c r="B316" s="46" t="s">
        <v>496</v>
      </c>
      <c r="C316" s="30"/>
      <c r="D316" s="30"/>
      <c r="E316" s="18"/>
      <c r="F316" s="18"/>
      <c r="G316" s="47"/>
      <c r="H316" s="18"/>
      <c r="I316" s="18"/>
      <c r="J316" s="34" t="s">
        <v>520</v>
      </c>
      <c r="K316" s="34" t="s">
        <v>520</v>
      </c>
      <c r="L316" s="43"/>
      <c r="M316" s="34" t="s">
        <v>520</v>
      </c>
      <c r="N316" s="34"/>
      <c r="O316" s="34"/>
      <c r="P316" s="34"/>
      <c r="Q316" s="61"/>
      <c r="R316" s="35"/>
      <c r="S316" s="35"/>
      <c r="T316" s="35"/>
      <c r="U316" s="61"/>
      <c r="V316" s="35"/>
      <c r="W316" s="35"/>
      <c r="X316" s="35"/>
      <c r="Y316" s="61"/>
      <c r="Z316" s="35"/>
      <c r="AA316" s="35"/>
      <c r="AB316" s="35"/>
      <c r="AC316" s="61"/>
      <c r="AD316" s="61" t="s">
        <v>520</v>
      </c>
      <c r="AE316" s="61"/>
      <c r="AF316" s="44"/>
    </row>
    <row r="317" spans="1:42" ht="15.75">
      <c r="A317" s="3">
        <v>323</v>
      </c>
      <c r="B317" s="29" t="s">
        <v>496</v>
      </c>
      <c r="C317" s="22" t="s">
        <v>11</v>
      </c>
      <c r="D317" s="23"/>
      <c r="E317" s="23"/>
      <c r="F317" s="23"/>
      <c r="G317" s="24"/>
      <c r="H317" s="23"/>
      <c r="I317" s="23"/>
      <c r="J317" s="34" t="s">
        <v>520</v>
      </c>
      <c r="K317" s="34" t="s">
        <v>520</v>
      </c>
      <c r="L317" s="43"/>
      <c r="M317" s="34" t="s">
        <v>520</v>
      </c>
      <c r="N317" s="34"/>
      <c r="O317" s="34"/>
      <c r="P317" s="34"/>
      <c r="Q317" s="61"/>
      <c r="R317" s="35"/>
      <c r="S317" s="35"/>
      <c r="T317" s="35"/>
      <c r="U317" s="61"/>
      <c r="V317" s="35"/>
      <c r="W317" s="35"/>
      <c r="X317" s="35"/>
      <c r="Y317" s="61"/>
      <c r="Z317" s="35"/>
      <c r="AA317" s="35"/>
      <c r="AB317" s="35"/>
      <c r="AC317" s="61"/>
      <c r="AD317" s="61" t="s">
        <v>520</v>
      </c>
      <c r="AE317" s="61"/>
      <c r="AF317" s="44"/>
    </row>
    <row r="318" spans="1:42" s="1" customFormat="1">
      <c r="A318" s="3">
        <v>324</v>
      </c>
      <c r="B318" s="29" t="s">
        <v>496</v>
      </c>
      <c r="C318" s="38" t="str">
        <f>"7891150025998"</f>
        <v>7891150025998</v>
      </c>
      <c r="D318" s="7">
        <v>84160188</v>
      </c>
      <c r="E318" s="8" t="s">
        <v>540</v>
      </c>
      <c r="F318" s="9" t="s">
        <v>1</v>
      </c>
      <c r="G318" s="10" t="s">
        <v>531</v>
      </c>
      <c r="H318" s="8">
        <v>75</v>
      </c>
      <c r="I318" s="9" t="s">
        <v>3</v>
      </c>
      <c r="J318" s="9">
        <v>48</v>
      </c>
      <c r="K318" s="11">
        <v>13.729166666666666</v>
      </c>
      <c r="L318" s="43"/>
      <c r="M318" s="11">
        <f t="shared" ref="M318:M322" si="52">J318*K318</f>
        <v>659</v>
      </c>
      <c r="N318" s="18">
        <v>0</v>
      </c>
      <c r="O318" s="18">
        <v>0</v>
      </c>
      <c r="P318" s="18">
        <f t="shared" ref="P318:P325" si="53">O318-N318</f>
        <v>0</v>
      </c>
      <c r="Q318" s="63">
        <v>1</v>
      </c>
      <c r="R318" s="30">
        <v>1</v>
      </c>
      <c r="S318" s="30">
        <v>47</v>
      </c>
      <c r="T318" s="30">
        <f t="shared" ref="T318:T325" si="54">S318-R318</f>
        <v>46</v>
      </c>
      <c r="U318" s="63">
        <v>0</v>
      </c>
      <c r="V318" s="30">
        <v>10</v>
      </c>
      <c r="W318" s="30">
        <v>49</v>
      </c>
      <c r="X318" s="30">
        <f t="shared" ref="X318:X325" si="55">W318-V318</f>
        <v>39</v>
      </c>
      <c r="Y318" s="63">
        <v>0</v>
      </c>
      <c r="Z318" s="30">
        <v>13</v>
      </c>
      <c r="AA318" s="30">
        <v>22</v>
      </c>
      <c r="AB318" s="30">
        <f t="shared" ref="AB318:AB325" si="56">AA318-Z318</f>
        <v>9</v>
      </c>
      <c r="AC318" s="63">
        <v>1</v>
      </c>
      <c r="AD318" s="63">
        <v>0</v>
      </c>
      <c r="AE318" s="63">
        <f t="shared" ref="AE318:AE325" si="57">Q318+U318+Y318+AC318+AD318</f>
        <v>2</v>
      </c>
      <c r="AF318" s="52">
        <f t="shared" ref="AF318:AF325" si="58">AE318*M318</f>
        <v>1318</v>
      </c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</row>
    <row r="319" spans="1:42" s="1" customFormat="1">
      <c r="A319" s="3">
        <v>325</v>
      </c>
      <c r="B319" s="29" t="s">
        <v>496</v>
      </c>
      <c r="C319" s="38" t="s">
        <v>526</v>
      </c>
      <c r="D319" s="9">
        <v>84149213</v>
      </c>
      <c r="E319" s="8" t="s">
        <v>11</v>
      </c>
      <c r="F319" s="9" t="s">
        <v>1</v>
      </c>
      <c r="G319" s="10" t="s">
        <v>61</v>
      </c>
      <c r="H319" s="8">
        <v>135</v>
      </c>
      <c r="I319" s="9" t="s">
        <v>3</v>
      </c>
      <c r="J319" s="9">
        <v>48</v>
      </c>
      <c r="K319" s="11">
        <v>21.104166666666668</v>
      </c>
      <c r="L319" s="43"/>
      <c r="M319" s="11">
        <f t="shared" si="52"/>
        <v>1013</v>
      </c>
      <c r="N319" s="19">
        <v>96</v>
      </c>
      <c r="O319" s="19">
        <v>246</v>
      </c>
      <c r="P319" s="19">
        <f t="shared" si="53"/>
        <v>150</v>
      </c>
      <c r="Q319" s="61">
        <v>0</v>
      </c>
      <c r="R319" s="35">
        <v>40</v>
      </c>
      <c r="S319" s="35">
        <v>113</v>
      </c>
      <c r="T319" s="35">
        <f t="shared" si="54"/>
        <v>73</v>
      </c>
      <c r="U319" s="61">
        <v>0</v>
      </c>
      <c r="V319" s="35">
        <v>54</v>
      </c>
      <c r="W319" s="35">
        <v>58</v>
      </c>
      <c r="X319" s="35">
        <f t="shared" si="55"/>
        <v>4</v>
      </c>
      <c r="Y319" s="61">
        <v>1</v>
      </c>
      <c r="Z319" s="35">
        <v>135</v>
      </c>
      <c r="AA319" s="35">
        <v>127</v>
      </c>
      <c r="AB319" s="35">
        <f t="shared" si="56"/>
        <v>-8</v>
      </c>
      <c r="AC319" s="61">
        <v>1</v>
      </c>
      <c r="AD319" s="61">
        <v>1</v>
      </c>
      <c r="AE319" s="61">
        <f t="shared" si="57"/>
        <v>3</v>
      </c>
      <c r="AF319" s="44">
        <f t="shared" si="58"/>
        <v>3039</v>
      </c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</row>
    <row r="320" spans="1:42" s="2" customFormat="1">
      <c r="A320" s="3">
        <v>326</v>
      </c>
      <c r="B320" s="29" t="s">
        <v>496</v>
      </c>
      <c r="C320" s="38" t="str">
        <f>"7501056371821"</f>
        <v>7501056371821</v>
      </c>
      <c r="D320" s="9"/>
      <c r="E320" s="8" t="s">
        <v>11</v>
      </c>
      <c r="F320" s="9" t="s">
        <v>1</v>
      </c>
      <c r="G320" s="10" t="s">
        <v>530</v>
      </c>
      <c r="H320" s="8">
        <v>135</v>
      </c>
      <c r="I320" s="9" t="s">
        <v>3</v>
      </c>
      <c r="J320" s="9">
        <v>48</v>
      </c>
      <c r="K320" s="11">
        <v>21.104166666666668</v>
      </c>
      <c r="L320" s="43"/>
      <c r="M320" s="11">
        <f t="shared" si="52"/>
        <v>1013</v>
      </c>
      <c r="N320" s="19">
        <v>25</v>
      </c>
      <c r="O320" s="19">
        <v>32</v>
      </c>
      <c r="P320" s="19">
        <f t="shared" si="53"/>
        <v>7</v>
      </c>
      <c r="Q320" s="61">
        <v>2</v>
      </c>
      <c r="R320" s="35">
        <v>11</v>
      </c>
      <c r="S320" s="35">
        <v>0</v>
      </c>
      <c r="T320" s="35">
        <f t="shared" si="54"/>
        <v>-11</v>
      </c>
      <c r="U320" s="61">
        <v>1</v>
      </c>
      <c r="V320" s="35">
        <v>7</v>
      </c>
      <c r="W320" s="35">
        <v>12</v>
      </c>
      <c r="X320" s="35">
        <f t="shared" si="55"/>
        <v>5</v>
      </c>
      <c r="Y320" s="61">
        <v>1</v>
      </c>
      <c r="Z320" s="35"/>
      <c r="AA320" s="35"/>
      <c r="AB320" s="35">
        <f t="shared" si="56"/>
        <v>0</v>
      </c>
      <c r="AC320" s="61">
        <v>1</v>
      </c>
      <c r="AD320" s="61">
        <v>1</v>
      </c>
      <c r="AE320" s="61">
        <f t="shared" si="57"/>
        <v>6</v>
      </c>
      <c r="AF320" s="44">
        <f t="shared" si="58"/>
        <v>6078</v>
      </c>
      <c r="AG320" s="15"/>
      <c r="AH320" s="15"/>
      <c r="AI320" s="15"/>
      <c r="AJ320" s="15"/>
      <c r="AK320" s="15"/>
      <c r="AL320" s="15"/>
      <c r="AM320" s="15"/>
      <c r="AN320" s="1"/>
      <c r="AO320" s="1"/>
      <c r="AP320" s="15"/>
    </row>
    <row r="321" spans="1:42" s="1" customFormat="1">
      <c r="A321" s="3">
        <v>327</v>
      </c>
      <c r="B321" s="29" t="s">
        <v>496</v>
      </c>
      <c r="C321" s="38" t="str">
        <f>"7891150044630"</f>
        <v>7891150044630</v>
      </c>
      <c r="D321" s="9">
        <v>67360518</v>
      </c>
      <c r="E321" s="8" t="s">
        <v>11</v>
      </c>
      <c r="F321" s="9" t="s">
        <v>1</v>
      </c>
      <c r="G321" s="10" t="s">
        <v>532</v>
      </c>
      <c r="H321" s="8">
        <v>135</v>
      </c>
      <c r="I321" s="9" t="s">
        <v>3</v>
      </c>
      <c r="J321" s="9">
        <v>48</v>
      </c>
      <c r="K321" s="11">
        <v>21.104166666666668</v>
      </c>
      <c r="L321" s="43"/>
      <c r="M321" s="11">
        <f t="shared" si="52"/>
        <v>1013</v>
      </c>
      <c r="N321" s="19">
        <v>24</v>
      </c>
      <c r="O321" s="19">
        <v>85</v>
      </c>
      <c r="P321" s="19">
        <f t="shared" si="53"/>
        <v>61</v>
      </c>
      <c r="Q321" s="61">
        <v>1</v>
      </c>
      <c r="R321" s="35"/>
      <c r="S321" s="35"/>
      <c r="T321" s="35">
        <f t="shared" si="54"/>
        <v>0</v>
      </c>
      <c r="U321" s="61">
        <v>1</v>
      </c>
      <c r="V321" s="35"/>
      <c r="W321" s="35"/>
      <c r="X321" s="35">
        <f t="shared" si="55"/>
        <v>0</v>
      </c>
      <c r="Y321" s="61">
        <f>X321/J321</f>
        <v>0</v>
      </c>
      <c r="Z321" s="35"/>
      <c r="AA321" s="35"/>
      <c r="AB321" s="35">
        <f t="shared" si="56"/>
        <v>0</v>
      </c>
      <c r="AC321" s="61">
        <v>1</v>
      </c>
      <c r="AD321" s="61">
        <v>1</v>
      </c>
      <c r="AE321" s="61">
        <f t="shared" si="57"/>
        <v>4</v>
      </c>
      <c r="AF321" s="44">
        <f t="shared" si="58"/>
        <v>4052</v>
      </c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</row>
    <row r="322" spans="1:42" s="1" customFormat="1">
      <c r="A322" s="3">
        <v>328</v>
      </c>
      <c r="B322" s="29" t="s">
        <v>496</v>
      </c>
      <c r="C322" s="38" t="str">
        <f>"8714100476291"</f>
        <v>8714100476291</v>
      </c>
      <c r="D322" s="9">
        <v>67209681</v>
      </c>
      <c r="E322" s="8" t="s">
        <v>11</v>
      </c>
      <c r="F322" s="9" t="s">
        <v>1</v>
      </c>
      <c r="G322" s="10" t="s">
        <v>534</v>
      </c>
      <c r="H322" s="8">
        <v>135</v>
      </c>
      <c r="I322" s="9" t="s">
        <v>3</v>
      </c>
      <c r="J322" s="9">
        <v>48</v>
      </c>
      <c r="K322" s="11">
        <v>21.104166666666668</v>
      </c>
      <c r="L322" s="43"/>
      <c r="M322" s="11">
        <f t="shared" si="52"/>
        <v>1013</v>
      </c>
      <c r="N322" s="19">
        <v>27</v>
      </c>
      <c r="O322" s="19">
        <v>25</v>
      </c>
      <c r="P322" s="19">
        <f t="shared" si="53"/>
        <v>-2</v>
      </c>
      <c r="Q322" s="61">
        <v>1</v>
      </c>
      <c r="R322" s="35">
        <v>4</v>
      </c>
      <c r="S322" s="35">
        <v>37</v>
      </c>
      <c r="T322" s="35">
        <f t="shared" si="54"/>
        <v>33</v>
      </c>
      <c r="U322" s="61">
        <v>0</v>
      </c>
      <c r="V322" s="35"/>
      <c r="W322" s="35"/>
      <c r="X322" s="35">
        <f t="shared" si="55"/>
        <v>0</v>
      </c>
      <c r="Y322" s="61">
        <f>X322/J322</f>
        <v>0</v>
      </c>
      <c r="Z322" s="35">
        <v>9</v>
      </c>
      <c r="AA322" s="35">
        <v>0</v>
      </c>
      <c r="AB322" s="35">
        <f t="shared" si="56"/>
        <v>-9</v>
      </c>
      <c r="AC322" s="61">
        <v>1</v>
      </c>
      <c r="AD322" s="61">
        <v>1</v>
      </c>
      <c r="AE322" s="61">
        <f t="shared" si="57"/>
        <v>3</v>
      </c>
      <c r="AF322" s="44">
        <f t="shared" si="58"/>
        <v>3039</v>
      </c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</row>
    <row r="323" spans="1:42" s="1" customFormat="1">
      <c r="A323" s="3">
        <v>329</v>
      </c>
      <c r="B323" s="29" t="s">
        <v>496</v>
      </c>
      <c r="C323" s="6">
        <v>7501056349288</v>
      </c>
      <c r="D323" s="9">
        <v>84149217</v>
      </c>
      <c r="E323" s="8" t="s">
        <v>11</v>
      </c>
      <c r="F323" s="9" t="s">
        <v>1</v>
      </c>
      <c r="G323" s="10" t="s">
        <v>106</v>
      </c>
      <c r="H323" s="8">
        <v>135</v>
      </c>
      <c r="I323" s="9" t="s">
        <v>3</v>
      </c>
      <c r="J323" s="9">
        <v>48</v>
      </c>
      <c r="K323" s="11">
        <v>21.104166666666668</v>
      </c>
      <c r="L323" s="43"/>
      <c r="M323" s="11">
        <v>1013</v>
      </c>
      <c r="N323" s="19">
        <v>59</v>
      </c>
      <c r="O323" s="19">
        <v>9</v>
      </c>
      <c r="P323" s="19">
        <f t="shared" si="53"/>
        <v>-50</v>
      </c>
      <c r="Q323" s="61">
        <v>1</v>
      </c>
      <c r="R323" s="35">
        <v>33</v>
      </c>
      <c r="S323" s="35">
        <v>164</v>
      </c>
      <c r="T323" s="35">
        <f t="shared" si="54"/>
        <v>131</v>
      </c>
      <c r="U323" s="61">
        <v>0</v>
      </c>
      <c r="V323" s="35">
        <v>21</v>
      </c>
      <c r="W323" s="35">
        <v>11</v>
      </c>
      <c r="X323" s="35">
        <f t="shared" si="55"/>
        <v>-10</v>
      </c>
      <c r="Y323" s="61">
        <v>1</v>
      </c>
      <c r="Z323" s="35">
        <v>53</v>
      </c>
      <c r="AA323" s="35">
        <v>2</v>
      </c>
      <c r="AB323" s="35">
        <f t="shared" si="56"/>
        <v>-51</v>
      </c>
      <c r="AC323" s="61">
        <v>2</v>
      </c>
      <c r="AD323" s="61">
        <v>1</v>
      </c>
      <c r="AE323" s="61">
        <f t="shared" si="57"/>
        <v>5</v>
      </c>
      <c r="AF323" s="44">
        <f t="shared" si="58"/>
        <v>5065</v>
      </c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</row>
    <row r="324" spans="1:42" s="1" customFormat="1">
      <c r="A324" s="3">
        <v>330</v>
      </c>
      <c r="B324" s="29" t="s">
        <v>496</v>
      </c>
      <c r="C324" s="38" t="str">
        <f>"7501056371838"</f>
        <v>7501056371838</v>
      </c>
      <c r="D324" s="9">
        <v>84149197</v>
      </c>
      <c r="E324" s="8" t="s">
        <v>11</v>
      </c>
      <c r="F324" s="9" t="s">
        <v>1</v>
      </c>
      <c r="G324" s="10" t="s">
        <v>529</v>
      </c>
      <c r="H324" s="8">
        <v>400</v>
      </c>
      <c r="I324" s="9" t="s">
        <v>3</v>
      </c>
      <c r="J324" s="9">
        <v>12</v>
      </c>
      <c r="K324" s="11">
        <v>55.083333333333336</v>
      </c>
      <c r="L324" s="43"/>
      <c r="M324" s="11">
        <f>J324*K324</f>
        <v>661</v>
      </c>
      <c r="N324" s="19"/>
      <c r="O324" s="19"/>
      <c r="P324" s="19">
        <f t="shared" si="53"/>
        <v>0</v>
      </c>
      <c r="Q324" s="61">
        <v>2</v>
      </c>
      <c r="R324" s="35">
        <v>7</v>
      </c>
      <c r="S324" s="35">
        <v>3</v>
      </c>
      <c r="T324" s="35">
        <f t="shared" si="54"/>
        <v>-4</v>
      </c>
      <c r="U324" s="61">
        <v>1</v>
      </c>
      <c r="V324" s="35">
        <v>3</v>
      </c>
      <c r="W324" s="35">
        <v>1</v>
      </c>
      <c r="X324" s="35">
        <f t="shared" si="55"/>
        <v>-2</v>
      </c>
      <c r="Y324" s="61">
        <v>1</v>
      </c>
      <c r="Z324" s="35"/>
      <c r="AA324" s="35"/>
      <c r="AB324" s="35">
        <f t="shared" si="56"/>
        <v>0</v>
      </c>
      <c r="AC324" s="61">
        <v>1</v>
      </c>
      <c r="AD324" s="61">
        <v>1</v>
      </c>
      <c r="AE324" s="61">
        <f t="shared" si="57"/>
        <v>6</v>
      </c>
      <c r="AF324" s="44">
        <f t="shared" si="58"/>
        <v>3966</v>
      </c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</row>
    <row r="325" spans="1:42" s="1" customFormat="1">
      <c r="A325" s="3">
        <v>331</v>
      </c>
      <c r="B325" s="29" t="s">
        <v>496</v>
      </c>
      <c r="C325" s="6">
        <v>7501056370947</v>
      </c>
      <c r="D325" s="9">
        <v>84149195</v>
      </c>
      <c r="E325" s="8" t="s">
        <v>11</v>
      </c>
      <c r="F325" s="9" t="s">
        <v>1</v>
      </c>
      <c r="G325" s="10" t="s">
        <v>118</v>
      </c>
      <c r="H325" s="8">
        <v>400</v>
      </c>
      <c r="I325" s="9" t="s">
        <v>3</v>
      </c>
      <c r="J325" s="9">
        <v>12</v>
      </c>
      <c r="K325" s="11">
        <v>55.083333333333336</v>
      </c>
      <c r="L325" s="43"/>
      <c r="M325" s="11">
        <v>661</v>
      </c>
      <c r="N325" s="19">
        <v>26</v>
      </c>
      <c r="O325" s="19">
        <v>31</v>
      </c>
      <c r="P325" s="19">
        <f t="shared" si="53"/>
        <v>5</v>
      </c>
      <c r="Q325" s="61">
        <v>1</v>
      </c>
      <c r="R325" s="35">
        <v>5</v>
      </c>
      <c r="S325" s="35">
        <v>44</v>
      </c>
      <c r="T325" s="35">
        <f t="shared" si="54"/>
        <v>39</v>
      </c>
      <c r="U325" s="61">
        <v>0</v>
      </c>
      <c r="V325" s="35">
        <v>7</v>
      </c>
      <c r="W325" s="35">
        <v>9</v>
      </c>
      <c r="X325" s="35">
        <f t="shared" si="55"/>
        <v>2</v>
      </c>
      <c r="Y325" s="61">
        <v>1</v>
      </c>
      <c r="Z325" s="35">
        <v>33</v>
      </c>
      <c r="AA325" s="35">
        <v>27</v>
      </c>
      <c r="AB325" s="35">
        <f t="shared" si="56"/>
        <v>-6</v>
      </c>
      <c r="AC325" s="61">
        <v>1</v>
      </c>
      <c r="AD325" s="61">
        <v>1</v>
      </c>
      <c r="AE325" s="61">
        <f t="shared" si="57"/>
        <v>4</v>
      </c>
      <c r="AF325" s="44">
        <f t="shared" si="58"/>
        <v>2644</v>
      </c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</row>
    <row r="326" spans="1:42" s="1" customFormat="1" ht="15.75">
      <c r="A326" s="3">
        <v>332</v>
      </c>
      <c r="B326" s="29" t="s">
        <v>496</v>
      </c>
      <c r="C326" s="22" t="s">
        <v>237</v>
      </c>
      <c r="D326" s="23"/>
      <c r="E326" s="23"/>
      <c r="F326" s="23"/>
      <c r="G326" s="24"/>
      <c r="H326" s="23"/>
      <c r="I326" s="23"/>
      <c r="J326" s="34" t="s">
        <v>520</v>
      </c>
      <c r="K326" s="34" t="s">
        <v>520</v>
      </c>
      <c r="L326" s="43"/>
      <c r="M326" s="34" t="s">
        <v>520</v>
      </c>
      <c r="N326" s="34"/>
      <c r="O326" s="34"/>
      <c r="P326" s="34"/>
      <c r="Q326" s="61"/>
      <c r="R326" s="35"/>
      <c r="S326" s="35"/>
      <c r="T326" s="35"/>
      <c r="U326" s="61"/>
      <c r="V326" s="35"/>
      <c r="W326" s="35"/>
      <c r="X326" s="35"/>
      <c r="Y326" s="61"/>
      <c r="Z326" s="35"/>
      <c r="AA326" s="35"/>
      <c r="AB326" s="35"/>
      <c r="AC326" s="61"/>
      <c r="AD326" s="61" t="s">
        <v>520</v>
      </c>
      <c r="AE326" s="61"/>
      <c r="AF326" s="44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</row>
    <row r="327" spans="1:42" s="1" customFormat="1">
      <c r="A327" s="3">
        <v>333</v>
      </c>
      <c r="B327" s="29" t="s">
        <v>496</v>
      </c>
      <c r="C327" s="6" t="s">
        <v>383</v>
      </c>
      <c r="D327" s="9">
        <v>84160329</v>
      </c>
      <c r="E327" s="8" t="s">
        <v>237</v>
      </c>
      <c r="F327" s="9" t="s">
        <v>1</v>
      </c>
      <c r="G327" s="10" t="s">
        <v>384</v>
      </c>
      <c r="H327" s="8">
        <v>100</v>
      </c>
      <c r="I327" s="9" t="s">
        <v>3</v>
      </c>
      <c r="J327" s="9">
        <v>96</v>
      </c>
      <c r="K327" s="11">
        <v>8.8125</v>
      </c>
      <c r="L327" s="43"/>
      <c r="M327" s="11">
        <f t="shared" ref="M327:M333" si="59">+K327*J327</f>
        <v>846</v>
      </c>
      <c r="N327" s="19">
        <v>116</v>
      </c>
      <c r="O327" s="19">
        <v>373</v>
      </c>
      <c r="P327" s="19">
        <f t="shared" ref="P327:P333" si="60">O327-N327</f>
        <v>257</v>
      </c>
      <c r="Q327" s="61">
        <v>0</v>
      </c>
      <c r="R327" s="35">
        <v>99</v>
      </c>
      <c r="S327" s="35">
        <v>330</v>
      </c>
      <c r="T327" s="35">
        <f t="shared" ref="T327:T333" si="61">S327-R327</f>
        <v>231</v>
      </c>
      <c r="U327" s="61">
        <v>0</v>
      </c>
      <c r="V327" s="35">
        <v>105</v>
      </c>
      <c r="W327" s="35">
        <v>298</v>
      </c>
      <c r="X327" s="35">
        <f t="shared" ref="X327:X333" si="62">W327-V327</f>
        <v>193</v>
      </c>
      <c r="Y327" s="61">
        <v>0</v>
      </c>
      <c r="Z327" s="35">
        <v>245</v>
      </c>
      <c r="AA327" s="35">
        <v>223</v>
      </c>
      <c r="AB327" s="35">
        <f t="shared" ref="AB327:AB333" si="63">AA327-Z327</f>
        <v>-22</v>
      </c>
      <c r="AC327" s="61">
        <v>1</v>
      </c>
      <c r="AD327" s="61">
        <v>1</v>
      </c>
      <c r="AE327" s="61">
        <f t="shared" ref="AE327:AE333" si="64">Q327+U327+Y327+AC327+AD327</f>
        <v>2</v>
      </c>
      <c r="AF327" s="44">
        <f t="shared" ref="AF327:AF333" si="65">AE327*M327</f>
        <v>1692</v>
      </c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</row>
    <row r="328" spans="1:42" s="1" customFormat="1">
      <c r="A328" s="3">
        <v>334</v>
      </c>
      <c r="B328" s="29" t="s">
        <v>496</v>
      </c>
      <c r="C328" s="6" t="s">
        <v>385</v>
      </c>
      <c r="D328" s="9">
        <v>84160368</v>
      </c>
      <c r="E328" s="8" t="s">
        <v>237</v>
      </c>
      <c r="F328" s="9" t="s">
        <v>1</v>
      </c>
      <c r="G328" s="10" t="s">
        <v>386</v>
      </c>
      <c r="H328" s="8">
        <v>150</v>
      </c>
      <c r="I328" s="9" t="s">
        <v>3</v>
      </c>
      <c r="J328" s="9">
        <v>72</v>
      </c>
      <c r="K328" s="11">
        <v>11.277777777777001</v>
      </c>
      <c r="L328" s="43"/>
      <c r="M328" s="11">
        <f t="shared" si="59"/>
        <v>811.99999999994407</v>
      </c>
      <c r="N328" s="19">
        <v>170</v>
      </c>
      <c r="O328" s="19">
        <v>48</v>
      </c>
      <c r="P328" s="19">
        <f t="shared" si="60"/>
        <v>-122</v>
      </c>
      <c r="Q328" s="61">
        <v>2</v>
      </c>
      <c r="R328" s="35">
        <v>185</v>
      </c>
      <c r="S328" s="35">
        <v>508</v>
      </c>
      <c r="T328" s="35">
        <f t="shared" si="61"/>
        <v>323</v>
      </c>
      <c r="U328" s="61">
        <v>0</v>
      </c>
      <c r="V328" s="35">
        <v>69</v>
      </c>
      <c r="W328" s="35">
        <v>151</v>
      </c>
      <c r="X328" s="35">
        <f t="shared" si="62"/>
        <v>82</v>
      </c>
      <c r="Y328" s="61">
        <v>0</v>
      </c>
      <c r="Z328" s="35">
        <v>115</v>
      </c>
      <c r="AA328" s="35">
        <v>101</v>
      </c>
      <c r="AB328" s="35">
        <f t="shared" si="63"/>
        <v>-14</v>
      </c>
      <c r="AC328" s="61">
        <v>1</v>
      </c>
      <c r="AD328" s="61">
        <v>2</v>
      </c>
      <c r="AE328" s="61">
        <f t="shared" si="64"/>
        <v>5</v>
      </c>
      <c r="AF328" s="44">
        <f t="shared" si="65"/>
        <v>4059.9999999997203</v>
      </c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</row>
    <row r="329" spans="1:42" s="1" customFormat="1">
      <c r="A329" s="3">
        <v>335</v>
      </c>
      <c r="B329" s="29" t="s">
        <v>496</v>
      </c>
      <c r="C329" s="6" t="s">
        <v>238</v>
      </c>
      <c r="D329" s="9">
        <v>67140211</v>
      </c>
      <c r="E329" s="8" t="s">
        <v>237</v>
      </c>
      <c r="F329" s="9" t="s">
        <v>1</v>
      </c>
      <c r="G329" s="10" t="s">
        <v>239</v>
      </c>
      <c r="H329" s="8">
        <v>150</v>
      </c>
      <c r="I329" s="9" t="s">
        <v>3</v>
      </c>
      <c r="J329" s="9">
        <v>72</v>
      </c>
      <c r="K329" s="11">
        <v>11.277777777777001</v>
      </c>
      <c r="L329" s="43"/>
      <c r="M329" s="11">
        <f t="shared" si="59"/>
        <v>811.99999999994407</v>
      </c>
      <c r="N329" s="19">
        <v>28</v>
      </c>
      <c r="O329" s="19">
        <v>91</v>
      </c>
      <c r="P329" s="19">
        <f t="shared" si="60"/>
        <v>63</v>
      </c>
      <c r="Q329" s="61">
        <v>0</v>
      </c>
      <c r="R329" s="35">
        <v>19</v>
      </c>
      <c r="S329" s="35">
        <v>168</v>
      </c>
      <c r="T329" s="35">
        <f t="shared" si="61"/>
        <v>149</v>
      </c>
      <c r="U329" s="61">
        <v>0</v>
      </c>
      <c r="V329" s="35">
        <v>44</v>
      </c>
      <c r="W329" s="35">
        <v>48</v>
      </c>
      <c r="X329" s="35">
        <f t="shared" si="62"/>
        <v>4</v>
      </c>
      <c r="Y329" s="61">
        <v>1</v>
      </c>
      <c r="Z329" s="35">
        <v>24</v>
      </c>
      <c r="AA329" s="35">
        <v>92</v>
      </c>
      <c r="AB329" s="35">
        <f t="shared" si="63"/>
        <v>68</v>
      </c>
      <c r="AC329" s="61">
        <v>1</v>
      </c>
      <c r="AD329" s="61">
        <v>1</v>
      </c>
      <c r="AE329" s="61">
        <f t="shared" si="64"/>
        <v>3</v>
      </c>
      <c r="AF329" s="44">
        <f t="shared" si="65"/>
        <v>2435.9999999998322</v>
      </c>
      <c r="AK329" s="15"/>
      <c r="AL329" s="15"/>
      <c r="AM329" s="15"/>
      <c r="AN329" s="15"/>
      <c r="AO329" s="15"/>
      <c r="AP329" s="15"/>
    </row>
    <row r="330" spans="1:42" s="4" customFormat="1">
      <c r="A330" s="3">
        <v>336</v>
      </c>
      <c r="B330" s="29" t="s">
        <v>496</v>
      </c>
      <c r="C330" s="6" t="s">
        <v>389</v>
      </c>
      <c r="D330" s="9">
        <v>67249057</v>
      </c>
      <c r="E330" s="8" t="s">
        <v>237</v>
      </c>
      <c r="F330" s="9" t="s">
        <v>1</v>
      </c>
      <c r="G330" s="10" t="s">
        <v>390</v>
      </c>
      <c r="H330" s="8">
        <v>150</v>
      </c>
      <c r="I330" s="9" t="s">
        <v>3</v>
      </c>
      <c r="J330" s="9">
        <v>72</v>
      </c>
      <c r="K330" s="11">
        <v>11.277777777777001</v>
      </c>
      <c r="L330" s="43"/>
      <c r="M330" s="11">
        <f t="shared" si="59"/>
        <v>811.99999999994407</v>
      </c>
      <c r="N330" s="19">
        <v>138</v>
      </c>
      <c r="O330" s="19">
        <v>45</v>
      </c>
      <c r="P330" s="19">
        <f t="shared" si="60"/>
        <v>-93</v>
      </c>
      <c r="Q330" s="61">
        <v>2</v>
      </c>
      <c r="R330" s="35">
        <v>55</v>
      </c>
      <c r="S330" s="35">
        <v>82</v>
      </c>
      <c r="T330" s="35">
        <f t="shared" si="61"/>
        <v>27</v>
      </c>
      <c r="U330" s="61">
        <v>0</v>
      </c>
      <c r="V330" s="35">
        <v>48</v>
      </c>
      <c r="W330" s="35">
        <v>180</v>
      </c>
      <c r="X330" s="35">
        <f t="shared" si="62"/>
        <v>132</v>
      </c>
      <c r="Y330" s="61">
        <v>0</v>
      </c>
      <c r="Z330" s="35">
        <v>100</v>
      </c>
      <c r="AA330" s="35">
        <v>251</v>
      </c>
      <c r="AB330" s="35">
        <f t="shared" si="63"/>
        <v>151</v>
      </c>
      <c r="AC330" s="61">
        <v>0</v>
      </c>
      <c r="AD330" s="61">
        <v>1</v>
      </c>
      <c r="AE330" s="61">
        <f t="shared" si="64"/>
        <v>3</v>
      </c>
      <c r="AF330" s="44">
        <f t="shared" si="65"/>
        <v>2435.9999999998322</v>
      </c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</row>
    <row r="331" spans="1:42" s="1" customFormat="1">
      <c r="A331" s="3">
        <v>337</v>
      </c>
      <c r="B331" s="29" t="s">
        <v>496</v>
      </c>
      <c r="C331" s="6" t="s">
        <v>387</v>
      </c>
      <c r="D331" s="9">
        <v>84160370</v>
      </c>
      <c r="E331" s="8" t="s">
        <v>237</v>
      </c>
      <c r="F331" s="9" t="s">
        <v>1</v>
      </c>
      <c r="G331" s="10" t="s">
        <v>388</v>
      </c>
      <c r="H331" s="8">
        <v>150</v>
      </c>
      <c r="I331" s="9" t="s">
        <v>3</v>
      </c>
      <c r="J331" s="9">
        <v>72</v>
      </c>
      <c r="K331" s="11">
        <v>11.277777777777001</v>
      </c>
      <c r="L331" s="43"/>
      <c r="M331" s="14">
        <f t="shared" si="59"/>
        <v>811.99999999994407</v>
      </c>
      <c r="N331" s="19">
        <v>44</v>
      </c>
      <c r="O331" s="19">
        <v>146</v>
      </c>
      <c r="P331" s="19">
        <f t="shared" si="60"/>
        <v>102</v>
      </c>
      <c r="Q331" s="61">
        <v>0</v>
      </c>
      <c r="R331" s="35">
        <v>31</v>
      </c>
      <c r="S331" s="35">
        <v>168</v>
      </c>
      <c r="T331" s="35">
        <f t="shared" si="61"/>
        <v>137</v>
      </c>
      <c r="U331" s="61">
        <v>0</v>
      </c>
      <c r="V331" s="35">
        <v>44</v>
      </c>
      <c r="W331" s="35">
        <v>156</v>
      </c>
      <c r="X331" s="35">
        <f t="shared" si="62"/>
        <v>112</v>
      </c>
      <c r="Y331" s="61">
        <v>0</v>
      </c>
      <c r="Z331" s="35">
        <v>65</v>
      </c>
      <c r="AA331" s="35">
        <v>96</v>
      </c>
      <c r="AB331" s="35">
        <f t="shared" si="63"/>
        <v>31</v>
      </c>
      <c r="AC331" s="61">
        <v>1</v>
      </c>
      <c r="AD331" s="61">
        <v>1</v>
      </c>
      <c r="AE331" s="61">
        <f t="shared" si="64"/>
        <v>2</v>
      </c>
      <c r="AF331" s="44">
        <f t="shared" si="65"/>
        <v>1623.9999999998881</v>
      </c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</row>
    <row r="332" spans="1:42" s="1" customFormat="1">
      <c r="A332" s="3">
        <v>338</v>
      </c>
      <c r="B332" s="29" t="s">
        <v>496</v>
      </c>
      <c r="C332" s="6" t="s">
        <v>391</v>
      </c>
      <c r="D332" s="9">
        <v>84160415</v>
      </c>
      <c r="E332" s="8" t="s">
        <v>237</v>
      </c>
      <c r="F332" s="9" t="s">
        <v>1</v>
      </c>
      <c r="G332" s="10" t="s">
        <v>392</v>
      </c>
      <c r="H332" s="8">
        <v>150</v>
      </c>
      <c r="I332" s="9" t="s">
        <v>3</v>
      </c>
      <c r="J332" s="9">
        <v>72</v>
      </c>
      <c r="K332" s="11">
        <v>11.277777777777001</v>
      </c>
      <c r="L332" s="43"/>
      <c r="M332" s="14">
        <f t="shared" si="59"/>
        <v>811.99999999994407</v>
      </c>
      <c r="N332" s="19">
        <v>17</v>
      </c>
      <c r="O332" s="19">
        <v>69</v>
      </c>
      <c r="P332" s="19">
        <f t="shared" si="60"/>
        <v>52</v>
      </c>
      <c r="Q332" s="61">
        <v>0</v>
      </c>
      <c r="R332" s="35">
        <v>17</v>
      </c>
      <c r="S332" s="35">
        <v>159</v>
      </c>
      <c r="T332" s="35">
        <f t="shared" si="61"/>
        <v>142</v>
      </c>
      <c r="U332" s="61">
        <v>0</v>
      </c>
      <c r="V332" s="35">
        <v>24</v>
      </c>
      <c r="W332" s="35">
        <v>82</v>
      </c>
      <c r="X332" s="35">
        <f t="shared" si="62"/>
        <v>58</v>
      </c>
      <c r="Y332" s="61">
        <v>0</v>
      </c>
      <c r="Z332" s="35">
        <v>68</v>
      </c>
      <c r="AA332" s="35">
        <v>176</v>
      </c>
      <c r="AB332" s="35">
        <f t="shared" si="63"/>
        <v>108</v>
      </c>
      <c r="AC332" s="61">
        <v>0</v>
      </c>
      <c r="AD332" s="61">
        <v>1</v>
      </c>
      <c r="AE332" s="61">
        <f t="shared" si="64"/>
        <v>1</v>
      </c>
      <c r="AF332" s="44">
        <f t="shared" si="65"/>
        <v>811.99999999994407</v>
      </c>
      <c r="AG332" s="15" t="s">
        <v>520</v>
      </c>
      <c r="AL332" s="15"/>
      <c r="AM332" s="15"/>
      <c r="AN332" s="15"/>
      <c r="AO332" s="15"/>
      <c r="AP332" s="15"/>
    </row>
    <row r="333" spans="1:42" s="1" customFormat="1">
      <c r="A333" s="3">
        <v>339</v>
      </c>
      <c r="B333" s="29" t="s">
        <v>496</v>
      </c>
      <c r="C333" s="6" t="s">
        <v>393</v>
      </c>
      <c r="D333" s="9">
        <v>84160259</v>
      </c>
      <c r="E333" s="8" t="s">
        <v>237</v>
      </c>
      <c r="F333" s="9" t="s">
        <v>1</v>
      </c>
      <c r="G333" s="10" t="s">
        <v>394</v>
      </c>
      <c r="H333" s="8">
        <v>100</v>
      </c>
      <c r="I333" s="9" t="s">
        <v>3</v>
      </c>
      <c r="J333" s="9">
        <v>32</v>
      </c>
      <c r="K333" s="11">
        <v>23.15625</v>
      </c>
      <c r="L333" s="43"/>
      <c r="M333" s="11">
        <f t="shared" si="59"/>
        <v>741</v>
      </c>
      <c r="N333" s="19">
        <v>21</v>
      </c>
      <c r="O333" s="19">
        <v>41</v>
      </c>
      <c r="P333" s="19">
        <f t="shared" si="60"/>
        <v>20</v>
      </c>
      <c r="Q333" s="61">
        <v>0</v>
      </c>
      <c r="R333" s="35">
        <v>17</v>
      </c>
      <c r="S333" s="35">
        <v>74</v>
      </c>
      <c r="T333" s="35">
        <f t="shared" si="61"/>
        <v>57</v>
      </c>
      <c r="U333" s="61">
        <v>0</v>
      </c>
      <c r="V333" s="35">
        <v>4</v>
      </c>
      <c r="W333" s="35">
        <v>19</v>
      </c>
      <c r="X333" s="35">
        <f t="shared" si="62"/>
        <v>15</v>
      </c>
      <c r="Y333" s="61">
        <v>0</v>
      </c>
      <c r="Z333" s="35">
        <v>26</v>
      </c>
      <c r="AA333" s="35">
        <v>46</v>
      </c>
      <c r="AB333" s="35">
        <f t="shared" si="63"/>
        <v>20</v>
      </c>
      <c r="AC333" s="61">
        <v>1</v>
      </c>
      <c r="AD333" s="61">
        <v>1</v>
      </c>
      <c r="AE333" s="61">
        <f t="shared" si="64"/>
        <v>2</v>
      </c>
      <c r="AF333" s="44">
        <f t="shared" si="65"/>
        <v>1482</v>
      </c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</row>
    <row r="334" spans="1:42" s="1" customFormat="1" ht="15.75">
      <c r="A334" s="3">
        <v>340</v>
      </c>
      <c r="B334" s="29" t="s">
        <v>496</v>
      </c>
      <c r="C334" s="22" t="s">
        <v>395</v>
      </c>
      <c r="D334" s="23"/>
      <c r="E334" s="23"/>
      <c r="F334" s="23"/>
      <c r="G334" s="24"/>
      <c r="H334" s="23"/>
      <c r="I334" s="23"/>
      <c r="J334" s="34" t="s">
        <v>520</v>
      </c>
      <c r="K334" s="34" t="s">
        <v>520</v>
      </c>
      <c r="L334" s="43"/>
      <c r="M334" s="34" t="s">
        <v>520</v>
      </c>
      <c r="N334" s="34"/>
      <c r="O334" s="34"/>
      <c r="P334" s="34"/>
      <c r="Q334" s="61"/>
      <c r="R334" s="35"/>
      <c r="S334" s="35"/>
      <c r="T334" s="35"/>
      <c r="U334" s="61"/>
      <c r="V334" s="35"/>
      <c r="W334" s="35"/>
      <c r="X334" s="35"/>
      <c r="Y334" s="61"/>
      <c r="Z334" s="35"/>
      <c r="AA334" s="35"/>
      <c r="AB334" s="35"/>
      <c r="AC334" s="61"/>
      <c r="AD334" s="61" t="s">
        <v>520</v>
      </c>
      <c r="AE334" s="61"/>
      <c r="AF334" s="44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</row>
    <row r="335" spans="1:42" s="1" customFormat="1">
      <c r="A335" s="3">
        <v>341</v>
      </c>
      <c r="B335" s="29" t="s">
        <v>496</v>
      </c>
      <c r="C335" s="6">
        <v>7506306238800</v>
      </c>
      <c r="D335" s="9">
        <v>67811507</v>
      </c>
      <c r="E335" s="8" t="s">
        <v>395</v>
      </c>
      <c r="F335" s="9" t="s">
        <v>1</v>
      </c>
      <c r="G335" s="10" t="s">
        <v>473</v>
      </c>
      <c r="H335" s="8">
        <v>100</v>
      </c>
      <c r="I335" s="9" t="s">
        <v>3</v>
      </c>
      <c r="J335" s="9">
        <v>24</v>
      </c>
      <c r="K335" s="11">
        <v>33.6</v>
      </c>
      <c r="L335" s="43"/>
      <c r="M335" s="11">
        <v>806</v>
      </c>
      <c r="N335" s="19">
        <v>1</v>
      </c>
      <c r="O335" s="19">
        <v>85</v>
      </c>
      <c r="P335" s="19">
        <f>O335-N335</f>
        <v>84</v>
      </c>
      <c r="Q335" s="61">
        <v>0</v>
      </c>
      <c r="R335" s="35">
        <v>7</v>
      </c>
      <c r="S335" s="35">
        <v>90</v>
      </c>
      <c r="T335" s="35">
        <f>S335-R335</f>
        <v>83</v>
      </c>
      <c r="U335" s="61">
        <v>0</v>
      </c>
      <c r="V335" s="35"/>
      <c r="W335" s="35"/>
      <c r="X335" s="35">
        <f>W335-V335</f>
        <v>0</v>
      </c>
      <c r="Y335" s="61">
        <f>X335/J335</f>
        <v>0</v>
      </c>
      <c r="Z335" s="35">
        <v>4</v>
      </c>
      <c r="AA335" s="35">
        <v>34</v>
      </c>
      <c r="AB335" s="35">
        <f>AA335-Z335</f>
        <v>30</v>
      </c>
      <c r="AC335" s="61">
        <v>0</v>
      </c>
      <c r="AD335" s="61">
        <v>1</v>
      </c>
      <c r="AE335" s="61">
        <f>Q335+U335+Y335+AC335+AD335</f>
        <v>1</v>
      </c>
      <c r="AF335" s="44">
        <f>AE335*M335</f>
        <v>806</v>
      </c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</row>
    <row r="336" spans="1:42" s="1" customFormat="1">
      <c r="A336" s="3">
        <v>342</v>
      </c>
      <c r="B336" s="29" t="s">
        <v>496</v>
      </c>
      <c r="C336" s="6">
        <v>7506306238640</v>
      </c>
      <c r="D336" s="9">
        <v>67810418</v>
      </c>
      <c r="E336" s="8" t="s">
        <v>395</v>
      </c>
      <c r="F336" s="9" t="s">
        <v>1</v>
      </c>
      <c r="G336" s="10" t="s">
        <v>396</v>
      </c>
      <c r="H336" s="8">
        <v>150</v>
      </c>
      <c r="I336" s="9" t="s">
        <v>3</v>
      </c>
      <c r="J336" s="9">
        <v>72</v>
      </c>
      <c r="K336" s="11">
        <v>10.5</v>
      </c>
      <c r="L336" s="43"/>
      <c r="M336" s="11">
        <f>K336*J336</f>
        <v>756</v>
      </c>
      <c r="N336" s="19">
        <v>48</v>
      </c>
      <c r="O336" s="19">
        <v>318</v>
      </c>
      <c r="P336" s="19">
        <f>O336-N336</f>
        <v>270</v>
      </c>
      <c r="Q336" s="61">
        <v>0</v>
      </c>
      <c r="R336" s="35">
        <v>62</v>
      </c>
      <c r="S336" s="35">
        <v>151</v>
      </c>
      <c r="T336" s="35">
        <f>S336-R336</f>
        <v>89</v>
      </c>
      <c r="U336" s="61">
        <v>0</v>
      </c>
      <c r="V336" s="35">
        <v>49</v>
      </c>
      <c r="W336" s="35">
        <v>205</v>
      </c>
      <c r="X336" s="35">
        <f>W336-V336</f>
        <v>156</v>
      </c>
      <c r="Y336" s="61">
        <v>0</v>
      </c>
      <c r="Z336" s="35">
        <v>44</v>
      </c>
      <c r="AA336" s="35">
        <v>197</v>
      </c>
      <c r="AB336" s="35">
        <f>AA336-Z336</f>
        <v>153</v>
      </c>
      <c r="AC336" s="61">
        <v>0</v>
      </c>
      <c r="AD336" s="61">
        <v>2</v>
      </c>
      <c r="AE336" s="61">
        <f>Q336+U336+Y336+AC336+AD336</f>
        <v>2</v>
      </c>
      <c r="AF336" s="44">
        <f>AE336*M336</f>
        <v>1512</v>
      </c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</row>
    <row r="337" spans="1:42" s="1" customFormat="1">
      <c r="A337" s="3">
        <v>343</v>
      </c>
      <c r="B337" s="29" t="s">
        <v>496</v>
      </c>
      <c r="C337" s="6">
        <v>7506306238671</v>
      </c>
      <c r="D337" s="9">
        <v>67810420</v>
      </c>
      <c r="E337" s="8" t="s">
        <v>395</v>
      </c>
      <c r="F337" s="9" t="s">
        <v>1</v>
      </c>
      <c r="G337" s="10" t="s">
        <v>398</v>
      </c>
      <c r="H337" s="8">
        <v>150</v>
      </c>
      <c r="I337" s="9" t="s">
        <v>3</v>
      </c>
      <c r="J337" s="9">
        <v>72</v>
      </c>
      <c r="K337" s="11">
        <v>10.5</v>
      </c>
      <c r="L337" s="43"/>
      <c r="M337" s="11">
        <f>K337*J337</f>
        <v>756</v>
      </c>
      <c r="N337" s="19">
        <v>20</v>
      </c>
      <c r="O337" s="19">
        <v>183</v>
      </c>
      <c r="P337" s="19">
        <f>O337-N337</f>
        <v>163</v>
      </c>
      <c r="Q337" s="61">
        <v>0</v>
      </c>
      <c r="R337" s="35">
        <v>72</v>
      </c>
      <c r="S337" s="35">
        <v>108</v>
      </c>
      <c r="T337" s="35">
        <f>S337-R337</f>
        <v>36</v>
      </c>
      <c r="U337" s="61">
        <v>0</v>
      </c>
      <c r="V337" s="35">
        <v>20</v>
      </c>
      <c r="W337" s="35">
        <v>247</v>
      </c>
      <c r="X337" s="35">
        <f>W337-V337</f>
        <v>227</v>
      </c>
      <c r="Y337" s="61">
        <v>0</v>
      </c>
      <c r="Z337" s="35">
        <v>72</v>
      </c>
      <c r="AA337" s="35">
        <v>127</v>
      </c>
      <c r="AB337" s="35">
        <f>AA337-Z337</f>
        <v>55</v>
      </c>
      <c r="AC337" s="61">
        <v>1</v>
      </c>
      <c r="AD337" s="61">
        <v>1</v>
      </c>
      <c r="AE337" s="61">
        <f>Q337+U337+Y337+AC337+AD337</f>
        <v>2</v>
      </c>
      <c r="AF337" s="44">
        <f>AE337*M337</f>
        <v>1512</v>
      </c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</row>
    <row r="338" spans="1:42" s="1" customFormat="1">
      <c r="A338" s="3">
        <v>344</v>
      </c>
      <c r="B338" s="29" t="s">
        <v>496</v>
      </c>
      <c r="C338" s="6">
        <v>7506306238664</v>
      </c>
      <c r="D338" s="9">
        <v>67810419</v>
      </c>
      <c r="E338" s="8" t="s">
        <v>395</v>
      </c>
      <c r="F338" s="9" t="s">
        <v>1</v>
      </c>
      <c r="G338" s="10" t="s">
        <v>397</v>
      </c>
      <c r="H338" s="8">
        <v>150</v>
      </c>
      <c r="I338" s="9" t="s">
        <v>3</v>
      </c>
      <c r="J338" s="9">
        <v>72</v>
      </c>
      <c r="K338" s="11">
        <v>10.5</v>
      </c>
      <c r="L338" s="43"/>
      <c r="M338" s="11">
        <f>K338*J338</f>
        <v>756</v>
      </c>
      <c r="N338" s="19">
        <v>49</v>
      </c>
      <c r="O338" s="19">
        <v>115</v>
      </c>
      <c r="P338" s="19">
        <f>O338-N338</f>
        <v>66</v>
      </c>
      <c r="Q338" s="61">
        <v>0</v>
      </c>
      <c r="R338" s="35">
        <v>68</v>
      </c>
      <c r="S338" s="35">
        <v>115</v>
      </c>
      <c r="T338" s="35">
        <f>S338-R338</f>
        <v>47</v>
      </c>
      <c r="U338" s="61">
        <v>0</v>
      </c>
      <c r="V338" s="35">
        <v>25</v>
      </c>
      <c r="W338" s="35">
        <v>251</v>
      </c>
      <c r="X338" s="35">
        <f>W338-V338</f>
        <v>226</v>
      </c>
      <c r="Y338" s="61">
        <v>0</v>
      </c>
      <c r="Z338" s="35">
        <v>56</v>
      </c>
      <c r="AA338" s="35">
        <v>125</v>
      </c>
      <c r="AB338" s="35">
        <f>AA338-Z338</f>
        <v>69</v>
      </c>
      <c r="AC338" s="61">
        <v>1</v>
      </c>
      <c r="AD338" s="61">
        <v>1</v>
      </c>
      <c r="AE338" s="61">
        <f>Q338+U338+Y338+AC338+AD338</f>
        <v>2</v>
      </c>
      <c r="AF338" s="44">
        <f>AE338*M338</f>
        <v>1512</v>
      </c>
      <c r="AG338" s="15"/>
      <c r="AH338" s="15"/>
      <c r="AI338" s="15"/>
      <c r="AJ338" s="15"/>
      <c r="AK338" s="15"/>
    </row>
    <row r="339" spans="1:42" s="1" customFormat="1">
      <c r="A339" s="3">
        <v>345</v>
      </c>
      <c r="B339" s="29" t="s">
        <v>496</v>
      </c>
      <c r="C339" s="6">
        <v>7506306238688</v>
      </c>
      <c r="D339" s="9">
        <v>67810417</v>
      </c>
      <c r="E339" s="8" t="s">
        <v>395</v>
      </c>
      <c r="F339" s="9" t="s">
        <v>1</v>
      </c>
      <c r="G339" s="10" t="s">
        <v>399</v>
      </c>
      <c r="H339" s="8">
        <v>150</v>
      </c>
      <c r="I339" s="9" t="s">
        <v>3</v>
      </c>
      <c r="J339" s="9">
        <v>72</v>
      </c>
      <c r="K339" s="11">
        <v>10.5</v>
      </c>
      <c r="L339" s="43"/>
      <c r="M339" s="11">
        <f>K339*J339</f>
        <v>756</v>
      </c>
      <c r="N339" s="19">
        <v>35</v>
      </c>
      <c r="O339" s="19">
        <v>257</v>
      </c>
      <c r="P339" s="19">
        <f>O339-N339</f>
        <v>222</v>
      </c>
      <c r="Q339" s="61">
        <v>0</v>
      </c>
      <c r="R339" s="35">
        <v>46</v>
      </c>
      <c r="S339" s="35">
        <v>67</v>
      </c>
      <c r="T339" s="35">
        <f>S339-R339</f>
        <v>21</v>
      </c>
      <c r="U339" s="61">
        <v>0</v>
      </c>
      <c r="V339" s="35">
        <v>29</v>
      </c>
      <c r="W339" s="35">
        <v>222</v>
      </c>
      <c r="X339" s="35">
        <f>W339-V339</f>
        <v>193</v>
      </c>
      <c r="Y339" s="61">
        <v>0</v>
      </c>
      <c r="Z339" s="35">
        <v>23</v>
      </c>
      <c r="AA339" s="35">
        <v>61</v>
      </c>
      <c r="AB339" s="35">
        <f>AA339-Z339</f>
        <v>38</v>
      </c>
      <c r="AC339" s="61">
        <v>1</v>
      </c>
      <c r="AD339" s="61">
        <v>1</v>
      </c>
      <c r="AE339" s="61">
        <f>Q339+U339+Y339+AC339+AD339</f>
        <v>2</v>
      </c>
      <c r="AF339" s="44">
        <f>AE339*M339</f>
        <v>1512</v>
      </c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</row>
    <row r="340" spans="1:42" s="1" customFormat="1" ht="15.75">
      <c r="A340" s="3">
        <v>346</v>
      </c>
      <c r="B340" s="29" t="s">
        <v>496</v>
      </c>
      <c r="C340" s="22" t="s">
        <v>127</v>
      </c>
      <c r="D340" s="23"/>
      <c r="E340" s="23"/>
      <c r="F340" s="23"/>
      <c r="G340" s="24"/>
      <c r="H340" s="23"/>
      <c r="I340" s="23"/>
      <c r="J340" s="34" t="s">
        <v>520</v>
      </c>
      <c r="K340" s="34" t="s">
        <v>520</v>
      </c>
      <c r="L340" s="43"/>
      <c r="M340" s="34" t="s">
        <v>520</v>
      </c>
      <c r="N340" s="34"/>
      <c r="O340" s="34"/>
      <c r="P340" s="34"/>
      <c r="Q340" s="61"/>
      <c r="R340" s="35"/>
      <c r="S340" s="35"/>
      <c r="T340" s="35"/>
      <c r="U340" s="61"/>
      <c r="V340" s="35"/>
      <c r="W340" s="35"/>
      <c r="X340" s="35"/>
      <c r="Y340" s="61"/>
      <c r="Z340" s="35"/>
      <c r="AA340" s="35"/>
      <c r="AB340" s="35"/>
      <c r="AC340" s="61"/>
      <c r="AD340" s="61" t="s">
        <v>520</v>
      </c>
      <c r="AE340" s="61" t="s">
        <v>520</v>
      </c>
      <c r="AF340" s="44" t="s">
        <v>520</v>
      </c>
      <c r="AH340" s="15"/>
      <c r="AI340" s="15"/>
      <c r="AJ340" s="15"/>
      <c r="AK340" s="15"/>
      <c r="AN340" s="15"/>
      <c r="AO340" s="15"/>
      <c r="AP340" s="15"/>
    </row>
    <row r="341" spans="1:42" ht="15.75">
      <c r="A341" s="3">
        <v>347</v>
      </c>
      <c r="B341" s="29" t="s">
        <v>496</v>
      </c>
      <c r="C341" s="12">
        <v>7506306215627</v>
      </c>
      <c r="D341" s="45">
        <v>67746663</v>
      </c>
      <c r="E341" s="8" t="s">
        <v>127</v>
      </c>
      <c r="F341" s="9" t="s">
        <v>1</v>
      </c>
      <c r="G341" s="21" t="s">
        <v>331</v>
      </c>
      <c r="H341" s="37">
        <v>150</v>
      </c>
      <c r="I341" s="13" t="s">
        <v>40</v>
      </c>
      <c r="J341" s="13">
        <v>72</v>
      </c>
      <c r="K341" s="11">
        <v>8.5312000000000001</v>
      </c>
      <c r="L341" s="43"/>
      <c r="M341" s="11">
        <f>J341*K341</f>
        <v>614.24639999999999</v>
      </c>
      <c r="N341" s="19">
        <v>5</v>
      </c>
      <c r="O341" s="19">
        <v>223</v>
      </c>
      <c r="P341" s="19">
        <f t="shared" ref="P341:P348" si="66">O341-N341</f>
        <v>218</v>
      </c>
      <c r="Q341" s="61">
        <v>0</v>
      </c>
      <c r="R341" s="35">
        <v>24</v>
      </c>
      <c r="S341" s="35">
        <v>143</v>
      </c>
      <c r="T341" s="35">
        <f t="shared" ref="T341:T348" si="67">S341-R341</f>
        <v>119</v>
      </c>
      <c r="U341" s="61">
        <v>0</v>
      </c>
      <c r="V341" s="35">
        <v>40</v>
      </c>
      <c r="W341" s="35">
        <v>84</v>
      </c>
      <c r="X341" s="35">
        <f t="shared" ref="X341:X348" si="68">W341-V341</f>
        <v>44</v>
      </c>
      <c r="Y341" s="61">
        <v>0</v>
      </c>
      <c r="Z341" s="35">
        <v>85</v>
      </c>
      <c r="AA341" s="35">
        <v>89</v>
      </c>
      <c r="AB341" s="35">
        <f t="shared" ref="AB341:AB348" si="69">AA341-Z341</f>
        <v>4</v>
      </c>
      <c r="AC341" s="61">
        <v>1</v>
      </c>
      <c r="AD341" s="61">
        <v>1</v>
      </c>
      <c r="AE341" s="61">
        <f t="shared" ref="AE341:AE354" si="70">Q341+U341+Y341+AC341+AD341</f>
        <v>2</v>
      </c>
      <c r="AF341" s="44">
        <f t="shared" ref="AF341:AF354" si="71">AE341*M341</f>
        <v>1228.4928</v>
      </c>
      <c r="AH341" s="1"/>
      <c r="AI341" s="1"/>
      <c r="AJ341" s="1"/>
      <c r="AL341" s="2"/>
      <c r="AM341" s="2"/>
    </row>
    <row r="342" spans="1:42">
      <c r="A342" s="3">
        <v>348</v>
      </c>
      <c r="B342" s="29" t="s">
        <v>496</v>
      </c>
      <c r="C342" s="6" t="s">
        <v>289</v>
      </c>
      <c r="D342" s="9">
        <v>67407097</v>
      </c>
      <c r="E342" s="8" t="s">
        <v>127</v>
      </c>
      <c r="F342" s="9" t="s">
        <v>1</v>
      </c>
      <c r="G342" s="10" t="s">
        <v>290</v>
      </c>
      <c r="H342" s="8">
        <v>150</v>
      </c>
      <c r="I342" s="9" t="s">
        <v>40</v>
      </c>
      <c r="J342" s="9">
        <v>72</v>
      </c>
      <c r="K342" s="11">
        <v>8.5312000000000001</v>
      </c>
      <c r="L342" s="43"/>
      <c r="M342" s="11">
        <v>614</v>
      </c>
      <c r="N342" s="19">
        <v>41</v>
      </c>
      <c r="O342" s="19">
        <v>171</v>
      </c>
      <c r="P342" s="19">
        <f t="shared" si="66"/>
        <v>130</v>
      </c>
      <c r="Q342" s="61">
        <v>0</v>
      </c>
      <c r="R342" s="35">
        <v>31</v>
      </c>
      <c r="S342" s="35">
        <v>164</v>
      </c>
      <c r="T342" s="35">
        <f t="shared" si="67"/>
        <v>133</v>
      </c>
      <c r="U342" s="61">
        <v>0</v>
      </c>
      <c r="V342" s="35">
        <v>44</v>
      </c>
      <c r="W342" s="35">
        <v>112</v>
      </c>
      <c r="X342" s="35">
        <f t="shared" si="68"/>
        <v>68</v>
      </c>
      <c r="Y342" s="61">
        <v>0</v>
      </c>
      <c r="Z342" s="35">
        <v>74</v>
      </c>
      <c r="AA342" s="35">
        <v>335</v>
      </c>
      <c r="AB342" s="35">
        <f t="shared" si="69"/>
        <v>261</v>
      </c>
      <c r="AC342" s="61">
        <v>0</v>
      </c>
      <c r="AD342" s="61">
        <v>1</v>
      </c>
      <c r="AE342" s="61">
        <f t="shared" si="70"/>
        <v>1</v>
      </c>
      <c r="AF342" s="44">
        <f t="shared" si="71"/>
        <v>614</v>
      </c>
      <c r="AG342" s="1"/>
      <c r="AL342" s="2"/>
      <c r="AM342" s="2"/>
    </row>
    <row r="343" spans="1:42">
      <c r="A343" s="3">
        <v>349</v>
      </c>
      <c r="B343" s="29" t="s">
        <v>496</v>
      </c>
      <c r="C343" s="6" t="s">
        <v>285</v>
      </c>
      <c r="D343" s="9">
        <v>67407093</v>
      </c>
      <c r="E343" s="8" t="s">
        <v>127</v>
      </c>
      <c r="F343" s="9" t="s">
        <v>1</v>
      </c>
      <c r="G343" s="10" t="s">
        <v>286</v>
      </c>
      <c r="H343" s="8">
        <v>150</v>
      </c>
      <c r="I343" s="9" t="s">
        <v>40</v>
      </c>
      <c r="J343" s="9">
        <v>72</v>
      </c>
      <c r="K343" s="11">
        <v>8.5312000000000001</v>
      </c>
      <c r="L343" s="43"/>
      <c r="M343" s="11">
        <v>614</v>
      </c>
      <c r="N343" s="19">
        <v>45</v>
      </c>
      <c r="O343" s="19">
        <v>245</v>
      </c>
      <c r="P343" s="19">
        <f t="shared" si="66"/>
        <v>200</v>
      </c>
      <c r="Q343" s="61">
        <v>0</v>
      </c>
      <c r="R343" s="35">
        <v>28</v>
      </c>
      <c r="S343" s="35">
        <v>392</v>
      </c>
      <c r="T343" s="35">
        <f t="shared" si="67"/>
        <v>364</v>
      </c>
      <c r="U343" s="61">
        <v>0</v>
      </c>
      <c r="V343" s="35">
        <v>41</v>
      </c>
      <c r="W343" s="35">
        <v>113</v>
      </c>
      <c r="X343" s="35">
        <f t="shared" si="68"/>
        <v>72</v>
      </c>
      <c r="Y343" s="61">
        <v>0</v>
      </c>
      <c r="Z343" s="35">
        <v>67</v>
      </c>
      <c r="AA343" s="35">
        <v>149</v>
      </c>
      <c r="AB343" s="35">
        <f t="shared" si="69"/>
        <v>82</v>
      </c>
      <c r="AC343" s="61">
        <v>0</v>
      </c>
      <c r="AD343" s="61">
        <v>1</v>
      </c>
      <c r="AE343" s="61">
        <f t="shared" si="70"/>
        <v>1</v>
      </c>
      <c r="AF343" s="44">
        <f t="shared" si="71"/>
        <v>614</v>
      </c>
      <c r="AG343" s="1"/>
      <c r="AH343" s="1"/>
      <c r="AI343" s="1"/>
      <c r="AJ343" s="1"/>
      <c r="AL343" s="1"/>
      <c r="AM343" s="1"/>
      <c r="AN343" s="1"/>
      <c r="AO343" s="1"/>
      <c r="AP343" s="1"/>
    </row>
    <row r="344" spans="1:42">
      <c r="A344" s="3">
        <v>350</v>
      </c>
      <c r="B344" s="29" t="s">
        <v>496</v>
      </c>
      <c r="C344" s="6" t="s">
        <v>287</v>
      </c>
      <c r="D344" s="9">
        <v>67407095</v>
      </c>
      <c r="E344" s="8" t="s">
        <v>127</v>
      </c>
      <c r="F344" s="9" t="s">
        <v>1</v>
      </c>
      <c r="G344" s="10" t="s">
        <v>288</v>
      </c>
      <c r="H344" s="8">
        <v>150</v>
      </c>
      <c r="I344" s="9" t="s">
        <v>40</v>
      </c>
      <c r="J344" s="9">
        <v>72</v>
      </c>
      <c r="K344" s="11">
        <v>8.5312000000000001</v>
      </c>
      <c r="L344" s="43"/>
      <c r="M344" s="11">
        <v>614</v>
      </c>
      <c r="N344" s="19">
        <v>134</v>
      </c>
      <c r="O344" s="19">
        <v>248</v>
      </c>
      <c r="P344" s="19">
        <f t="shared" si="66"/>
        <v>114</v>
      </c>
      <c r="Q344" s="61">
        <v>0</v>
      </c>
      <c r="R344" s="35">
        <v>27</v>
      </c>
      <c r="S344" s="35">
        <v>306</v>
      </c>
      <c r="T344" s="35">
        <f t="shared" si="67"/>
        <v>279</v>
      </c>
      <c r="U344" s="61">
        <v>0</v>
      </c>
      <c r="V344" s="35">
        <v>42</v>
      </c>
      <c r="W344" s="35">
        <v>102</v>
      </c>
      <c r="X344" s="35">
        <f t="shared" si="68"/>
        <v>60</v>
      </c>
      <c r="Y344" s="61">
        <v>0</v>
      </c>
      <c r="Z344" s="35">
        <v>84</v>
      </c>
      <c r="AA344" s="35">
        <v>426</v>
      </c>
      <c r="AB344" s="35">
        <f t="shared" si="69"/>
        <v>342</v>
      </c>
      <c r="AC344" s="61">
        <v>0</v>
      </c>
      <c r="AD344" s="61">
        <v>1</v>
      </c>
      <c r="AE344" s="61">
        <f t="shared" si="70"/>
        <v>1</v>
      </c>
      <c r="AF344" s="44">
        <f t="shared" si="71"/>
        <v>614</v>
      </c>
      <c r="AH344" s="1"/>
      <c r="AI344" s="1"/>
      <c r="AJ344" s="1"/>
      <c r="AK344" s="2"/>
      <c r="AL344" s="2"/>
      <c r="AM344" s="2"/>
      <c r="AN344" s="1"/>
      <c r="AO344" s="1"/>
      <c r="AP344" s="1"/>
    </row>
    <row r="345" spans="1:42">
      <c r="A345" s="3">
        <v>351</v>
      </c>
      <c r="B345" s="29" t="s">
        <v>496</v>
      </c>
      <c r="C345" s="6" t="s">
        <v>303</v>
      </c>
      <c r="D345" s="9">
        <v>67453554</v>
      </c>
      <c r="E345" s="8" t="s">
        <v>127</v>
      </c>
      <c r="F345" s="9" t="s">
        <v>1</v>
      </c>
      <c r="G345" s="10" t="s">
        <v>304</v>
      </c>
      <c r="H345" s="8">
        <v>300</v>
      </c>
      <c r="I345" s="9" t="s">
        <v>40</v>
      </c>
      <c r="J345" s="9">
        <v>32</v>
      </c>
      <c r="K345" s="11">
        <f>15.78125*1.05</f>
        <v>16.5703125</v>
      </c>
      <c r="L345" s="43"/>
      <c r="M345" s="11">
        <v>530</v>
      </c>
      <c r="N345" s="19">
        <v>62</v>
      </c>
      <c r="O345" s="19">
        <v>86</v>
      </c>
      <c r="P345" s="19">
        <f t="shared" si="66"/>
        <v>24</v>
      </c>
      <c r="Q345" s="61">
        <v>0</v>
      </c>
      <c r="R345" s="35">
        <v>14</v>
      </c>
      <c r="S345" s="35">
        <v>52</v>
      </c>
      <c r="T345" s="35">
        <f t="shared" si="67"/>
        <v>38</v>
      </c>
      <c r="U345" s="61">
        <v>0</v>
      </c>
      <c r="V345" s="35">
        <v>10</v>
      </c>
      <c r="W345" s="35">
        <v>31</v>
      </c>
      <c r="X345" s="35">
        <f t="shared" si="68"/>
        <v>21</v>
      </c>
      <c r="Y345" s="61">
        <v>0</v>
      </c>
      <c r="Z345" s="35">
        <v>44</v>
      </c>
      <c r="AA345" s="35">
        <v>53</v>
      </c>
      <c r="AB345" s="35">
        <f t="shared" si="69"/>
        <v>9</v>
      </c>
      <c r="AC345" s="61">
        <v>1</v>
      </c>
      <c r="AD345" s="61">
        <v>1</v>
      </c>
      <c r="AE345" s="61">
        <f t="shared" si="70"/>
        <v>2</v>
      </c>
      <c r="AF345" s="44">
        <f t="shared" si="71"/>
        <v>1060</v>
      </c>
      <c r="AG345" s="1"/>
      <c r="AL345" s="1"/>
      <c r="AM345" s="1"/>
      <c r="AN345" s="2"/>
      <c r="AO345" s="2"/>
      <c r="AP345" s="2"/>
    </row>
    <row r="346" spans="1:42">
      <c r="A346" s="3">
        <v>352</v>
      </c>
      <c r="B346" s="29" t="s">
        <v>496</v>
      </c>
      <c r="C346" s="6" t="s">
        <v>305</v>
      </c>
      <c r="D346" s="9">
        <v>67453555</v>
      </c>
      <c r="E346" s="8" t="s">
        <v>127</v>
      </c>
      <c r="F346" s="9" t="s">
        <v>1</v>
      </c>
      <c r="G346" s="10" t="s">
        <v>306</v>
      </c>
      <c r="H346" s="8">
        <v>300</v>
      </c>
      <c r="I346" s="9" t="s">
        <v>40</v>
      </c>
      <c r="J346" s="9">
        <v>32</v>
      </c>
      <c r="K346" s="11">
        <f>15.78125*1.05</f>
        <v>16.5703125</v>
      </c>
      <c r="L346" s="43"/>
      <c r="M346" s="11">
        <v>530</v>
      </c>
      <c r="N346" s="19">
        <v>22</v>
      </c>
      <c r="O346" s="19">
        <v>71</v>
      </c>
      <c r="P346" s="19">
        <f t="shared" si="66"/>
        <v>49</v>
      </c>
      <c r="Q346" s="61">
        <v>0</v>
      </c>
      <c r="R346" s="35">
        <v>1</v>
      </c>
      <c r="S346" s="35">
        <v>96</v>
      </c>
      <c r="T346" s="35">
        <f t="shared" si="67"/>
        <v>95</v>
      </c>
      <c r="U346" s="61">
        <v>0</v>
      </c>
      <c r="V346" s="35">
        <v>20</v>
      </c>
      <c r="W346" s="35">
        <v>39</v>
      </c>
      <c r="X346" s="35">
        <f t="shared" si="68"/>
        <v>19</v>
      </c>
      <c r="Y346" s="61">
        <v>0</v>
      </c>
      <c r="Z346" s="35">
        <v>36</v>
      </c>
      <c r="AA346" s="35">
        <v>39</v>
      </c>
      <c r="AB346" s="35">
        <f t="shared" si="69"/>
        <v>3</v>
      </c>
      <c r="AC346" s="61">
        <v>1</v>
      </c>
      <c r="AD346" s="61">
        <v>1</v>
      </c>
      <c r="AE346" s="61">
        <f t="shared" si="70"/>
        <v>2</v>
      </c>
      <c r="AF346" s="44">
        <f t="shared" si="71"/>
        <v>1060</v>
      </c>
      <c r="AH346" s="1"/>
      <c r="AI346" s="1"/>
      <c r="AJ346" s="1"/>
      <c r="AL346" s="1"/>
      <c r="AM346" s="1"/>
      <c r="AN346" s="1"/>
      <c r="AO346" s="1"/>
      <c r="AP346" s="1"/>
    </row>
    <row r="347" spans="1:42">
      <c r="A347" s="3">
        <v>353</v>
      </c>
      <c r="B347" s="29" t="s">
        <v>496</v>
      </c>
      <c r="C347" s="6" t="s">
        <v>301</v>
      </c>
      <c r="D347" s="9">
        <v>67453553</v>
      </c>
      <c r="E347" s="8" t="s">
        <v>127</v>
      </c>
      <c r="F347" s="9" t="s">
        <v>1</v>
      </c>
      <c r="G347" s="10" t="s">
        <v>302</v>
      </c>
      <c r="H347" s="8">
        <v>300</v>
      </c>
      <c r="I347" s="9" t="s">
        <v>40</v>
      </c>
      <c r="J347" s="9">
        <v>32</v>
      </c>
      <c r="K347" s="11">
        <f>15.78125*1.05</f>
        <v>16.5703125</v>
      </c>
      <c r="L347" s="43"/>
      <c r="M347" s="11">
        <v>530</v>
      </c>
      <c r="N347" s="19">
        <v>28</v>
      </c>
      <c r="O347" s="19">
        <v>103</v>
      </c>
      <c r="P347" s="19">
        <f t="shared" si="66"/>
        <v>75</v>
      </c>
      <c r="Q347" s="61">
        <v>0</v>
      </c>
      <c r="R347" s="35">
        <v>12</v>
      </c>
      <c r="S347" s="35">
        <v>84</v>
      </c>
      <c r="T347" s="35">
        <f t="shared" si="67"/>
        <v>72</v>
      </c>
      <c r="U347" s="61">
        <v>0</v>
      </c>
      <c r="V347" s="35">
        <v>8</v>
      </c>
      <c r="W347" s="35">
        <v>26</v>
      </c>
      <c r="X347" s="35">
        <f t="shared" si="68"/>
        <v>18</v>
      </c>
      <c r="Y347" s="61">
        <v>0</v>
      </c>
      <c r="Z347" s="35">
        <v>61</v>
      </c>
      <c r="AA347" s="35">
        <v>29</v>
      </c>
      <c r="AB347" s="35">
        <f t="shared" si="69"/>
        <v>-32</v>
      </c>
      <c r="AC347" s="61">
        <v>1</v>
      </c>
      <c r="AD347" s="61">
        <v>1</v>
      </c>
      <c r="AE347" s="61">
        <f t="shared" si="70"/>
        <v>2</v>
      </c>
      <c r="AF347" s="44">
        <f t="shared" si="71"/>
        <v>1060</v>
      </c>
      <c r="AG347" s="1"/>
      <c r="AL347" s="1"/>
      <c r="AM347" s="1"/>
      <c r="AN347" s="1"/>
      <c r="AO347" s="1"/>
      <c r="AP347" s="1"/>
    </row>
    <row r="348" spans="1:42">
      <c r="A348" s="3">
        <v>354</v>
      </c>
      <c r="B348" s="29" t="s">
        <v>496</v>
      </c>
      <c r="C348" s="6">
        <v>7506306215597</v>
      </c>
      <c r="D348" s="9">
        <v>67746658</v>
      </c>
      <c r="E348" s="8" t="s">
        <v>127</v>
      </c>
      <c r="F348" s="9" t="s">
        <v>1</v>
      </c>
      <c r="G348" s="10" t="s">
        <v>330</v>
      </c>
      <c r="H348" s="8">
        <v>100</v>
      </c>
      <c r="I348" s="9" t="s">
        <v>40</v>
      </c>
      <c r="J348" s="9">
        <v>24</v>
      </c>
      <c r="K348" s="11">
        <f>29.14*1.05</f>
        <v>30.597000000000001</v>
      </c>
      <c r="L348" s="43"/>
      <c r="M348" s="11">
        <v>734</v>
      </c>
      <c r="N348" s="19">
        <v>11</v>
      </c>
      <c r="O348" s="19">
        <v>84</v>
      </c>
      <c r="P348" s="19">
        <f t="shared" si="66"/>
        <v>73</v>
      </c>
      <c r="Q348" s="61">
        <v>0</v>
      </c>
      <c r="R348" s="35">
        <v>10</v>
      </c>
      <c r="S348" s="35">
        <v>45</v>
      </c>
      <c r="T348" s="35">
        <f t="shared" si="67"/>
        <v>35</v>
      </c>
      <c r="U348" s="61">
        <v>0</v>
      </c>
      <c r="V348" s="35">
        <v>5</v>
      </c>
      <c r="W348" s="35">
        <v>15</v>
      </c>
      <c r="X348" s="35">
        <f t="shared" si="68"/>
        <v>10</v>
      </c>
      <c r="Y348" s="61">
        <v>0</v>
      </c>
      <c r="Z348" s="35">
        <v>22</v>
      </c>
      <c r="AA348" s="35">
        <v>46</v>
      </c>
      <c r="AB348" s="35">
        <f t="shared" si="69"/>
        <v>24</v>
      </c>
      <c r="AC348" s="61">
        <v>1</v>
      </c>
      <c r="AD348" s="61">
        <v>1</v>
      </c>
      <c r="AE348" s="61">
        <f t="shared" si="70"/>
        <v>2</v>
      </c>
      <c r="AF348" s="44">
        <f t="shared" si="71"/>
        <v>1468</v>
      </c>
      <c r="AH348" s="1"/>
      <c r="AI348" s="1"/>
      <c r="AJ348" s="1"/>
      <c r="AL348" s="2"/>
      <c r="AM348" s="2"/>
      <c r="AN348" s="2"/>
      <c r="AO348" s="2"/>
      <c r="AP348" s="2"/>
    </row>
    <row r="349" spans="1:42" ht="15.75">
      <c r="A349" s="3">
        <v>355</v>
      </c>
      <c r="B349" s="29" t="s">
        <v>496</v>
      </c>
      <c r="C349" s="22" t="s">
        <v>0</v>
      </c>
      <c r="D349" s="30"/>
      <c r="E349" s="18"/>
      <c r="F349" s="18"/>
      <c r="G349" s="47"/>
      <c r="H349" s="18"/>
      <c r="I349" s="18"/>
      <c r="J349" s="30"/>
      <c r="K349" s="18"/>
      <c r="L349" s="49"/>
      <c r="M349" s="18"/>
      <c r="N349" s="30"/>
      <c r="O349" s="30"/>
      <c r="P349" s="30"/>
      <c r="Q349" s="60"/>
      <c r="R349" s="34"/>
      <c r="S349" s="34"/>
      <c r="T349" s="34"/>
      <c r="U349" s="60"/>
      <c r="V349" s="34"/>
      <c r="W349" s="34"/>
      <c r="X349" s="34"/>
      <c r="Y349" s="60"/>
      <c r="Z349" s="34"/>
      <c r="AA349" s="34"/>
      <c r="AB349" s="34"/>
      <c r="AC349" s="60"/>
      <c r="AD349" s="60"/>
      <c r="AE349" s="60">
        <f t="shared" si="70"/>
        <v>0</v>
      </c>
      <c r="AF349" s="44">
        <f t="shared" si="71"/>
        <v>0</v>
      </c>
    </row>
    <row r="350" spans="1:42">
      <c r="A350" s="3">
        <v>356</v>
      </c>
      <c r="B350" s="29" t="s">
        <v>496</v>
      </c>
      <c r="C350" s="6" t="s">
        <v>259</v>
      </c>
      <c r="D350" s="9">
        <v>67225981</v>
      </c>
      <c r="E350" s="8" t="s">
        <v>260</v>
      </c>
      <c r="F350" s="9" t="s">
        <v>1</v>
      </c>
      <c r="G350" s="10" t="s">
        <v>261</v>
      </c>
      <c r="H350" s="8">
        <v>142</v>
      </c>
      <c r="I350" s="9" t="s">
        <v>3</v>
      </c>
      <c r="J350" s="9">
        <v>72</v>
      </c>
      <c r="K350" s="11">
        <v>11.472222222222221</v>
      </c>
      <c r="L350" s="43"/>
      <c r="M350" s="11">
        <f>J350*K350</f>
        <v>826</v>
      </c>
      <c r="N350" s="19">
        <v>44</v>
      </c>
      <c r="O350" s="19">
        <v>136</v>
      </c>
      <c r="P350" s="19">
        <f>O350-N350</f>
        <v>92</v>
      </c>
      <c r="Q350" s="63">
        <v>0</v>
      </c>
      <c r="R350" s="35">
        <v>53</v>
      </c>
      <c r="S350" s="35">
        <v>98</v>
      </c>
      <c r="T350" s="35">
        <f>S350-R350</f>
        <v>45</v>
      </c>
      <c r="U350" s="63">
        <v>1</v>
      </c>
      <c r="V350" s="35">
        <v>14</v>
      </c>
      <c r="W350" s="35">
        <v>139</v>
      </c>
      <c r="X350" s="35">
        <f>W350-V350</f>
        <v>125</v>
      </c>
      <c r="Y350" s="63">
        <v>0</v>
      </c>
      <c r="Z350" s="35">
        <v>68</v>
      </c>
      <c r="AA350" s="35">
        <v>138</v>
      </c>
      <c r="AB350" s="35">
        <f>AA350-Z350</f>
        <v>70</v>
      </c>
      <c r="AC350" s="63">
        <v>1</v>
      </c>
      <c r="AD350" s="63">
        <v>1</v>
      </c>
      <c r="AE350" s="63">
        <f t="shared" si="70"/>
        <v>3</v>
      </c>
      <c r="AF350" s="44">
        <f t="shared" si="71"/>
        <v>2478</v>
      </c>
      <c r="AG350" s="1"/>
    </row>
    <row r="351" spans="1:42">
      <c r="A351" s="3">
        <v>357</v>
      </c>
      <c r="B351" s="29" t="s">
        <v>496</v>
      </c>
      <c r="C351" s="6" t="s">
        <v>266</v>
      </c>
      <c r="D351" s="9">
        <v>67225987</v>
      </c>
      <c r="E351" s="8" t="s">
        <v>260</v>
      </c>
      <c r="F351" s="9" t="s">
        <v>1</v>
      </c>
      <c r="G351" s="10" t="s">
        <v>267</v>
      </c>
      <c r="H351" s="8">
        <v>142</v>
      </c>
      <c r="I351" s="9" t="s">
        <v>3</v>
      </c>
      <c r="J351" s="9">
        <v>72</v>
      </c>
      <c r="K351" s="11">
        <v>11.472222222222221</v>
      </c>
      <c r="L351" s="43"/>
      <c r="M351" s="11">
        <f>J351*K351</f>
        <v>826</v>
      </c>
      <c r="N351" s="19">
        <v>23</v>
      </c>
      <c r="O351" s="19">
        <v>124</v>
      </c>
      <c r="P351" s="19">
        <f>O351-N351</f>
        <v>101</v>
      </c>
      <c r="Q351" s="63">
        <v>0</v>
      </c>
      <c r="R351" s="35">
        <v>13</v>
      </c>
      <c r="S351" s="35">
        <v>130</v>
      </c>
      <c r="T351" s="35">
        <f>S351-R351</f>
        <v>117</v>
      </c>
      <c r="U351" s="63">
        <v>0</v>
      </c>
      <c r="V351" s="35">
        <v>6</v>
      </c>
      <c r="W351" s="35">
        <v>110</v>
      </c>
      <c r="X351" s="35">
        <f>W351-V351</f>
        <v>104</v>
      </c>
      <c r="Y351" s="63">
        <v>0</v>
      </c>
      <c r="Z351" s="35">
        <v>31</v>
      </c>
      <c r="AA351" s="35">
        <v>158</v>
      </c>
      <c r="AB351" s="35">
        <f>AA351-Z351</f>
        <v>127</v>
      </c>
      <c r="AC351" s="63">
        <v>0</v>
      </c>
      <c r="AD351" s="63">
        <v>1</v>
      </c>
      <c r="AE351" s="63">
        <f t="shared" si="70"/>
        <v>1</v>
      </c>
      <c r="AF351" s="44">
        <f t="shared" si="71"/>
        <v>826</v>
      </c>
    </row>
    <row r="352" spans="1:42">
      <c r="A352" s="3">
        <v>358</v>
      </c>
      <c r="B352" s="29" t="s">
        <v>496</v>
      </c>
      <c r="C352" s="6" t="s">
        <v>268</v>
      </c>
      <c r="D352" s="9">
        <v>67276746</v>
      </c>
      <c r="E352" s="8" t="s">
        <v>260</v>
      </c>
      <c r="F352" s="9" t="s">
        <v>1</v>
      </c>
      <c r="G352" s="10" t="s">
        <v>269</v>
      </c>
      <c r="H352" s="8">
        <v>142</v>
      </c>
      <c r="I352" s="9" t="s">
        <v>3</v>
      </c>
      <c r="J352" s="9">
        <v>72</v>
      </c>
      <c r="K352" s="11">
        <v>11.472222222222221</v>
      </c>
      <c r="L352" s="43"/>
      <c r="M352" s="11">
        <f>J352*K352</f>
        <v>826</v>
      </c>
      <c r="N352" s="19">
        <v>18</v>
      </c>
      <c r="O352" s="19">
        <v>114</v>
      </c>
      <c r="P352" s="19">
        <f>O352-N352</f>
        <v>96</v>
      </c>
      <c r="Q352" s="61">
        <v>0</v>
      </c>
      <c r="R352" s="35">
        <v>15</v>
      </c>
      <c r="S352" s="35">
        <v>96</v>
      </c>
      <c r="T352" s="35">
        <f>S352-R352</f>
        <v>81</v>
      </c>
      <c r="U352" s="61">
        <v>0</v>
      </c>
      <c r="V352" s="35">
        <v>6</v>
      </c>
      <c r="W352" s="35">
        <v>115</v>
      </c>
      <c r="X352" s="35">
        <f>W352-V352</f>
        <v>109</v>
      </c>
      <c r="Y352" s="61">
        <v>0</v>
      </c>
      <c r="Z352" s="35">
        <v>15</v>
      </c>
      <c r="AA352" s="35">
        <v>92</v>
      </c>
      <c r="AB352" s="35">
        <f>AA352-Z352</f>
        <v>77</v>
      </c>
      <c r="AC352" s="61">
        <v>0</v>
      </c>
      <c r="AD352" s="61">
        <v>1</v>
      </c>
      <c r="AE352" s="61">
        <f t="shared" si="70"/>
        <v>1</v>
      </c>
      <c r="AF352" s="44">
        <f t="shared" si="71"/>
        <v>826</v>
      </c>
    </row>
    <row r="353" spans="1:36">
      <c r="A353" s="3">
        <v>359</v>
      </c>
      <c r="B353" s="29" t="s">
        <v>496</v>
      </c>
      <c r="C353" s="6" t="s">
        <v>262</v>
      </c>
      <c r="D353" s="9">
        <v>67225984</v>
      </c>
      <c r="E353" s="8" t="s">
        <v>260</v>
      </c>
      <c r="F353" s="9" t="s">
        <v>1</v>
      </c>
      <c r="G353" s="10" t="s">
        <v>263</v>
      </c>
      <c r="H353" s="8">
        <v>142</v>
      </c>
      <c r="I353" s="9" t="s">
        <v>3</v>
      </c>
      <c r="J353" s="9">
        <v>72</v>
      </c>
      <c r="K353" s="11">
        <v>11.472222222222221</v>
      </c>
      <c r="L353" s="43"/>
      <c r="M353" s="11">
        <f>J353*K353</f>
        <v>826</v>
      </c>
      <c r="N353" s="19">
        <v>19</v>
      </c>
      <c r="O353" s="19">
        <v>116</v>
      </c>
      <c r="P353" s="19">
        <f>O353-N353</f>
        <v>97</v>
      </c>
      <c r="Q353" s="63">
        <v>0</v>
      </c>
      <c r="R353" s="35">
        <v>10</v>
      </c>
      <c r="S353" s="35">
        <v>138</v>
      </c>
      <c r="T353" s="35">
        <f>S353-R353</f>
        <v>128</v>
      </c>
      <c r="U353" s="63">
        <v>0</v>
      </c>
      <c r="V353" s="35">
        <v>10</v>
      </c>
      <c r="W353" s="35">
        <v>134</v>
      </c>
      <c r="X353" s="35">
        <f>W353-V353</f>
        <v>124</v>
      </c>
      <c r="Y353" s="63">
        <v>0</v>
      </c>
      <c r="Z353" s="35">
        <v>46</v>
      </c>
      <c r="AA353" s="35">
        <v>126</v>
      </c>
      <c r="AB353" s="35">
        <f>AA353-Z353</f>
        <v>80</v>
      </c>
      <c r="AC353" s="63">
        <v>0</v>
      </c>
      <c r="AD353" s="63">
        <v>1</v>
      </c>
      <c r="AE353" s="63">
        <f t="shared" si="70"/>
        <v>1</v>
      </c>
      <c r="AF353" s="44">
        <f t="shared" si="71"/>
        <v>826</v>
      </c>
    </row>
    <row r="354" spans="1:36">
      <c r="A354" s="3">
        <v>360</v>
      </c>
      <c r="B354" s="29" t="s">
        <v>496</v>
      </c>
      <c r="C354" s="6" t="s">
        <v>264</v>
      </c>
      <c r="D354" s="9">
        <v>67225986</v>
      </c>
      <c r="E354" s="8" t="s">
        <v>260</v>
      </c>
      <c r="F354" s="9" t="s">
        <v>1</v>
      </c>
      <c r="G354" s="10" t="s">
        <v>265</v>
      </c>
      <c r="H354" s="8">
        <v>142</v>
      </c>
      <c r="I354" s="9" t="s">
        <v>3</v>
      </c>
      <c r="J354" s="9">
        <v>72</v>
      </c>
      <c r="K354" s="11">
        <v>11.472222222222221</v>
      </c>
      <c r="L354" s="43"/>
      <c r="M354" s="11">
        <f>J354*K354</f>
        <v>826</v>
      </c>
      <c r="N354" s="19">
        <v>13</v>
      </c>
      <c r="O354" s="19">
        <v>154</v>
      </c>
      <c r="P354" s="19">
        <f>O354-N354</f>
        <v>141</v>
      </c>
      <c r="Q354" s="63">
        <v>0</v>
      </c>
      <c r="R354" s="35">
        <v>19</v>
      </c>
      <c r="S354" s="35">
        <v>124</v>
      </c>
      <c r="T354" s="35">
        <f>S354-R354</f>
        <v>105</v>
      </c>
      <c r="U354" s="63">
        <v>0</v>
      </c>
      <c r="V354" s="35">
        <v>11</v>
      </c>
      <c r="W354" s="35">
        <v>124</v>
      </c>
      <c r="X354" s="35">
        <f>W354-V354</f>
        <v>113</v>
      </c>
      <c r="Y354" s="63">
        <v>0</v>
      </c>
      <c r="Z354" s="35">
        <v>9</v>
      </c>
      <c r="AA354" s="35">
        <v>149</v>
      </c>
      <c r="AB354" s="35">
        <f>AA354-Z354</f>
        <v>140</v>
      </c>
      <c r="AC354" s="63">
        <v>0</v>
      </c>
      <c r="AD354" s="63">
        <v>1</v>
      </c>
      <c r="AE354" s="63">
        <f t="shared" si="70"/>
        <v>1</v>
      </c>
      <c r="AF354" s="44">
        <f t="shared" si="71"/>
        <v>826</v>
      </c>
    </row>
    <row r="355" spans="1:36">
      <c r="A355" s="3">
        <v>361</v>
      </c>
      <c r="Q355" s="64">
        <f t="shared" ref="Q355:AD355" si="72">SUM(Q9:Q354)</f>
        <v>119</v>
      </c>
      <c r="U355" s="64">
        <f t="shared" si="72"/>
        <v>146</v>
      </c>
      <c r="Y355" s="64">
        <f t="shared" si="72"/>
        <v>103</v>
      </c>
      <c r="AC355" s="64">
        <f t="shared" si="72"/>
        <v>205</v>
      </c>
      <c r="AD355" s="64">
        <f t="shared" si="72"/>
        <v>539.125</v>
      </c>
      <c r="AE355" s="64"/>
      <c r="AF355" s="51">
        <f>SUM(AF9:AF354)</f>
        <v>418102.17779999919</v>
      </c>
    </row>
    <row r="361" spans="1:36">
      <c r="AH361" s="1"/>
      <c r="AI361" s="1"/>
      <c r="AJ361" s="1"/>
    </row>
    <row r="365" spans="1:36">
      <c r="AF365" s="51" t="s">
        <v>520</v>
      </c>
    </row>
  </sheetData>
  <mergeCells count="2">
    <mergeCell ref="C5:J5"/>
    <mergeCell ref="Q5:AE5"/>
  </mergeCells>
  <conditionalFormatting sqref="G18">
    <cfRule type="duplicateValues" dxfId="4" priority="1"/>
  </conditionalFormatting>
  <conditionalFormatting sqref="D90:D92">
    <cfRule type="duplicateValues" dxfId="3" priority="2"/>
  </conditionalFormatting>
  <conditionalFormatting sqref="D90:D92">
    <cfRule type="duplicateValues" dxfId="2" priority="3"/>
    <cfRule type="duplicateValues" dxfId="1" priority="4"/>
  </conditionalFormatting>
  <conditionalFormatting sqref="G69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ABRIL</vt:lpstr>
      <vt:lpstr>MZO</vt:lpstr>
      <vt:lpstr>ABRIL!Área_de_impresión</vt:lpstr>
      <vt:lpstr>ABRIL!Títulos_a_imprimir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cp:lastPrinted>2020-04-14T15:59:23Z</cp:lastPrinted>
  <dcterms:created xsi:type="dcterms:W3CDTF">2019-07-16T15:23:28Z</dcterms:created>
  <dcterms:modified xsi:type="dcterms:W3CDTF">2020-04-14T16:00:05Z</dcterms:modified>
</cp:coreProperties>
</file>