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155" firstSheet="2" activeTab="6"/>
  </bookViews>
  <sheets>
    <sheet name="COSTEO" sheetId="1" r:id="rId1"/>
    <sheet name="FORM.PEDIDO" sheetId="5" r:id="rId2"/>
    <sheet name="PED. 18.12.2019." sheetId="6" r:id="rId3"/>
    <sheet name="PED.28.01.2020" sheetId="7" r:id="rId4"/>
    <sheet name="PED.27.04.2020" sheetId="8" r:id="rId5"/>
    <sheet name="PED.28.05.2020" sheetId="9" r:id="rId6"/>
    <sheet name="PED.23.06.2020" sheetId="10" r:id="rId7"/>
  </sheets>
  <definedNames>
    <definedName name="_xlnm._FilterDatabase" localSheetId="0" hidden="1">COSTEO!$A$10:$V$49</definedName>
    <definedName name="_xlnm.Print_Area" localSheetId="0">COSTEO!$A$1:$V$57</definedName>
    <definedName name="_xlnm.Print_Area" localSheetId="1">FORM.PEDIDO!$A$3:$R$48</definedName>
    <definedName name="_xlnm.Print_Area" localSheetId="2">'PED. 18.12.2019.'!$C$8:$R$48</definedName>
    <definedName name="_xlnm.Print_Area" localSheetId="6">PED.23.06.2020!$A$1:$S$49</definedName>
    <definedName name="_xlnm.Print_Area" localSheetId="4">PED.27.04.2020!$A$1:$S$49</definedName>
    <definedName name="_xlnm.Print_Area" localSheetId="3">PED.28.01.2020!$B$8:$R$50</definedName>
  </definedNames>
  <calcPr calcId="152511"/>
</workbook>
</file>

<file path=xl/calcChain.xml><?xml version="1.0" encoding="utf-8"?>
<calcChain xmlns="http://schemas.openxmlformats.org/spreadsheetml/2006/main">
  <c r="G49" i="10" l="1"/>
  <c r="L49" i="10" s="1"/>
  <c r="G48" i="10"/>
  <c r="L48" i="10" s="1"/>
  <c r="G47" i="10"/>
  <c r="L47" i="10" s="1"/>
  <c r="G46" i="10"/>
  <c r="L46" i="10" s="1"/>
  <c r="G45" i="10"/>
  <c r="L45" i="10" s="1"/>
  <c r="G44" i="10"/>
  <c r="L44" i="10" s="1"/>
  <c r="G43" i="10"/>
  <c r="L43" i="10" s="1"/>
  <c r="G42" i="10"/>
  <c r="L42" i="10" s="1"/>
  <c r="G41" i="10"/>
  <c r="L41" i="10" s="1"/>
  <c r="G40" i="10"/>
  <c r="L40" i="10" s="1"/>
  <c r="G39" i="10"/>
  <c r="L39" i="10" s="1"/>
  <c r="G38" i="10"/>
  <c r="L38" i="10" s="1"/>
  <c r="G37" i="10"/>
  <c r="L37" i="10" s="1"/>
  <c r="G36" i="10"/>
  <c r="L36" i="10" s="1"/>
  <c r="G35" i="10"/>
  <c r="L35" i="10" s="1"/>
  <c r="G34" i="10"/>
  <c r="L34" i="10" s="1"/>
  <c r="G33" i="10"/>
  <c r="L33" i="10" s="1"/>
  <c r="G32" i="10"/>
  <c r="L32" i="10" s="1"/>
  <c r="G31" i="10"/>
  <c r="L31" i="10" s="1"/>
  <c r="G30" i="10"/>
  <c r="L30" i="10" s="1"/>
  <c r="G29" i="10"/>
  <c r="L29" i="10" s="1"/>
  <c r="G28" i="10"/>
  <c r="L28" i="10" s="1"/>
  <c r="G27" i="10"/>
  <c r="L27" i="10" s="1"/>
  <c r="G26" i="10"/>
  <c r="L26" i="10" s="1"/>
  <c r="G25" i="10"/>
  <c r="L25" i="10" s="1"/>
  <c r="G24" i="10"/>
  <c r="L24" i="10" s="1"/>
  <c r="G23" i="10"/>
  <c r="L23" i="10" s="1"/>
  <c r="G22" i="10"/>
  <c r="L22" i="10" s="1"/>
  <c r="G21" i="10"/>
  <c r="L21" i="10" s="1"/>
  <c r="G20" i="10"/>
  <c r="L20" i="10" s="1"/>
  <c r="G19" i="10"/>
  <c r="L19" i="10" s="1"/>
  <c r="G18" i="10"/>
  <c r="L18" i="10" s="1"/>
  <c r="G17" i="10"/>
  <c r="L17" i="10" s="1"/>
  <c r="G16" i="10"/>
  <c r="L16" i="10" s="1"/>
  <c r="G15" i="10"/>
  <c r="L15" i="10" s="1"/>
  <c r="G14" i="10"/>
  <c r="L14" i="10" s="1"/>
  <c r="G13" i="10"/>
  <c r="L13" i="10" s="1"/>
  <c r="G12" i="10"/>
  <c r="L12" i="10" s="1"/>
  <c r="G11" i="10"/>
  <c r="L11" i="10" s="1"/>
  <c r="G10" i="10"/>
  <c r="L10" i="10" s="1"/>
  <c r="G49" i="9" l="1"/>
  <c r="L49" i="9" s="1"/>
  <c r="G48" i="9"/>
  <c r="L48" i="9" s="1"/>
  <c r="G47" i="9"/>
  <c r="L47" i="9" s="1"/>
  <c r="G46" i="9"/>
  <c r="L46" i="9" s="1"/>
  <c r="G45" i="9"/>
  <c r="L45" i="9" s="1"/>
  <c r="G44" i="9"/>
  <c r="L44" i="9" s="1"/>
  <c r="G43" i="9"/>
  <c r="L43" i="9" s="1"/>
  <c r="G42" i="9"/>
  <c r="L42" i="9" s="1"/>
  <c r="G41" i="9"/>
  <c r="L41" i="9" s="1"/>
  <c r="G40" i="9"/>
  <c r="L40" i="9" s="1"/>
  <c r="G39" i="9"/>
  <c r="L39" i="9" s="1"/>
  <c r="G38" i="9"/>
  <c r="L38" i="9" s="1"/>
  <c r="G37" i="9"/>
  <c r="L37" i="9" s="1"/>
  <c r="G36" i="9"/>
  <c r="L36" i="9" s="1"/>
  <c r="G35" i="9"/>
  <c r="L35" i="9" s="1"/>
  <c r="G34" i="9"/>
  <c r="L34" i="9" s="1"/>
  <c r="G33" i="9"/>
  <c r="L33" i="9" s="1"/>
  <c r="G32" i="9"/>
  <c r="L32" i="9" s="1"/>
  <c r="G31" i="9"/>
  <c r="L31" i="9" s="1"/>
  <c r="G30" i="9"/>
  <c r="L30" i="9" s="1"/>
  <c r="G29" i="9"/>
  <c r="L29" i="9" s="1"/>
  <c r="G28" i="9"/>
  <c r="L28" i="9" s="1"/>
  <c r="G27" i="9"/>
  <c r="L27" i="9" s="1"/>
  <c r="G26" i="9"/>
  <c r="L26" i="9" s="1"/>
  <c r="G25" i="9"/>
  <c r="L25" i="9" s="1"/>
  <c r="G24" i="9"/>
  <c r="L24" i="9" s="1"/>
  <c r="G23" i="9"/>
  <c r="L23" i="9" s="1"/>
  <c r="G22" i="9"/>
  <c r="L22" i="9" s="1"/>
  <c r="G21" i="9"/>
  <c r="L21" i="9" s="1"/>
  <c r="G20" i="9"/>
  <c r="L20" i="9" s="1"/>
  <c r="G19" i="9"/>
  <c r="L19" i="9" s="1"/>
  <c r="G18" i="9"/>
  <c r="L18" i="9" s="1"/>
  <c r="G17" i="9"/>
  <c r="L17" i="9" s="1"/>
  <c r="G16" i="9"/>
  <c r="L16" i="9" s="1"/>
  <c r="G15" i="9"/>
  <c r="L15" i="9" s="1"/>
  <c r="G14" i="9"/>
  <c r="L14" i="9" s="1"/>
  <c r="G13" i="9"/>
  <c r="L13" i="9" s="1"/>
  <c r="L12" i="9"/>
  <c r="G12" i="9"/>
  <c r="G11" i="9"/>
  <c r="L11" i="9" s="1"/>
  <c r="G10" i="9"/>
  <c r="L10" i="9" s="1"/>
  <c r="G49" i="8" l="1"/>
  <c r="L49" i="8" s="1"/>
  <c r="G48" i="8"/>
  <c r="L48" i="8" s="1"/>
  <c r="G47" i="8"/>
  <c r="L47" i="8" s="1"/>
  <c r="G46" i="8"/>
  <c r="L46" i="8" s="1"/>
  <c r="G45" i="8"/>
  <c r="L45" i="8" s="1"/>
  <c r="G44" i="8"/>
  <c r="L44" i="8" s="1"/>
  <c r="G43" i="8"/>
  <c r="L43" i="8" s="1"/>
  <c r="G42" i="8"/>
  <c r="L42" i="8" s="1"/>
  <c r="G41" i="8"/>
  <c r="L41" i="8" s="1"/>
  <c r="G40" i="8"/>
  <c r="L40" i="8" s="1"/>
  <c r="G39" i="8"/>
  <c r="L39" i="8" s="1"/>
  <c r="G38" i="8"/>
  <c r="L38" i="8" s="1"/>
  <c r="G37" i="8"/>
  <c r="L37" i="8" s="1"/>
  <c r="G36" i="8"/>
  <c r="L36" i="8" s="1"/>
  <c r="G35" i="8"/>
  <c r="L35" i="8" s="1"/>
  <c r="G34" i="8"/>
  <c r="L34" i="8" s="1"/>
  <c r="G33" i="8"/>
  <c r="L33" i="8" s="1"/>
  <c r="G32" i="8"/>
  <c r="L32" i="8" s="1"/>
  <c r="G31" i="8"/>
  <c r="L31" i="8" s="1"/>
  <c r="G30" i="8"/>
  <c r="L30" i="8" s="1"/>
  <c r="G29" i="8"/>
  <c r="L29" i="8" s="1"/>
  <c r="G28" i="8"/>
  <c r="L28" i="8" s="1"/>
  <c r="G27" i="8"/>
  <c r="L27" i="8" s="1"/>
  <c r="G26" i="8"/>
  <c r="L26" i="8" s="1"/>
  <c r="G25" i="8"/>
  <c r="L25" i="8" s="1"/>
  <c r="G24" i="8"/>
  <c r="L24" i="8" s="1"/>
  <c r="G23" i="8"/>
  <c r="L23" i="8" s="1"/>
  <c r="G22" i="8"/>
  <c r="L22" i="8" s="1"/>
  <c r="G21" i="8"/>
  <c r="L21" i="8" s="1"/>
  <c r="G20" i="8"/>
  <c r="L20" i="8" s="1"/>
  <c r="G19" i="8"/>
  <c r="L19" i="8" s="1"/>
  <c r="G18" i="8"/>
  <c r="L18" i="8" s="1"/>
  <c r="G17" i="8"/>
  <c r="L17" i="8" s="1"/>
  <c r="G16" i="8"/>
  <c r="L16" i="8" s="1"/>
  <c r="G15" i="8"/>
  <c r="L15" i="8" s="1"/>
  <c r="G14" i="8"/>
  <c r="L14" i="8" s="1"/>
  <c r="G13" i="8"/>
  <c r="L13" i="8" s="1"/>
  <c r="G12" i="8"/>
  <c r="L12" i="8" s="1"/>
  <c r="G11" i="8"/>
  <c r="L11" i="8" s="1"/>
  <c r="G10" i="8"/>
  <c r="L10" i="8" s="1"/>
  <c r="G50" i="7" l="1"/>
  <c r="L50" i="7" s="1"/>
  <c r="T50" i="7" s="1"/>
  <c r="U50" i="7" s="1"/>
  <c r="G49" i="7"/>
  <c r="L49" i="7" s="1"/>
  <c r="T49" i="7" s="1"/>
  <c r="U49" i="7" s="1"/>
  <c r="G57" i="7"/>
  <c r="L57" i="7" s="1"/>
  <c r="G56" i="7"/>
  <c r="L56" i="7" s="1"/>
  <c r="G32" i="7"/>
  <c r="L32" i="7" s="1"/>
  <c r="G33" i="7"/>
  <c r="L33" i="7" s="1"/>
  <c r="G48" i="7"/>
  <c r="L48" i="7" s="1"/>
  <c r="G47" i="7"/>
  <c r="L47" i="7" s="1"/>
  <c r="G46" i="7"/>
  <c r="L46" i="7" s="1"/>
  <c r="G45" i="7"/>
  <c r="L45" i="7" s="1"/>
  <c r="G44" i="7"/>
  <c r="L44" i="7" s="1"/>
  <c r="G43" i="7"/>
  <c r="L43" i="7" s="1"/>
  <c r="G42" i="7"/>
  <c r="L42" i="7" s="1"/>
  <c r="G41" i="7"/>
  <c r="L41" i="7" s="1"/>
  <c r="G40" i="7"/>
  <c r="L40" i="7" s="1"/>
  <c r="G39" i="7"/>
  <c r="L39" i="7" s="1"/>
  <c r="G38" i="7"/>
  <c r="L38" i="7" s="1"/>
  <c r="G37" i="7"/>
  <c r="L37" i="7" s="1"/>
  <c r="G36" i="7"/>
  <c r="L36" i="7" s="1"/>
  <c r="G35" i="7"/>
  <c r="L35" i="7" s="1"/>
  <c r="G34" i="7"/>
  <c r="L34" i="7" s="1"/>
  <c r="G31" i="7"/>
  <c r="L31" i="7" s="1"/>
  <c r="G30" i="7"/>
  <c r="L30" i="7" s="1"/>
  <c r="G29" i="7"/>
  <c r="L29" i="7" s="1"/>
  <c r="G28" i="7"/>
  <c r="L28" i="7" s="1"/>
  <c r="G27" i="7"/>
  <c r="L27" i="7" s="1"/>
  <c r="G26" i="7"/>
  <c r="L26" i="7" s="1"/>
  <c r="G25" i="7"/>
  <c r="L25" i="7" s="1"/>
  <c r="G24" i="7"/>
  <c r="L24" i="7" s="1"/>
  <c r="G23" i="7"/>
  <c r="L23" i="7" s="1"/>
  <c r="G22" i="7"/>
  <c r="L22" i="7" s="1"/>
  <c r="G21" i="7"/>
  <c r="L21" i="7" s="1"/>
  <c r="G20" i="7"/>
  <c r="L20" i="7" s="1"/>
  <c r="G19" i="7"/>
  <c r="L19" i="7" s="1"/>
  <c r="G18" i="7"/>
  <c r="L18" i="7" s="1"/>
  <c r="G17" i="7"/>
  <c r="L17" i="7" s="1"/>
  <c r="G16" i="7"/>
  <c r="L16" i="7" s="1"/>
  <c r="G15" i="7"/>
  <c r="L15" i="7" s="1"/>
  <c r="G14" i="7"/>
  <c r="L14" i="7" s="1"/>
  <c r="G13" i="7"/>
  <c r="L13" i="7" s="1"/>
  <c r="G12" i="7"/>
  <c r="L12" i="7" s="1"/>
  <c r="G11" i="7"/>
  <c r="L11" i="7" s="1"/>
  <c r="W48" i="6" l="1"/>
  <c r="V48" i="6"/>
  <c r="U48" i="6"/>
  <c r="T48" i="6"/>
  <c r="G48" i="6"/>
  <c r="L48" i="6" s="1"/>
  <c r="W47" i="6"/>
  <c r="V47" i="6"/>
  <c r="U47" i="6"/>
  <c r="T47" i="6"/>
  <c r="G47" i="6"/>
  <c r="L47" i="6" s="1"/>
  <c r="W46" i="6"/>
  <c r="V46" i="6"/>
  <c r="U46" i="6"/>
  <c r="T46" i="6"/>
  <c r="G46" i="6"/>
  <c r="L46" i="6" s="1"/>
  <c r="W45" i="6"/>
  <c r="V45" i="6"/>
  <c r="U45" i="6"/>
  <c r="T45" i="6"/>
  <c r="G45" i="6"/>
  <c r="L45" i="6" s="1"/>
  <c r="W57" i="6"/>
  <c r="V57" i="6"/>
  <c r="U57" i="6"/>
  <c r="T57" i="6"/>
  <c r="G57" i="6"/>
  <c r="L57" i="6" s="1"/>
  <c r="W56" i="6"/>
  <c r="V56" i="6"/>
  <c r="U56" i="6"/>
  <c r="T56" i="6"/>
  <c r="G56" i="6"/>
  <c r="L56" i="6" s="1"/>
  <c r="W44" i="6"/>
  <c r="V44" i="6"/>
  <c r="U44" i="6"/>
  <c r="T44" i="6"/>
  <c r="G44" i="6"/>
  <c r="L44" i="6" s="1"/>
  <c r="W43" i="6"/>
  <c r="V43" i="6"/>
  <c r="U43" i="6"/>
  <c r="T43" i="6"/>
  <c r="G43" i="6"/>
  <c r="L43" i="6" s="1"/>
  <c r="W42" i="6"/>
  <c r="V42" i="6"/>
  <c r="U42" i="6"/>
  <c r="T42" i="6"/>
  <c r="G42" i="6"/>
  <c r="L42" i="6" s="1"/>
  <c r="W41" i="6"/>
  <c r="V41" i="6"/>
  <c r="U41" i="6"/>
  <c r="T41" i="6"/>
  <c r="G41" i="6"/>
  <c r="L41" i="6" s="1"/>
  <c r="W40" i="6"/>
  <c r="V40" i="6"/>
  <c r="U40" i="6"/>
  <c r="T40" i="6"/>
  <c r="G40" i="6"/>
  <c r="L40" i="6" s="1"/>
  <c r="W39" i="6"/>
  <c r="V39" i="6"/>
  <c r="U39" i="6"/>
  <c r="T39" i="6"/>
  <c r="G39" i="6"/>
  <c r="L39" i="6" s="1"/>
  <c r="W38" i="6"/>
  <c r="V38" i="6"/>
  <c r="U38" i="6"/>
  <c r="T38" i="6"/>
  <c r="G38" i="6"/>
  <c r="L38" i="6" s="1"/>
  <c r="W37" i="6"/>
  <c r="V37" i="6"/>
  <c r="U37" i="6"/>
  <c r="T37" i="6"/>
  <c r="G37" i="6"/>
  <c r="L37" i="6" s="1"/>
  <c r="W36" i="6"/>
  <c r="V36" i="6"/>
  <c r="U36" i="6"/>
  <c r="T36" i="6"/>
  <c r="G36" i="6"/>
  <c r="L36" i="6" s="1"/>
  <c r="W35" i="6"/>
  <c r="V35" i="6"/>
  <c r="U35" i="6"/>
  <c r="T35" i="6"/>
  <c r="G35" i="6"/>
  <c r="L35" i="6" s="1"/>
  <c r="W34" i="6"/>
  <c r="V34" i="6"/>
  <c r="U34" i="6"/>
  <c r="T34" i="6"/>
  <c r="G34" i="6"/>
  <c r="L34" i="6" s="1"/>
  <c r="W33" i="6"/>
  <c r="V33" i="6"/>
  <c r="U33" i="6"/>
  <c r="T33" i="6"/>
  <c r="G33" i="6"/>
  <c r="L33" i="6" s="1"/>
  <c r="W32" i="6"/>
  <c r="V32" i="6"/>
  <c r="U32" i="6"/>
  <c r="T32" i="6"/>
  <c r="G32" i="6"/>
  <c r="L32" i="6" s="1"/>
  <c r="W31" i="6"/>
  <c r="V31" i="6"/>
  <c r="U31" i="6"/>
  <c r="T31" i="6"/>
  <c r="G31" i="6"/>
  <c r="L31" i="6" s="1"/>
  <c r="W30" i="6"/>
  <c r="V30" i="6"/>
  <c r="U30" i="6"/>
  <c r="T30" i="6"/>
  <c r="G30" i="6"/>
  <c r="L30" i="6" s="1"/>
  <c r="W29" i="6"/>
  <c r="V29" i="6"/>
  <c r="U29" i="6"/>
  <c r="T29" i="6"/>
  <c r="G29" i="6"/>
  <c r="L29" i="6" s="1"/>
  <c r="W28" i="6"/>
  <c r="V28" i="6"/>
  <c r="U28" i="6"/>
  <c r="T28" i="6"/>
  <c r="G28" i="6"/>
  <c r="L28" i="6" s="1"/>
  <c r="W27" i="6"/>
  <c r="V27" i="6"/>
  <c r="U27" i="6"/>
  <c r="T27" i="6"/>
  <c r="G27" i="6"/>
  <c r="L27" i="6" s="1"/>
  <c r="W26" i="6"/>
  <c r="V26" i="6"/>
  <c r="U26" i="6"/>
  <c r="T26" i="6"/>
  <c r="G26" i="6"/>
  <c r="L26" i="6" s="1"/>
  <c r="W25" i="6"/>
  <c r="V25" i="6"/>
  <c r="U25" i="6"/>
  <c r="T25" i="6"/>
  <c r="G25" i="6"/>
  <c r="L25" i="6" s="1"/>
  <c r="W24" i="6"/>
  <c r="V24" i="6"/>
  <c r="U24" i="6"/>
  <c r="T24" i="6"/>
  <c r="G24" i="6"/>
  <c r="L24" i="6" s="1"/>
  <c r="W23" i="6"/>
  <c r="V23" i="6"/>
  <c r="U23" i="6"/>
  <c r="T23" i="6"/>
  <c r="G23" i="6"/>
  <c r="L23" i="6" s="1"/>
  <c r="W22" i="6"/>
  <c r="V22" i="6"/>
  <c r="U22" i="6"/>
  <c r="T22" i="6"/>
  <c r="G22" i="6"/>
  <c r="L22" i="6" s="1"/>
  <c r="W21" i="6"/>
  <c r="V21" i="6"/>
  <c r="U21" i="6"/>
  <c r="T21" i="6"/>
  <c r="G21" i="6"/>
  <c r="L21" i="6" s="1"/>
  <c r="W20" i="6"/>
  <c r="V20" i="6"/>
  <c r="U20" i="6"/>
  <c r="T20" i="6"/>
  <c r="G20" i="6"/>
  <c r="L20" i="6" s="1"/>
  <c r="W19" i="6"/>
  <c r="V19" i="6"/>
  <c r="U19" i="6"/>
  <c r="T19" i="6"/>
  <c r="G19" i="6"/>
  <c r="L19" i="6" s="1"/>
  <c r="W18" i="6"/>
  <c r="V18" i="6"/>
  <c r="U18" i="6"/>
  <c r="T18" i="6"/>
  <c r="G18" i="6"/>
  <c r="L18" i="6" s="1"/>
  <c r="W17" i="6"/>
  <c r="V17" i="6"/>
  <c r="U17" i="6"/>
  <c r="T17" i="6"/>
  <c r="G17" i="6"/>
  <c r="L17" i="6" s="1"/>
  <c r="W16" i="6"/>
  <c r="V16" i="6"/>
  <c r="U16" i="6"/>
  <c r="T16" i="6"/>
  <c r="G16" i="6"/>
  <c r="L16" i="6" s="1"/>
  <c r="W15" i="6"/>
  <c r="V15" i="6"/>
  <c r="U15" i="6"/>
  <c r="T15" i="6"/>
  <c r="G15" i="6"/>
  <c r="L15" i="6" s="1"/>
  <c r="W14" i="6"/>
  <c r="V14" i="6"/>
  <c r="U14" i="6"/>
  <c r="T14" i="6"/>
  <c r="G14" i="6"/>
  <c r="L14" i="6" s="1"/>
  <c r="W13" i="6"/>
  <c r="V13" i="6"/>
  <c r="U13" i="6"/>
  <c r="T13" i="6"/>
  <c r="G13" i="6"/>
  <c r="L13" i="6" s="1"/>
  <c r="W12" i="6"/>
  <c r="V12" i="6"/>
  <c r="U12" i="6"/>
  <c r="T12" i="6"/>
  <c r="G12" i="6"/>
  <c r="L12" i="6" s="1"/>
  <c r="W11" i="6"/>
  <c r="V11" i="6"/>
  <c r="U11" i="6"/>
  <c r="T11" i="6"/>
  <c r="G11" i="6"/>
  <c r="L11" i="6" s="1"/>
  <c r="T11" i="5" l="1"/>
  <c r="T12" i="5"/>
  <c r="W12" i="5" l="1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11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G33" i="5" l="1"/>
  <c r="L33" i="5" s="1"/>
  <c r="G48" i="5" l="1"/>
  <c r="L48" i="5" s="1"/>
  <c r="G47" i="5"/>
  <c r="L47" i="5" s="1"/>
  <c r="G46" i="5"/>
  <c r="L46" i="5" s="1"/>
  <c r="G45" i="5"/>
  <c r="L45" i="5" s="1"/>
  <c r="G44" i="5"/>
  <c r="L44" i="5" s="1"/>
  <c r="G43" i="5"/>
  <c r="L43" i="5" s="1"/>
  <c r="G42" i="5"/>
  <c r="L42" i="5" s="1"/>
  <c r="G41" i="5"/>
  <c r="L41" i="5" s="1"/>
  <c r="G40" i="5"/>
  <c r="L40" i="5" s="1"/>
  <c r="G39" i="5"/>
  <c r="L39" i="5" s="1"/>
  <c r="G38" i="5"/>
  <c r="L38" i="5" s="1"/>
  <c r="G37" i="5"/>
  <c r="L37" i="5" s="1"/>
  <c r="G36" i="5"/>
  <c r="L36" i="5" s="1"/>
  <c r="G35" i="5"/>
  <c r="L35" i="5" s="1"/>
  <c r="G34" i="5"/>
  <c r="L34" i="5" s="1"/>
  <c r="G32" i="5"/>
  <c r="L32" i="5" s="1"/>
  <c r="G31" i="5"/>
  <c r="L31" i="5" s="1"/>
  <c r="G30" i="5"/>
  <c r="L30" i="5" s="1"/>
  <c r="G29" i="5"/>
  <c r="L29" i="5" s="1"/>
  <c r="G28" i="5"/>
  <c r="L28" i="5" s="1"/>
  <c r="G27" i="5"/>
  <c r="L27" i="5" s="1"/>
  <c r="G26" i="5"/>
  <c r="L26" i="5" s="1"/>
  <c r="G25" i="5"/>
  <c r="L25" i="5" s="1"/>
  <c r="G24" i="5"/>
  <c r="L24" i="5" s="1"/>
  <c r="G23" i="5"/>
  <c r="L23" i="5" s="1"/>
  <c r="G22" i="5"/>
  <c r="L22" i="5" s="1"/>
  <c r="G21" i="5"/>
  <c r="L21" i="5" s="1"/>
  <c r="G20" i="5"/>
  <c r="L20" i="5" s="1"/>
  <c r="G19" i="5"/>
  <c r="L19" i="5" s="1"/>
  <c r="G18" i="5"/>
  <c r="L18" i="5" s="1"/>
  <c r="G17" i="5"/>
  <c r="L17" i="5" s="1"/>
  <c r="G16" i="5"/>
  <c r="L16" i="5" s="1"/>
  <c r="G15" i="5"/>
  <c r="L15" i="5" s="1"/>
  <c r="G14" i="5"/>
  <c r="L14" i="5" s="1"/>
  <c r="G13" i="5"/>
  <c r="L13" i="5" s="1"/>
  <c r="G12" i="5"/>
  <c r="L12" i="5" s="1"/>
  <c r="G11" i="5"/>
  <c r="L11" i="5" s="1"/>
  <c r="AD59" i="1" l="1"/>
  <c r="AF53" i="1"/>
  <c r="AG53" i="1" s="1"/>
  <c r="AF54" i="1"/>
  <c r="AG54" i="1" s="1"/>
  <c r="AF55" i="1"/>
  <c r="AG55" i="1" s="1"/>
  <c r="AF56" i="1"/>
  <c r="AG56" i="1" s="1"/>
  <c r="AF57" i="1"/>
  <c r="AG57" i="1" s="1"/>
  <c r="AF47" i="1"/>
  <c r="AG47" i="1" s="1"/>
  <c r="AF59" i="1"/>
  <c r="AG59" i="1" s="1"/>
  <c r="AF52" i="1"/>
  <c r="AG52" i="1" s="1"/>
  <c r="AC59" i="1" l="1"/>
  <c r="Y53" i="1"/>
  <c r="AC53" i="1" s="1"/>
  <c r="Y54" i="1"/>
  <c r="AC54" i="1" s="1"/>
  <c r="Y55" i="1"/>
  <c r="AC55" i="1" s="1"/>
  <c r="Y56" i="1"/>
  <c r="AC56" i="1" s="1"/>
  <c r="Y57" i="1"/>
  <c r="AC57" i="1" s="1"/>
  <c r="Y47" i="1"/>
  <c r="AC47" i="1" s="1"/>
  <c r="Y52" i="1"/>
  <c r="AC52" i="1" s="1"/>
  <c r="G52" i="1" l="1"/>
  <c r="L52" i="1" s="1"/>
  <c r="G53" i="1"/>
  <c r="L53" i="1" s="1"/>
  <c r="O53" i="1" l="1"/>
  <c r="AD53" i="1"/>
  <c r="O52" i="1"/>
  <c r="Q52" i="1" s="1"/>
  <c r="AD52" i="1"/>
  <c r="G17" i="1"/>
  <c r="L17" i="1" s="1"/>
  <c r="O17" i="1" s="1"/>
  <c r="Q17" i="1" s="1"/>
  <c r="G31" i="1"/>
  <c r="L31" i="1" s="1"/>
  <c r="O31" i="1" s="1"/>
  <c r="Q31" i="1" s="1"/>
  <c r="G26" i="1"/>
  <c r="L26" i="1" s="1"/>
  <c r="O26" i="1" s="1"/>
  <c r="Q26" i="1" s="1"/>
  <c r="G19" i="1"/>
  <c r="L19" i="1" s="1"/>
  <c r="O19" i="1" s="1"/>
  <c r="Q19" i="1" s="1"/>
  <c r="G25" i="1"/>
  <c r="L25" i="1" s="1"/>
  <c r="O25" i="1" s="1"/>
  <c r="Q25" i="1" s="1"/>
  <c r="G20" i="1"/>
  <c r="L20" i="1" s="1"/>
  <c r="O20" i="1" s="1"/>
  <c r="Q20" i="1" s="1"/>
  <c r="G27" i="1"/>
  <c r="L27" i="1" s="1"/>
  <c r="O27" i="1" s="1"/>
  <c r="Q27" i="1" s="1"/>
  <c r="G28" i="1"/>
  <c r="L28" i="1" s="1"/>
  <c r="O28" i="1" s="1"/>
  <c r="Q28" i="1" s="1"/>
  <c r="G18" i="1"/>
  <c r="L18" i="1" s="1"/>
  <c r="O18" i="1" s="1"/>
  <c r="Q18" i="1" s="1"/>
  <c r="G16" i="1"/>
  <c r="L16" i="1" s="1"/>
  <c r="O16" i="1" s="1"/>
  <c r="Q16" i="1" s="1"/>
  <c r="G30" i="1"/>
  <c r="L30" i="1" s="1"/>
  <c r="O30" i="1" s="1"/>
  <c r="Q30" i="1" s="1"/>
  <c r="G15" i="1"/>
  <c r="L15" i="1" s="1"/>
  <c r="O15" i="1" s="1"/>
  <c r="Q15" i="1" s="1"/>
  <c r="G22" i="1"/>
  <c r="L22" i="1" s="1"/>
  <c r="O22" i="1" s="1"/>
  <c r="Q22" i="1" s="1"/>
  <c r="G23" i="1"/>
  <c r="L23" i="1" s="1"/>
  <c r="O23" i="1" s="1"/>
  <c r="Q23" i="1" s="1"/>
  <c r="G21" i="1"/>
  <c r="L21" i="1" s="1"/>
  <c r="O21" i="1" s="1"/>
  <c r="Q21" i="1" s="1"/>
  <c r="G40" i="1"/>
  <c r="L40" i="1" s="1"/>
  <c r="O40" i="1" s="1"/>
  <c r="Q40" i="1" s="1"/>
  <c r="G37" i="1"/>
  <c r="L37" i="1" s="1"/>
  <c r="O37" i="1" s="1"/>
  <c r="Q37" i="1" s="1"/>
  <c r="G36" i="1"/>
  <c r="L36" i="1" s="1"/>
  <c r="O36" i="1" s="1"/>
  <c r="Q36" i="1" s="1"/>
  <c r="G38" i="1"/>
  <c r="L38" i="1" s="1"/>
  <c r="O38" i="1" s="1"/>
  <c r="Q38" i="1" s="1"/>
  <c r="G33" i="1"/>
  <c r="L33" i="1" s="1"/>
  <c r="O33" i="1" s="1"/>
  <c r="Q33" i="1" s="1"/>
  <c r="G35" i="1"/>
  <c r="L35" i="1" s="1"/>
  <c r="O35" i="1" s="1"/>
  <c r="Q35" i="1" s="1"/>
  <c r="G34" i="1"/>
  <c r="L34" i="1" s="1"/>
  <c r="O34" i="1" s="1"/>
  <c r="Q34" i="1" s="1"/>
  <c r="G57" i="1"/>
  <c r="L57" i="1" s="1"/>
  <c r="G46" i="1"/>
  <c r="L46" i="1" s="1"/>
  <c r="O46" i="1" s="1"/>
  <c r="Q46" i="1" s="1"/>
  <c r="O57" i="1" l="1"/>
  <c r="Q57" i="1" s="1"/>
  <c r="AD57" i="1"/>
  <c r="G43" i="1"/>
  <c r="L43" i="1" s="1"/>
  <c r="Q53" i="1"/>
  <c r="G32" i="1"/>
  <c r="L32" i="1" s="1"/>
  <c r="O32" i="1" s="1"/>
  <c r="Q32" i="1" s="1"/>
  <c r="G55" i="1"/>
  <c r="L55" i="1" s="1"/>
  <c r="G56" i="1"/>
  <c r="L56" i="1" s="1"/>
  <c r="G24" i="1"/>
  <c r="L24" i="1" s="1"/>
  <c r="O24" i="1" s="1"/>
  <c r="Q24" i="1" s="1"/>
  <c r="G29" i="1"/>
  <c r="L29" i="1" s="1"/>
  <c r="O29" i="1" s="1"/>
  <c r="Q29" i="1" s="1"/>
  <c r="G54" i="1"/>
  <c r="L54" i="1" s="1"/>
  <c r="G14" i="1"/>
  <c r="L14" i="1" s="1"/>
  <c r="O14" i="1" s="1"/>
  <c r="Q14" i="1" s="1"/>
  <c r="G47" i="1"/>
  <c r="L47" i="1" s="1"/>
  <c r="O47" i="1" s="1"/>
  <c r="Q47" i="1" s="1"/>
  <c r="G45" i="1"/>
  <c r="L45" i="1" s="1"/>
  <c r="O45" i="1" s="1"/>
  <c r="Q45" i="1" s="1"/>
  <c r="G44" i="1"/>
  <c r="L44" i="1" s="1"/>
  <c r="O44" i="1" s="1"/>
  <c r="Q44" i="1" s="1"/>
  <c r="G39" i="1"/>
  <c r="L39" i="1" s="1"/>
  <c r="O39" i="1" s="1"/>
  <c r="Q39" i="1" s="1"/>
  <c r="G41" i="1"/>
  <c r="L41" i="1" s="1"/>
  <c r="O41" i="1" s="1"/>
  <c r="Q41" i="1" s="1"/>
  <c r="G42" i="1"/>
  <c r="L42" i="1" s="1"/>
  <c r="O42" i="1" s="1"/>
  <c r="Q42" i="1" s="1"/>
  <c r="G12" i="1"/>
  <c r="L12" i="1" s="1"/>
  <c r="O12" i="1" s="1"/>
  <c r="Q12" i="1" s="1"/>
  <c r="G13" i="1"/>
  <c r="L13" i="1" s="1"/>
  <c r="O13" i="1" s="1"/>
  <c r="Q13" i="1" s="1"/>
  <c r="O54" i="1" l="1"/>
  <c r="Q54" i="1" s="1"/>
  <c r="AD54" i="1"/>
  <c r="O55" i="1"/>
  <c r="Q55" i="1" s="1"/>
  <c r="AD55" i="1"/>
  <c r="O56" i="1"/>
  <c r="Q56" i="1" s="1"/>
  <c r="AD56" i="1"/>
  <c r="O43" i="1"/>
  <c r="Q43" i="1" s="1"/>
  <c r="AD47" i="1"/>
  <c r="G11" i="1"/>
  <c r="L11" i="1" s="1"/>
  <c r="O11" i="1" s="1"/>
  <c r="Q11" i="1" s="1"/>
  <c r="G48" i="1"/>
  <c r="L48" i="1" s="1"/>
  <c r="O48" i="1" s="1"/>
  <c r="Q48" i="1" s="1"/>
  <c r="G49" i="1"/>
  <c r="L49" i="1" s="1"/>
  <c r="O49" i="1" s="1"/>
  <c r="Q49" i="1" s="1"/>
</calcChain>
</file>

<file path=xl/sharedStrings.xml><?xml version="1.0" encoding="utf-8"?>
<sst xmlns="http://schemas.openxmlformats.org/spreadsheetml/2006/main" count="634" uniqueCount="102">
  <si>
    <t xml:space="preserve"> </t>
  </si>
  <si>
    <t>DESCUENTOS</t>
  </si>
  <si>
    <t>DESCRIPCION</t>
  </si>
  <si>
    <t>UXC</t>
  </si>
  <si>
    <t xml:space="preserve">COSTO </t>
  </si>
  <si>
    <t>IVA</t>
  </si>
  <si>
    <t>MG.</t>
  </si>
  <si>
    <t xml:space="preserve">DEPARTAMENTO </t>
  </si>
  <si>
    <t xml:space="preserve">FAMILIA </t>
  </si>
  <si>
    <t>MARCA</t>
  </si>
  <si>
    <t>CODIGO DEL PRODUCTO</t>
  </si>
  <si>
    <t>CODIGO DEL PROVEEDOR</t>
  </si>
  <si>
    <t>CODIGO DE CAJA</t>
  </si>
  <si>
    <t>P. LISTA CAJA</t>
  </si>
  <si>
    <t>ACCION</t>
  </si>
  <si>
    <t>IEPS</t>
  </si>
  <si>
    <t>P. PUB C/IMP.</t>
  </si>
  <si>
    <t xml:space="preserve">CTO. NETO </t>
  </si>
  <si>
    <t>CTO UNIT</t>
  </si>
  <si>
    <t>COSTEO GENERAL</t>
  </si>
  <si>
    <t>MCIA C/CARGO</t>
  </si>
  <si>
    <t>ALTAS, COSTEO, OFERTAS Y MERCANCIA SIN CARGO</t>
  </si>
  <si>
    <t>PROVEEDOR:</t>
  </si>
  <si>
    <t>PLAZO:</t>
  </si>
  <si>
    <t>CORREO:</t>
  </si>
  <si>
    <t>CONTACTO:</t>
  </si>
  <si>
    <t>TEL/CEL:</t>
  </si>
  <si>
    <t xml:space="preserve">FECHA: </t>
  </si>
  <si>
    <t xml:space="preserve">P.PUB.RREDONDEADO </t>
  </si>
  <si>
    <t>ARBOLEDAS</t>
  </si>
  <si>
    <t>DIAZ ORDAZ</t>
  </si>
  <si>
    <t>017500277061</t>
  </si>
  <si>
    <t>ALMIDON EN AEROSOL FAULTLESS REGULAR 12/567 GR.</t>
  </si>
  <si>
    <t>017500277221</t>
  </si>
  <si>
    <t>ALMIDON EN AEROSOL FAULTLESS FUERTE 12/567 GRS.</t>
  </si>
  <si>
    <t>017500277085</t>
  </si>
  <si>
    <t>ALMIDON EN AEROSOL FAULTLESS LIMON 12/567 GR.</t>
  </si>
  <si>
    <t>BACTERIM DESINFECTANTE P/AGUA Y ALIM.</t>
  </si>
  <si>
    <t>DET. LIQUIDO TOTAL ROPA NEGRA 12/1000ML.</t>
  </si>
  <si>
    <t>DETERGENTE ROPA DE COLOR TOTAL 12/1,100 ML</t>
  </si>
  <si>
    <t>DET. LIQ. ECONOPAC ROPA DE COLOR TOTAL 16/550 ML.</t>
  </si>
  <si>
    <t>DET. TOTAL ROPA NEGRA ECONOPAC 16/550 ML.</t>
  </si>
  <si>
    <t>DET. TOTALPRENDAS NEGRAS 1 LT/12</t>
  </si>
  <si>
    <t>DET. TOTAL COLOR SACHET 12/1.1 LT.</t>
  </si>
  <si>
    <t>622</t>
  </si>
  <si>
    <t xml:space="preserve">DET. TOTAL COLOR 6/2 LTOS. </t>
  </si>
  <si>
    <t>PAST. SANITARIA LAVANDA AGLAY 96/80 GR.</t>
  </si>
  <si>
    <t>PAST. SANITARIA PINO AGLAY 96/80 GR.</t>
  </si>
  <si>
    <t>PASTILLA SANITARIA BELLAZUL 24/50 GR</t>
  </si>
  <si>
    <t>TOTAL LIMPIA VIDRIOS GATILLO 12/750 ML.</t>
  </si>
  <si>
    <t>TOTAL QUITA GRASA GATILLO 12/700 ML.</t>
  </si>
  <si>
    <t>TOTAL QUITA GRASA GATILLO REPUESTO 12/700 ML.</t>
  </si>
  <si>
    <t>TOTAL ROPA MEZCLILLA 12/ 1 LTO.</t>
  </si>
  <si>
    <t>REPELENTE DE INSEC. H24 AEREOSOL 24/170 GRS.</t>
  </si>
  <si>
    <t xml:space="preserve">REPELENTE H-247 MOSQUITO 24/12 PARCHES </t>
  </si>
  <si>
    <t>INSECT. H-24 CITRONOX AEROSOL 24/324 GR.</t>
  </si>
  <si>
    <t>INSECT. H-24 CASA Y JARDIN AEROSOL 24/426 MLS.</t>
  </si>
  <si>
    <t>INSECT. H-24 CUCARACHAS  C/GATILLO 12/480ML.</t>
  </si>
  <si>
    <t>INSECT. H-24 CUCARACHICIDA AEROSOL 24/429 MLS.</t>
  </si>
  <si>
    <t>INSECT. H-24 DOMESTICO AEROSOL 24/309 MLS.</t>
  </si>
  <si>
    <t>INSECT. H-24 DOMESTICO C/GATILLO  12/480ML.</t>
  </si>
  <si>
    <t>INSECT. H-24 ESPIRALES 48/150 GRS.</t>
  </si>
  <si>
    <t>INSECT. H-24 MATA MOSCAS Y MOSQ. 24/429</t>
  </si>
  <si>
    <t>INSECT. H-24 PODER TOTAL 24/342 GR.</t>
  </si>
  <si>
    <t>INSECT. H-24 PODER FULMINANTE 24/285 MLS.</t>
  </si>
  <si>
    <t>INSECT. H-24 PODER FULMINANTE GATILLO 12/480ML</t>
  </si>
  <si>
    <t>INSECT. H-24 PARA HORMIGAS 24/100 GR</t>
  </si>
  <si>
    <t>INSECT. H-24 VERDUGO AEROSOL 24/285 ML.</t>
  </si>
  <si>
    <t>INSECT. LAVANDA AEROSOL 24/429 ML.</t>
  </si>
  <si>
    <t>INSECT. MATA CUCARACHAS 12/960 ML.</t>
  </si>
  <si>
    <t>INSECT. DOMESTICO ACCION IMEDIATA 12/960 ML.</t>
  </si>
  <si>
    <t>RATAFIN BOTE 24/50GRS.</t>
  </si>
  <si>
    <t>508</t>
  </si>
  <si>
    <t xml:space="preserve">TRAMPA RATFIN CHICA </t>
  </si>
  <si>
    <t>507</t>
  </si>
  <si>
    <t>TRAMPAS RATAFIN H-24 2 PZ</t>
  </si>
  <si>
    <t>RATAFIN TRAMPA MECANICA CHICA</t>
  </si>
  <si>
    <t xml:space="preserve">60 INDUSTRIAS H-24, S.A. DE C.V. </t>
  </si>
  <si>
    <t xml:space="preserve">30 DIAS. </t>
  </si>
  <si>
    <t>INSECT. H24 MATA BICHOS 12/480 ML.</t>
  </si>
  <si>
    <t>INSECT. DOMESTICO H-24 12/480 GR.</t>
  </si>
  <si>
    <t>446</t>
  </si>
  <si>
    <t xml:space="preserve">VILLEGAS </t>
  </si>
  <si>
    <t>DET. TOTAL COLOR 5.5 LTS</t>
  </si>
  <si>
    <t>C191218</t>
  </si>
  <si>
    <t>ALLENDE</t>
  </si>
  <si>
    <t>052</t>
  </si>
  <si>
    <t>AROM. AGLAY PIEL DE RUSIA 309 GRS</t>
  </si>
  <si>
    <t xml:space="preserve">DESC. OFERTA </t>
  </si>
  <si>
    <t>PEDIDO DE MERCANCIA : 30.10.2019</t>
  </si>
  <si>
    <t>TRAMPA RATAFIN H-24 CHICA 24/2 PZA</t>
  </si>
  <si>
    <t>TRAMPAS RATAFIN H-24 2 PZ.</t>
  </si>
  <si>
    <t>PEDIDO INDUSTRIS H-24 :</t>
  </si>
  <si>
    <t>PEDIDO DE MERCANCIA : 18.12.2019</t>
  </si>
  <si>
    <t>PEDIDO DE MERCANCIA : 28.01.2020</t>
  </si>
  <si>
    <t xml:space="preserve">DET. TOTAL COLOR POLVO 500 GRS </t>
  </si>
  <si>
    <t xml:space="preserve">DET. TOTAL COLOR POLVO 750 GRS </t>
  </si>
  <si>
    <t xml:space="preserve">PETACA </t>
  </si>
  <si>
    <t>PEDIDO DE MERCANCIA : 27.04.2020</t>
  </si>
  <si>
    <t xml:space="preserve">NOTA : LO DE MISION PETACA SE ENTREGA EN MISION ARBOLEDAS. </t>
  </si>
  <si>
    <t>PEDIDO DE MERCANCIA : 28.05.2020</t>
  </si>
  <si>
    <t>PEDIDO DE MERCANCIA : 23.06.2020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</si>
</sst>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1" fontId="2" fillId="0" borderId="0" xfId="0" applyNumberFormat="1" applyFont="1" applyFill="1" applyAlignment="1">
      <alignment horizontal="centerContinuous"/>
    </xf>
    <xf numFmtId="0" fontId="2" fillId="0" borderId="0" xfId="0" applyFont="1" applyFill="1"/>
    <xf numFmtId="0" fontId="2" fillId="0" borderId="0" xfId="0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3" fillId="0" borderId="2" xfId="0" applyNumberFormat="1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0" borderId="1" xfId="0" applyFont="1" applyFill="1" applyBorder="1"/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/>
    <xf numFmtId="2" fontId="6" fillId="0" borderId="1" xfId="0" applyNumberFormat="1" applyFont="1" applyFill="1" applyBorder="1" applyAlignment="1">
      <alignment horizontal="centerContinuous"/>
    </xf>
    <xf numFmtId="44" fontId="4" fillId="0" borderId="3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49" fontId="3" fillId="0" borderId="5" xfId="0" applyNumberFormat="1" applyFont="1" applyFill="1" applyBorder="1" applyAlignment="1">
      <alignment horizontal="right"/>
    </xf>
    <xf numFmtId="1" fontId="3" fillId="0" borderId="5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left"/>
    </xf>
    <xf numFmtId="4" fontId="3" fillId="0" borderId="3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Border="1"/>
    <xf numFmtId="0" fontId="2" fillId="0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1" fontId="3" fillId="0" borderId="5" xfId="0" applyNumberFormat="1" applyFont="1" applyFill="1" applyBorder="1" applyAlignment="1"/>
    <xf numFmtId="1" fontId="6" fillId="0" borderId="5" xfId="0" applyNumberFormat="1" applyFont="1" applyFill="1" applyBorder="1" applyAlignment="1"/>
    <xf numFmtId="1" fontId="3" fillId="0" borderId="4" xfId="0" applyNumberFormat="1" applyFont="1" applyFill="1" applyBorder="1" applyAlignment="1"/>
    <xf numFmtId="49" fontId="3" fillId="0" borderId="2" xfId="0" applyNumberFormat="1" applyFont="1" applyFill="1" applyBorder="1" applyAlignment="1"/>
    <xf numFmtId="2" fontId="0" fillId="0" borderId="0" xfId="0" applyNumberFormat="1" applyFill="1"/>
    <xf numFmtId="1" fontId="3" fillId="5" borderId="5" xfId="0" applyNumberFormat="1" applyFont="1" applyFill="1" applyBorder="1" applyAlignment="1">
      <alignment horizontal="right"/>
    </xf>
    <xf numFmtId="1" fontId="3" fillId="5" borderId="5" xfId="0" applyNumberFormat="1" applyFont="1" applyFill="1" applyBorder="1" applyAlignment="1"/>
    <xf numFmtId="0" fontId="0" fillId="0" borderId="0" xfId="0" applyFill="1" applyBorder="1"/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1" fontId="3" fillId="3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/>
    <xf numFmtId="1" fontId="6" fillId="0" borderId="1" xfId="0" applyNumberFormat="1" applyFont="1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0" xfId="0" applyFont="1" applyFill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2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workbookViewId="0">
      <selection activeCell="P20" sqref="P20"/>
    </sheetView>
  </sheetViews>
  <sheetFormatPr baseColWidth="10" defaultColWidth="11.5703125" defaultRowHeight="15" x14ac:dyDescent="0.25"/>
  <cols>
    <col min="1" max="1" width="11.28515625" style="11" customWidth="1"/>
    <col min="2" max="2" width="8.28515625" style="11" bestFit="1" customWidth="1"/>
    <col min="3" max="3" width="13.5703125" style="11" bestFit="1" customWidth="1"/>
    <col min="4" max="4" width="38.5703125" style="11" bestFit="1" customWidth="1"/>
    <col min="5" max="5" width="3.7109375" style="11" bestFit="1" customWidth="1"/>
    <col min="6" max="6" width="6.28515625" style="11" customWidth="1"/>
    <col min="7" max="7" width="6.5703125" style="11" bestFit="1" customWidth="1"/>
    <col min="8" max="10" width="6.42578125" style="11" bestFit="1" customWidth="1"/>
    <col min="11" max="12" width="7" style="11" customWidth="1"/>
    <col min="13" max="13" width="7.7109375" style="11" bestFit="1" customWidth="1"/>
    <col min="14" max="14" width="8" style="11" bestFit="1" customWidth="1"/>
    <col min="15" max="15" width="6.28515625" style="11" customWidth="1"/>
    <col min="16" max="16" width="8.5703125" style="11" bestFit="1" customWidth="1"/>
    <col min="17" max="17" width="6.5703125" style="11" bestFit="1" customWidth="1"/>
    <col min="18" max="18" width="14.28515625" style="11" bestFit="1" customWidth="1"/>
    <col min="19" max="19" width="8.85546875" style="23" customWidth="1"/>
    <col min="20" max="20" width="13.5703125" style="23" customWidth="1"/>
    <col min="21" max="21" width="9.7109375" style="23" customWidth="1"/>
    <col min="22" max="22" width="9.7109375" style="11" customWidth="1"/>
    <col min="23" max="16384" width="11.5703125" style="11"/>
  </cols>
  <sheetData>
    <row r="1" spans="1:22" ht="21.6" customHeight="1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21.6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x14ac:dyDescent="0.25">
      <c r="A3" s="11" t="s">
        <v>22</v>
      </c>
      <c r="B3" s="89" t="s">
        <v>77</v>
      </c>
      <c r="C3" s="89"/>
      <c r="D3" s="89"/>
    </row>
    <row r="4" spans="1:22" x14ac:dyDescent="0.25">
      <c r="A4" s="11" t="s">
        <v>23</v>
      </c>
      <c r="B4" s="89" t="s">
        <v>78</v>
      </c>
      <c r="C4" s="89"/>
      <c r="D4" s="89"/>
    </row>
    <row r="5" spans="1:22" x14ac:dyDescent="0.25">
      <c r="A5" s="11" t="s">
        <v>25</v>
      </c>
      <c r="B5" s="89"/>
      <c r="C5" s="89"/>
      <c r="D5" s="89"/>
    </row>
    <row r="6" spans="1:22" x14ac:dyDescent="0.25">
      <c r="A6" s="11" t="s">
        <v>26</v>
      </c>
      <c r="B6" s="89"/>
      <c r="C6" s="89"/>
      <c r="D6" s="89"/>
    </row>
    <row r="7" spans="1:22" x14ac:dyDescent="0.25">
      <c r="A7" s="11" t="s">
        <v>24</v>
      </c>
      <c r="B7" s="90"/>
      <c r="C7" s="90"/>
      <c r="D7" s="90"/>
    </row>
    <row r="8" spans="1:22" x14ac:dyDescent="0.25">
      <c r="A8" s="11" t="s">
        <v>27</v>
      </c>
    </row>
    <row r="9" spans="1:22" x14ac:dyDescent="0.25">
      <c r="C9" s="1"/>
      <c r="D9" s="2" t="s">
        <v>0</v>
      </c>
      <c r="E9" s="3"/>
      <c r="F9" s="4" t="s">
        <v>0</v>
      </c>
      <c r="G9" s="5" t="s">
        <v>0</v>
      </c>
      <c r="H9" s="86" t="s">
        <v>1</v>
      </c>
      <c r="I9" s="86"/>
      <c r="J9" s="86"/>
      <c r="K9" s="86"/>
      <c r="L9" s="87" t="s">
        <v>19</v>
      </c>
      <c r="M9" s="87"/>
      <c r="N9" s="87"/>
      <c r="O9" s="87"/>
      <c r="P9" s="87"/>
      <c r="Q9" s="87"/>
      <c r="R9" s="22"/>
      <c r="S9" s="25"/>
      <c r="T9" s="25"/>
      <c r="U9" s="25"/>
      <c r="V9" s="12"/>
    </row>
    <row r="10" spans="1:22" s="16" customFormat="1" ht="27.75" customHeight="1" x14ac:dyDescent="0.25">
      <c r="A10" s="21" t="s">
        <v>12</v>
      </c>
      <c r="B10" s="21" t="s">
        <v>11</v>
      </c>
      <c r="C10" s="20" t="s">
        <v>10</v>
      </c>
      <c r="D10" s="17" t="s">
        <v>2</v>
      </c>
      <c r="E10" s="17" t="s">
        <v>3</v>
      </c>
      <c r="F10" s="19" t="s">
        <v>13</v>
      </c>
      <c r="G10" s="14" t="s">
        <v>18</v>
      </c>
      <c r="H10" s="18">
        <v>1</v>
      </c>
      <c r="I10" s="18">
        <v>2</v>
      </c>
      <c r="J10" s="18">
        <v>3</v>
      </c>
      <c r="K10" s="20" t="s">
        <v>20</v>
      </c>
      <c r="L10" s="15" t="s">
        <v>4</v>
      </c>
      <c r="M10" s="17" t="s">
        <v>15</v>
      </c>
      <c r="N10" s="17" t="s">
        <v>5</v>
      </c>
      <c r="O10" s="15" t="s">
        <v>17</v>
      </c>
      <c r="P10" s="17" t="s">
        <v>6</v>
      </c>
      <c r="Q10" s="15" t="s">
        <v>16</v>
      </c>
      <c r="R10" s="30" t="s">
        <v>28</v>
      </c>
      <c r="S10" s="17" t="s">
        <v>14</v>
      </c>
      <c r="T10" s="17" t="s">
        <v>7</v>
      </c>
      <c r="U10" s="17" t="s">
        <v>8</v>
      </c>
      <c r="V10" s="17" t="s">
        <v>9</v>
      </c>
    </row>
    <row r="11" spans="1:22" x14ac:dyDescent="0.25">
      <c r="A11" s="6"/>
      <c r="B11" s="31">
        <v>706</v>
      </c>
      <c r="C11" s="32" t="s">
        <v>31</v>
      </c>
      <c r="D11" s="8" t="s">
        <v>32</v>
      </c>
      <c r="E11" s="9">
        <v>12</v>
      </c>
      <c r="F11" s="10">
        <v>602.88</v>
      </c>
      <c r="G11" s="10">
        <f t="shared" ref="G11:G49" si="0">F11/E11</f>
        <v>50.24</v>
      </c>
      <c r="H11" s="10">
        <v>20</v>
      </c>
      <c r="I11" s="10">
        <v>5</v>
      </c>
      <c r="J11" s="10">
        <v>3</v>
      </c>
      <c r="K11" s="10">
        <v>0</v>
      </c>
      <c r="L11" s="10">
        <f t="shared" ref="L11:L49" si="1">G11*(((100-H11)/100)*((100-I11)/100)*((100-J11)/100)*((100-K11)/100))</f>
        <v>37.036928000000003</v>
      </c>
      <c r="M11" s="10">
        <v>0</v>
      </c>
      <c r="N11" s="10">
        <v>16</v>
      </c>
      <c r="O11" s="10">
        <f t="shared" ref="O11:O49" si="2">L11*((100+M11)/100)*(100+N11)/100</f>
        <v>42.962836480000007</v>
      </c>
      <c r="P11" s="28">
        <v>20</v>
      </c>
      <c r="Q11" s="10">
        <f t="shared" ref="Q11:Q49" si="3">O11/((100-P11)/100)</f>
        <v>53.703545600000005</v>
      </c>
      <c r="R11" s="41">
        <v>53.7</v>
      </c>
      <c r="S11" s="26" t="s">
        <v>84</v>
      </c>
      <c r="T11" s="26" t="s">
        <v>0</v>
      </c>
      <c r="U11" s="26" t="s">
        <v>0</v>
      </c>
      <c r="V11" s="13"/>
    </row>
    <row r="12" spans="1:22" x14ac:dyDescent="0.25">
      <c r="A12" s="6"/>
      <c r="B12" s="33">
        <v>708</v>
      </c>
      <c r="C12" s="34" t="s">
        <v>35</v>
      </c>
      <c r="D12" s="13" t="s">
        <v>36</v>
      </c>
      <c r="E12" s="26">
        <v>12</v>
      </c>
      <c r="F12" s="10">
        <v>602.88</v>
      </c>
      <c r="G12" s="10">
        <f t="shared" si="0"/>
        <v>50.24</v>
      </c>
      <c r="H12" s="10">
        <v>20</v>
      </c>
      <c r="I12" s="10">
        <v>5</v>
      </c>
      <c r="J12" s="10">
        <v>3</v>
      </c>
      <c r="K12" s="10">
        <v>0</v>
      </c>
      <c r="L12" s="10">
        <f t="shared" si="1"/>
        <v>37.036928000000003</v>
      </c>
      <c r="M12" s="10">
        <v>0</v>
      </c>
      <c r="N12" s="10">
        <v>16</v>
      </c>
      <c r="O12" s="10">
        <f t="shared" si="2"/>
        <v>42.962836480000007</v>
      </c>
      <c r="P12" s="28">
        <v>20</v>
      </c>
      <c r="Q12" s="10">
        <f t="shared" si="3"/>
        <v>53.703545600000005</v>
      </c>
      <c r="R12" s="41">
        <v>53.7</v>
      </c>
      <c r="S12" s="26" t="s">
        <v>84</v>
      </c>
      <c r="T12" s="26" t="s">
        <v>0</v>
      </c>
      <c r="U12" s="26" t="s">
        <v>0</v>
      </c>
      <c r="V12" s="13"/>
    </row>
    <row r="13" spans="1:22" x14ac:dyDescent="0.25">
      <c r="A13" s="6"/>
      <c r="B13" s="33">
        <v>722</v>
      </c>
      <c r="C13" s="34" t="s">
        <v>33</v>
      </c>
      <c r="D13" s="13" t="s">
        <v>34</v>
      </c>
      <c r="E13" s="26">
        <v>12</v>
      </c>
      <c r="F13" s="10">
        <v>602.88</v>
      </c>
      <c r="G13" s="10">
        <f t="shared" si="0"/>
        <v>50.24</v>
      </c>
      <c r="H13" s="10">
        <v>20</v>
      </c>
      <c r="I13" s="10">
        <v>5</v>
      </c>
      <c r="J13" s="10">
        <v>3</v>
      </c>
      <c r="K13" s="10">
        <v>0</v>
      </c>
      <c r="L13" s="10">
        <f t="shared" si="1"/>
        <v>37.036928000000003</v>
      </c>
      <c r="M13" s="10">
        <v>0</v>
      </c>
      <c r="N13" s="10">
        <v>16</v>
      </c>
      <c r="O13" s="10">
        <f t="shared" si="2"/>
        <v>42.962836480000007</v>
      </c>
      <c r="P13" s="28">
        <v>20</v>
      </c>
      <c r="Q13" s="10">
        <f t="shared" si="3"/>
        <v>53.703545600000005</v>
      </c>
      <c r="R13" s="41">
        <v>53.7</v>
      </c>
      <c r="S13" s="26" t="s">
        <v>84</v>
      </c>
      <c r="T13" s="26" t="s">
        <v>0</v>
      </c>
      <c r="U13" s="26" t="s">
        <v>0</v>
      </c>
      <c r="V13" s="13"/>
    </row>
    <row r="14" spans="1:22" x14ac:dyDescent="0.25">
      <c r="A14" s="6"/>
      <c r="B14" s="37">
        <v>10</v>
      </c>
      <c r="C14" s="35">
        <v>7501021110103</v>
      </c>
      <c r="D14" s="13" t="s">
        <v>68</v>
      </c>
      <c r="E14" s="26">
        <v>24</v>
      </c>
      <c r="F14" s="36">
        <v>1378.08</v>
      </c>
      <c r="G14" s="10">
        <f t="shared" si="0"/>
        <v>57.419999999999995</v>
      </c>
      <c r="H14" s="10">
        <v>20</v>
      </c>
      <c r="I14" s="10">
        <v>5</v>
      </c>
      <c r="J14" s="10">
        <v>3</v>
      </c>
      <c r="K14" s="10">
        <v>0</v>
      </c>
      <c r="L14" s="10">
        <f t="shared" si="1"/>
        <v>42.330023999999995</v>
      </c>
      <c r="M14" s="10">
        <v>0</v>
      </c>
      <c r="N14" s="10">
        <v>16</v>
      </c>
      <c r="O14" s="10">
        <f t="shared" si="2"/>
        <v>49.102827839999989</v>
      </c>
      <c r="P14" s="28">
        <v>22</v>
      </c>
      <c r="Q14" s="10">
        <f t="shared" si="3"/>
        <v>62.952343384615368</v>
      </c>
      <c r="R14" s="42">
        <v>62.9</v>
      </c>
      <c r="S14" s="26" t="s">
        <v>84</v>
      </c>
      <c r="T14" s="26" t="s">
        <v>0</v>
      </c>
      <c r="U14" s="26" t="s">
        <v>0</v>
      </c>
      <c r="V14" s="13"/>
    </row>
    <row r="15" spans="1:22" x14ac:dyDescent="0.25">
      <c r="A15" s="6"/>
      <c r="B15" s="37">
        <v>13</v>
      </c>
      <c r="C15" s="35">
        <v>7501021110134</v>
      </c>
      <c r="D15" s="13" t="s">
        <v>56</v>
      </c>
      <c r="E15" s="26">
        <v>24</v>
      </c>
      <c r="F15" s="36">
        <v>1436.8799999999999</v>
      </c>
      <c r="G15" s="10">
        <f t="shared" si="0"/>
        <v>59.87</v>
      </c>
      <c r="H15" s="10">
        <v>20</v>
      </c>
      <c r="I15" s="10">
        <v>5</v>
      </c>
      <c r="J15" s="10">
        <v>3</v>
      </c>
      <c r="K15" s="10">
        <v>0</v>
      </c>
      <c r="L15" s="10">
        <f t="shared" si="1"/>
        <v>44.136163999999994</v>
      </c>
      <c r="M15" s="10">
        <v>0</v>
      </c>
      <c r="N15" s="10">
        <v>16</v>
      </c>
      <c r="O15" s="10">
        <f t="shared" si="2"/>
        <v>51.19795023999999</v>
      </c>
      <c r="P15" s="28">
        <v>22</v>
      </c>
      <c r="Q15" s="10">
        <f t="shared" si="3"/>
        <v>65.638397743589735</v>
      </c>
      <c r="R15" s="43">
        <v>65.599999999999994</v>
      </c>
      <c r="S15" s="26" t="s">
        <v>84</v>
      </c>
      <c r="T15" s="26"/>
      <c r="U15" s="26"/>
      <c r="V15" s="13"/>
    </row>
    <row r="16" spans="1:22" x14ac:dyDescent="0.25">
      <c r="A16" s="6"/>
      <c r="B16" s="37">
        <v>15</v>
      </c>
      <c r="C16" s="35">
        <v>7501021110158</v>
      </c>
      <c r="D16" s="13" t="s">
        <v>58</v>
      </c>
      <c r="E16" s="26">
        <v>24</v>
      </c>
      <c r="F16" s="36">
        <v>1465.68</v>
      </c>
      <c r="G16" s="10">
        <f t="shared" si="0"/>
        <v>61.07</v>
      </c>
      <c r="H16" s="10">
        <v>20</v>
      </c>
      <c r="I16" s="10">
        <v>5</v>
      </c>
      <c r="J16" s="10">
        <v>3</v>
      </c>
      <c r="K16" s="10">
        <v>0</v>
      </c>
      <c r="L16" s="10">
        <f t="shared" si="1"/>
        <v>45.020803999999998</v>
      </c>
      <c r="M16" s="10">
        <v>0</v>
      </c>
      <c r="N16" s="10">
        <v>16</v>
      </c>
      <c r="O16" s="10">
        <f t="shared" si="2"/>
        <v>52.224132640000001</v>
      </c>
      <c r="P16" s="28">
        <v>22</v>
      </c>
      <c r="Q16" s="10">
        <f t="shared" si="3"/>
        <v>66.954016205128198</v>
      </c>
      <c r="R16" s="42">
        <v>66.900000000000006</v>
      </c>
      <c r="S16" s="26" t="s">
        <v>84</v>
      </c>
      <c r="T16" s="26"/>
      <c r="U16" s="26"/>
      <c r="V16" s="13"/>
    </row>
    <row r="17" spans="1:22" x14ac:dyDescent="0.25">
      <c r="A17" s="6"/>
      <c r="B17" s="37">
        <v>21</v>
      </c>
      <c r="C17" s="35">
        <v>7501021110219</v>
      </c>
      <c r="D17" s="13" t="s">
        <v>67</v>
      </c>
      <c r="E17" s="26">
        <v>24</v>
      </c>
      <c r="F17" s="36">
        <v>1378.08</v>
      </c>
      <c r="G17" s="10">
        <f t="shared" si="0"/>
        <v>57.419999999999995</v>
      </c>
      <c r="H17" s="10">
        <v>20</v>
      </c>
      <c r="I17" s="10">
        <v>5</v>
      </c>
      <c r="J17" s="10">
        <v>3</v>
      </c>
      <c r="K17" s="10">
        <v>0</v>
      </c>
      <c r="L17" s="10">
        <f t="shared" si="1"/>
        <v>42.330023999999995</v>
      </c>
      <c r="M17" s="10">
        <v>0</v>
      </c>
      <c r="N17" s="10">
        <v>16</v>
      </c>
      <c r="O17" s="10">
        <f t="shared" si="2"/>
        <v>49.102827839999989</v>
      </c>
      <c r="P17" s="28">
        <v>22</v>
      </c>
      <c r="Q17" s="10">
        <f t="shared" si="3"/>
        <v>62.952343384615368</v>
      </c>
      <c r="R17" s="42">
        <v>62.9</v>
      </c>
      <c r="S17" s="26" t="s">
        <v>84</v>
      </c>
      <c r="T17" s="26"/>
      <c r="U17" s="26"/>
      <c r="V17" s="13"/>
    </row>
    <row r="18" spans="1:22" x14ac:dyDescent="0.25">
      <c r="A18" s="6"/>
      <c r="B18" s="37">
        <v>25</v>
      </c>
      <c r="C18" s="35">
        <v>7501021110257</v>
      </c>
      <c r="D18" s="13" t="s">
        <v>59</v>
      </c>
      <c r="E18" s="26">
        <v>24</v>
      </c>
      <c r="F18" s="36">
        <v>1213.1999999999998</v>
      </c>
      <c r="G18" s="10">
        <f t="shared" si="0"/>
        <v>50.54999999999999</v>
      </c>
      <c r="H18" s="10">
        <v>20</v>
      </c>
      <c r="I18" s="10">
        <v>5</v>
      </c>
      <c r="J18" s="10">
        <v>3</v>
      </c>
      <c r="K18" s="10">
        <v>0</v>
      </c>
      <c r="L18" s="10">
        <f t="shared" si="1"/>
        <v>37.26545999999999</v>
      </c>
      <c r="M18" s="10">
        <v>0</v>
      </c>
      <c r="N18" s="10">
        <v>16</v>
      </c>
      <c r="O18" s="10">
        <f t="shared" si="2"/>
        <v>43.227933599999986</v>
      </c>
      <c r="P18" s="28">
        <v>22</v>
      </c>
      <c r="Q18" s="10">
        <f t="shared" si="3"/>
        <v>55.420427692307669</v>
      </c>
      <c r="R18" s="43">
        <v>55.4</v>
      </c>
      <c r="S18" s="26" t="s">
        <v>84</v>
      </c>
      <c r="T18" s="26"/>
      <c r="U18" s="26"/>
      <c r="V18" s="13"/>
    </row>
    <row r="19" spans="1:22" x14ac:dyDescent="0.25">
      <c r="A19" s="6"/>
      <c r="B19" s="37">
        <v>32</v>
      </c>
      <c r="C19" s="35">
        <v>7501021110325</v>
      </c>
      <c r="D19" s="13" t="s">
        <v>64</v>
      </c>
      <c r="E19" s="26">
        <v>24</v>
      </c>
      <c r="F19" s="36">
        <v>1627.92</v>
      </c>
      <c r="G19" s="10">
        <f t="shared" si="0"/>
        <v>67.83</v>
      </c>
      <c r="H19" s="10">
        <v>20</v>
      </c>
      <c r="I19" s="10">
        <v>5</v>
      </c>
      <c r="J19" s="10">
        <v>3</v>
      </c>
      <c r="K19" s="10">
        <v>0</v>
      </c>
      <c r="L19" s="10">
        <f t="shared" si="1"/>
        <v>50.004275999999997</v>
      </c>
      <c r="M19" s="10">
        <v>0</v>
      </c>
      <c r="N19" s="10">
        <v>16</v>
      </c>
      <c r="O19" s="10">
        <f t="shared" si="2"/>
        <v>58.004960160000003</v>
      </c>
      <c r="P19" s="28">
        <v>22</v>
      </c>
      <c r="Q19" s="10">
        <f t="shared" si="3"/>
        <v>74.365333538461542</v>
      </c>
      <c r="R19" s="42">
        <v>74.400000000000006</v>
      </c>
      <c r="S19" s="26" t="s">
        <v>84</v>
      </c>
      <c r="T19" s="26"/>
      <c r="U19" s="26"/>
      <c r="V19" s="13"/>
    </row>
    <row r="20" spans="1:22" x14ac:dyDescent="0.25">
      <c r="A20" s="6"/>
      <c r="B20" s="37">
        <v>35</v>
      </c>
      <c r="C20" s="35">
        <v>7501021110356</v>
      </c>
      <c r="D20" s="13" t="s">
        <v>62</v>
      </c>
      <c r="E20" s="26">
        <v>24</v>
      </c>
      <c r="F20" s="36">
        <v>1378.08</v>
      </c>
      <c r="G20" s="10">
        <f t="shared" si="0"/>
        <v>57.419999999999995</v>
      </c>
      <c r="H20" s="10">
        <v>20</v>
      </c>
      <c r="I20" s="10">
        <v>5</v>
      </c>
      <c r="J20" s="10">
        <v>3</v>
      </c>
      <c r="K20" s="10">
        <v>0</v>
      </c>
      <c r="L20" s="10">
        <f t="shared" si="1"/>
        <v>42.330023999999995</v>
      </c>
      <c r="M20" s="10">
        <v>0</v>
      </c>
      <c r="N20" s="10">
        <v>16</v>
      </c>
      <c r="O20" s="10">
        <f t="shared" si="2"/>
        <v>49.102827839999989</v>
      </c>
      <c r="P20" s="28">
        <v>22</v>
      </c>
      <c r="Q20" s="10">
        <f t="shared" si="3"/>
        <v>62.952343384615368</v>
      </c>
      <c r="R20" s="42">
        <v>62.9</v>
      </c>
      <c r="S20" s="26" t="s">
        <v>84</v>
      </c>
      <c r="T20" s="26"/>
      <c r="U20" s="26"/>
      <c r="V20" s="13"/>
    </row>
    <row r="21" spans="1:22" x14ac:dyDescent="0.25">
      <c r="A21" s="6"/>
      <c r="B21" s="37">
        <v>38</v>
      </c>
      <c r="C21" s="35">
        <v>7501021110387</v>
      </c>
      <c r="D21" s="13" t="s">
        <v>53</v>
      </c>
      <c r="E21" s="26">
        <v>24</v>
      </c>
      <c r="F21" s="36">
        <v>1442.4</v>
      </c>
      <c r="G21" s="10">
        <f t="shared" si="0"/>
        <v>60.1</v>
      </c>
      <c r="H21" s="10">
        <v>20</v>
      </c>
      <c r="I21" s="10">
        <v>5</v>
      </c>
      <c r="J21" s="10">
        <v>3</v>
      </c>
      <c r="K21" s="10">
        <v>0</v>
      </c>
      <c r="L21" s="10">
        <f t="shared" si="1"/>
        <v>44.305720000000001</v>
      </c>
      <c r="M21" s="10">
        <v>0</v>
      </c>
      <c r="N21" s="10">
        <v>16</v>
      </c>
      <c r="O21" s="10">
        <f t="shared" si="2"/>
        <v>51.394635200000003</v>
      </c>
      <c r="P21" s="28">
        <v>22</v>
      </c>
      <c r="Q21" s="10">
        <f t="shared" si="3"/>
        <v>65.890557948717955</v>
      </c>
      <c r="R21" s="42">
        <v>65.900000000000006</v>
      </c>
      <c r="S21" s="26" t="s">
        <v>84</v>
      </c>
      <c r="T21" s="26"/>
      <c r="U21" s="26"/>
      <c r="V21" s="13"/>
    </row>
    <row r="22" spans="1:22" x14ac:dyDescent="0.25">
      <c r="A22" s="6"/>
      <c r="B22" s="37">
        <v>41</v>
      </c>
      <c r="C22" s="35">
        <v>7501021110417</v>
      </c>
      <c r="D22" s="13" t="s">
        <v>55</v>
      </c>
      <c r="E22" s="26">
        <v>24</v>
      </c>
      <c r="F22" s="36">
        <v>1213.1999999999998</v>
      </c>
      <c r="G22" s="10">
        <f t="shared" si="0"/>
        <v>50.54999999999999</v>
      </c>
      <c r="H22" s="10">
        <v>20</v>
      </c>
      <c r="I22" s="10">
        <v>5</v>
      </c>
      <c r="J22" s="10">
        <v>3</v>
      </c>
      <c r="K22" s="10">
        <v>0</v>
      </c>
      <c r="L22" s="10">
        <f t="shared" si="1"/>
        <v>37.26545999999999</v>
      </c>
      <c r="M22" s="10">
        <v>0</v>
      </c>
      <c r="N22" s="10">
        <v>16</v>
      </c>
      <c r="O22" s="10">
        <f t="shared" si="2"/>
        <v>43.227933599999986</v>
      </c>
      <c r="P22" s="28">
        <v>22</v>
      </c>
      <c r="Q22" s="10">
        <f t="shared" si="3"/>
        <v>55.420427692307669</v>
      </c>
      <c r="R22" s="42">
        <v>55.4</v>
      </c>
      <c r="S22" s="26" t="s">
        <v>84</v>
      </c>
      <c r="T22" s="26"/>
      <c r="U22" s="26"/>
      <c r="V22" s="13"/>
    </row>
    <row r="23" spans="1:22" x14ac:dyDescent="0.25">
      <c r="A23" s="6"/>
      <c r="B23" s="37">
        <v>318</v>
      </c>
      <c r="C23" s="35">
        <v>7501021113180</v>
      </c>
      <c r="D23" s="13" t="s">
        <v>54</v>
      </c>
      <c r="E23" s="26">
        <v>24</v>
      </c>
      <c r="F23" s="36">
        <v>598.79999999999995</v>
      </c>
      <c r="G23" s="10">
        <f t="shared" si="0"/>
        <v>24.95</v>
      </c>
      <c r="H23" s="10">
        <v>20</v>
      </c>
      <c r="I23" s="10">
        <v>5</v>
      </c>
      <c r="J23" s="10">
        <v>3</v>
      </c>
      <c r="K23" s="10">
        <v>0</v>
      </c>
      <c r="L23" s="10">
        <f t="shared" si="1"/>
        <v>18.393139999999999</v>
      </c>
      <c r="M23" s="10">
        <v>0</v>
      </c>
      <c r="N23" s="10">
        <v>16</v>
      </c>
      <c r="O23" s="10">
        <f t="shared" si="2"/>
        <v>21.336042399999997</v>
      </c>
      <c r="P23" s="28">
        <v>22</v>
      </c>
      <c r="Q23" s="10">
        <f t="shared" si="3"/>
        <v>27.353900512820509</v>
      </c>
      <c r="R23" s="42">
        <v>27.4</v>
      </c>
      <c r="S23" s="26" t="s">
        <v>84</v>
      </c>
      <c r="T23" s="26"/>
      <c r="U23" s="26"/>
      <c r="V23" s="13"/>
    </row>
    <row r="24" spans="1:22" x14ac:dyDescent="0.25">
      <c r="A24" s="6"/>
      <c r="B24" s="37">
        <v>505</v>
      </c>
      <c r="C24" s="39">
        <v>7501021115054</v>
      </c>
      <c r="D24" s="13" t="s">
        <v>71</v>
      </c>
      <c r="E24" s="26">
        <v>24</v>
      </c>
      <c r="F24" s="36">
        <v>856.80000000000007</v>
      </c>
      <c r="G24" s="10">
        <f t="shared" si="0"/>
        <v>35.700000000000003</v>
      </c>
      <c r="H24" s="10">
        <v>20</v>
      </c>
      <c r="I24" s="10">
        <v>5</v>
      </c>
      <c r="J24" s="10">
        <v>3</v>
      </c>
      <c r="K24" s="10">
        <v>0</v>
      </c>
      <c r="L24" s="10">
        <f t="shared" si="1"/>
        <v>26.31804</v>
      </c>
      <c r="M24" s="10">
        <v>6</v>
      </c>
      <c r="N24" s="10">
        <v>16</v>
      </c>
      <c r="O24" s="10">
        <f t="shared" si="2"/>
        <v>32.360661983999996</v>
      </c>
      <c r="P24" s="28">
        <v>22</v>
      </c>
      <c r="Q24" s="10">
        <f t="shared" si="3"/>
        <v>41.488028184615381</v>
      </c>
      <c r="R24" s="42">
        <v>41.5</v>
      </c>
      <c r="S24" s="26" t="s">
        <v>84</v>
      </c>
      <c r="T24" s="26" t="s">
        <v>0</v>
      </c>
      <c r="U24" s="26" t="s">
        <v>0</v>
      </c>
      <c r="V24" s="13"/>
    </row>
    <row r="25" spans="1:22" x14ac:dyDescent="0.25">
      <c r="A25" s="6"/>
      <c r="B25" s="37">
        <v>656</v>
      </c>
      <c r="C25" s="35">
        <v>7501021116563</v>
      </c>
      <c r="D25" s="13" t="s">
        <v>63</v>
      </c>
      <c r="E25" s="26">
        <v>24</v>
      </c>
      <c r="F25" s="36">
        <v>1730.16</v>
      </c>
      <c r="G25" s="10">
        <f t="shared" si="0"/>
        <v>72.09</v>
      </c>
      <c r="H25" s="10">
        <v>20</v>
      </c>
      <c r="I25" s="10">
        <v>5</v>
      </c>
      <c r="J25" s="10">
        <v>3</v>
      </c>
      <c r="K25" s="10">
        <v>0</v>
      </c>
      <c r="L25" s="10">
        <f t="shared" si="1"/>
        <v>53.144748</v>
      </c>
      <c r="M25" s="10">
        <v>0</v>
      </c>
      <c r="N25" s="10">
        <v>16</v>
      </c>
      <c r="O25" s="10">
        <f t="shared" si="2"/>
        <v>61.647907679999996</v>
      </c>
      <c r="P25" s="28">
        <v>22</v>
      </c>
      <c r="Q25" s="10">
        <f t="shared" si="3"/>
        <v>79.035779076923063</v>
      </c>
      <c r="R25" s="42">
        <v>78.900000000000006</v>
      </c>
      <c r="S25" s="26" t="s">
        <v>84</v>
      </c>
      <c r="T25" s="26"/>
      <c r="U25" s="26"/>
      <c r="V25" s="13"/>
    </row>
    <row r="26" spans="1:22" x14ac:dyDescent="0.25">
      <c r="A26" s="6"/>
      <c r="B26" s="37">
        <v>82</v>
      </c>
      <c r="C26" s="39">
        <v>7501021120829</v>
      </c>
      <c r="D26" s="13" t="s">
        <v>65</v>
      </c>
      <c r="E26" s="26">
        <v>12</v>
      </c>
      <c r="F26" s="36">
        <v>576.84</v>
      </c>
      <c r="G26" s="10">
        <f t="shared" si="0"/>
        <v>48.07</v>
      </c>
      <c r="H26" s="10">
        <v>20</v>
      </c>
      <c r="I26" s="10">
        <v>5</v>
      </c>
      <c r="J26" s="10">
        <v>3</v>
      </c>
      <c r="K26" s="10">
        <v>0</v>
      </c>
      <c r="L26" s="10">
        <f t="shared" si="1"/>
        <v>35.437204000000001</v>
      </c>
      <c r="M26" s="10">
        <v>6</v>
      </c>
      <c r="N26" s="10">
        <v>16</v>
      </c>
      <c r="O26" s="10">
        <f t="shared" si="2"/>
        <v>43.573586038400002</v>
      </c>
      <c r="P26" s="28">
        <v>22</v>
      </c>
      <c r="Q26" s="10">
        <f t="shared" si="3"/>
        <v>55.863571844102566</v>
      </c>
      <c r="R26" s="42">
        <v>55.9</v>
      </c>
      <c r="S26" s="26" t="s">
        <v>84</v>
      </c>
      <c r="T26" s="26"/>
      <c r="U26" s="26"/>
      <c r="V26" s="13"/>
    </row>
    <row r="27" spans="1:22" x14ac:dyDescent="0.25">
      <c r="A27" s="6"/>
      <c r="B27" s="37">
        <v>91</v>
      </c>
      <c r="C27" s="39">
        <v>7501021120911</v>
      </c>
      <c r="D27" s="40" t="s">
        <v>61</v>
      </c>
      <c r="E27" s="26">
        <v>48</v>
      </c>
      <c r="F27" s="36">
        <v>684.96</v>
      </c>
      <c r="G27" s="10">
        <f t="shared" si="0"/>
        <v>14.270000000000001</v>
      </c>
      <c r="H27" s="10">
        <v>20</v>
      </c>
      <c r="I27" s="10">
        <v>5</v>
      </c>
      <c r="J27" s="10">
        <v>3</v>
      </c>
      <c r="K27" s="10">
        <v>0</v>
      </c>
      <c r="L27" s="10">
        <f t="shared" si="1"/>
        <v>10.519844000000001</v>
      </c>
      <c r="M27" s="10">
        <v>6</v>
      </c>
      <c r="N27" s="10">
        <v>16</v>
      </c>
      <c r="O27" s="10">
        <f t="shared" si="2"/>
        <v>12.935200182400001</v>
      </c>
      <c r="P27" s="28">
        <v>22</v>
      </c>
      <c r="Q27" s="10">
        <f t="shared" si="3"/>
        <v>16.583589977435899</v>
      </c>
      <c r="R27" s="42">
        <v>16.600000000000001</v>
      </c>
      <c r="S27" s="26" t="s">
        <v>84</v>
      </c>
      <c r="T27" s="26"/>
      <c r="U27" s="26"/>
      <c r="V27" s="13"/>
    </row>
    <row r="28" spans="1:22" x14ac:dyDescent="0.25">
      <c r="A28" s="6"/>
      <c r="B28" s="37">
        <v>116</v>
      </c>
      <c r="C28" s="39">
        <v>7501021121161</v>
      </c>
      <c r="D28" s="13" t="s">
        <v>60</v>
      </c>
      <c r="E28" s="26">
        <v>12</v>
      </c>
      <c r="F28" s="36">
        <v>487.20000000000005</v>
      </c>
      <c r="G28" s="10">
        <f t="shared" si="0"/>
        <v>40.6</v>
      </c>
      <c r="H28" s="10">
        <v>20</v>
      </c>
      <c r="I28" s="10">
        <v>5</v>
      </c>
      <c r="J28" s="10">
        <v>3</v>
      </c>
      <c r="K28" s="10">
        <v>0</v>
      </c>
      <c r="L28" s="10">
        <f t="shared" si="1"/>
        <v>29.930319999999998</v>
      </c>
      <c r="M28" s="10">
        <v>6</v>
      </c>
      <c r="N28" s="10">
        <v>16</v>
      </c>
      <c r="O28" s="10">
        <f t="shared" si="2"/>
        <v>36.802321471999996</v>
      </c>
      <c r="P28" s="28">
        <v>22</v>
      </c>
      <c r="Q28" s="10">
        <f t="shared" si="3"/>
        <v>47.182463425641018</v>
      </c>
      <c r="R28" s="42">
        <v>47.2</v>
      </c>
      <c r="S28" s="26" t="s">
        <v>84</v>
      </c>
      <c r="T28" s="26"/>
      <c r="U28" s="26"/>
      <c r="V28" s="13"/>
    </row>
    <row r="29" spans="1:22" x14ac:dyDescent="0.25">
      <c r="A29" s="6"/>
      <c r="B29" s="37">
        <v>120</v>
      </c>
      <c r="C29" s="39">
        <v>7501021121208</v>
      </c>
      <c r="D29" s="13" t="s">
        <v>70</v>
      </c>
      <c r="E29" s="26">
        <v>12</v>
      </c>
      <c r="F29" s="36">
        <v>833.87999999999988</v>
      </c>
      <c r="G29" s="10">
        <f t="shared" si="0"/>
        <v>69.489999999999995</v>
      </c>
      <c r="H29" s="10">
        <v>20</v>
      </c>
      <c r="I29" s="10">
        <v>5</v>
      </c>
      <c r="J29" s="10">
        <v>3</v>
      </c>
      <c r="K29" s="10">
        <v>0</v>
      </c>
      <c r="L29" s="10">
        <f t="shared" si="1"/>
        <v>51.228027999999995</v>
      </c>
      <c r="M29" s="10">
        <v>6</v>
      </c>
      <c r="N29" s="10">
        <v>16</v>
      </c>
      <c r="O29" s="10">
        <f t="shared" si="2"/>
        <v>62.989983228799993</v>
      </c>
      <c r="P29" s="28">
        <v>22</v>
      </c>
      <c r="Q29" s="10">
        <f t="shared" si="3"/>
        <v>80.756388754871779</v>
      </c>
      <c r="R29" s="42">
        <v>80.8</v>
      </c>
      <c r="S29" s="26" t="s">
        <v>84</v>
      </c>
      <c r="T29" s="26" t="s">
        <v>0</v>
      </c>
      <c r="U29" s="26" t="s">
        <v>0</v>
      </c>
      <c r="V29" s="13"/>
    </row>
    <row r="30" spans="1:22" x14ac:dyDescent="0.25">
      <c r="A30" s="6"/>
      <c r="B30" s="37">
        <v>447</v>
      </c>
      <c r="C30" s="39">
        <v>7501021124476</v>
      </c>
      <c r="D30" s="13" t="s">
        <v>57</v>
      </c>
      <c r="E30" s="26">
        <v>12</v>
      </c>
      <c r="F30" s="36">
        <v>576.84</v>
      </c>
      <c r="G30" s="10">
        <f t="shared" si="0"/>
        <v>48.07</v>
      </c>
      <c r="H30" s="10">
        <v>20</v>
      </c>
      <c r="I30" s="10">
        <v>5</v>
      </c>
      <c r="J30" s="10">
        <v>3</v>
      </c>
      <c r="K30" s="10">
        <v>0</v>
      </c>
      <c r="L30" s="10">
        <f t="shared" si="1"/>
        <v>35.437204000000001</v>
      </c>
      <c r="M30" s="10">
        <v>6</v>
      </c>
      <c r="N30" s="10">
        <v>16</v>
      </c>
      <c r="O30" s="10">
        <f t="shared" si="2"/>
        <v>43.573586038400002</v>
      </c>
      <c r="P30" s="28">
        <v>22</v>
      </c>
      <c r="Q30" s="10">
        <f t="shared" si="3"/>
        <v>55.863571844102566</v>
      </c>
      <c r="R30" s="44">
        <v>55.9</v>
      </c>
      <c r="S30" s="26" t="s">
        <v>84</v>
      </c>
      <c r="T30" s="26"/>
      <c r="U30" s="26"/>
      <c r="V30" s="13"/>
    </row>
    <row r="31" spans="1:22" x14ac:dyDescent="0.25">
      <c r="A31" s="6"/>
      <c r="B31" s="37">
        <v>450</v>
      </c>
      <c r="C31" s="39">
        <v>7501021124506</v>
      </c>
      <c r="D31" s="13" t="s">
        <v>66</v>
      </c>
      <c r="E31" s="26">
        <v>24</v>
      </c>
      <c r="F31" s="36">
        <v>759.59999999999991</v>
      </c>
      <c r="G31" s="10">
        <f t="shared" si="0"/>
        <v>31.649999999999995</v>
      </c>
      <c r="H31" s="10">
        <v>20</v>
      </c>
      <c r="I31" s="10">
        <v>5</v>
      </c>
      <c r="J31" s="10">
        <v>3</v>
      </c>
      <c r="K31" s="10">
        <v>0</v>
      </c>
      <c r="L31" s="10">
        <f t="shared" si="1"/>
        <v>23.332379999999997</v>
      </c>
      <c r="M31" s="10">
        <v>6</v>
      </c>
      <c r="N31" s="10">
        <v>16</v>
      </c>
      <c r="O31" s="10">
        <f t="shared" si="2"/>
        <v>28.689494448000001</v>
      </c>
      <c r="P31" s="28">
        <v>22</v>
      </c>
      <c r="Q31" s="10">
        <f t="shared" si="3"/>
        <v>36.781403138461542</v>
      </c>
      <c r="R31" s="42">
        <v>36.799999999999997</v>
      </c>
      <c r="S31" s="26" t="s">
        <v>84</v>
      </c>
      <c r="T31" s="26"/>
      <c r="U31" s="26"/>
      <c r="V31" s="13"/>
    </row>
    <row r="32" spans="1:22" x14ac:dyDescent="0.25">
      <c r="A32" s="6"/>
      <c r="B32" s="37">
        <v>625</v>
      </c>
      <c r="C32" s="35">
        <v>7501021126258</v>
      </c>
      <c r="D32" s="13" t="s">
        <v>76</v>
      </c>
      <c r="E32" s="26">
        <v>48</v>
      </c>
      <c r="F32" s="36">
        <v>596.16</v>
      </c>
      <c r="G32" s="10">
        <f t="shared" si="0"/>
        <v>12.42</v>
      </c>
      <c r="H32" s="10">
        <v>20</v>
      </c>
      <c r="I32" s="10">
        <v>5</v>
      </c>
      <c r="J32" s="10">
        <v>3</v>
      </c>
      <c r="K32" s="10">
        <v>0</v>
      </c>
      <c r="L32" s="10">
        <f t="shared" si="1"/>
        <v>9.1560240000000004</v>
      </c>
      <c r="M32" s="10">
        <v>0</v>
      </c>
      <c r="N32" s="10">
        <v>16</v>
      </c>
      <c r="O32" s="10">
        <f t="shared" si="2"/>
        <v>10.62098784</v>
      </c>
      <c r="P32" s="28">
        <v>22</v>
      </c>
      <c r="Q32" s="10">
        <f t="shared" si="3"/>
        <v>13.616651076923077</v>
      </c>
      <c r="R32" s="42">
        <v>13.7</v>
      </c>
      <c r="S32" s="26" t="s">
        <v>84</v>
      </c>
      <c r="T32" s="26" t="s">
        <v>0</v>
      </c>
      <c r="U32" s="26" t="s">
        <v>0</v>
      </c>
      <c r="V32" s="13"/>
    </row>
    <row r="33" spans="1:33" x14ac:dyDescent="0.25">
      <c r="A33" s="6"/>
      <c r="B33" s="37">
        <v>63</v>
      </c>
      <c r="C33" s="35">
        <v>7501021140636</v>
      </c>
      <c r="D33" s="13" t="s">
        <v>48</v>
      </c>
      <c r="E33" s="38">
        <v>24</v>
      </c>
      <c r="F33" s="36">
        <v>454.08000000000004</v>
      </c>
      <c r="G33" s="10">
        <f t="shared" si="0"/>
        <v>18.920000000000002</v>
      </c>
      <c r="H33" s="10">
        <v>20</v>
      </c>
      <c r="I33" s="10">
        <v>5</v>
      </c>
      <c r="J33" s="10">
        <v>3</v>
      </c>
      <c r="K33" s="10">
        <v>0</v>
      </c>
      <c r="L33" s="10">
        <f t="shared" si="1"/>
        <v>13.947824000000001</v>
      </c>
      <c r="M33" s="10">
        <v>0</v>
      </c>
      <c r="N33" s="10">
        <v>16</v>
      </c>
      <c r="O33" s="10">
        <f t="shared" si="2"/>
        <v>16.179475839999998</v>
      </c>
      <c r="P33" s="28">
        <v>22</v>
      </c>
      <c r="Q33" s="10">
        <f t="shared" si="3"/>
        <v>20.742917743589739</v>
      </c>
      <c r="R33" s="42">
        <v>20.8</v>
      </c>
      <c r="S33" s="26" t="s">
        <v>84</v>
      </c>
      <c r="T33" s="26"/>
      <c r="U33" s="26"/>
      <c r="V33" s="13"/>
    </row>
    <row r="34" spans="1:33" x14ac:dyDescent="0.25">
      <c r="A34" s="6"/>
      <c r="B34" s="37">
        <v>609</v>
      </c>
      <c r="C34" s="35">
        <v>7501021146096</v>
      </c>
      <c r="D34" s="13" t="s">
        <v>46</v>
      </c>
      <c r="E34" s="26">
        <v>96</v>
      </c>
      <c r="F34" s="36">
        <v>927.36</v>
      </c>
      <c r="G34" s="10">
        <f t="shared" si="0"/>
        <v>9.66</v>
      </c>
      <c r="H34" s="10">
        <v>20</v>
      </c>
      <c r="I34" s="10">
        <v>5</v>
      </c>
      <c r="J34" s="10">
        <v>3</v>
      </c>
      <c r="K34" s="10">
        <v>0</v>
      </c>
      <c r="L34" s="10">
        <f t="shared" si="1"/>
        <v>7.1213519999999999</v>
      </c>
      <c r="M34" s="10">
        <v>0</v>
      </c>
      <c r="N34" s="10">
        <v>16</v>
      </c>
      <c r="O34" s="10">
        <f t="shared" si="2"/>
        <v>8.2607683200000004</v>
      </c>
      <c r="P34" s="28">
        <v>22</v>
      </c>
      <c r="Q34" s="10">
        <f t="shared" si="3"/>
        <v>10.590728615384615</v>
      </c>
      <c r="R34" s="42">
        <v>10.6</v>
      </c>
      <c r="S34" s="26" t="s">
        <v>84</v>
      </c>
      <c r="T34" s="26"/>
      <c r="U34" s="26"/>
      <c r="V34" s="13"/>
    </row>
    <row r="35" spans="1:33" x14ac:dyDescent="0.25">
      <c r="A35" s="6"/>
      <c r="B35" s="37">
        <v>610</v>
      </c>
      <c r="C35" s="35">
        <v>7501021146102</v>
      </c>
      <c r="D35" s="13" t="s">
        <v>47</v>
      </c>
      <c r="E35" s="26">
        <v>96</v>
      </c>
      <c r="F35" s="36">
        <v>927.36</v>
      </c>
      <c r="G35" s="10">
        <f t="shared" si="0"/>
        <v>9.66</v>
      </c>
      <c r="H35" s="10">
        <v>20</v>
      </c>
      <c r="I35" s="10">
        <v>5</v>
      </c>
      <c r="J35" s="10">
        <v>3</v>
      </c>
      <c r="K35" s="10">
        <v>0</v>
      </c>
      <c r="L35" s="10">
        <f t="shared" si="1"/>
        <v>7.1213519999999999</v>
      </c>
      <c r="M35" s="10">
        <v>0</v>
      </c>
      <c r="N35" s="10">
        <v>16</v>
      </c>
      <c r="O35" s="10">
        <f t="shared" si="2"/>
        <v>8.2607683200000004</v>
      </c>
      <c r="P35" s="28">
        <v>22</v>
      </c>
      <c r="Q35" s="10">
        <f t="shared" si="3"/>
        <v>10.590728615384615</v>
      </c>
      <c r="R35" s="42">
        <v>10.6</v>
      </c>
      <c r="S35" s="26" t="s">
        <v>84</v>
      </c>
      <c r="T35" s="26"/>
      <c r="U35" s="26"/>
      <c r="V35" s="13"/>
    </row>
    <row r="36" spans="1:33" x14ac:dyDescent="0.25">
      <c r="A36" s="6"/>
      <c r="B36" s="37">
        <v>201</v>
      </c>
      <c r="C36" s="35">
        <v>7501021162010</v>
      </c>
      <c r="D36" s="13" t="s">
        <v>50</v>
      </c>
      <c r="E36" s="26">
        <v>12</v>
      </c>
      <c r="F36" s="36">
        <v>426.12</v>
      </c>
      <c r="G36" s="10">
        <f t="shared" si="0"/>
        <v>35.51</v>
      </c>
      <c r="H36" s="10">
        <v>20</v>
      </c>
      <c r="I36" s="10">
        <v>5</v>
      </c>
      <c r="J36" s="10">
        <v>3</v>
      </c>
      <c r="K36" s="10">
        <v>0</v>
      </c>
      <c r="L36" s="10">
        <f t="shared" si="1"/>
        <v>26.177971999999997</v>
      </c>
      <c r="M36" s="10">
        <v>0</v>
      </c>
      <c r="N36" s="10">
        <v>16</v>
      </c>
      <c r="O36" s="10">
        <f t="shared" si="2"/>
        <v>30.366447519999998</v>
      </c>
      <c r="P36" s="28">
        <v>22</v>
      </c>
      <c r="Q36" s="10">
        <f t="shared" si="3"/>
        <v>38.931342974358969</v>
      </c>
      <c r="R36" s="42">
        <v>38.9</v>
      </c>
      <c r="S36" s="26" t="s">
        <v>84</v>
      </c>
      <c r="T36" s="26"/>
      <c r="U36" s="26"/>
      <c r="V36" s="13"/>
    </row>
    <row r="37" spans="1:33" x14ac:dyDescent="0.25">
      <c r="A37" s="6"/>
      <c r="B37" s="37">
        <v>202</v>
      </c>
      <c r="C37" s="35">
        <v>7501021162027</v>
      </c>
      <c r="D37" s="13" t="s">
        <v>51</v>
      </c>
      <c r="E37" s="26">
        <v>12</v>
      </c>
      <c r="F37" s="36">
        <v>310.92</v>
      </c>
      <c r="G37" s="10">
        <f t="shared" si="0"/>
        <v>25.91</v>
      </c>
      <c r="H37" s="10">
        <v>20</v>
      </c>
      <c r="I37" s="10">
        <v>5</v>
      </c>
      <c r="J37" s="10">
        <v>3</v>
      </c>
      <c r="K37" s="10">
        <v>0</v>
      </c>
      <c r="L37" s="10">
        <f t="shared" si="1"/>
        <v>19.100852</v>
      </c>
      <c r="M37" s="10">
        <v>0</v>
      </c>
      <c r="N37" s="10">
        <v>16</v>
      </c>
      <c r="O37" s="10">
        <f t="shared" si="2"/>
        <v>22.15698832</v>
      </c>
      <c r="P37" s="28">
        <v>22</v>
      </c>
      <c r="Q37" s="10">
        <f t="shared" si="3"/>
        <v>28.406395282051282</v>
      </c>
      <c r="R37" s="42">
        <v>28.4</v>
      </c>
      <c r="S37" s="26" t="s">
        <v>84</v>
      </c>
      <c r="T37" s="26"/>
      <c r="U37" s="26"/>
      <c r="V37" s="13"/>
    </row>
    <row r="38" spans="1:33" x14ac:dyDescent="0.25">
      <c r="A38" s="6"/>
      <c r="B38" s="37">
        <v>203</v>
      </c>
      <c r="C38" s="35">
        <v>7501021162034</v>
      </c>
      <c r="D38" s="13" t="s">
        <v>49</v>
      </c>
      <c r="E38" s="26">
        <v>12</v>
      </c>
      <c r="F38" s="36">
        <v>407.76</v>
      </c>
      <c r="G38" s="10">
        <f t="shared" si="0"/>
        <v>33.979999999999997</v>
      </c>
      <c r="H38" s="10">
        <v>20</v>
      </c>
      <c r="I38" s="10">
        <v>5</v>
      </c>
      <c r="J38" s="10">
        <v>3</v>
      </c>
      <c r="K38" s="10">
        <v>0</v>
      </c>
      <c r="L38" s="10">
        <f t="shared" si="1"/>
        <v>25.050055999999998</v>
      </c>
      <c r="M38" s="10">
        <v>0</v>
      </c>
      <c r="N38" s="10">
        <v>16</v>
      </c>
      <c r="O38" s="10">
        <f t="shared" si="2"/>
        <v>29.058064959999996</v>
      </c>
      <c r="P38" s="28">
        <v>22</v>
      </c>
      <c r="Q38" s="10">
        <f t="shared" si="3"/>
        <v>37.253929435897426</v>
      </c>
      <c r="R38" s="42">
        <v>37.299999999999997</v>
      </c>
      <c r="S38" s="26" t="s">
        <v>84</v>
      </c>
      <c r="T38" s="26"/>
      <c r="U38" s="26"/>
      <c r="V38" s="13"/>
    </row>
    <row r="39" spans="1:33" x14ac:dyDescent="0.25">
      <c r="A39" s="6"/>
      <c r="B39" s="33">
        <v>617</v>
      </c>
      <c r="C39" s="35">
        <v>7501021166179</v>
      </c>
      <c r="D39" s="13" t="s">
        <v>39</v>
      </c>
      <c r="E39" s="26">
        <v>12</v>
      </c>
      <c r="F39" s="36">
        <v>459.96</v>
      </c>
      <c r="G39" s="10">
        <f t="shared" si="0"/>
        <v>38.33</v>
      </c>
      <c r="H39" s="10">
        <v>20</v>
      </c>
      <c r="I39" s="10">
        <v>5</v>
      </c>
      <c r="J39" s="10">
        <v>3</v>
      </c>
      <c r="K39" s="10">
        <v>0</v>
      </c>
      <c r="L39" s="10">
        <f t="shared" si="1"/>
        <v>28.256875999999998</v>
      </c>
      <c r="M39" s="10">
        <v>0</v>
      </c>
      <c r="N39" s="10">
        <v>16</v>
      </c>
      <c r="O39" s="10">
        <f t="shared" si="2"/>
        <v>32.777976160000001</v>
      </c>
      <c r="P39" s="28">
        <v>20</v>
      </c>
      <c r="Q39" s="10">
        <f t="shared" si="3"/>
        <v>40.972470199999997</v>
      </c>
      <c r="R39" s="43">
        <v>40.9</v>
      </c>
      <c r="S39" s="26" t="s">
        <v>84</v>
      </c>
      <c r="T39" s="26" t="s">
        <v>0</v>
      </c>
      <c r="U39" s="26" t="s">
        <v>0</v>
      </c>
      <c r="V39" s="13"/>
    </row>
    <row r="40" spans="1:33" x14ac:dyDescent="0.25">
      <c r="A40" s="6"/>
      <c r="B40" s="37">
        <v>618</v>
      </c>
      <c r="C40" s="35">
        <v>7501021166186</v>
      </c>
      <c r="D40" s="13" t="s">
        <v>52</v>
      </c>
      <c r="E40" s="26">
        <v>12</v>
      </c>
      <c r="F40" s="36">
        <v>459.96</v>
      </c>
      <c r="G40" s="10">
        <f t="shared" si="0"/>
        <v>38.33</v>
      </c>
      <c r="H40" s="10">
        <v>20</v>
      </c>
      <c r="I40" s="10">
        <v>5</v>
      </c>
      <c r="J40" s="10">
        <v>3</v>
      </c>
      <c r="K40" s="10">
        <v>0</v>
      </c>
      <c r="L40" s="10">
        <f t="shared" si="1"/>
        <v>28.256875999999998</v>
      </c>
      <c r="M40" s="10">
        <v>0</v>
      </c>
      <c r="N40" s="10">
        <v>16</v>
      </c>
      <c r="O40" s="10">
        <f t="shared" si="2"/>
        <v>32.777976160000001</v>
      </c>
      <c r="P40" s="28">
        <v>22</v>
      </c>
      <c r="Q40" s="10">
        <f t="shared" si="3"/>
        <v>42.023046358974362</v>
      </c>
      <c r="R40" s="42">
        <v>41.9</v>
      </c>
      <c r="S40" s="26" t="s">
        <v>84</v>
      </c>
      <c r="T40" s="26"/>
      <c r="U40" s="26"/>
      <c r="V40" s="13"/>
    </row>
    <row r="41" spans="1:33" x14ac:dyDescent="0.25">
      <c r="A41" s="6"/>
      <c r="B41" s="33">
        <v>619</v>
      </c>
      <c r="C41" s="35">
        <v>7501021166193</v>
      </c>
      <c r="D41" s="13" t="s">
        <v>38</v>
      </c>
      <c r="E41" s="26">
        <v>12</v>
      </c>
      <c r="F41" s="36">
        <v>459.96</v>
      </c>
      <c r="G41" s="10">
        <f t="shared" si="0"/>
        <v>38.33</v>
      </c>
      <c r="H41" s="10">
        <v>20</v>
      </c>
      <c r="I41" s="10">
        <v>5</v>
      </c>
      <c r="J41" s="10">
        <v>3</v>
      </c>
      <c r="K41" s="10">
        <v>0</v>
      </c>
      <c r="L41" s="10">
        <f t="shared" si="1"/>
        <v>28.256875999999998</v>
      </c>
      <c r="M41" s="10">
        <v>0</v>
      </c>
      <c r="N41" s="10">
        <v>16</v>
      </c>
      <c r="O41" s="10">
        <f t="shared" si="2"/>
        <v>32.777976160000001</v>
      </c>
      <c r="P41" s="28">
        <v>22</v>
      </c>
      <c r="Q41" s="10">
        <f t="shared" si="3"/>
        <v>42.023046358974362</v>
      </c>
      <c r="R41" s="42">
        <v>41.9</v>
      </c>
      <c r="S41" s="26" t="s">
        <v>84</v>
      </c>
      <c r="T41" s="26" t="s">
        <v>0</v>
      </c>
      <c r="U41" s="26" t="s">
        <v>0</v>
      </c>
      <c r="V41" s="13"/>
    </row>
    <row r="42" spans="1:33" x14ac:dyDescent="0.25">
      <c r="A42" s="6"/>
      <c r="B42" s="33">
        <v>630</v>
      </c>
      <c r="C42" s="52">
        <v>7501021166308</v>
      </c>
      <c r="D42" s="13" t="s">
        <v>37</v>
      </c>
      <c r="E42" s="26">
        <v>24</v>
      </c>
      <c r="F42" s="36">
        <v>373.68</v>
      </c>
      <c r="G42" s="10">
        <f t="shared" si="0"/>
        <v>15.57</v>
      </c>
      <c r="H42" s="10">
        <v>20</v>
      </c>
      <c r="I42" s="10">
        <v>5</v>
      </c>
      <c r="J42" s="10">
        <v>3</v>
      </c>
      <c r="K42" s="10">
        <v>0</v>
      </c>
      <c r="L42" s="10">
        <f t="shared" si="1"/>
        <v>11.478204</v>
      </c>
      <c r="M42" s="10">
        <v>0</v>
      </c>
      <c r="N42" s="10">
        <v>16</v>
      </c>
      <c r="O42" s="10">
        <f t="shared" si="2"/>
        <v>13.314716639999999</v>
      </c>
      <c r="P42" s="28">
        <v>22</v>
      </c>
      <c r="Q42" s="10">
        <f t="shared" si="3"/>
        <v>17.070149538461536</v>
      </c>
      <c r="R42" s="42">
        <v>17.2</v>
      </c>
      <c r="S42" s="26" t="s">
        <v>84</v>
      </c>
      <c r="T42" s="26" t="s">
        <v>0</v>
      </c>
      <c r="U42" s="26" t="s">
        <v>0</v>
      </c>
      <c r="V42" s="13"/>
    </row>
    <row r="43" spans="1:33" x14ac:dyDescent="0.25">
      <c r="A43" s="6"/>
      <c r="B43" s="47">
        <v>636</v>
      </c>
      <c r="C43" s="53">
        <v>7501021166360</v>
      </c>
      <c r="D43" s="27" t="s">
        <v>83</v>
      </c>
      <c r="E43" s="49">
        <v>3</v>
      </c>
      <c r="F43" s="36">
        <v>459.03418339663597</v>
      </c>
      <c r="G43" s="10">
        <f t="shared" si="0"/>
        <v>153.01139446554532</v>
      </c>
      <c r="H43" s="10">
        <v>20</v>
      </c>
      <c r="I43" s="10">
        <v>5</v>
      </c>
      <c r="J43" s="10">
        <v>3</v>
      </c>
      <c r="K43" s="10">
        <v>0</v>
      </c>
      <c r="L43" s="10">
        <f t="shared" si="1"/>
        <v>112.80000000000001</v>
      </c>
      <c r="M43" s="10">
        <v>0</v>
      </c>
      <c r="N43" s="10">
        <v>16</v>
      </c>
      <c r="O43" s="10">
        <f t="shared" si="2"/>
        <v>130.84800000000001</v>
      </c>
      <c r="P43" s="28">
        <v>15</v>
      </c>
      <c r="Q43" s="10">
        <f t="shared" si="3"/>
        <v>153.93882352941179</v>
      </c>
      <c r="R43" s="42">
        <v>153.9</v>
      </c>
      <c r="S43" s="26" t="s">
        <v>84</v>
      </c>
      <c r="T43" s="26" t="s">
        <v>0</v>
      </c>
      <c r="U43" s="26" t="s">
        <v>0</v>
      </c>
      <c r="V43" s="13"/>
    </row>
    <row r="44" spans="1:33" x14ac:dyDescent="0.25">
      <c r="A44" s="6"/>
      <c r="B44" s="33">
        <v>648</v>
      </c>
      <c r="C44" s="52">
        <v>7501021166483</v>
      </c>
      <c r="D44" s="13" t="s">
        <v>40</v>
      </c>
      <c r="E44" s="26">
        <v>16</v>
      </c>
      <c r="F44" s="36">
        <v>309.92</v>
      </c>
      <c r="G44" s="10">
        <f t="shared" si="0"/>
        <v>19.37</v>
      </c>
      <c r="H44" s="10">
        <v>20</v>
      </c>
      <c r="I44" s="10">
        <v>5</v>
      </c>
      <c r="J44" s="10">
        <v>3</v>
      </c>
      <c r="K44" s="10">
        <v>0</v>
      </c>
      <c r="L44" s="10">
        <f t="shared" si="1"/>
        <v>14.279564000000001</v>
      </c>
      <c r="M44" s="10">
        <v>0</v>
      </c>
      <c r="N44" s="10">
        <v>16</v>
      </c>
      <c r="O44" s="10">
        <f t="shared" si="2"/>
        <v>16.564294240000002</v>
      </c>
      <c r="P44" s="28">
        <v>22</v>
      </c>
      <c r="Q44" s="10">
        <f t="shared" si="3"/>
        <v>21.23627466666667</v>
      </c>
      <c r="R44" s="43">
        <v>21.3</v>
      </c>
      <c r="S44" s="26" t="s">
        <v>84</v>
      </c>
      <c r="T44" s="26" t="s">
        <v>0</v>
      </c>
      <c r="U44" s="26" t="s">
        <v>0</v>
      </c>
      <c r="V44" s="13"/>
    </row>
    <row r="45" spans="1:33" x14ac:dyDescent="0.25">
      <c r="A45" s="6"/>
      <c r="B45" s="33">
        <v>649</v>
      </c>
      <c r="C45" s="52">
        <v>7501021166490</v>
      </c>
      <c r="D45" s="13" t="s">
        <v>41</v>
      </c>
      <c r="E45" s="26">
        <v>16</v>
      </c>
      <c r="F45" s="36">
        <v>309.92</v>
      </c>
      <c r="G45" s="10">
        <f t="shared" si="0"/>
        <v>19.37</v>
      </c>
      <c r="H45" s="10">
        <v>20</v>
      </c>
      <c r="I45" s="10">
        <v>5</v>
      </c>
      <c r="J45" s="10">
        <v>3</v>
      </c>
      <c r="K45" s="10">
        <v>0</v>
      </c>
      <c r="L45" s="10">
        <f t="shared" si="1"/>
        <v>14.279564000000001</v>
      </c>
      <c r="M45" s="10">
        <v>0</v>
      </c>
      <c r="N45" s="10">
        <v>16</v>
      </c>
      <c r="O45" s="10">
        <f t="shared" si="2"/>
        <v>16.564294240000002</v>
      </c>
      <c r="P45" s="28">
        <v>22</v>
      </c>
      <c r="Q45" s="10">
        <f t="shared" si="3"/>
        <v>21.23627466666667</v>
      </c>
      <c r="R45" s="43">
        <v>21.3</v>
      </c>
      <c r="S45" s="26" t="s">
        <v>84</v>
      </c>
      <c r="T45" s="26" t="s">
        <v>0</v>
      </c>
      <c r="U45" s="26" t="s">
        <v>0</v>
      </c>
      <c r="V45" s="13"/>
    </row>
    <row r="46" spans="1:33" x14ac:dyDescent="0.25">
      <c r="A46" s="6"/>
      <c r="B46" s="60">
        <v>654</v>
      </c>
      <c r="C46" s="54">
        <v>7501021166544</v>
      </c>
      <c r="D46" s="13" t="s">
        <v>43</v>
      </c>
      <c r="E46" s="50">
        <v>12</v>
      </c>
      <c r="F46" s="10">
        <v>390.48</v>
      </c>
      <c r="G46" s="10">
        <f t="shared" si="0"/>
        <v>32.54</v>
      </c>
      <c r="H46" s="10">
        <v>20</v>
      </c>
      <c r="I46" s="10">
        <v>5</v>
      </c>
      <c r="J46" s="10">
        <v>3</v>
      </c>
      <c r="K46" s="10">
        <v>0</v>
      </c>
      <c r="L46" s="10">
        <f t="shared" si="1"/>
        <v>23.988487999999997</v>
      </c>
      <c r="M46" s="10">
        <v>0</v>
      </c>
      <c r="N46" s="10">
        <v>16</v>
      </c>
      <c r="O46" s="10">
        <f t="shared" si="2"/>
        <v>27.826646079999996</v>
      </c>
      <c r="P46" s="28">
        <v>20</v>
      </c>
      <c r="Q46" s="10">
        <f t="shared" si="3"/>
        <v>34.783307599999993</v>
      </c>
      <c r="R46" s="51">
        <v>34.799999999999997</v>
      </c>
      <c r="S46" s="26" t="s">
        <v>84</v>
      </c>
      <c r="T46" s="26"/>
      <c r="U46" s="26"/>
      <c r="V46" s="13"/>
    </row>
    <row r="47" spans="1:33" x14ac:dyDescent="0.25">
      <c r="A47" s="6"/>
      <c r="B47" s="33">
        <v>658</v>
      </c>
      <c r="C47" s="52">
        <v>7501021166582</v>
      </c>
      <c r="D47" s="13" t="s">
        <v>42</v>
      </c>
      <c r="E47" s="26">
        <v>12</v>
      </c>
      <c r="F47" s="36">
        <v>390.48</v>
      </c>
      <c r="G47" s="10">
        <f t="shared" si="0"/>
        <v>32.54</v>
      </c>
      <c r="H47" s="10">
        <v>20</v>
      </c>
      <c r="I47" s="10">
        <v>5</v>
      </c>
      <c r="J47" s="10">
        <v>3</v>
      </c>
      <c r="K47" s="10">
        <v>0</v>
      </c>
      <c r="L47" s="10">
        <f t="shared" si="1"/>
        <v>23.988487999999997</v>
      </c>
      <c r="M47" s="10">
        <v>0</v>
      </c>
      <c r="N47" s="10">
        <v>16</v>
      </c>
      <c r="O47" s="10">
        <f t="shared" si="2"/>
        <v>27.826646079999996</v>
      </c>
      <c r="P47" s="28">
        <v>20</v>
      </c>
      <c r="Q47" s="10">
        <f t="shared" si="3"/>
        <v>34.783307599999993</v>
      </c>
      <c r="R47" s="43">
        <v>34.799999999999997</v>
      </c>
      <c r="S47" s="26" t="s">
        <v>84</v>
      </c>
      <c r="T47" s="26" t="s">
        <v>0</v>
      </c>
      <c r="U47" s="26" t="s">
        <v>0</v>
      </c>
      <c r="V47" s="13"/>
      <c r="X47" s="46">
        <v>112.8</v>
      </c>
      <c r="Y47" s="11">
        <f>+X47*E47</f>
        <v>1353.6</v>
      </c>
      <c r="Z47" s="11">
        <v>20</v>
      </c>
      <c r="AA47" s="11">
        <v>5</v>
      </c>
      <c r="AB47" s="59">
        <v>3</v>
      </c>
      <c r="AC47" s="11">
        <f>+Y47*(1+(Z47/100))*(1+(AA47/100))*(1+(AB47/100))</f>
        <v>1756.70208</v>
      </c>
      <c r="AD47" s="56">
        <f>+X47-L47</f>
        <v>88.811511999999993</v>
      </c>
      <c r="AE47" s="11">
        <v>26.28</v>
      </c>
      <c r="AF47" s="11">
        <f>+X47/((100-AE47)/100)</f>
        <v>153.01139446554532</v>
      </c>
      <c r="AG47" s="11">
        <f>+AF47*E47</f>
        <v>1836.1367335865439</v>
      </c>
    </row>
    <row r="48" spans="1:33" x14ac:dyDescent="0.25">
      <c r="A48" s="6"/>
      <c r="B48" s="6"/>
      <c r="C48" s="55"/>
      <c r="D48" s="8"/>
      <c r="E48" s="9">
        <v>0</v>
      </c>
      <c r="F48" s="10">
        <v>0</v>
      </c>
      <c r="G48" s="10" t="e">
        <f t="shared" si="0"/>
        <v>#DIV/0!</v>
      </c>
      <c r="H48" s="10">
        <v>20</v>
      </c>
      <c r="I48" s="10">
        <v>5</v>
      </c>
      <c r="J48" s="10">
        <v>3</v>
      </c>
      <c r="K48" s="10">
        <v>0</v>
      </c>
      <c r="L48" s="10" t="e">
        <f t="shared" si="1"/>
        <v>#DIV/0!</v>
      </c>
      <c r="M48" s="10">
        <v>0</v>
      </c>
      <c r="N48" s="10">
        <v>0</v>
      </c>
      <c r="O48" s="10" t="e">
        <f t="shared" si="2"/>
        <v>#DIV/0!</v>
      </c>
      <c r="P48" s="10">
        <v>0</v>
      </c>
      <c r="Q48" s="10" t="e">
        <f t="shared" si="3"/>
        <v>#DIV/0!</v>
      </c>
      <c r="R48" s="29"/>
      <c r="S48" s="26"/>
      <c r="T48" s="26"/>
      <c r="U48" s="26"/>
      <c r="V48" s="13"/>
    </row>
    <row r="49" spans="1:33" x14ac:dyDescent="0.25">
      <c r="A49" s="6"/>
      <c r="B49" s="6"/>
      <c r="C49" s="7"/>
      <c r="D49" s="8"/>
      <c r="E49" s="9">
        <v>0</v>
      </c>
      <c r="F49" s="10">
        <v>0</v>
      </c>
      <c r="G49" s="10" t="e">
        <f t="shared" si="0"/>
        <v>#DIV/0!</v>
      </c>
      <c r="H49" s="10">
        <v>20</v>
      </c>
      <c r="I49" s="10">
        <v>5</v>
      </c>
      <c r="J49" s="10">
        <v>3</v>
      </c>
      <c r="K49" s="10">
        <v>0</v>
      </c>
      <c r="L49" s="10" t="e">
        <f t="shared" si="1"/>
        <v>#DIV/0!</v>
      </c>
      <c r="M49" s="10">
        <v>0</v>
      </c>
      <c r="N49" s="10">
        <v>0</v>
      </c>
      <c r="O49" s="10" t="e">
        <f t="shared" si="2"/>
        <v>#DIV/0!</v>
      </c>
      <c r="P49" s="10">
        <v>0</v>
      </c>
      <c r="Q49" s="10" t="e">
        <f t="shared" si="3"/>
        <v>#DIV/0!</v>
      </c>
      <c r="R49" s="29"/>
      <c r="S49" s="26"/>
      <c r="T49" s="26"/>
      <c r="U49" s="26"/>
      <c r="V49" s="13"/>
    </row>
    <row r="51" spans="1:33" s="16" customFormat="1" ht="27.75" customHeight="1" x14ac:dyDescent="0.25">
      <c r="A51" s="21" t="s">
        <v>12</v>
      </c>
      <c r="B51" s="21" t="s">
        <v>11</v>
      </c>
      <c r="C51" s="20" t="s">
        <v>10</v>
      </c>
      <c r="D51" s="17" t="s">
        <v>2</v>
      </c>
      <c r="E51" s="17" t="s">
        <v>3</v>
      </c>
      <c r="F51" s="19" t="s">
        <v>13</v>
      </c>
      <c r="G51" s="14" t="s">
        <v>18</v>
      </c>
      <c r="H51" s="18">
        <v>1</v>
      </c>
      <c r="I51" s="18">
        <v>2</v>
      </c>
      <c r="J51" s="18">
        <v>3</v>
      </c>
      <c r="K51" s="20" t="s">
        <v>20</v>
      </c>
      <c r="L51" s="15" t="s">
        <v>4</v>
      </c>
      <c r="M51" s="17" t="s">
        <v>15</v>
      </c>
      <c r="N51" s="17" t="s">
        <v>5</v>
      </c>
      <c r="O51" s="15" t="s">
        <v>17</v>
      </c>
      <c r="P51" s="17" t="s">
        <v>6</v>
      </c>
      <c r="Q51" s="15" t="s">
        <v>16</v>
      </c>
      <c r="R51" s="30" t="s">
        <v>28</v>
      </c>
      <c r="S51" s="17" t="s">
        <v>14</v>
      </c>
      <c r="T51" s="17" t="s">
        <v>7</v>
      </c>
      <c r="U51" s="17" t="s">
        <v>8</v>
      </c>
      <c r="V51" s="17" t="s">
        <v>9</v>
      </c>
    </row>
    <row r="52" spans="1:33" x14ac:dyDescent="0.25">
      <c r="A52" s="6"/>
      <c r="B52" s="37">
        <v>115</v>
      </c>
      <c r="C52" s="57">
        <v>7501021121154</v>
      </c>
      <c r="D52" s="13" t="s">
        <v>80</v>
      </c>
      <c r="E52" s="26">
        <v>12</v>
      </c>
      <c r="F52" s="36">
        <v>397.66684753119915</v>
      </c>
      <c r="G52" s="10">
        <f t="shared" ref="G52:G57" si="4">F52/E52</f>
        <v>33.138903960933263</v>
      </c>
      <c r="H52" s="10">
        <v>20</v>
      </c>
      <c r="I52" s="10">
        <v>5</v>
      </c>
      <c r="J52" s="10">
        <v>3</v>
      </c>
      <c r="K52" s="10">
        <v>0</v>
      </c>
      <c r="L52" s="10">
        <f t="shared" ref="L52:L57" si="5">G52*(((100-H52)/100)*((100-I52)/100)*((100-J52)/100)*((100-K52)/100))</f>
        <v>24.43</v>
      </c>
      <c r="M52" s="10">
        <v>6</v>
      </c>
      <c r="N52" s="10">
        <v>16</v>
      </c>
      <c r="O52" s="10">
        <f t="shared" ref="O52:O57" si="6">L52*((100+M52)/100)*(100+N52)/100</f>
        <v>30.039128000000002</v>
      </c>
      <c r="P52" s="28">
        <v>22</v>
      </c>
      <c r="Q52" s="10">
        <f t="shared" ref="Q52:Q57" si="7">O52/((100-P52)/100)</f>
        <v>38.511702564102563</v>
      </c>
      <c r="R52" s="42">
        <v>38.6</v>
      </c>
      <c r="S52" s="26" t="s">
        <v>84</v>
      </c>
      <c r="T52" s="26" t="s">
        <v>0</v>
      </c>
      <c r="U52" s="26" t="s">
        <v>0</v>
      </c>
      <c r="V52" s="13"/>
      <c r="X52" s="46">
        <v>24.43</v>
      </c>
      <c r="Y52" s="11">
        <f>+X52*E52</f>
        <v>293.15999999999997</v>
      </c>
      <c r="Z52" s="11">
        <v>20</v>
      </c>
      <c r="AA52" s="11">
        <v>5</v>
      </c>
      <c r="AB52" s="59">
        <v>3</v>
      </c>
      <c r="AC52" s="11">
        <f>+Y52*(1+(Z52/100))*(1+(AA52/100))*(1+(AB52/100))</f>
        <v>380.46304800000001</v>
      </c>
      <c r="AD52" s="56">
        <f>+X52-L52</f>
        <v>0</v>
      </c>
      <c r="AE52" s="11">
        <v>26.28</v>
      </c>
      <c r="AF52" s="11">
        <f>+X52/((100-AE52)/100)</f>
        <v>33.138903960933263</v>
      </c>
      <c r="AG52" s="11">
        <f>+AF52*E52</f>
        <v>397.66684753119915</v>
      </c>
    </row>
    <row r="53" spans="1:33" x14ac:dyDescent="0.25">
      <c r="A53" s="6"/>
      <c r="B53" s="37">
        <v>124</v>
      </c>
      <c r="C53" s="57">
        <v>7501021121246</v>
      </c>
      <c r="D53" s="13" t="s">
        <v>79</v>
      </c>
      <c r="E53" s="26">
        <v>12</v>
      </c>
      <c r="F53" s="36">
        <v>496.31036353771026</v>
      </c>
      <c r="G53" s="10">
        <f t="shared" si="4"/>
        <v>41.359196961475853</v>
      </c>
      <c r="H53" s="10">
        <v>20</v>
      </c>
      <c r="I53" s="10">
        <v>5</v>
      </c>
      <c r="J53" s="10">
        <v>3</v>
      </c>
      <c r="K53" s="10">
        <v>0</v>
      </c>
      <c r="L53" s="10">
        <f t="shared" si="5"/>
        <v>30.49</v>
      </c>
      <c r="M53" s="10">
        <v>6</v>
      </c>
      <c r="N53" s="10">
        <v>16</v>
      </c>
      <c r="O53" s="10">
        <f t="shared" si="6"/>
        <v>37.490504000000001</v>
      </c>
      <c r="P53" s="28">
        <v>22</v>
      </c>
      <c r="Q53" s="10">
        <f t="shared" si="7"/>
        <v>48.064748717948717</v>
      </c>
      <c r="R53" s="42">
        <v>48.2</v>
      </c>
      <c r="S53" s="26" t="s">
        <v>84</v>
      </c>
      <c r="T53" s="26" t="s">
        <v>0</v>
      </c>
      <c r="U53" s="26" t="s">
        <v>0</v>
      </c>
      <c r="V53" s="13"/>
      <c r="X53" s="46">
        <v>30.49</v>
      </c>
      <c r="Y53" s="11">
        <f t="shared" ref="Y53:Y57" si="8">+X53*E53</f>
        <v>365.88</v>
      </c>
      <c r="Z53" s="11">
        <v>20</v>
      </c>
      <c r="AA53" s="11">
        <v>5</v>
      </c>
      <c r="AB53" s="59">
        <v>3</v>
      </c>
      <c r="AC53" s="11">
        <f t="shared" ref="AC53:AC59" si="9">+Y53*(1+(Z53/100))*(1+(AA53/100))*(1+(AB53/100))</f>
        <v>474.83906400000001</v>
      </c>
      <c r="AD53" s="56">
        <f t="shared" ref="AD53:AD59" si="10">+X53-L53</f>
        <v>0</v>
      </c>
      <c r="AE53" s="11">
        <v>26.28</v>
      </c>
      <c r="AF53" s="11">
        <f t="shared" ref="AF53:AF59" si="11">+X53/((100-AE53)/100)</f>
        <v>41.359196961475853</v>
      </c>
      <c r="AG53" s="11">
        <f t="shared" ref="AG53:AG59" si="12">+AF53*E53</f>
        <v>496.31036353771026</v>
      </c>
    </row>
    <row r="54" spans="1:33" x14ac:dyDescent="0.25">
      <c r="A54" s="6"/>
      <c r="B54" s="37" t="s">
        <v>81</v>
      </c>
      <c r="C54" s="57">
        <v>7501021124469</v>
      </c>
      <c r="D54" s="13" t="s">
        <v>69</v>
      </c>
      <c r="E54" s="26">
        <v>12</v>
      </c>
      <c r="F54" s="36">
        <v>1124.3081931633205</v>
      </c>
      <c r="G54" s="10">
        <f t="shared" si="4"/>
        <v>93.692349430276707</v>
      </c>
      <c r="H54" s="10">
        <v>20</v>
      </c>
      <c r="I54" s="10">
        <v>5</v>
      </c>
      <c r="J54" s="10">
        <v>3</v>
      </c>
      <c r="K54" s="10">
        <v>0</v>
      </c>
      <c r="L54" s="10">
        <f t="shared" si="5"/>
        <v>69.069999999999979</v>
      </c>
      <c r="M54" s="10">
        <v>6</v>
      </c>
      <c r="N54" s="10">
        <v>16</v>
      </c>
      <c r="O54" s="10">
        <f t="shared" si="6"/>
        <v>84.928471999999971</v>
      </c>
      <c r="P54" s="28">
        <v>15</v>
      </c>
      <c r="Q54" s="10">
        <f t="shared" si="7"/>
        <v>99.915849411764668</v>
      </c>
      <c r="R54" s="42">
        <v>99.9</v>
      </c>
      <c r="S54" s="26" t="s">
        <v>84</v>
      </c>
      <c r="T54" s="26" t="s">
        <v>0</v>
      </c>
      <c r="U54" s="26" t="s">
        <v>0</v>
      </c>
      <c r="V54" s="13"/>
      <c r="X54" s="46">
        <v>69.069999999999993</v>
      </c>
      <c r="Y54" s="11">
        <f t="shared" si="8"/>
        <v>828.83999999999992</v>
      </c>
      <c r="Z54" s="11">
        <v>20</v>
      </c>
      <c r="AA54" s="11">
        <v>5</v>
      </c>
      <c r="AB54" s="59">
        <v>3</v>
      </c>
      <c r="AC54" s="11">
        <f t="shared" si="9"/>
        <v>1075.6685519999999</v>
      </c>
      <c r="AD54" s="56">
        <f t="shared" si="10"/>
        <v>0</v>
      </c>
      <c r="AE54" s="11">
        <v>26.28</v>
      </c>
      <c r="AF54" s="11">
        <f t="shared" si="11"/>
        <v>93.692349430276721</v>
      </c>
      <c r="AG54" s="11">
        <f t="shared" si="12"/>
        <v>1124.3081931633205</v>
      </c>
    </row>
    <row r="55" spans="1:33" x14ac:dyDescent="0.25">
      <c r="A55" s="6"/>
      <c r="B55" s="37" t="s">
        <v>74</v>
      </c>
      <c r="C55" s="57">
        <v>7501021125077</v>
      </c>
      <c r="D55" s="13" t="s">
        <v>75</v>
      </c>
      <c r="E55" s="26">
        <v>12</v>
      </c>
      <c r="F55" s="36">
        <v>623.11448724905051</v>
      </c>
      <c r="G55" s="10">
        <f t="shared" si="4"/>
        <v>51.926207270754212</v>
      </c>
      <c r="H55" s="10">
        <v>20</v>
      </c>
      <c r="I55" s="10">
        <v>5</v>
      </c>
      <c r="J55" s="10">
        <v>3</v>
      </c>
      <c r="K55" s="10">
        <v>0</v>
      </c>
      <c r="L55" s="10">
        <f t="shared" si="5"/>
        <v>38.28</v>
      </c>
      <c r="M55" s="10">
        <v>0</v>
      </c>
      <c r="N55" s="10">
        <v>16</v>
      </c>
      <c r="O55" s="10">
        <f t="shared" si="6"/>
        <v>44.404800000000002</v>
      </c>
      <c r="P55" s="28">
        <v>22</v>
      </c>
      <c r="Q55" s="10">
        <f t="shared" si="7"/>
        <v>56.92923076923077</v>
      </c>
      <c r="R55" s="42">
        <v>56.9</v>
      </c>
      <c r="S55" s="26" t="s">
        <v>84</v>
      </c>
      <c r="T55" s="26" t="s">
        <v>0</v>
      </c>
      <c r="U55" s="26" t="s">
        <v>0</v>
      </c>
      <c r="V55" s="13"/>
      <c r="X55" s="46">
        <v>38.28</v>
      </c>
      <c r="Y55" s="11">
        <f t="shared" si="8"/>
        <v>459.36</v>
      </c>
      <c r="Z55" s="11">
        <v>20</v>
      </c>
      <c r="AA55" s="11">
        <v>5</v>
      </c>
      <c r="AB55" s="59">
        <v>3</v>
      </c>
      <c r="AC55" s="11">
        <f t="shared" si="9"/>
        <v>596.15740800000003</v>
      </c>
      <c r="AD55" s="56">
        <f t="shared" si="10"/>
        <v>0</v>
      </c>
      <c r="AE55" s="11">
        <v>26.28</v>
      </c>
      <c r="AF55" s="11">
        <f t="shared" si="11"/>
        <v>51.926207270754212</v>
      </c>
      <c r="AG55" s="11">
        <f t="shared" si="12"/>
        <v>623.11448724905051</v>
      </c>
    </row>
    <row r="56" spans="1:33" x14ac:dyDescent="0.25">
      <c r="A56" s="6"/>
      <c r="B56" s="37" t="s">
        <v>72</v>
      </c>
      <c r="C56" s="57">
        <v>7501021125084</v>
      </c>
      <c r="D56" s="13" t="s">
        <v>73</v>
      </c>
      <c r="E56" s="26">
        <v>24</v>
      </c>
      <c r="F56" s="36">
        <v>668.36679327183947</v>
      </c>
      <c r="G56" s="10">
        <f t="shared" si="4"/>
        <v>27.848616386326643</v>
      </c>
      <c r="H56" s="10">
        <v>20</v>
      </c>
      <c r="I56" s="10">
        <v>5</v>
      </c>
      <c r="J56" s="10">
        <v>3</v>
      </c>
      <c r="K56" s="10">
        <v>0</v>
      </c>
      <c r="L56" s="10">
        <f t="shared" si="5"/>
        <v>20.53</v>
      </c>
      <c r="M56" s="10">
        <v>0</v>
      </c>
      <c r="N56" s="10">
        <v>16</v>
      </c>
      <c r="O56" s="10">
        <f t="shared" si="6"/>
        <v>23.814800000000002</v>
      </c>
      <c r="P56" s="28">
        <v>22</v>
      </c>
      <c r="Q56" s="10">
        <f t="shared" si="7"/>
        <v>30.531794871794872</v>
      </c>
      <c r="R56" s="42">
        <v>30.5</v>
      </c>
      <c r="S56" s="26" t="s">
        <v>84</v>
      </c>
      <c r="T56" s="26" t="s">
        <v>0</v>
      </c>
      <c r="U56" s="26" t="s">
        <v>0</v>
      </c>
      <c r="V56" s="13"/>
      <c r="X56" s="46">
        <v>20.53</v>
      </c>
      <c r="Y56" s="11">
        <f t="shared" si="8"/>
        <v>492.72</v>
      </c>
      <c r="Z56" s="11">
        <v>20</v>
      </c>
      <c r="AA56" s="11">
        <v>5</v>
      </c>
      <c r="AB56" s="59">
        <v>3</v>
      </c>
      <c r="AC56" s="11">
        <f t="shared" si="9"/>
        <v>639.45201600000007</v>
      </c>
      <c r="AD56" s="56">
        <f t="shared" si="10"/>
        <v>0</v>
      </c>
      <c r="AE56" s="11">
        <v>26.28</v>
      </c>
      <c r="AF56" s="11">
        <f t="shared" si="11"/>
        <v>27.848616386326643</v>
      </c>
      <c r="AG56" s="11">
        <f t="shared" si="12"/>
        <v>668.36679327183947</v>
      </c>
    </row>
    <row r="57" spans="1:33" x14ac:dyDescent="0.25">
      <c r="A57" s="6"/>
      <c r="B57" s="37" t="s">
        <v>44</v>
      </c>
      <c r="C57" s="58">
        <v>7501021166223</v>
      </c>
      <c r="D57" s="13" t="s">
        <v>45</v>
      </c>
      <c r="E57" s="26">
        <v>6</v>
      </c>
      <c r="F57" s="36">
        <v>368.12262615301142</v>
      </c>
      <c r="G57" s="10">
        <f t="shared" si="4"/>
        <v>61.353771025501906</v>
      </c>
      <c r="H57" s="10">
        <v>20</v>
      </c>
      <c r="I57" s="10">
        <v>5</v>
      </c>
      <c r="J57" s="10">
        <v>3</v>
      </c>
      <c r="K57" s="10">
        <v>0</v>
      </c>
      <c r="L57" s="10">
        <f t="shared" si="5"/>
        <v>45.230000000000004</v>
      </c>
      <c r="M57" s="10">
        <v>0</v>
      </c>
      <c r="N57" s="10">
        <v>16</v>
      </c>
      <c r="O57" s="10">
        <f t="shared" si="6"/>
        <v>52.466800000000006</v>
      </c>
      <c r="P57" s="28">
        <v>20</v>
      </c>
      <c r="Q57" s="10">
        <f t="shared" si="7"/>
        <v>65.583500000000001</v>
      </c>
      <c r="R57" s="42">
        <v>65.599999999999994</v>
      </c>
      <c r="S57" s="26" t="s">
        <v>84</v>
      </c>
      <c r="T57" s="26"/>
      <c r="U57" s="26"/>
      <c r="V57" s="13"/>
      <c r="X57" s="46">
        <v>45.23</v>
      </c>
      <c r="Y57" s="11">
        <f t="shared" si="8"/>
        <v>271.38</v>
      </c>
      <c r="Z57" s="11">
        <v>20</v>
      </c>
      <c r="AA57" s="11">
        <v>5</v>
      </c>
      <c r="AB57" s="59">
        <v>3</v>
      </c>
      <c r="AC57" s="11">
        <f t="shared" si="9"/>
        <v>352.19696400000004</v>
      </c>
      <c r="AD57" s="56">
        <f t="shared" si="10"/>
        <v>0</v>
      </c>
      <c r="AE57" s="11">
        <v>26.28</v>
      </c>
      <c r="AF57" s="11">
        <f t="shared" si="11"/>
        <v>61.353771025501899</v>
      </c>
      <c r="AG57" s="11">
        <f t="shared" si="12"/>
        <v>368.12262615301142</v>
      </c>
    </row>
    <row r="59" spans="1:33" x14ac:dyDescent="0.25">
      <c r="AC59" s="11">
        <f t="shared" si="9"/>
        <v>0</v>
      </c>
      <c r="AD59" s="56">
        <f t="shared" si="10"/>
        <v>0</v>
      </c>
      <c r="AE59" s="11">
        <v>26.28</v>
      </c>
      <c r="AF59" s="11">
        <f t="shared" si="11"/>
        <v>0</v>
      </c>
      <c r="AG59" s="11">
        <f t="shared" si="12"/>
        <v>0</v>
      </c>
    </row>
  </sheetData>
  <autoFilter ref="A10:V49">
    <sortState ref="A11:V57">
      <sortCondition ref="C11:C57"/>
    </sortState>
  </autoFilter>
  <sortState ref="A11:V47">
    <sortCondition ref="C11:C47"/>
  </sortState>
  <mergeCells count="8">
    <mergeCell ref="H9:K9"/>
    <mergeCell ref="L9:Q9"/>
    <mergeCell ref="A1:V1"/>
    <mergeCell ref="B3:D3"/>
    <mergeCell ref="B5:D5"/>
    <mergeCell ref="B6:D6"/>
    <mergeCell ref="B7:D7"/>
    <mergeCell ref="B4:D4"/>
  </mergeCells>
  <pageMargins left="0" right="0" top="0.74803149606299213" bottom="0.74803149606299213" header="0.31496062992125984" footer="0.31496062992125984"/>
  <pageSetup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baseColWidth="10" defaultColWidth="11.5703125" defaultRowHeight="15" x14ac:dyDescent="0.25"/>
  <cols>
    <col min="1" max="1" width="8.7109375" style="11" customWidth="1"/>
    <col min="2" max="2" width="9" style="11" bestFit="1" customWidth="1"/>
    <col min="3" max="3" width="12.140625" style="11" bestFit="1" customWidth="1"/>
    <col min="4" max="4" width="38.28515625" style="11" customWidth="1"/>
    <col min="5" max="5" width="3.140625" style="11" bestFit="1" customWidth="1"/>
    <col min="6" max="6" width="6.5703125" style="11" bestFit="1" customWidth="1"/>
    <col min="7" max="7" width="5.7109375" style="11" bestFit="1" customWidth="1"/>
    <col min="8" max="10" width="6.42578125" style="11" bestFit="1" customWidth="1"/>
    <col min="11" max="12" width="7" style="11" customWidth="1"/>
    <col min="13" max="13" width="7.7109375" style="11" bestFit="1" customWidth="1"/>
    <col min="14" max="14" width="8" style="11" bestFit="1" customWidth="1"/>
    <col min="15" max="15" width="9.5703125" style="11" customWidth="1"/>
    <col min="16" max="16" width="9.85546875" style="11" customWidth="1"/>
    <col min="17" max="17" width="9.140625" style="11" bestFit="1" customWidth="1"/>
    <col min="18" max="18" width="8.7109375" style="11" bestFit="1" customWidth="1"/>
    <col min="19" max="16384" width="11.5703125" style="11"/>
  </cols>
  <sheetData>
    <row r="1" spans="1:23" ht="21.6" customHeight="1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3" ht="21.6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3" x14ac:dyDescent="0.25">
      <c r="A3" s="11" t="s">
        <v>22</v>
      </c>
      <c r="B3" s="89" t="s">
        <v>77</v>
      </c>
      <c r="C3" s="89"/>
      <c r="D3" s="89"/>
    </row>
    <row r="4" spans="1:23" x14ac:dyDescent="0.25">
      <c r="A4" s="11" t="s">
        <v>23</v>
      </c>
      <c r="B4" s="89" t="s">
        <v>78</v>
      </c>
      <c r="C4" s="89"/>
      <c r="D4" s="89"/>
    </row>
    <row r="5" spans="1:23" x14ac:dyDescent="0.25">
      <c r="A5" s="11" t="s">
        <v>25</v>
      </c>
      <c r="B5" s="89"/>
      <c r="C5" s="89"/>
      <c r="D5" s="89"/>
    </row>
    <row r="6" spans="1:23" x14ac:dyDescent="0.25">
      <c r="A6" s="11" t="s">
        <v>26</v>
      </c>
      <c r="B6" s="89"/>
      <c r="C6" s="89"/>
      <c r="D6" s="89"/>
    </row>
    <row r="7" spans="1:23" x14ac:dyDescent="0.25">
      <c r="A7" s="11" t="s">
        <v>24</v>
      </c>
      <c r="B7" s="90"/>
      <c r="C7" s="90"/>
      <c r="D7" s="90"/>
    </row>
    <row r="8" spans="1:23" x14ac:dyDescent="0.25">
      <c r="A8" s="11" t="s">
        <v>27</v>
      </c>
    </row>
    <row r="9" spans="1:23" ht="15.75" x14ac:dyDescent="0.25">
      <c r="C9" s="1"/>
      <c r="D9" s="2" t="s">
        <v>0</v>
      </c>
      <c r="E9" s="3"/>
      <c r="F9" s="4" t="s">
        <v>0</v>
      </c>
      <c r="G9" s="5" t="s">
        <v>0</v>
      </c>
      <c r="H9" s="95" t="s">
        <v>1</v>
      </c>
      <c r="I9" s="95"/>
      <c r="J9" s="95"/>
      <c r="K9" s="95"/>
      <c r="L9" s="91" t="s">
        <v>19</v>
      </c>
      <c r="M9" s="91"/>
      <c r="N9" s="91"/>
      <c r="O9" s="92" t="s">
        <v>89</v>
      </c>
      <c r="P9" s="93"/>
      <c r="Q9" s="93"/>
      <c r="R9" s="94"/>
    </row>
    <row r="10" spans="1:23" s="16" customFormat="1" ht="27.75" customHeight="1" x14ac:dyDescent="0.25">
      <c r="A10" s="21" t="s">
        <v>12</v>
      </c>
      <c r="B10" s="21" t="s">
        <v>11</v>
      </c>
      <c r="C10" s="20" t="s">
        <v>10</v>
      </c>
      <c r="D10" s="17" t="s">
        <v>2</v>
      </c>
      <c r="E10" s="17" t="s">
        <v>3</v>
      </c>
      <c r="F10" s="19" t="s">
        <v>13</v>
      </c>
      <c r="G10" s="14" t="s">
        <v>18</v>
      </c>
      <c r="H10" s="18">
        <v>1</v>
      </c>
      <c r="I10" s="18">
        <v>2</v>
      </c>
      <c r="J10" s="18">
        <v>3</v>
      </c>
      <c r="K10" s="20" t="s">
        <v>88</v>
      </c>
      <c r="L10" s="15" t="s">
        <v>4</v>
      </c>
      <c r="M10" s="17" t="s">
        <v>15</v>
      </c>
      <c r="N10" s="17" t="s">
        <v>5</v>
      </c>
      <c r="O10" s="66" t="s">
        <v>30</v>
      </c>
      <c r="P10" s="66" t="s">
        <v>29</v>
      </c>
      <c r="Q10" s="66" t="s">
        <v>82</v>
      </c>
      <c r="R10" s="66" t="s">
        <v>85</v>
      </c>
    </row>
    <row r="11" spans="1:23" x14ac:dyDescent="0.25">
      <c r="A11" s="6"/>
      <c r="B11" s="48">
        <v>706</v>
      </c>
      <c r="C11" s="61" t="s">
        <v>31</v>
      </c>
      <c r="D11" s="13" t="s">
        <v>32</v>
      </c>
      <c r="E11" s="26">
        <v>12</v>
      </c>
      <c r="F11" s="36">
        <v>602.88</v>
      </c>
      <c r="G11" s="36">
        <f t="shared" ref="G11:G48" si="0">F11/E11</f>
        <v>50.24</v>
      </c>
      <c r="H11" s="36">
        <v>20</v>
      </c>
      <c r="I11" s="69">
        <v>5</v>
      </c>
      <c r="J11" s="69">
        <v>3</v>
      </c>
      <c r="K11" s="69">
        <v>0</v>
      </c>
      <c r="L11" s="36">
        <f t="shared" ref="L11:L48" si="1">G11*(((100-H11)/100)*((100-I11)/100)*((100-J11)/100)*((100-K11)/100))</f>
        <v>37.036928000000003</v>
      </c>
      <c r="M11" s="36">
        <v>0</v>
      </c>
      <c r="N11" s="36">
        <v>16</v>
      </c>
      <c r="O11" s="68">
        <v>0</v>
      </c>
      <c r="P11" s="68">
        <v>0</v>
      </c>
      <c r="Q11" s="68">
        <v>0</v>
      </c>
      <c r="R11" s="67"/>
      <c r="T11" s="11">
        <f t="shared" ref="T11:T48" si="2">+O11*F11</f>
        <v>0</v>
      </c>
      <c r="U11" s="11">
        <f>+P11*F11</f>
        <v>0</v>
      </c>
      <c r="V11" s="11">
        <f>+Q11*F11</f>
        <v>0</v>
      </c>
      <c r="W11" s="11">
        <f>+R11*F11</f>
        <v>0</v>
      </c>
    </row>
    <row r="12" spans="1:23" x14ac:dyDescent="0.25">
      <c r="A12" s="6"/>
      <c r="B12" s="48">
        <v>708</v>
      </c>
      <c r="C12" s="61" t="s">
        <v>35</v>
      </c>
      <c r="D12" s="13" t="s">
        <v>36</v>
      </c>
      <c r="E12" s="26">
        <v>12</v>
      </c>
      <c r="F12" s="36">
        <v>602.88</v>
      </c>
      <c r="G12" s="36">
        <f t="shared" si="0"/>
        <v>50.24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37.036928000000003</v>
      </c>
      <c r="M12" s="36">
        <v>0</v>
      </c>
      <c r="N12" s="36">
        <v>16</v>
      </c>
      <c r="O12" s="68">
        <v>0</v>
      </c>
      <c r="P12" s="68">
        <v>0</v>
      </c>
      <c r="Q12" s="68">
        <v>0</v>
      </c>
      <c r="R12" s="67"/>
      <c r="T12" s="11">
        <f t="shared" si="2"/>
        <v>0</v>
      </c>
      <c r="U12" s="11">
        <f t="shared" ref="U12:U48" si="3">+P12*F12</f>
        <v>0</v>
      </c>
      <c r="V12" s="11">
        <f t="shared" ref="V12:V48" si="4">+Q12*F12</f>
        <v>0</v>
      </c>
      <c r="W12" s="11">
        <f t="shared" ref="W12:W48" si="5">+R12*F12</f>
        <v>0</v>
      </c>
    </row>
    <row r="13" spans="1:23" x14ac:dyDescent="0.25">
      <c r="A13" s="6"/>
      <c r="B13" s="48">
        <v>722</v>
      </c>
      <c r="C13" s="61" t="s">
        <v>33</v>
      </c>
      <c r="D13" s="13" t="s">
        <v>34</v>
      </c>
      <c r="E13" s="26">
        <v>12</v>
      </c>
      <c r="F13" s="36">
        <v>602.88</v>
      </c>
      <c r="G13" s="36">
        <f t="shared" si="0"/>
        <v>50.24</v>
      </c>
      <c r="H13" s="36">
        <v>20</v>
      </c>
      <c r="I13" s="69">
        <v>5</v>
      </c>
      <c r="J13" s="69">
        <v>3</v>
      </c>
      <c r="K13" s="69">
        <v>0</v>
      </c>
      <c r="L13" s="36">
        <f t="shared" si="1"/>
        <v>37.036928000000003</v>
      </c>
      <c r="M13" s="36">
        <v>0</v>
      </c>
      <c r="N13" s="36">
        <v>16</v>
      </c>
      <c r="O13" s="68">
        <v>0</v>
      </c>
      <c r="P13" s="68">
        <v>1</v>
      </c>
      <c r="Q13" s="68">
        <v>0</v>
      </c>
      <c r="R13" s="67"/>
      <c r="T13" s="11">
        <f t="shared" si="2"/>
        <v>0</v>
      </c>
      <c r="U13" s="11">
        <f t="shared" si="3"/>
        <v>602.88</v>
      </c>
      <c r="V13" s="11">
        <f t="shared" si="4"/>
        <v>0</v>
      </c>
      <c r="W13" s="11">
        <f t="shared" si="5"/>
        <v>0</v>
      </c>
    </row>
    <row r="14" spans="1:23" x14ac:dyDescent="0.25">
      <c r="A14" s="6"/>
      <c r="B14" s="60">
        <v>10</v>
      </c>
      <c r="C14" s="62">
        <v>7501021110103</v>
      </c>
      <c r="D14" s="13" t="s">
        <v>68</v>
      </c>
      <c r="E14" s="26">
        <v>24</v>
      </c>
      <c r="F14" s="36">
        <v>1378.08</v>
      </c>
      <c r="G14" s="36">
        <f t="shared" si="0"/>
        <v>57.419999999999995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33.864019199999994</v>
      </c>
      <c r="M14" s="36">
        <v>0</v>
      </c>
      <c r="N14" s="36">
        <v>16</v>
      </c>
      <c r="O14" s="68">
        <v>0</v>
      </c>
      <c r="P14" s="68">
        <v>0</v>
      </c>
      <c r="Q14" s="68">
        <v>0</v>
      </c>
      <c r="R14" s="67"/>
      <c r="T14" s="11">
        <f t="shared" si="2"/>
        <v>0</v>
      </c>
      <c r="U14" s="11">
        <f t="shared" si="3"/>
        <v>0</v>
      </c>
      <c r="V14" s="11">
        <f t="shared" si="4"/>
        <v>0</v>
      </c>
      <c r="W14" s="11">
        <f t="shared" si="5"/>
        <v>0</v>
      </c>
    </row>
    <row r="15" spans="1:23" x14ac:dyDescent="0.25">
      <c r="A15" s="6"/>
      <c r="B15" s="60">
        <v>13</v>
      </c>
      <c r="C15" s="62">
        <v>7501021110134</v>
      </c>
      <c r="D15" s="13" t="s">
        <v>56</v>
      </c>
      <c r="E15" s="26">
        <v>24</v>
      </c>
      <c r="F15" s="36">
        <v>1436.8799999999999</v>
      </c>
      <c r="G15" s="36">
        <f t="shared" si="0"/>
        <v>59.87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35.308931199999996</v>
      </c>
      <c r="M15" s="36">
        <v>0</v>
      </c>
      <c r="N15" s="36">
        <v>16</v>
      </c>
      <c r="O15" s="68">
        <v>2</v>
      </c>
      <c r="P15" s="68">
        <v>0</v>
      </c>
      <c r="Q15" s="68">
        <v>0</v>
      </c>
      <c r="R15" s="67"/>
      <c r="T15" s="11">
        <f t="shared" si="2"/>
        <v>2873.7599999999998</v>
      </c>
      <c r="U15" s="11">
        <f t="shared" si="3"/>
        <v>0</v>
      </c>
      <c r="V15" s="11">
        <f t="shared" si="4"/>
        <v>0</v>
      </c>
      <c r="W15" s="11">
        <f t="shared" si="5"/>
        <v>0</v>
      </c>
    </row>
    <row r="16" spans="1:23" x14ac:dyDescent="0.25">
      <c r="A16" s="6"/>
      <c r="B16" s="60">
        <v>15</v>
      </c>
      <c r="C16" s="62">
        <v>7501021110158</v>
      </c>
      <c r="D16" s="13" t="s">
        <v>58</v>
      </c>
      <c r="E16" s="26">
        <v>24</v>
      </c>
      <c r="F16" s="36">
        <v>1465.68</v>
      </c>
      <c r="G16" s="36">
        <f t="shared" si="0"/>
        <v>61.07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36.016643199999997</v>
      </c>
      <c r="M16" s="36">
        <v>0</v>
      </c>
      <c r="N16" s="36">
        <v>16</v>
      </c>
      <c r="O16" s="68">
        <v>0</v>
      </c>
      <c r="P16" s="68">
        <v>1</v>
      </c>
      <c r="Q16" s="68">
        <v>0</v>
      </c>
      <c r="R16" s="67"/>
      <c r="T16" s="11">
        <f t="shared" si="2"/>
        <v>0</v>
      </c>
      <c r="U16" s="11">
        <f t="shared" si="3"/>
        <v>1465.68</v>
      </c>
      <c r="V16" s="11">
        <f t="shared" si="4"/>
        <v>0</v>
      </c>
      <c r="W16" s="11">
        <f t="shared" si="5"/>
        <v>0</v>
      </c>
    </row>
    <row r="17" spans="1:23" x14ac:dyDescent="0.25">
      <c r="A17" s="6"/>
      <c r="B17" s="60">
        <v>21</v>
      </c>
      <c r="C17" s="62">
        <v>7501021110219</v>
      </c>
      <c r="D17" s="13" t="s">
        <v>67</v>
      </c>
      <c r="E17" s="26">
        <v>24</v>
      </c>
      <c r="F17" s="36">
        <v>1378.08</v>
      </c>
      <c r="G17" s="36">
        <f t="shared" si="0"/>
        <v>57.419999999999995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33.864019199999994</v>
      </c>
      <c r="M17" s="36">
        <v>0</v>
      </c>
      <c r="N17" s="36">
        <v>16</v>
      </c>
      <c r="O17" s="68">
        <v>0</v>
      </c>
      <c r="P17" s="68">
        <v>0</v>
      </c>
      <c r="Q17" s="68">
        <v>0</v>
      </c>
      <c r="R17" s="67"/>
      <c r="T17" s="11">
        <f t="shared" si="2"/>
        <v>0</v>
      </c>
      <c r="U17" s="11">
        <f t="shared" si="3"/>
        <v>0</v>
      </c>
      <c r="V17" s="11">
        <f t="shared" si="4"/>
        <v>0</v>
      </c>
      <c r="W17" s="11">
        <f t="shared" si="5"/>
        <v>0</v>
      </c>
    </row>
    <row r="18" spans="1:23" x14ac:dyDescent="0.25">
      <c r="A18" s="6"/>
      <c r="B18" s="60">
        <v>25</v>
      </c>
      <c r="C18" s="62">
        <v>7501021110257</v>
      </c>
      <c r="D18" s="13" t="s">
        <v>59</v>
      </c>
      <c r="E18" s="26">
        <v>24</v>
      </c>
      <c r="F18" s="36">
        <v>1213.1999999999998</v>
      </c>
      <c r="G18" s="36">
        <f t="shared" si="0"/>
        <v>50.54999999999999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29.812367999999992</v>
      </c>
      <c r="M18" s="36">
        <v>0</v>
      </c>
      <c r="N18" s="36">
        <v>16</v>
      </c>
      <c r="O18" s="68">
        <v>0</v>
      </c>
      <c r="P18" s="68">
        <v>0</v>
      </c>
      <c r="Q18" s="68">
        <v>0</v>
      </c>
      <c r="R18" s="67"/>
      <c r="T18" s="11">
        <f t="shared" si="2"/>
        <v>0</v>
      </c>
      <c r="U18" s="11">
        <f t="shared" si="3"/>
        <v>0</v>
      </c>
      <c r="V18" s="11">
        <f t="shared" si="4"/>
        <v>0</v>
      </c>
      <c r="W18" s="11">
        <f t="shared" si="5"/>
        <v>0</v>
      </c>
    </row>
    <row r="19" spans="1:23" x14ac:dyDescent="0.25">
      <c r="A19" s="6"/>
      <c r="B19" s="60">
        <v>32</v>
      </c>
      <c r="C19" s="62">
        <v>7501021110325</v>
      </c>
      <c r="D19" s="13" t="s">
        <v>64</v>
      </c>
      <c r="E19" s="26">
        <v>24</v>
      </c>
      <c r="F19" s="36">
        <v>1627.92</v>
      </c>
      <c r="G19" s="36">
        <f t="shared" si="0"/>
        <v>67.83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40.003420799999994</v>
      </c>
      <c r="M19" s="36">
        <v>0</v>
      </c>
      <c r="N19" s="36">
        <v>16</v>
      </c>
      <c r="O19" s="68">
        <v>0</v>
      </c>
      <c r="P19" s="68">
        <v>0</v>
      </c>
      <c r="Q19" s="68">
        <v>0</v>
      </c>
      <c r="R19" s="67"/>
      <c r="T19" s="11">
        <f t="shared" si="2"/>
        <v>0</v>
      </c>
      <c r="U19" s="11">
        <f t="shared" si="3"/>
        <v>0</v>
      </c>
      <c r="V19" s="11">
        <f t="shared" si="4"/>
        <v>0</v>
      </c>
      <c r="W19" s="11">
        <f t="shared" si="5"/>
        <v>0</v>
      </c>
    </row>
    <row r="20" spans="1:23" x14ac:dyDescent="0.25">
      <c r="A20" s="6"/>
      <c r="B20" s="60">
        <v>35</v>
      </c>
      <c r="C20" s="62">
        <v>7501021110356</v>
      </c>
      <c r="D20" s="13" t="s">
        <v>62</v>
      </c>
      <c r="E20" s="26">
        <v>24</v>
      </c>
      <c r="F20" s="36">
        <v>1378.08</v>
      </c>
      <c r="G20" s="36">
        <f t="shared" si="0"/>
        <v>57.419999999999995</v>
      </c>
      <c r="H20" s="36">
        <v>20</v>
      </c>
      <c r="I20" s="69">
        <v>5</v>
      </c>
      <c r="J20" s="69">
        <v>3</v>
      </c>
      <c r="K20" s="69">
        <v>20</v>
      </c>
      <c r="L20" s="36">
        <f t="shared" si="1"/>
        <v>33.864019199999994</v>
      </c>
      <c r="M20" s="36">
        <v>0</v>
      </c>
      <c r="N20" s="36">
        <v>16</v>
      </c>
      <c r="O20" s="68">
        <v>0</v>
      </c>
      <c r="P20" s="68">
        <v>0</v>
      </c>
      <c r="Q20" s="68">
        <v>0</v>
      </c>
      <c r="R20" s="67"/>
      <c r="T20" s="11">
        <f t="shared" si="2"/>
        <v>0</v>
      </c>
      <c r="U20" s="11">
        <f t="shared" si="3"/>
        <v>0</v>
      </c>
      <c r="V20" s="11">
        <f t="shared" si="4"/>
        <v>0</v>
      </c>
      <c r="W20" s="11">
        <f t="shared" si="5"/>
        <v>0</v>
      </c>
    </row>
    <row r="21" spans="1:23" x14ac:dyDescent="0.25">
      <c r="A21" s="6"/>
      <c r="B21" s="60">
        <v>38</v>
      </c>
      <c r="C21" s="62">
        <v>7501021110387</v>
      </c>
      <c r="D21" s="13" t="s">
        <v>53</v>
      </c>
      <c r="E21" s="26">
        <v>24</v>
      </c>
      <c r="F21" s="36">
        <v>1442.4</v>
      </c>
      <c r="G21" s="36">
        <f t="shared" si="0"/>
        <v>60.1</v>
      </c>
      <c r="H21" s="36">
        <v>20</v>
      </c>
      <c r="I21" s="69">
        <v>5</v>
      </c>
      <c r="J21" s="69">
        <v>3</v>
      </c>
      <c r="K21" s="69">
        <v>0</v>
      </c>
      <c r="L21" s="36">
        <f t="shared" si="1"/>
        <v>44.305720000000001</v>
      </c>
      <c r="M21" s="36">
        <v>0</v>
      </c>
      <c r="N21" s="36">
        <v>16</v>
      </c>
      <c r="O21" s="68">
        <v>0</v>
      </c>
      <c r="P21" s="68">
        <v>0</v>
      </c>
      <c r="Q21" s="68">
        <v>0</v>
      </c>
      <c r="R21" s="67"/>
      <c r="T21" s="11">
        <f t="shared" si="2"/>
        <v>0</v>
      </c>
      <c r="U21" s="11">
        <f t="shared" si="3"/>
        <v>0</v>
      </c>
      <c r="V21" s="11">
        <f t="shared" si="4"/>
        <v>0</v>
      </c>
      <c r="W21" s="11">
        <f t="shared" si="5"/>
        <v>0</v>
      </c>
    </row>
    <row r="22" spans="1:23" x14ac:dyDescent="0.25">
      <c r="A22" s="6"/>
      <c r="B22" s="60">
        <v>41</v>
      </c>
      <c r="C22" s="62">
        <v>7501021110417</v>
      </c>
      <c r="D22" s="13" t="s">
        <v>55</v>
      </c>
      <c r="E22" s="26">
        <v>24</v>
      </c>
      <c r="F22" s="36">
        <v>1213.1999999999998</v>
      </c>
      <c r="G22" s="36">
        <f t="shared" si="0"/>
        <v>50.54999999999999</v>
      </c>
      <c r="H22" s="36">
        <v>20</v>
      </c>
      <c r="I22" s="69">
        <v>5</v>
      </c>
      <c r="J22" s="69">
        <v>3</v>
      </c>
      <c r="K22" s="69">
        <v>20</v>
      </c>
      <c r="L22" s="36">
        <f t="shared" si="1"/>
        <v>29.812367999999992</v>
      </c>
      <c r="M22" s="36">
        <v>0</v>
      </c>
      <c r="N22" s="36">
        <v>16</v>
      </c>
      <c r="O22" s="68">
        <v>0</v>
      </c>
      <c r="P22" s="68">
        <v>0</v>
      </c>
      <c r="Q22" s="68">
        <v>1</v>
      </c>
      <c r="R22" s="67"/>
      <c r="T22" s="11">
        <f t="shared" si="2"/>
        <v>0</v>
      </c>
      <c r="U22" s="11">
        <f t="shared" si="3"/>
        <v>0</v>
      </c>
      <c r="V22" s="11">
        <f t="shared" si="4"/>
        <v>1213.1999999999998</v>
      </c>
      <c r="W22" s="11">
        <f t="shared" si="5"/>
        <v>0</v>
      </c>
    </row>
    <row r="23" spans="1:23" x14ac:dyDescent="0.25">
      <c r="A23" s="6"/>
      <c r="B23" s="60">
        <v>318</v>
      </c>
      <c r="C23" s="62">
        <v>7501021113180</v>
      </c>
      <c r="D23" s="13" t="s">
        <v>54</v>
      </c>
      <c r="E23" s="26">
        <v>24</v>
      </c>
      <c r="F23" s="36">
        <v>598.79999999999995</v>
      </c>
      <c r="G23" s="36">
        <f t="shared" si="0"/>
        <v>24.95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18.393139999999999</v>
      </c>
      <c r="M23" s="36">
        <v>0</v>
      </c>
      <c r="N23" s="36">
        <v>16</v>
      </c>
      <c r="O23" s="68">
        <v>0</v>
      </c>
      <c r="P23" s="68">
        <v>0</v>
      </c>
      <c r="Q23" s="68">
        <v>0</v>
      </c>
      <c r="R23" s="67"/>
      <c r="T23" s="11">
        <f t="shared" si="2"/>
        <v>0</v>
      </c>
      <c r="U23" s="11">
        <f t="shared" si="3"/>
        <v>0</v>
      </c>
      <c r="V23" s="11">
        <f t="shared" si="4"/>
        <v>0</v>
      </c>
      <c r="W23" s="11">
        <f t="shared" si="5"/>
        <v>0</v>
      </c>
    </row>
    <row r="24" spans="1:23" x14ac:dyDescent="0.25">
      <c r="A24" s="6"/>
      <c r="B24" s="60">
        <v>505</v>
      </c>
      <c r="C24" s="63">
        <v>7501021115054</v>
      </c>
      <c r="D24" s="13" t="s">
        <v>71</v>
      </c>
      <c r="E24" s="26">
        <v>24</v>
      </c>
      <c r="F24" s="36">
        <v>856.80000000000007</v>
      </c>
      <c r="G24" s="36">
        <f t="shared" si="0"/>
        <v>35.700000000000003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26.31804</v>
      </c>
      <c r="M24" s="36">
        <v>6</v>
      </c>
      <c r="N24" s="36">
        <v>16</v>
      </c>
      <c r="O24" s="68">
        <v>1</v>
      </c>
      <c r="P24" s="68">
        <v>2</v>
      </c>
      <c r="Q24" s="68">
        <v>2</v>
      </c>
      <c r="R24" s="67"/>
      <c r="T24" s="11">
        <f t="shared" si="2"/>
        <v>856.80000000000007</v>
      </c>
      <c r="U24" s="11">
        <f t="shared" si="3"/>
        <v>1713.6000000000001</v>
      </c>
      <c r="V24" s="11">
        <f t="shared" si="4"/>
        <v>1713.6000000000001</v>
      </c>
      <c r="W24" s="11">
        <f t="shared" si="5"/>
        <v>0</v>
      </c>
    </row>
    <row r="25" spans="1:23" x14ac:dyDescent="0.25">
      <c r="A25" s="6"/>
      <c r="B25" s="60">
        <v>656</v>
      </c>
      <c r="C25" s="62">
        <v>7501021116563</v>
      </c>
      <c r="D25" s="13" t="s">
        <v>63</v>
      </c>
      <c r="E25" s="26">
        <v>24</v>
      </c>
      <c r="F25" s="36">
        <v>1730.16</v>
      </c>
      <c r="G25" s="36">
        <f t="shared" si="0"/>
        <v>72.09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53.144748</v>
      </c>
      <c r="M25" s="36">
        <v>0</v>
      </c>
      <c r="N25" s="36">
        <v>16</v>
      </c>
      <c r="O25" s="68">
        <v>0</v>
      </c>
      <c r="P25" s="68">
        <v>0</v>
      </c>
      <c r="Q25" s="68">
        <v>0</v>
      </c>
      <c r="R25" s="67"/>
      <c r="T25" s="11">
        <f t="shared" si="2"/>
        <v>0</v>
      </c>
      <c r="U25" s="11">
        <f t="shared" si="3"/>
        <v>0</v>
      </c>
      <c r="V25" s="11">
        <f t="shared" si="4"/>
        <v>0</v>
      </c>
      <c r="W25" s="11">
        <f t="shared" si="5"/>
        <v>0</v>
      </c>
    </row>
    <row r="26" spans="1:23" x14ac:dyDescent="0.25">
      <c r="A26" s="6"/>
      <c r="B26" s="60">
        <v>82</v>
      </c>
      <c r="C26" s="63">
        <v>7501021120829</v>
      </c>
      <c r="D26" s="13" t="s">
        <v>65</v>
      </c>
      <c r="E26" s="26">
        <v>12</v>
      </c>
      <c r="F26" s="36">
        <v>576.84</v>
      </c>
      <c r="G26" s="36">
        <f t="shared" si="0"/>
        <v>48.07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35.437204000000001</v>
      </c>
      <c r="M26" s="36">
        <v>6</v>
      </c>
      <c r="N26" s="36">
        <v>16</v>
      </c>
      <c r="O26" s="68">
        <v>0</v>
      </c>
      <c r="P26" s="68">
        <v>0</v>
      </c>
      <c r="Q26" s="68">
        <v>0</v>
      </c>
      <c r="R26" s="67"/>
      <c r="T26" s="11">
        <f t="shared" si="2"/>
        <v>0</v>
      </c>
      <c r="U26" s="11">
        <f t="shared" si="3"/>
        <v>0</v>
      </c>
      <c r="V26" s="11">
        <f t="shared" si="4"/>
        <v>0</v>
      </c>
      <c r="W26" s="11">
        <f t="shared" si="5"/>
        <v>0</v>
      </c>
    </row>
    <row r="27" spans="1:23" x14ac:dyDescent="0.25">
      <c r="A27" s="6"/>
      <c r="B27" s="60">
        <v>91</v>
      </c>
      <c r="C27" s="63">
        <v>7501021120911</v>
      </c>
      <c r="D27" s="40" t="s">
        <v>61</v>
      </c>
      <c r="E27" s="26">
        <v>48</v>
      </c>
      <c r="F27" s="36">
        <v>684.96</v>
      </c>
      <c r="G27" s="36">
        <f t="shared" si="0"/>
        <v>14.270000000000001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10.519844000000001</v>
      </c>
      <c r="M27" s="36">
        <v>6</v>
      </c>
      <c r="N27" s="36">
        <v>16</v>
      </c>
      <c r="O27" s="68">
        <v>1</v>
      </c>
      <c r="P27" s="68">
        <v>2</v>
      </c>
      <c r="Q27" s="68">
        <v>1</v>
      </c>
      <c r="R27" s="67"/>
      <c r="T27" s="11">
        <f t="shared" si="2"/>
        <v>684.96</v>
      </c>
      <c r="U27" s="11">
        <f t="shared" si="3"/>
        <v>1369.92</v>
      </c>
      <c r="V27" s="11">
        <f t="shared" si="4"/>
        <v>684.96</v>
      </c>
      <c r="W27" s="11">
        <f t="shared" si="5"/>
        <v>0</v>
      </c>
    </row>
    <row r="28" spans="1:23" x14ac:dyDescent="0.25">
      <c r="A28" s="6"/>
      <c r="B28" s="60">
        <v>116</v>
      </c>
      <c r="C28" s="63">
        <v>7501021121161</v>
      </c>
      <c r="D28" s="13" t="s">
        <v>60</v>
      </c>
      <c r="E28" s="26">
        <v>12</v>
      </c>
      <c r="F28" s="36">
        <v>487.20000000000005</v>
      </c>
      <c r="G28" s="36">
        <f t="shared" si="0"/>
        <v>40.6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29.930319999999998</v>
      </c>
      <c r="M28" s="36">
        <v>6</v>
      </c>
      <c r="N28" s="36">
        <v>16</v>
      </c>
      <c r="O28" s="68">
        <v>0</v>
      </c>
      <c r="P28" s="68">
        <v>0</v>
      </c>
      <c r="Q28" s="68">
        <v>2</v>
      </c>
      <c r="R28" s="67"/>
      <c r="T28" s="11">
        <f t="shared" si="2"/>
        <v>0</v>
      </c>
      <c r="U28" s="11">
        <f t="shared" si="3"/>
        <v>0</v>
      </c>
      <c r="V28" s="11">
        <f t="shared" si="4"/>
        <v>974.40000000000009</v>
      </c>
      <c r="W28" s="11">
        <f t="shared" si="5"/>
        <v>0</v>
      </c>
    </row>
    <row r="29" spans="1:23" x14ac:dyDescent="0.25">
      <c r="A29" s="6"/>
      <c r="B29" s="60">
        <v>120</v>
      </c>
      <c r="C29" s="63">
        <v>7501021121208</v>
      </c>
      <c r="D29" s="13" t="s">
        <v>70</v>
      </c>
      <c r="E29" s="26">
        <v>12</v>
      </c>
      <c r="F29" s="36">
        <v>833.87999999999988</v>
      </c>
      <c r="G29" s="36">
        <f t="shared" si="0"/>
        <v>69.489999999999995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51.228027999999995</v>
      </c>
      <c r="M29" s="36">
        <v>6</v>
      </c>
      <c r="N29" s="36">
        <v>16</v>
      </c>
      <c r="O29" s="68">
        <v>0</v>
      </c>
      <c r="P29" s="68">
        <v>0</v>
      </c>
      <c r="Q29" s="68">
        <v>0</v>
      </c>
      <c r="R29" s="67"/>
      <c r="T29" s="11">
        <f t="shared" si="2"/>
        <v>0</v>
      </c>
      <c r="U29" s="11">
        <f t="shared" si="3"/>
        <v>0</v>
      </c>
      <c r="V29" s="11">
        <f t="shared" si="4"/>
        <v>0</v>
      </c>
      <c r="W29" s="11">
        <f t="shared" si="5"/>
        <v>0</v>
      </c>
    </row>
    <row r="30" spans="1:23" x14ac:dyDescent="0.25">
      <c r="A30" s="6"/>
      <c r="B30" s="60">
        <v>447</v>
      </c>
      <c r="C30" s="63">
        <v>7501021124476</v>
      </c>
      <c r="D30" s="13" t="s">
        <v>57</v>
      </c>
      <c r="E30" s="26">
        <v>12</v>
      </c>
      <c r="F30" s="36">
        <v>576.84</v>
      </c>
      <c r="G30" s="36">
        <f t="shared" si="0"/>
        <v>48.07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35.437204000000001</v>
      </c>
      <c r="M30" s="36">
        <v>6</v>
      </c>
      <c r="N30" s="36">
        <v>16</v>
      </c>
      <c r="O30" s="68">
        <v>0</v>
      </c>
      <c r="P30" s="68">
        <v>0</v>
      </c>
      <c r="Q30" s="68">
        <v>0</v>
      </c>
      <c r="R30" s="67"/>
      <c r="T30" s="11">
        <f t="shared" si="2"/>
        <v>0</v>
      </c>
      <c r="U30" s="11">
        <f t="shared" si="3"/>
        <v>0</v>
      </c>
      <c r="V30" s="11">
        <f t="shared" si="4"/>
        <v>0</v>
      </c>
      <c r="W30" s="11">
        <f t="shared" si="5"/>
        <v>0</v>
      </c>
    </row>
    <row r="31" spans="1:23" x14ac:dyDescent="0.25">
      <c r="A31" s="6"/>
      <c r="B31" s="60">
        <v>450</v>
      </c>
      <c r="C31" s="63">
        <v>7501021124506</v>
      </c>
      <c r="D31" s="13" t="s">
        <v>66</v>
      </c>
      <c r="E31" s="26">
        <v>24</v>
      </c>
      <c r="F31" s="36">
        <v>759.59999999999991</v>
      </c>
      <c r="G31" s="36">
        <f t="shared" si="0"/>
        <v>31.649999999999995</v>
      </c>
      <c r="H31" s="36">
        <v>20</v>
      </c>
      <c r="I31" s="69">
        <v>5</v>
      </c>
      <c r="J31" s="69">
        <v>3</v>
      </c>
      <c r="K31" s="69">
        <v>0</v>
      </c>
      <c r="L31" s="36">
        <f t="shared" si="1"/>
        <v>23.332379999999997</v>
      </c>
      <c r="M31" s="36">
        <v>6</v>
      </c>
      <c r="N31" s="36">
        <v>16</v>
      </c>
      <c r="O31" s="68">
        <v>1</v>
      </c>
      <c r="P31" s="68">
        <v>0</v>
      </c>
      <c r="Q31" s="68">
        <v>1</v>
      </c>
      <c r="R31" s="67"/>
      <c r="T31" s="11">
        <f t="shared" si="2"/>
        <v>759.59999999999991</v>
      </c>
      <c r="U31" s="11">
        <f t="shared" si="3"/>
        <v>0</v>
      </c>
      <c r="V31" s="11">
        <f t="shared" si="4"/>
        <v>759.59999999999991</v>
      </c>
      <c r="W31" s="11">
        <f t="shared" si="5"/>
        <v>0</v>
      </c>
    </row>
    <row r="32" spans="1:23" x14ac:dyDescent="0.25">
      <c r="A32" s="6"/>
      <c r="B32" s="60">
        <v>625</v>
      </c>
      <c r="C32" s="62">
        <v>7501021126258</v>
      </c>
      <c r="D32" s="13" t="s">
        <v>76</v>
      </c>
      <c r="E32" s="26">
        <v>48</v>
      </c>
      <c r="F32" s="36">
        <v>596.16</v>
      </c>
      <c r="G32" s="36">
        <f t="shared" si="0"/>
        <v>12.42</v>
      </c>
      <c r="H32" s="36">
        <v>20</v>
      </c>
      <c r="I32" s="69">
        <v>5</v>
      </c>
      <c r="J32" s="69">
        <v>3</v>
      </c>
      <c r="K32" s="69">
        <v>0</v>
      </c>
      <c r="L32" s="36">
        <f t="shared" si="1"/>
        <v>9.1560240000000004</v>
      </c>
      <c r="M32" s="36">
        <v>0</v>
      </c>
      <c r="N32" s="36">
        <v>16</v>
      </c>
      <c r="O32" s="68">
        <v>0</v>
      </c>
      <c r="P32" s="68">
        <v>0</v>
      </c>
      <c r="Q32" s="68">
        <v>0</v>
      </c>
      <c r="R32" s="67"/>
      <c r="T32" s="11">
        <f t="shared" si="2"/>
        <v>0</v>
      </c>
      <c r="U32" s="11">
        <f t="shared" si="3"/>
        <v>0</v>
      </c>
      <c r="V32" s="11">
        <f t="shared" si="4"/>
        <v>0</v>
      </c>
      <c r="W32" s="11">
        <f t="shared" si="5"/>
        <v>0</v>
      </c>
    </row>
    <row r="33" spans="1:23" x14ac:dyDescent="0.25">
      <c r="A33" s="6"/>
      <c r="B33" s="60" t="s">
        <v>86</v>
      </c>
      <c r="C33" s="62">
        <v>7501021130521</v>
      </c>
      <c r="D33" s="13" t="s">
        <v>87</v>
      </c>
      <c r="E33" s="26">
        <v>24</v>
      </c>
      <c r="F33" s="36">
        <v>719.28</v>
      </c>
      <c r="G33" s="36">
        <f t="shared" si="0"/>
        <v>29.97</v>
      </c>
      <c r="H33" s="36">
        <v>20</v>
      </c>
      <c r="I33" s="36">
        <v>5</v>
      </c>
      <c r="J33" s="36">
        <v>3</v>
      </c>
      <c r="K33" s="69">
        <v>0</v>
      </c>
      <c r="L33" s="36">
        <f t="shared" si="1"/>
        <v>22.093883999999999</v>
      </c>
      <c r="M33" s="36">
        <v>0</v>
      </c>
      <c r="N33" s="36">
        <v>16</v>
      </c>
      <c r="O33" s="68">
        <v>0</v>
      </c>
      <c r="P33" s="68">
        <v>0</v>
      </c>
      <c r="Q33" s="68">
        <v>0</v>
      </c>
      <c r="R33" s="67"/>
      <c r="T33" s="11">
        <f t="shared" si="2"/>
        <v>0</v>
      </c>
      <c r="U33" s="11">
        <f t="shared" si="3"/>
        <v>0</v>
      </c>
      <c r="V33" s="11">
        <f t="shared" si="4"/>
        <v>0</v>
      </c>
      <c r="W33" s="11">
        <f t="shared" si="5"/>
        <v>0</v>
      </c>
    </row>
    <row r="34" spans="1:23" x14ac:dyDescent="0.25">
      <c r="A34" s="6"/>
      <c r="B34" s="60">
        <v>63</v>
      </c>
      <c r="C34" s="62">
        <v>7501021140636</v>
      </c>
      <c r="D34" s="13" t="s">
        <v>48</v>
      </c>
      <c r="E34" s="38">
        <v>24</v>
      </c>
      <c r="F34" s="36">
        <v>454.08000000000004</v>
      </c>
      <c r="G34" s="36">
        <f t="shared" si="0"/>
        <v>18.920000000000002</v>
      </c>
      <c r="H34" s="36">
        <v>20</v>
      </c>
      <c r="I34" s="69">
        <v>5</v>
      </c>
      <c r="J34" s="69">
        <v>3</v>
      </c>
      <c r="K34" s="69">
        <v>0</v>
      </c>
      <c r="L34" s="36">
        <f t="shared" si="1"/>
        <v>13.947824000000001</v>
      </c>
      <c r="M34" s="36">
        <v>0</v>
      </c>
      <c r="N34" s="36">
        <v>16</v>
      </c>
      <c r="O34" s="68">
        <v>6</v>
      </c>
      <c r="P34" s="68">
        <v>4</v>
      </c>
      <c r="Q34" s="68">
        <v>1</v>
      </c>
      <c r="R34" s="67"/>
      <c r="T34" s="11">
        <f t="shared" si="2"/>
        <v>2724.4800000000005</v>
      </c>
      <c r="U34" s="11">
        <f t="shared" si="3"/>
        <v>1816.3200000000002</v>
      </c>
      <c r="V34" s="11">
        <f t="shared" si="4"/>
        <v>454.08000000000004</v>
      </c>
      <c r="W34" s="11">
        <f t="shared" si="5"/>
        <v>0</v>
      </c>
    </row>
    <row r="35" spans="1:23" x14ac:dyDescent="0.25">
      <c r="A35" s="6"/>
      <c r="B35" s="60">
        <v>609</v>
      </c>
      <c r="C35" s="62">
        <v>7501021146096</v>
      </c>
      <c r="D35" s="13" t="s">
        <v>46</v>
      </c>
      <c r="E35" s="26">
        <v>96</v>
      </c>
      <c r="F35" s="36">
        <v>927.36</v>
      </c>
      <c r="G35" s="36">
        <f t="shared" si="0"/>
        <v>9.66</v>
      </c>
      <c r="H35" s="36">
        <v>20</v>
      </c>
      <c r="I35" s="69">
        <v>5</v>
      </c>
      <c r="J35" s="69">
        <v>3</v>
      </c>
      <c r="K35" s="69">
        <v>0</v>
      </c>
      <c r="L35" s="36">
        <f t="shared" si="1"/>
        <v>7.1213519999999999</v>
      </c>
      <c r="M35" s="36">
        <v>0</v>
      </c>
      <c r="N35" s="36">
        <v>16</v>
      </c>
      <c r="O35" s="68">
        <v>0</v>
      </c>
      <c r="P35" s="68">
        <v>3</v>
      </c>
      <c r="Q35" s="68">
        <v>0</v>
      </c>
      <c r="R35" s="67"/>
      <c r="T35" s="11">
        <f t="shared" si="2"/>
        <v>0</v>
      </c>
      <c r="U35" s="11">
        <f t="shared" si="3"/>
        <v>2782.08</v>
      </c>
      <c r="V35" s="11">
        <f t="shared" si="4"/>
        <v>0</v>
      </c>
      <c r="W35" s="11">
        <f t="shared" si="5"/>
        <v>0</v>
      </c>
    </row>
    <row r="36" spans="1:23" x14ac:dyDescent="0.25">
      <c r="A36" s="6"/>
      <c r="B36" s="60">
        <v>610</v>
      </c>
      <c r="C36" s="62">
        <v>7501021146102</v>
      </c>
      <c r="D36" s="13" t="s">
        <v>47</v>
      </c>
      <c r="E36" s="26">
        <v>96</v>
      </c>
      <c r="F36" s="36">
        <v>927.36</v>
      </c>
      <c r="G36" s="36">
        <f t="shared" si="0"/>
        <v>9.66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7.1213519999999999</v>
      </c>
      <c r="M36" s="36">
        <v>0</v>
      </c>
      <c r="N36" s="36">
        <v>16</v>
      </c>
      <c r="O36" s="68">
        <v>0</v>
      </c>
      <c r="P36" s="68">
        <v>2</v>
      </c>
      <c r="Q36" s="68">
        <v>0</v>
      </c>
      <c r="R36" s="67"/>
      <c r="T36" s="11">
        <f t="shared" si="2"/>
        <v>0</v>
      </c>
      <c r="U36" s="11">
        <f t="shared" si="3"/>
        <v>1854.72</v>
      </c>
      <c r="V36" s="11">
        <f t="shared" si="4"/>
        <v>0</v>
      </c>
      <c r="W36" s="11">
        <f t="shared" si="5"/>
        <v>0</v>
      </c>
    </row>
    <row r="37" spans="1:23" x14ac:dyDescent="0.25">
      <c r="A37" s="6"/>
      <c r="B37" s="60">
        <v>201</v>
      </c>
      <c r="C37" s="62">
        <v>7501021162010</v>
      </c>
      <c r="D37" s="13" t="s">
        <v>50</v>
      </c>
      <c r="E37" s="26">
        <v>12</v>
      </c>
      <c r="F37" s="36">
        <v>426.12</v>
      </c>
      <c r="G37" s="36">
        <f t="shared" si="0"/>
        <v>35.51</v>
      </c>
      <c r="H37" s="36">
        <v>20</v>
      </c>
      <c r="I37" s="69">
        <v>5</v>
      </c>
      <c r="J37" s="69">
        <v>3</v>
      </c>
      <c r="K37" s="69">
        <v>10</v>
      </c>
      <c r="L37" s="36">
        <f t="shared" si="1"/>
        <v>23.560174799999999</v>
      </c>
      <c r="M37" s="36">
        <v>0</v>
      </c>
      <c r="N37" s="36">
        <v>16</v>
      </c>
      <c r="O37" s="68">
        <v>5</v>
      </c>
      <c r="P37" s="68">
        <v>0</v>
      </c>
      <c r="Q37" s="68">
        <v>0</v>
      </c>
      <c r="R37" s="67"/>
      <c r="T37" s="11">
        <f t="shared" si="2"/>
        <v>2130.6</v>
      </c>
      <c r="U37" s="11">
        <f t="shared" si="3"/>
        <v>0</v>
      </c>
      <c r="V37" s="11">
        <f t="shared" si="4"/>
        <v>0</v>
      </c>
      <c r="W37" s="11">
        <f t="shared" si="5"/>
        <v>0</v>
      </c>
    </row>
    <row r="38" spans="1:23" x14ac:dyDescent="0.25">
      <c r="A38" s="6"/>
      <c r="B38" s="60">
        <v>202</v>
      </c>
      <c r="C38" s="62">
        <v>7501021162027</v>
      </c>
      <c r="D38" s="13" t="s">
        <v>51</v>
      </c>
      <c r="E38" s="26">
        <v>12</v>
      </c>
      <c r="F38" s="36">
        <v>310.92</v>
      </c>
      <c r="G38" s="36">
        <f t="shared" si="0"/>
        <v>25.91</v>
      </c>
      <c r="H38" s="36">
        <v>20</v>
      </c>
      <c r="I38" s="69">
        <v>5</v>
      </c>
      <c r="J38" s="69">
        <v>3</v>
      </c>
      <c r="K38" s="69">
        <v>10</v>
      </c>
      <c r="L38" s="36">
        <f t="shared" si="1"/>
        <v>17.190766799999999</v>
      </c>
      <c r="M38" s="36">
        <v>0</v>
      </c>
      <c r="N38" s="36">
        <v>16</v>
      </c>
      <c r="O38" s="68">
        <v>0</v>
      </c>
      <c r="P38" s="68">
        <v>0</v>
      </c>
      <c r="Q38" s="68">
        <v>0</v>
      </c>
      <c r="R38" s="67"/>
      <c r="T38" s="11">
        <f t="shared" si="2"/>
        <v>0</v>
      </c>
      <c r="U38" s="11">
        <f t="shared" si="3"/>
        <v>0</v>
      </c>
      <c r="V38" s="11">
        <f t="shared" si="4"/>
        <v>0</v>
      </c>
      <c r="W38" s="11">
        <f t="shared" si="5"/>
        <v>0</v>
      </c>
    </row>
    <row r="39" spans="1:23" x14ac:dyDescent="0.25">
      <c r="A39" s="6"/>
      <c r="B39" s="60">
        <v>203</v>
      </c>
      <c r="C39" s="62">
        <v>7501021162034</v>
      </c>
      <c r="D39" s="13" t="s">
        <v>49</v>
      </c>
      <c r="E39" s="26">
        <v>12</v>
      </c>
      <c r="F39" s="36">
        <v>407.76</v>
      </c>
      <c r="G39" s="36">
        <f t="shared" si="0"/>
        <v>33.979999999999997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22.545050399999997</v>
      </c>
      <c r="M39" s="36">
        <v>0</v>
      </c>
      <c r="N39" s="36">
        <v>16</v>
      </c>
      <c r="O39" s="68">
        <v>0</v>
      </c>
      <c r="P39" s="68">
        <v>0</v>
      </c>
      <c r="Q39" s="68">
        <v>0</v>
      </c>
      <c r="R39" s="67"/>
      <c r="T39" s="11">
        <f t="shared" si="2"/>
        <v>0</v>
      </c>
      <c r="U39" s="11">
        <f t="shared" si="3"/>
        <v>0</v>
      </c>
      <c r="V39" s="11">
        <f t="shared" si="4"/>
        <v>0</v>
      </c>
      <c r="W39" s="11">
        <f t="shared" si="5"/>
        <v>0</v>
      </c>
    </row>
    <row r="40" spans="1:23" x14ac:dyDescent="0.25">
      <c r="A40" s="6"/>
      <c r="B40" s="48">
        <v>617</v>
      </c>
      <c r="C40" s="62">
        <v>7501021166179</v>
      </c>
      <c r="D40" s="13" t="s">
        <v>39</v>
      </c>
      <c r="E40" s="26">
        <v>12</v>
      </c>
      <c r="F40" s="36">
        <v>459.96</v>
      </c>
      <c r="G40" s="36">
        <f t="shared" si="0"/>
        <v>38.33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25.431188399999996</v>
      </c>
      <c r="M40" s="36">
        <v>0</v>
      </c>
      <c r="N40" s="36">
        <v>16</v>
      </c>
      <c r="O40" s="68">
        <v>0</v>
      </c>
      <c r="P40" s="68">
        <v>0</v>
      </c>
      <c r="Q40" s="68">
        <v>0</v>
      </c>
      <c r="R40" s="67"/>
      <c r="T40" s="11">
        <f t="shared" si="2"/>
        <v>0</v>
      </c>
      <c r="U40" s="11">
        <f t="shared" si="3"/>
        <v>0</v>
      </c>
      <c r="V40" s="11">
        <f t="shared" si="4"/>
        <v>0</v>
      </c>
      <c r="W40" s="11">
        <f t="shared" si="5"/>
        <v>0</v>
      </c>
    </row>
    <row r="41" spans="1:23" x14ac:dyDescent="0.25">
      <c r="A41" s="6"/>
      <c r="B41" s="60">
        <v>618</v>
      </c>
      <c r="C41" s="62">
        <v>7501021166186</v>
      </c>
      <c r="D41" s="13" t="s">
        <v>52</v>
      </c>
      <c r="E41" s="26">
        <v>12</v>
      </c>
      <c r="F41" s="36">
        <v>459.96</v>
      </c>
      <c r="G41" s="36">
        <f t="shared" si="0"/>
        <v>38.33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25.431188399999996</v>
      </c>
      <c r="M41" s="36">
        <v>0</v>
      </c>
      <c r="N41" s="36">
        <v>16</v>
      </c>
      <c r="O41" s="68">
        <v>0</v>
      </c>
      <c r="P41" s="68">
        <v>0</v>
      </c>
      <c r="Q41" s="68">
        <v>0</v>
      </c>
      <c r="R41" s="67"/>
      <c r="T41" s="11">
        <f t="shared" si="2"/>
        <v>0</v>
      </c>
      <c r="U41" s="11">
        <f t="shared" si="3"/>
        <v>0</v>
      </c>
      <c r="V41" s="11">
        <f t="shared" si="4"/>
        <v>0</v>
      </c>
      <c r="W41" s="11">
        <f t="shared" si="5"/>
        <v>0</v>
      </c>
    </row>
    <row r="42" spans="1:23" x14ac:dyDescent="0.25">
      <c r="A42" s="6"/>
      <c r="B42" s="48">
        <v>619</v>
      </c>
      <c r="C42" s="62">
        <v>7501021166193</v>
      </c>
      <c r="D42" s="13" t="s">
        <v>38</v>
      </c>
      <c r="E42" s="26">
        <v>12</v>
      </c>
      <c r="F42" s="36">
        <v>459.96</v>
      </c>
      <c r="G42" s="36">
        <f t="shared" si="0"/>
        <v>38.33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25.431188399999996</v>
      </c>
      <c r="M42" s="36">
        <v>0</v>
      </c>
      <c r="N42" s="36">
        <v>16</v>
      </c>
      <c r="O42" s="68">
        <v>0</v>
      </c>
      <c r="P42" s="68">
        <v>0</v>
      </c>
      <c r="Q42" s="68">
        <v>0</v>
      </c>
      <c r="R42" s="67"/>
      <c r="T42" s="11">
        <f t="shared" si="2"/>
        <v>0</v>
      </c>
      <c r="U42" s="11">
        <f t="shared" si="3"/>
        <v>0</v>
      </c>
      <c r="V42" s="11">
        <f t="shared" si="4"/>
        <v>0</v>
      </c>
      <c r="W42" s="11">
        <f t="shared" si="5"/>
        <v>0</v>
      </c>
    </row>
    <row r="43" spans="1:23" x14ac:dyDescent="0.25">
      <c r="A43" s="6"/>
      <c r="B43" s="48">
        <v>630</v>
      </c>
      <c r="C43" s="64">
        <v>7501021166308</v>
      </c>
      <c r="D43" s="13" t="s">
        <v>37</v>
      </c>
      <c r="E43" s="26">
        <v>24</v>
      </c>
      <c r="F43" s="36">
        <v>373.68</v>
      </c>
      <c r="G43" s="36">
        <f t="shared" si="0"/>
        <v>15.57</v>
      </c>
      <c r="H43" s="36">
        <v>20</v>
      </c>
      <c r="I43" s="69">
        <v>5</v>
      </c>
      <c r="J43" s="69">
        <v>3</v>
      </c>
      <c r="K43" s="69">
        <v>0</v>
      </c>
      <c r="L43" s="36">
        <f t="shared" si="1"/>
        <v>11.478204</v>
      </c>
      <c r="M43" s="36">
        <v>0</v>
      </c>
      <c r="N43" s="36">
        <v>16</v>
      </c>
      <c r="O43" s="68">
        <v>0</v>
      </c>
      <c r="P43" s="68">
        <v>0</v>
      </c>
      <c r="Q43" s="68">
        <v>2</v>
      </c>
      <c r="R43" s="67"/>
      <c r="T43" s="11">
        <f t="shared" si="2"/>
        <v>0</v>
      </c>
      <c r="U43" s="11">
        <f t="shared" si="3"/>
        <v>0</v>
      </c>
      <c r="V43" s="11">
        <f t="shared" si="4"/>
        <v>747.36</v>
      </c>
      <c r="W43" s="11">
        <f t="shared" si="5"/>
        <v>0</v>
      </c>
    </row>
    <row r="44" spans="1:23" x14ac:dyDescent="0.25">
      <c r="A44" s="6"/>
      <c r="B44" s="6">
        <v>636</v>
      </c>
      <c r="C44" s="65">
        <v>7501021166360</v>
      </c>
      <c r="D44" s="27" t="s">
        <v>83</v>
      </c>
      <c r="E44" s="49">
        <v>3</v>
      </c>
      <c r="F44" s="36">
        <v>459.03418339663597</v>
      </c>
      <c r="G44" s="36">
        <f t="shared" si="0"/>
        <v>153.01139446554532</v>
      </c>
      <c r="H44" s="36">
        <v>20</v>
      </c>
      <c r="I44" s="36">
        <v>5</v>
      </c>
      <c r="J44" s="36">
        <v>3</v>
      </c>
      <c r="K44" s="69">
        <v>10</v>
      </c>
      <c r="L44" s="36">
        <f t="shared" si="1"/>
        <v>101.52000000000001</v>
      </c>
      <c r="M44" s="36">
        <v>0</v>
      </c>
      <c r="N44" s="36">
        <v>16</v>
      </c>
      <c r="O44" s="68">
        <v>0</v>
      </c>
      <c r="P44" s="68">
        <v>0</v>
      </c>
      <c r="Q44" s="68">
        <v>0</v>
      </c>
      <c r="R44" s="67"/>
      <c r="T44" s="11">
        <f t="shared" si="2"/>
        <v>0</v>
      </c>
      <c r="U44" s="11">
        <f t="shared" si="3"/>
        <v>0</v>
      </c>
      <c r="V44" s="11">
        <f t="shared" si="4"/>
        <v>0</v>
      </c>
      <c r="W44" s="11">
        <f t="shared" si="5"/>
        <v>0</v>
      </c>
    </row>
    <row r="45" spans="1:23" x14ac:dyDescent="0.25">
      <c r="A45" s="6"/>
      <c r="B45" s="48">
        <v>648</v>
      </c>
      <c r="C45" s="64">
        <v>7501021166483</v>
      </c>
      <c r="D45" s="13" t="s">
        <v>40</v>
      </c>
      <c r="E45" s="26">
        <v>16</v>
      </c>
      <c r="F45" s="36">
        <v>309.92</v>
      </c>
      <c r="G45" s="36">
        <f t="shared" si="0"/>
        <v>19.37</v>
      </c>
      <c r="H45" s="36">
        <v>20</v>
      </c>
      <c r="I45" s="69">
        <v>5</v>
      </c>
      <c r="J45" s="69">
        <v>3</v>
      </c>
      <c r="K45" s="69">
        <v>10</v>
      </c>
      <c r="L45" s="36">
        <f t="shared" si="1"/>
        <v>12.851607599999999</v>
      </c>
      <c r="M45" s="36">
        <v>0</v>
      </c>
      <c r="N45" s="36">
        <v>16</v>
      </c>
      <c r="O45" s="68">
        <v>3</v>
      </c>
      <c r="P45" s="68">
        <v>2</v>
      </c>
      <c r="Q45" s="68">
        <v>0</v>
      </c>
      <c r="R45" s="67"/>
      <c r="T45" s="11">
        <f t="shared" si="2"/>
        <v>929.76</v>
      </c>
      <c r="U45" s="11">
        <f t="shared" si="3"/>
        <v>619.84</v>
      </c>
      <c r="V45" s="11">
        <f t="shared" si="4"/>
        <v>0</v>
      </c>
      <c r="W45" s="11">
        <f t="shared" si="5"/>
        <v>0</v>
      </c>
    </row>
    <row r="46" spans="1:23" x14ac:dyDescent="0.25">
      <c r="A46" s="6"/>
      <c r="B46" s="48">
        <v>649</v>
      </c>
      <c r="C46" s="64">
        <v>7501021166490</v>
      </c>
      <c r="D46" s="13" t="s">
        <v>41</v>
      </c>
      <c r="E46" s="26">
        <v>16</v>
      </c>
      <c r="F46" s="36">
        <v>309.92</v>
      </c>
      <c r="G46" s="36">
        <f t="shared" si="0"/>
        <v>19.37</v>
      </c>
      <c r="H46" s="36">
        <v>20</v>
      </c>
      <c r="I46" s="69">
        <v>5</v>
      </c>
      <c r="J46" s="69">
        <v>3</v>
      </c>
      <c r="K46" s="69">
        <v>10</v>
      </c>
      <c r="L46" s="36">
        <f t="shared" si="1"/>
        <v>12.851607599999999</v>
      </c>
      <c r="M46" s="36">
        <v>0</v>
      </c>
      <c r="N46" s="36">
        <v>16</v>
      </c>
      <c r="O46" s="68">
        <v>0</v>
      </c>
      <c r="P46" s="68">
        <v>2</v>
      </c>
      <c r="Q46" s="68">
        <v>0</v>
      </c>
      <c r="R46" s="67"/>
      <c r="T46" s="11">
        <f t="shared" si="2"/>
        <v>0</v>
      </c>
      <c r="U46" s="11">
        <f t="shared" si="3"/>
        <v>619.84</v>
      </c>
      <c r="V46" s="11">
        <f t="shared" si="4"/>
        <v>0</v>
      </c>
      <c r="W46" s="11">
        <f t="shared" si="5"/>
        <v>0</v>
      </c>
    </row>
    <row r="47" spans="1:23" x14ac:dyDescent="0.25">
      <c r="A47" s="6"/>
      <c r="B47" s="60">
        <v>654</v>
      </c>
      <c r="C47" s="64">
        <v>7501021166544</v>
      </c>
      <c r="D47" s="13" t="s">
        <v>43</v>
      </c>
      <c r="E47" s="26">
        <v>12</v>
      </c>
      <c r="F47" s="36">
        <v>390.48</v>
      </c>
      <c r="G47" s="36">
        <f t="shared" si="0"/>
        <v>32.54</v>
      </c>
      <c r="H47" s="36">
        <v>20</v>
      </c>
      <c r="I47" s="69">
        <v>5</v>
      </c>
      <c r="J47" s="69">
        <v>3</v>
      </c>
      <c r="K47" s="69">
        <v>10</v>
      </c>
      <c r="L47" s="36">
        <f t="shared" si="1"/>
        <v>21.589639199999997</v>
      </c>
      <c r="M47" s="36">
        <v>0</v>
      </c>
      <c r="N47" s="36">
        <v>16</v>
      </c>
      <c r="O47" s="68">
        <v>0</v>
      </c>
      <c r="P47" s="68">
        <v>1</v>
      </c>
      <c r="Q47" s="68">
        <v>0</v>
      </c>
      <c r="R47" s="67"/>
      <c r="S47" s="56"/>
      <c r="T47" s="11">
        <f t="shared" si="2"/>
        <v>0</v>
      </c>
      <c r="U47" s="11">
        <f t="shared" si="3"/>
        <v>390.48</v>
      </c>
      <c r="V47" s="11">
        <f t="shared" si="4"/>
        <v>0</v>
      </c>
      <c r="W47" s="11">
        <f t="shared" si="5"/>
        <v>0</v>
      </c>
    </row>
    <row r="48" spans="1:23" x14ac:dyDescent="0.25">
      <c r="A48" s="6"/>
      <c r="B48" s="48">
        <v>658</v>
      </c>
      <c r="C48" s="64">
        <v>7501021166582</v>
      </c>
      <c r="D48" s="13" t="s">
        <v>42</v>
      </c>
      <c r="E48" s="26">
        <v>12</v>
      </c>
      <c r="F48" s="36">
        <v>390.48</v>
      </c>
      <c r="G48" s="36">
        <f t="shared" si="0"/>
        <v>32.54</v>
      </c>
      <c r="H48" s="36">
        <v>20</v>
      </c>
      <c r="I48" s="36">
        <v>5</v>
      </c>
      <c r="J48" s="36">
        <v>3</v>
      </c>
      <c r="K48" s="69">
        <v>10</v>
      </c>
      <c r="L48" s="36">
        <f t="shared" si="1"/>
        <v>21.589639199999997</v>
      </c>
      <c r="M48" s="36">
        <v>0</v>
      </c>
      <c r="N48" s="36">
        <v>16</v>
      </c>
      <c r="O48" s="68">
        <v>5</v>
      </c>
      <c r="P48" s="68">
        <v>0</v>
      </c>
      <c r="Q48" s="68">
        <v>1</v>
      </c>
      <c r="R48" s="67"/>
      <c r="T48" s="11">
        <f t="shared" si="2"/>
        <v>1952.4</v>
      </c>
      <c r="U48" s="11">
        <f t="shared" si="3"/>
        <v>0</v>
      </c>
      <c r="V48" s="11">
        <f t="shared" si="4"/>
        <v>390.48</v>
      </c>
      <c r="W48" s="11">
        <f t="shared" si="5"/>
        <v>0</v>
      </c>
    </row>
  </sheetData>
  <sortState ref="A11:R48">
    <sortCondition ref="C11:C48"/>
  </sortState>
  <mergeCells count="9">
    <mergeCell ref="A1:N1"/>
    <mergeCell ref="L9:N9"/>
    <mergeCell ref="O9:R9"/>
    <mergeCell ref="H9:K9"/>
    <mergeCell ref="B3:D3"/>
    <mergeCell ref="B4:D4"/>
    <mergeCell ref="B5:D5"/>
    <mergeCell ref="B6:D6"/>
    <mergeCell ref="B7:D7"/>
  </mergeCells>
  <conditionalFormatting sqref="M11:M48">
    <cfRule type="cellIs" dxfId="74" priority="6" operator="greaterThan">
      <formula>0</formula>
    </cfRule>
  </conditionalFormatting>
  <conditionalFormatting sqref="I11:K45">
    <cfRule type="cellIs" dxfId="73" priority="4" operator="greaterThan">
      <formula>0</formula>
    </cfRule>
  </conditionalFormatting>
  <conditionalFormatting sqref="K46:K48">
    <cfRule type="cellIs" dxfId="72" priority="3" operator="greaterThan">
      <formula>0</formula>
    </cfRule>
  </conditionalFormatting>
  <conditionalFormatting sqref="C11:C48">
    <cfRule type="duplicateValues" dxfId="71" priority="10"/>
  </conditionalFormatting>
  <conditionalFormatting sqref="O11:R48">
    <cfRule type="cellIs" dxfId="70" priority="2" operator="greaterThan">
      <formula>0</formula>
    </cfRule>
  </conditionalFormatting>
  <conditionalFormatting sqref="O11:Q48">
    <cfRule type="cellIs" dxfId="69" priority="1" operator="greaterThan">
      <formula>0</formula>
    </cfRule>
  </conditionalFormatting>
  <pageMargins left="0" right="0" top="0" bottom="0" header="0.31496062992125984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34" workbookViewId="0">
      <selection activeCell="O11" sqref="O11:R48"/>
    </sheetView>
  </sheetViews>
  <sheetFormatPr baseColWidth="10" defaultColWidth="11.5703125" defaultRowHeight="15" x14ac:dyDescent="0.25"/>
  <cols>
    <col min="1" max="1" width="8.7109375" style="11" customWidth="1"/>
    <col min="2" max="2" width="9" style="11" bestFit="1" customWidth="1"/>
    <col min="3" max="3" width="12.140625" style="11" bestFit="1" customWidth="1"/>
    <col min="4" max="4" width="35.140625" style="11" customWidth="1"/>
    <col min="5" max="5" width="3.140625" style="11" bestFit="1" customWidth="1"/>
    <col min="6" max="6" width="6.5703125" style="11" bestFit="1" customWidth="1"/>
    <col min="7" max="7" width="5.7109375" style="11" bestFit="1" customWidth="1"/>
    <col min="8" max="10" width="6.42578125" style="11" bestFit="1" customWidth="1"/>
    <col min="11" max="12" width="7" style="11" customWidth="1"/>
    <col min="13" max="13" width="7.7109375" style="11" bestFit="1" customWidth="1"/>
    <col min="14" max="14" width="8" style="11" bestFit="1" customWidth="1"/>
    <col min="15" max="15" width="9.5703125" style="11" customWidth="1"/>
    <col min="16" max="16" width="9.85546875" style="11" customWidth="1"/>
    <col min="17" max="17" width="9.140625" style="11" bestFit="1" customWidth="1"/>
    <col min="18" max="18" width="8.7109375" style="11" bestFit="1" customWidth="1"/>
    <col min="19" max="16384" width="11.5703125" style="11"/>
  </cols>
  <sheetData>
    <row r="1" spans="1:23" ht="21.6" customHeight="1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23" ht="21.6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23" x14ac:dyDescent="0.25">
      <c r="A3" s="11" t="s">
        <v>22</v>
      </c>
      <c r="B3" s="89" t="s">
        <v>77</v>
      </c>
      <c r="C3" s="89"/>
      <c r="D3" s="89"/>
    </row>
    <row r="4" spans="1:23" x14ac:dyDescent="0.25">
      <c r="A4" s="11" t="s">
        <v>23</v>
      </c>
      <c r="B4" s="89" t="s">
        <v>78</v>
      </c>
      <c r="C4" s="89"/>
      <c r="D4" s="89"/>
    </row>
    <row r="5" spans="1:23" x14ac:dyDescent="0.25">
      <c r="A5" s="11" t="s">
        <v>25</v>
      </c>
      <c r="B5" s="89"/>
      <c r="C5" s="89"/>
      <c r="D5" s="89"/>
    </row>
    <row r="6" spans="1:23" x14ac:dyDescent="0.25">
      <c r="A6" s="11" t="s">
        <v>26</v>
      </c>
      <c r="B6" s="89"/>
      <c r="C6" s="89"/>
      <c r="D6" s="89"/>
    </row>
    <row r="7" spans="1:23" x14ac:dyDescent="0.25">
      <c r="A7" s="11" t="s">
        <v>24</v>
      </c>
      <c r="B7" s="90"/>
      <c r="C7" s="90"/>
      <c r="D7" s="90"/>
    </row>
    <row r="8" spans="1:23" x14ac:dyDescent="0.25">
      <c r="A8" s="11" t="s">
        <v>27</v>
      </c>
      <c r="D8" s="96" t="s">
        <v>92</v>
      </c>
    </row>
    <row r="9" spans="1:23" ht="15.75" x14ac:dyDescent="0.25">
      <c r="C9" s="1"/>
      <c r="D9" s="97"/>
      <c r="E9" s="3"/>
      <c r="F9" s="4" t="s">
        <v>0</v>
      </c>
      <c r="G9" s="5" t="s">
        <v>0</v>
      </c>
      <c r="H9" s="95" t="s">
        <v>1</v>
      </c>
      <c r="I9" s="95"/>
      <c r="J9" s="95"/>
      <c r="K9" s="95"/>
      <c r="L9" s="91" t="s">
        <v>19</v>
      </c>
      <c r="M9" s="91"/>
      <c r="N9" s="91"/>
      <c r="O9" s="92" t="s">
        <v>93</v>
      </c>
      <c r="P9" s="93"/>
      <c r="Q9" s="93"/>
      <c r="R9" s="94"/>
    </row>
    <row r="10" spans="1:23" s="16" customFormat="1" ht="27.75" customHeight="1" x14ac:dyDescent="0.25">
      <c r="A10" s="21" t="s">
        <v>12</v>
      </c>
      <c r="B10" s="21" t="s">
        <v>11</v>
      </c>
      <c r="C10" s="20" t="s">
        <v>10</v>
      </c>
      <c r="D10" s="17" t="s">
        <v>2</v>
      </c>
      <c r="E10" s="17" t="s">
        <v>3</v>
      </c>
      <c r="F10" s="19" t="s">
        <v>13</v>
      </c>
      <c r="G10" s="14" t="s">
        <v>18</v>
      </c>
      <c r="H10" s="18">
        <v>1</v>
      </c>
      <c r="I10" s="18">
        <v>2</v>
      </c>
      <c r="J10" s="18">
        <v>3</v>
      </c>
      <c r="K10" s="20" t="s">
        <v>88</v>
      </c>
      <c r="L10" s="15" t="s">
        <v>4</v>
      </c>
      <c r="M10" s="17" t="s">
        <v>15</v>
      </c>
      <c r="N10" s="17" t="s">
        <v>5</v>
      </c>
      <c r="O10" s="66" t="s">
        <v>30</v>
      </c>
      <c r="P10" s="66" t="s">
        <v>29</v>
      </c>
      <c r="Q10" s="66" t="s">
        <v>82</v>
      </c>
      <c r="R10" s="66" t="s">
        <v>85</v>
      </c>
    </row>
    <row r="11" spans="1:23" x14ac:dyDescent="0.25">
      <c r="A11" s="6"/>
      <c r="B11" s="48">
        <v>706</v>
      </c>
      <c r="C11" s="61" t="s">
        <v>31</v>
      </c>
      <c r="D11" s="13" t="s">
        <v>32</v>
      </c>
      <c r="E11" s="26">
        <v>12</v>
      </c>
      <c r="F11" s="36">
        <v>627</v>
      </c>
      <c r="G11" s="36">
        <f t="shared" ref="G11:G48" si="0">F11/E11</f>
        <v>52.25</v>
      </c>
      <c r="H11" s="36">
        <v>20</v>
      </c>
      <c r="I11" s="69">
        <v>5</v>
      </c>
      <c r="J11" s="69">
        <v>3</v>
      </c>
      <c r="K11" s="69">
        <v>0</v>
      </c>
      <c r="L11" s="36">
        <f t="shared" ref="L11:L48" si="1">G11*(((100-H11)/100)*((100-I11)/100)*((100-J11)/100)*((100-K11)/100))</f>
        <v>38.518699999999995</v>
      </c>
      <c r="M11" s="36">
        <v>0</v>
      </c>
      <c r="N11" s="36">
        <v>16</v>
      </c>
      <c r="O11" s="68">
        <v>1</v>
      </c>
      <c r="P11" s="68">
        <v>0</v>
      </c>
      <c r="Q11" s="68">
        <v>0</v>
      </c>
      <c r="R11" s="67">
        <v>1</v>
      </c>
      <c r="T11" s="11">
        <f t="shared" ref="T11:T48" si="2">+O11*F11</f>
        <v>627</v>
      </c>
      <c r="U11" s="11">
        <f>+P11*F11</f>
        <v>0</v>
      </c>
      <c r="V11" s="11">
        <f>+Q11*F11</f>
        <v>0</v>
      </c>
      <c r="W11" s="11">
        <f>+R11*F11</f>
        <v>627</v>
      </c>
    </row>
    <row r="12" spans="1:23" x14ac:dyDescent="0.25">
      <c r="A12" s="6"/>
      <c r="B12" s="48">
        <v>708</v>
      </c>
      <c r="C12" s="61" t="s">
        <v>35</v>
      </c>
      <c r="D12" s="13" t="s">
        <v>36</v>
      </c>
      <c r="E12" s="26">
        <v>12</v>
      </c>
      <c r="F12" s="36">
        <v>627</v>
      </c>
      <c r="G12" s="36">
        <f t="shared" si="0"/>
        <v>52.25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38.518699999999995</v>
      </c>
      <c r="M12" s="36">
        <v>0</v>
      </c>
      <c r="N12" s="36">
        <v>16</v>
      </c>
      <c r="O12" s="68">
        <v>0</v>
      </c>
      <c r="P12" s="68">
        <v>0</v>
      </c>
      <c r="Q12" s="68">
        <v>1</v>
      </c>
      <c r="R12" s="67">
        <v>0</v>
      </c>
      <c r="T12" s="11">
        <f t="shared" si="2"/>
        <v>0</v>
      </c>
      <c r="U12" s="11">
        <f t="shared" ref="U12:U48" si="3">+P12*F12</f>
        <v>0</v>
      </c>
      <c r="V12" s="11">
        <f t="shared" ref="V12:V48" si="4">+Q12*F12</f>
        <v>627</v>
      </c>
      <c r="W12" s="11">
        <f t="shared" ref="W12:W48" si="5">+R12*F12</f>
        <v>0</v>
      </c>
    </row>
    <row r="13" spans="1:23" x14ac:dyDescent="0.25">
      <c r="A13" s="6"/>
      <c r="B13" s="48">
        <v>722</v>
      </c>
      <c r="C13" s="61" t="s">
        <v>33</v>
      </c>
      <c r="D13" s="13" t="s">
        <v>34</v>
      </c>
      <c r="E13" s="26">
        <v>12</v>
      </c>
      <c r="F13" s="36">
        <v>627</v>
      </c>
      <c r="G13" s="36">
        <f t="shared" si="0"/>
        <v>52.25</v>
      </c>
      <c r="H13" s="36">
        <v>20</v>
      </c>
      <c r="I13" s="69">
        <v>5</v>
      </c>
      <c r="J13" s="69">
        <v>3</v>
      </c>
      <c r="K13" s="69">
        <v>0</v>
      </c>
      <c r="L13" s="36">
        <f t="shared" si="1"/>
        <v>38.518699999999995</v>
      </c>
      <c r="M13" s="36">
        <v>0</v>
      </c>
      <c r="N13" s="36">
        <v>16</v>
      </c>
      <c r="O13" s="68">
        <v>0</v>
      </c>
      <c r="P13" s="68">
        <v>0</v>
      </c>
      <c r="Q13" s="68">
        <v>1</v>
      </c>
      <c r="R13" s="67">
        <v>0</v>
      </c>
      <c r="T13" s="11">
        <f t="shared" si="2"/>
        <v>0</v>
      </c>
      <c r="U13" s="11">
        <f t="shared" si="3"/>
        <v>0</v>
      </c>
      <c r="V13" s="11">
        <f t="shared" si="4"/>
        <v>627</v>
      </c>
      <c r="W13" s="11">
        <f t="shared" si="5"/>
        <v>0</v>
      </c>
    </row>
    <row r="14" spans="1:23" x14ac:dyDescent="0.25">
      <c r="A14" s="6"/>
      <c r="B14" s="60">
        <v>10</v>
      </c>
      <c r="C14" s="62">
        <v>7501021110103</v>
      </c>
      <c r="D14" s="13" t="s">
        <v>68</v>
      </c>
      <c r="E14" s="26">
        <v>24</v>
      </c>
      <c r="F14" s="36">
        <v>1433.28</v>
      </c>
      <c r="G14" s="36">
        <f t="shared" si="0"/>
        <v>59.72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35.220467199999995</v>
      </c>
      <c r="M14" s="36">
        <v>0</v>
      </c>
      <c r="N14" s="36">
        <v>16</v>
      </c>
      <c r="O14" s="68">
        <v>0</v>
      </c>
      <c r="P14" s="68">
        <v>0</v>
      </c>
      <c r="Q14" s="68">
        <v>0</v>
      </c>
      <c r="R14" s="67">
        <v>1</v>
      </c>
      <c r="T14" s="11">
        <f t="shared" si="2"/>
        <v>0</v>
      </c>
      <c r="U14" s="11">
        <f t="shared" si="3"/>
        <v>0</v>
      </c>
      <c r="V14" s="11">
        <f t="shared" si="4"/>
        <v>0</v>
      </c>
      <c r="W14" s="11">
        <f t="shared" si="5"/>
        <v>1433.28</v>
      </c>
    </row>
    <row r="15" spans="1:23" x14ac:dyDescent="0.25">
      <c r="A15" s="6"/>
      <c r="B15" s="60">
        <v>13</v>
      </c>
      <c r="C15" s="62">
        <v>7501021110134</v>
      </c>
      <c r="D15" s="13" t="s">
        <v>56</v>
      </c>
      <c r="E15" s="26">
        <v>24</v>
      </c>
      <c r="F15" s="36">
        <v>1494.24</v>
      </c>
      <c r="G15" s="36">
        <f t="shared" si="0"/>
        <v>62.26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36.718457599999994</v>
      </c>
      <c r="M15" s="36">
        <v>0</v>
      </c>
      <c r="N15" s="36">
        <v>16</v>
      </c>
      <c r="O15" s="68">
        <v>0</v>
      </c>
      <c r="P15" s="68">
        <v>0</v>
      </c>
      <c r="Q15" s="68">
        <v>0</v>
      </c>
      <c r="R15" s="67">
        <v>0</v>
      </c>
      <c r="T15" s="11">
        <f t="shared" si="2"/>
        <v>0</v>
      </c>
      <c r="U15" s="11">
        <f t="shared" si="3"/>
        <v>0</v>
      </c>
      <c r="V15" s="11">
        <f t="shared" si="4"/>
        <v>0</v>
      </c>
      <c r="W15" s="11">
        <f t="shared" si="5"/>
        <v>0</v>
      </c>
    </row>
    <row r="16" spans="1:23" x14ac:dyDescent="0.25">
      <c r="A16" s="6"/>
      <c r="B16" s="60">
        <v>15</v>
      </c>
      <c r="C16" s="62">
        <v>7501021110158</v>
      </c>
      <c r="D16" s="13" t="s">
        <v>58</v>
      </c>
      <c r="E16" s="26">
        <v>24</v>
      </c>
      <c r="F16" s="36">
        <v>1524.24</v>
      </c>
      <c r="G16" s="36">
        <f t="shared" si="0"/>
        <v>63.51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37.455657599999995</v>
      </c>
      <c r="M16" s="36">
        <v>0</v>
      </c>
      <c r="N16" s="36">
        <v>16</v>
      </c>
      <c r="O16" s="68">
        <v>0</v>
      </c>
      <c r="P16" s="68">
        <v>0</v>
      </c>
      <c r="Q16" s="68">
        <v>0</v>
      </c>
      <c r="R16" s="67">
        <v>0</v>
      </c>
      <c r="T16" s="11">
        <f t="shared" si="2"/>
        <v>0</v>
      </c>
      <c r="U16" s="11">
        <f t="shared" si="3"/>
        <v>0</v>
      </c>
      <c r="V16" s="11">
        <f t="shared" si="4"/>
        <v>0</v>
      </c>
      <c r="W16" s="11">
        <f t="shared" si="5"/>
        <v>0</v>
      </c>
    </row>
    <row r="17" spans="1:23" x14ac:dyDescent="0.25">
      <c r="A17" s="6"/>
      <c r="B17" s="60">
        <v>21</v>
      </c>
      <c r="C17" s="62">
        <v>7501021110219</v>
      </c>
      <c r="D17" s="13" t="s">
        <v>67</v>
      </c>
      <c r="E17" s="26">
        <v>24</v>
      </c>
      <c r="F17" s="36">
        <v>1433.28</v>
      </c>
      <c r="G17" s="36">
        <f t="shared" si="0"/>
        <v>59.72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35.220467199999995</v>
      </c>
      <c r="M17" s="36">
        <v>0</v>
      </c>
      <c r="N17" s="36">
        <v>16</v>
      </c>
      <c r="O17" s="68">
        <v>0</v>
      </c>
      <c r="P17" s="68">
        <v>0</v>
      </c>
      <c r="Q17" s="68">
        <v>0</v>
      </c>
      <c r="R17" s="67">
        <v>0</v>
      </c>
      <c r="T17" s="11">
        <f t="shared" si="2"/>
        <v>0</v>
      </c>
      <c r="U17" s="11">
        <f t="shared" si="3"/>
        <v>0</v>
      </c>
      <c r="V17" s="11">
        <f t="shared" si="4"/>
        <v>0</v>
      </c>
      <c r="W17" s="11">
        <f t="shared" si="5"/>
        <v>0</v>
      </c>
    </row>
    <row r="18" spans="1:23" x14ac:dyDescent="0.25">
      <c r="A18" s="6"/>
      <c r="B18" s="60">
        <v>25</v>
      </c>
      <c r="C18" s="62">
        <v>7501021110257</v>
      </c>
      <c r="D18" s="13" t="s">
        <v>59</v>
      </c>
      <c r="E18" s="26">
        <v>24</v>
      </c>
      <c r="F18" s="36">
        <v>1261.68</v>
      </c>
      <c r="G18" s="36">
        <f t="shared" si="0"/>
        <v>52.57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31.003683199999998</v>
      </c>
      <c r="M18" s="36">
        <v>0</v>
      </c>
      <c r="N18" s="36">
        <v>16</v>
      </c>
      <c r="O18" s="68">
        <v>2</v>
      </c>
      <c r="P18" s="68">
        <v>0</v>
      </c>
      <c r="Q18" s="68">
        <v>0</v>
      </c>
      <c r="R18" s="67">
        <v>0</v>
      </c>
      <c r="T18" s="11">
        <f t="shared" si="2"/>
        <v>2523.36</v>
      </c>
      <c r="U18" s="11">
        <f t="shared" si="3"/>
        <v>0</v>
      </c>
      <c r="V18" s="11">
        <f t="shared" si="4"/>
        <v>0</v>
      </c>
      <c r="W18" s="11">
        <f t="shared" si="5"/>
        <v>0</v>
      </c>
    </row>
    <row r="19" spans="1:23" x14ac:dyDescent="0.25">
      <c r="A19" s="6"/>
      <c r="B19" s="60">
        <v>32</v>
      </c>
      <c r="C19" s="62">
        <v>7501021110325</v>
      </c>
      <c r="D19" s="13" t="s">
        <v>64</v>
      </c>
      <c r="E19" s="26">
        <v>24</v>
      </c>
      <c r="F19" s="36">
        <v>1692.96</v>
      </c>
      <c r="G19" s="36">
        <f t="shared" si="0"/>
        <v>70.540000000000006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41.601670400000003</v>
      </c>
      <c r="M19" s="36">
        <v>0</v>
      </c>
      <c r="N19" s="36">
        <v>16</v>
      </c>
      <c r="O19" s="68">
        <v>0</v>
      </c>
      <c r="P19" s="68">
        <v>0</v>
      </c>
      <c r="Q19" s="68">
        <v>0</v>
      </c>
      <c r="R19" s="67">
        <v>0</v>
      </c>
      <c r="T19" s="11">
        <f t="shared" si="2"/>
        <v>0</v>
      </c>
      <c r="U19" s="11">
        <f t="shared" si="3"/>
        <v>0</v>
      </c>
      <c r="V19" s="11">
        <f t="shared" si="4"/>
        <v>0</v>
      </c>
      <c r="W19" s="11">
        <f t="shared" si="5"/>
        <v>0</v>
      </c>
    </row>
    <row r="20" spans="1:23" x14ac:dyDescent="0.25">
      <c r="A20" s="6"/>
      <c r="B20" s="60">
        <v>35</v>
      </c>
      <c r="C20" s="62">
        <v>7501021110356</v>
      </c>
      <c r="D20" s="13" t="s">
        <v>62</v>
      </c>
      <c r="E20" s="26">
        <v>24</v>
      </c>
      <c r="F20" s="36">
        <v>1433.28</v>
      </c>
      <c r="G20" s="36">
        <f t="shared" si="0"/>
        <v>59.72</v>
      </c>
      <c r="H20" s="36">
        <v>20</v>
      </c>
      <c r="I20" s="69">
        <v>5</v>
      </c>
      <c r="J20" s="69">
        <v>3</v>
      </c>
      <c r="K20" s="69">
        <v>20</v>
      </c>
      <c r="L20" s="36">
        <f t="shared" si="1"/>
        <v>35.220467199999995</v>
      </c>
      <c r="M20" s="36">
        <v>0</v>
      </c>
      <c r="N20" s="36">
        <v>16</v>
      </c>
      <c r="O20" s="68">
        <v>0</v>
      </c>
      <c r="P20" s="68">
        <v>0</v>
      </c>
      <c r="Q20" s="68">
        <v>0</v>
      </c>
      <c r="R20" s="67">
        <v>0</v>
      </c>
      <c r="T20" s="11">
        <f t="shared" si="2"/>
        <v>0</v>
      </c>
      <c r="U20" s="11">
        <f t="shared" si="3"/>
        <v>0</v>
      </c>
      <c r="V20" s="11">
        <f t="shared" si="4"/>
        <v>0</v>
      </c>
      <c r="W20" s="11">
        <f t="shared" si="5"/>
        <v>0</v>
      </c>
    </row>
    <row r="21" spans="1:23" x14ac:dyDescent="0.25">
      <c r="A21" s="6"/>
      <c r="B21" s="60">
        <v>38</v>
      </c>
      <c r="C21" s="62">
        <v>7501021110387</v>
      </c>
      <c r="D21" s="13" t="s">
        <v>53</v>
      </c>
      <c r="E21" s="26">
        <v>24</v>
      </c>
      <c r="F21" s="36">
        <v>1500</v>
      </c>
      <c r="G21" s="36">
        <f t="shared" si="0"/>
        <v>62.5</v>
      </c>
      <c r="H21" s="36">
        <v>20</v>
      </c>
      <c r="I21" s="69">
        <v>5</v>
      </c>
      <c r="J21" s="69">
        <v>3</v>
      </c>
      <c r="K21" s="69">
        <v>0</v>
      </c>
      <c r="L21" s="36">
        <f t="shared" si="1"/>
        <v>46.074999999999996</v>
      </c>
      <c r="M21" s="36">
        <v>0</v>
      </c>
      <c r="N21" s="36">
        <v>16</v>
      </c>
      <c r="O21" s="68">
        <v>0</v>
      </c>
      <c r="P21" s="68">
        <v>0</v>
      </c>
      <c r="Q21" s="68">
        <v>0</v>
      </c>
      <c r="R21" s="67">
        <v>0</v>
      </c>
      <c r="T21" s="11">
        <f t="shared" si="2"/>
        <v>0</v>
      </c>
      <c r="U21" s="11">
        <f t="shared" si="3"/>
        <v>0</v>
      </c>
      <c r="V21" s="11">
        <f t="shared" si="4"/>
        <v>0</v>
      </c>
      <c r="W21" s="11">
        <f t="shared" si="5"/>
        <v>0</v>
      </c>
    </row>
    <row r="22" spans="1:23" x14ac:dyDescent="0.25">
      <c r="A22" s="6"/>
      <c r="B22" s="60">
        <v>41</v>
      </c>
      <c r="C22" s="62">
        <v>7501021110417</v>
      </c>
      <c r="D22" s="13" t="s">
        <v>55</v>
      </c>
      <c r="E22" s="26">
        <v>24</v>
      </c>
      <c r="F22" s="36">
        <v>1261.68</v>
      </c>
      <c r="G22" s="36">
        <f t="shared" si="0"/>
        <v>52.57</v>
      </c>
      <c r="H22" s="36">
        <v>20</v>
      </c>
      <c r="I22" s="69">
        <v>5</v>
      </c>
      <c r="J22" s="69">
        <v>3</v>
      </c>
      <c r="K22" s="69">
        <v>20</v>
      </c>
      <c r="L22" s="36">
        <f t="shared" si="1"/>
        <v>31.003683199999998</v>
      </c>
      <c r="M22" s="36">
        <v>0</v>
      </c>
      <c r="N22" s="36">
        <v>16</v>
      </c>
      <c r="O22" s="68">
        <v>1</v>
      </c>
      <c r="P22" s="68">
        <v>1</v>
      </c>
      <c r="Q22" s="68">
        <v>0</v>
      </c>
      <c r="R22" s="67">
        <v>0</v>
      </c>
      <c r="T22" s="11">
        <f t="shared" si="2"/>
        <v>1261.68</v>
      </c>
      <c r="U22" s="11">
        <f t="shared" si="3"/>
        <v>1261.68</v>
      </c>
      <c r="V22" s="11">
        <f t="shared" si="4"/>
        <v>0</v>
      </c>
      <c r="W22" s="11">
        <f t="shared" si="5"/>
        <v>0</v>
      </c>
    </row>
    <row r="23" spans="1:23" x14ac:dyDescent="0.25">
      <c r="A23" s="6"/>
      <c r="B23" s="60">
        <v>318</v>
      </c>
      <c r="C23" s="62">
        <v>7501021113180</v>
      </c>
      <c r="D23" s="13" t="s">
        <v>54</v>
      </c>
      <c r="E23" s="26">
        <v>24</v>
      </c>
      <c r="F23" s="36">
        <v>622.79999999999995</v>
      </c>
      <c r="G23" s="36">
        <f t="shared" si="0"/>
        <v>25.95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19.13034</v>
      </c>
      <c r="M23" s="36">
        <v>0</v>
      </c>
      <c r="N23" s="36">
        <v>16</v>
      </c>
      <c r="O23" s="68">
        <v>0</v>
      </c>
      <c r="P23" s="68">
        <v>0</v>
      </c>
      <c r="Q23" s="68">
        <v>0</v>
      </c>
      <c r="R23" s="67">
        <v>0</v>
      </c>
      <c r="T23" s="11">
        <f t="shared" si="2"/>
        <v>0</v>
      </c>
      <c r="U23" s="11">
        <f t="shared" si="3"/>
        <v>0</v>
      </c>
      <c r="V23" s="11">
        <f t="shared" si="4"/>
        <v>0</v>
      </c>
      <c r="W23" s="11">
        <f t="shared" si="5"/>
        <v>0</v>
      </c>
    </row>
    <row r="24" spans="1:23" x14ac:dyDescent="0.25">
      <c r="A24" s="6"/>
      <c r="B24" s="60">
        <v>505</v>
      </c>
      <c r="C24" s="63">
        <v>7501021115054</v>
      </c>
      <c r="D24" s="13" t="s">
        <v>71</v>
      </c>
      <c r="E24" s="26">
        <v>24</v>
      </c>
      <c r="F24" s="36">
        <v>891.12</v>
      </c>
      <c r="G24" s="36">
        <f t="shared" si="0"/>
        <v>37.130000000000003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27.372236000000001</v>
      </c>
      <c r="M24" s="36">
        <v>6</v>
      </c>
      <c r="N24" s="36">
        <v>16</v>
      </c>
      <c r="O24" s="68">
        <v>0</v>
      </c>
      <c r="P24" s="68">
        <v>0</v>
      </c>
      <c r="Q24" s="68">
        <v>0</v>
      </c>
      <c r="R24" s="67">
        <v>0</v>
      </c>
      <c r="T24" s="11">
        <f t="shared" si="2"/>
        <v>0</v>
      </c>
      <c r="U24" s="11">
        <f t="shared" si="3"/>
        <v>0</v>
      </c>
      <c r="V24" s="11">
        <f t="shared" si="4"/>
        <v>0</v>
      </c>
      <c r="W24" s="11">
        <f t="shared" si="5"/>
        <v>0</v>
      </c>
    </row>
    <row r="25" spans="1:23" x14ac:dyDescent="0.25">
      <c r="A25" s="6"/>
      <c r="B25" s="60">
        <v>656</v>
      </c>
      <c r="C25" s="62">
        <v>7501021116563</v>
      </c>
      <c r="D25" s="13" t="s">
        <v>63</v>
      </c>
      <c r="E25" s="26">
        <v>24</v>
      </c>
      <c r="F25" s="36">
        <v>1799.28</v>
      </c>
      <c r="G25" s="36">
        <f t="shared" si="0"/>
        <v>74.97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55.267883999999995</v>
      </c>
      <c r="M25" s="36">
        <v>0</v>
      </c>
      <c r="N25" s="36">
        <v>16</v>
      </c>
      <c r="O25" s="68">
        <v>0</v>
      </c>
      <c r="P25" s="68">
        <v>0</v>
      </c>
      <c r="Q25" s="68">
        <v>0</v>
      </c>
      <c r="R25" s="67">
        <v>0</v>
      </c>
      <c r="T25" s="11">
        <f t="shared" si="2"/>
        <v>0</v>
      </c>
      <c r="U25" s="11">
        <f t="shared" si="3"/>
        <v>0</v>
      </c>
      <c r="V25" s="11">
        <f t="shared" si="4"/>
        <v>0</v>
      </c>
      <c r="W25" s="11">
        <f t="shared" si="5"/>
        <v>0</v>
      </c>
    </row>
    <row r="26" spans="1:23" x14ac:dyDescent="0.25">
      <c r="A26" s="6"/>
      <c r="B26" s="60">
        <v>82</v>
      </c>
      <c r="C26" s="63">
        <v>7501021120829</v>
      </c>
      <c r="D26" s="13" t="s">
        <v>65</v>
      </c>
      <c r="E26" s="26">
        <v>12</v>
      </c>
      <c r="F26" s="36">
        <v>599.88</v>
      </c>
      <c r="G26" s="36">
        <f t="shared" si="0"/>
        <v>49.99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36.852628000000003</v>
      </c>
      <c r="M26" s="36">
        <v>6</v>
      </c>
      <c r="N26" s="36">
        <v>16</v>
      </c>
      <c r="O26" s="68">
        <v>0</v>
      </c>
      <c r="P26" s="68">
        <v>0</v>
      </c>
      <c r="Q26" s="68">
        <v>1</v>
      </c>
      <c r="R26" s="67">
        <v>0</v>
      </c>
      <c r="T26" s="11">
        <f t="shared" si="2"/>
        <v>0</v>
      </c>
      <c r="U26" s="11">
        <f t="shared" si="3"/>
        <v>0</v>
      </c>
      <c r="V26" s="11">
        <f t="shared" si="4"/>
        <v>599.88</v>
      </c>
      <c r="W26" s="11">
        <f t="shared" si="5"/>
        <v>0</v>
      </c>
    </row>
    <row r="27" spans="1:23" x14ac:dyDescent="0.25">
      <c r="A27" s="6"/>
      <c r="B27" s="60">
        <v>91</v>
      </c>
      <c r="C27" s="63">
        <v>7501021120911</v>
      </c>
      <c r="D27" s="40" t="s">
        <v>61</v>
      </c>
      <c r="E27" s="26">
        <v>48</v>
      </c>
      <c r="F27" s="36">
        <v>712.32</v>
      </c>
      <c r="G27" s="36">
        <f t="shared" si="0"/>
        <v>14.840000000000002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10.940048000000001</v>
      </c>
      <c r="M27" s="36">
        <v>6</v>
      </c>
      <c r="N27" s="36">
        <v>16</v>
      </c>
      <c r="O27" s="68">
        <v>0</v>
      </c>
      <c r="P27" s="68">
        <v>1</v>
      </c>
      <c r="Q27" s="68">
        <v>1</v>
      </c>
      <c r="R27" s="67">
        <v>0</v>
      </c>
      <c r="T27" s="11">
        <f t="shared" si="2"/>
        <v>0</v>
      </c>
      <c r="U27" s="11">
        <f t="shared" si="3"/>
        <v>712.32</v>
      </c>
      <c r="V27" s="11">
        <f t="shared" si="4"/>
        <v>712.32</v>
      </c>
      <c r="W27" s="11">
        <f t="shared" si="5"/>
        <v>0</v>
      </c>
    </row>
    <row r="28" spans="1:23" x14ac:dyDescent="0.25">
      <c r="A28" s="6"/>
      <c r="B28" s="60">
        <v>116</v>
      </c>
      <c r="C28" s="63">
        <v>7501021121161</v>
      </c>
      <c r="D28" s="13" t="s">
        <v>60</v>
      </c>
      <c r="E28" s="26">
        <v>12</v>
      </c>
      <c r="F28" s="36">
        <v>506.64</v>
      </c>
      <c r="G28" s="36">
        <f t="shared" si="0"/>
        <v>42.22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31.124583999999999</v>
      </c>
      <c r="M28" s="36">
        <v>6</v>
      </c>
      <c r="N28" s="36">
        <v>16</v>
      </c>
      <c r="O28" s="68">
        <v>0</v>
      </c>
      <c r="P28" s="68">
        <v>1</v>
      </c>
      <c r="Q28" s="68">
        <v>0</v>
      </c>
      <c r="R28" s="67">
        <v>0</v>
      </c>
      <c r="T28" s="11">
        <f t="shared" si="2"/>
        <v>0</v>
      </c>
      <c r="U28" s="11">
        <f t="shared" si="3"/>
        <v>506.64</v>
      </c>
      <c r="V28" s="11">
        <f t="shared" si="4"/>
        <v>0</v>
      </c>
      <c r="W28" s="11">
        <f t="shared" si="5"/>
        <v>0</v>
      </c>
    </row>
    <row r="29" spans="1:23" x14ac:dyDescent="0.25">
      <c r="A29" s="6"/>
      <c r="B29" s="60">
        <v>120</v>
      </c>
      <c r="C29" s="63">
        <v>7501021121208</v>
      </c>
      <c r="D29" s="13" t="s">
        <v>70</v>
      </c>
      <c r="E29" s="26">
        <v>12</v>
      </c>
      <c r="F29" s="36">
        <v>867.24</v>
      </c>
      <c r="G29" s="36">
        <f t="shared" si="0"/>
        <v>72.27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53.277443999999996</v>
      </c>
      <c r="M29" s="36">
        <v>6</v>
      </c>
      <c r="N29" s="36">
        <v>16</v>
      </c>
      <c r="O29" s="68">
        <v>1</v>
      </c>
      <c r="P29" s="68">
        <v>0</v>
      </c>
      <c r="Q29" s="68">
        <v>0</v>
      </c>
      <c r="R29" s="67">
        <v>1</v>
      </c>
      <c r="T29" s="11">
        <f t="shared" si="2"/>
        <v>867.24</v>
      </c>
      <c r="U29" s="11">
        <f t="shared" si="3"/>
        <v>0</v>
      </c>
      <c r="V29" s="11">
        <f t="shared" si="4"/>
        <v>0</v>
      </c>
      <c r="W29" s="11">
        <f t="shared" si="5"/>
        <v>867.24</v>
      </c>
    </row>
    <row r="30" spans="1:23" x14ac:dyDescent="0.25">
      <c r="A30" s="6"/>
      <c r="B30" s="60">
        <v>447</v>
      </c>
      <c r="C30" s="63">
        <v>7501021124476</v>
      </c>
      <c r="D30" s="13" t="s">
        <v>57</v>
      </c>
      <c r="E30" s="26">
        <v>12</v>
      </c>
      <c r="F30" s="36">
        <v>599.88</v>
      </c>
      <c r="G30" s="36">
        <f t="shared" si="0"/>
        <v>49.99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36.852628000000003</v>
      </c>
      <c r="M30" s="36">
        <v>6</v>
      </c>
      <c r="N30" s="36">
        <v>16</v>
      </c>
      <c r="O30" s="68">
        <v>0</v>
      </c>
      <c r="P30" s="68">
        <v>0</v>
      </c>
      <c r="Q30" s="68">
        <v>0</v>
      </c>
      <c r="R30" s="67">
        <v>1</v>
      </c>
      <c r="T30" s="11">
        <f t="shared" si="2"/>
        <v>0</v>
      </c>
      <c r="U30" s="11">
        <f t="shared" si="3"/>
        <v>0</v>
      </c>
      <c r="V30" s="11">
        <f t="shared" si="4"/>
        <v>0</v>
      </c>
      <c r="W30" s="11">
        <f t="shared" si="5"/>
        <v>599.88</v>
      </c>
    </row>
    <row r="31" spans="1:23" x14ac:dyDescent="0.25">
      <c r="A31" s="6"/>
      <c r="B31" s="60">
        <v>450</v>
      </c>
      <c r="C31" s="63">
        <v>7501021124506</v>
      </c>
      <c r="D31" s="13" t="s">
        <v>66</v>
      </c>
      <c r="E31" s="26">
        <v>24</v>
      </c>
      <c r="F31" s="36">
        <v>790.08</v>
      </c>
      <c r="G31" s="36">
        <f t="shared" si="0"/>
        <v>32.92</v>
      </c>
      <c r="H31" s="36">
        <v>20</v>
      </c>
      <c r="I31" s="69">
        <v>5</v>
      </c>
      <c r="J31" s="69">
        <v>3</v>
      </c>
      <c r="K31" s="69">
        <v>0</v>
      </c>
      <c r="L31" s="36">
        <f t="shared" si="1"/>
        <v>24.268623999999999</v>
      </c>
      <c r="M31" s="36">
        <v>6</v>
      </c>
      <c r="N31" s="36">
        <v>16</v>
      </c>
      <c r="O31" s="68">
        <v>0</v>
      </c>
      <c r="P31" s="68">
        <v>0</v>
      </c>
      <c r="Q31" s="68">
        <v>0</v>
      </c>
      <c r="R31" s="67">
        <v>0</v>
      </c>
      <c r="T31" s="11">
        <f t="shared" si="2"/>
        <v>0</v>
      </c>
      <c r="U31" s="11">
        <f t="shared" si="3"/>
        <v>0</v>
      </c>
      <c r="V31" s="11">
        <f t="shared" si="4"/>
        <v>0</v>
      </c>
      <c r="W31" s="11">
        <f t="shared" si="5"/>
        <v>0</v>
      </c>
    </row>
    <row r="32" spans="1:23" x14ac:dyDescent="0.25">
      <c r="A32" s="6"/>
      <c r="B32" s="60">
        <v>625</v>
      </c>
      <c r="C32" s="62">
        <v>7501021126258</v>
      </c>
      <c r="D32" s="13" t="s">
        <v>76</v>
      </c>
      <c r="E32" s="26">
        <v>48</v>
      </c>
      <c r="F32" s="36">
        <v>620.16</v>
      </c>
      <c r="G32" s="36">
        <f t="shared" si="0"/>
        <v>12.92</v>
      </c>
      <c r="H32" s="36">
        <v>20</v>
      </c>
      <c r="I32" s="69">
        <v>5</v>
      </c>
      <c r="J32" s="69">
        <v>3</v>
      </c>
      <c r="K32" s="69">
        <v>0</v>
      </c>
      <c r="L32" s="36">
        <f t="shared" si="1"/>
        <v>9.5246239999999993</v>
      </c>
      <c r="M32" s="36">
        <v>0</v>
      </c>
      <c r="N32" s="36">
        <v>16</v>
      </c>
      <c r="O32" s="68">
        <v>0</v>
      </c>
      <c r="P32" s="68">
        <v>0</v>
      </c>
      <c r="Q32" s="68">
        <v>0</v>
      </c>
      <c r="R32" s="67">
        <v>0</v>
      </c>
      <c r="T32" s="11">
        <f t="shared" si="2"/>
        <v>0</v>
      </c>
      <c r="U32" s="11">
        <f t="shared" si="3"/>
        <v>0</v>
      </c>
      <c r="V32" s="11">
        <f t="shared" si="4"/>
        <v>0</v>
      </c>
      <c r="W32" s="11">
        <f t="shared" si="5"/>
        <v>0</v>
      </c>
    </row>
    <row r="33" spans="1:23" x14ac:dyDescent="0.25">
      <c r="A33" s="6"/>
      <c r="B33" s="60" t="s">
        <v>86</v>
      </c>
      <c r="C33" s="62">
        <v>7501021130521</v>
      </c>
      <c r="D33" s="13" t="s">
        <v>87</v>
      </c>
      <c r="E33" s="26">
        <v>24</v>
      </c>
      <c r="F33" s="36">
        <v>748.08</v>
      </c>
      <c r="G33" s="36">
        <f t="shared" si="0"/>
        <v>31.17</v>
      </c>
      <c r="H33" s="36">
        <v>20</v>
      </c>
      <c r="I33" s="36">
        <v>5</v>
      </c>
      <c r="J33" s="36">
        <v>3</v>
      </c>
      <c r="K33" s="69">
        <v>0</v>
      </c>
      <c r="L33" s="36">
        <f t="shared" si="1"/>
        <v>22.978524</v>
      </c>
      <c r="M33" s="36">
        <v>0</v>
      </c>
      <c r="N33" s="36">
        <v>16</v>
      </c>
      <c r="O33" s="68">
        <v>0</v>
      </c>
      <c r="P33" s="68">
        <v>0</v>
      </c>
      <c r="Q33" s="68">
        <v>0</v>
      </c>
      <c r="R33" s="67">
        <v>0</v>
      </c>
      <c r="T33" s="11">
        <f t="shared" si="2"/>
        <v>0</v>
      </c>
      <c r="U33" s="11">
        <f t="shared" si="3"/>
        <v>0</v>
      </c>
      <c r="V33" s="11">
        <f t="shared" si="4"/>
        <v>0</v>
      </c>
      <c r="W33" s="11">
        <f t="shared" si="5"/>
        <v>0</v>
      </c>
    </row>
    <row r="34" spans="1:23" x14ac:dyDescent="0.25">
      <c r="A34" s="6"/>
      <c r="B34" s="60">
        <v>63</v>
      </c>
      <c r="C34" s="62">
        <v>7501021140636</v>
      </c>
      <c r="D34" s="13" t="s">
        <v>48</v>
      </c>
      <c r="E34" s="38">
        <v>24</v>
      </c>
      <c r="F34" s="36">
        <v>472.32</v>
      </c>
      <c r="G34" s="36">
        <f t="shared" si="0"/>
        <v>19.68</v>
      </c>
      <c r="H34" s="36">
        <v>20</v>
      </c>
      <c r="I34" s="69">
        <v>5</v>
      </c>
      <c r="J34" s="69">
        <v>3</v>
      </c>
      <c r="K34" s="69">
        <v>0</v>
      </c>
      <c r="L34" s="36">
        <f t="shared" si="1"/>
        <v>14.508095999999998</v>
      </c>
      <c r="M34" s="36">
        <v>0</v>
      </c>
      <c r="N34" s="36">
        <v>16</v>
      </c>
      <c r="O34" s="68">
        <v>0</v>
      </c>
      <c r="P34" s="68">
        <v>0</v>
      </c>
      <c r="Q34" s="68">
        <v>2</v>
      </c>
      <c r="R34" s="67">
        <v>0</v>
      </c>
      <c r="T34" s="11">
        <f t="shared" si="2"/>
        <v>0</v>
      </c>
      <c r="U34" s="11">
        <f t="shared" si="3"/>
        <v>0</v>
      </c>
      <c r="V34" s="11">
        <f t="shared" si="4"/>
        <v>944.64</v>
      </c>
      <c r="W34" s="11">
        <f t="shared" si="5"/>
        <v>0</v>
      </c>
    </row>
    <row r="35" spans="1:23" x14ac:dyDescent="0.25">
      <c r="A35" s="6"/>
      <c r="B35" s="60">
        <v>609</v>
      </c>
      <c r="C35" s="62">
        <v>7501021146096</v>
      </c>
      <c r="D35" s="13" t="s">
        <v>46</v>
      </c>
      <c r="E35" s="26">
        <v>96</v>
      </c>
      <c r="F35" s="36">
        <v>964.8</v>
      </c>
      <c r="G35" s="36">
        <f t="shared" si="0"/>
        <v>10.049999999999999</v>
      </c>
      <c r="H35" s="36">
        <v>20</v>
      </c>
      <c r="I35" s="69">
        <v>5</v>
      </c>
      <c r="J35" s="69">
        <v>3</v>
      </c>
      <c r="K35" s="69">
        <v>0</v>
      </c>
      <c r="L35" s="36">
        <f t="shared" si="1"/>
        <v>7.4088599999999989</v>
      </c>
      <c r="M35" s="36">
        <v>0</v>
      </c>
      <c r="N35" s="36">
        <v>16</v>
      </c>
      <c r="O35" s="68">
        <v>1</v>
      </c>
      <c r="P35" s="68">
        <v>0</v>
      </c>
      <c r="Q35" s="68">
        <v>0</v>
      </c>
      <c r="R35" s="67">
        <v>0</v>
      </c>
      <c r="T35" s="11">
        <f t="shared" si="2"/>
        <v>964.8</v>
      </c>
      <c r="U35" s="11">
        <f t="shared" si="3"/>
        <v>0</v>
      </c>
      <c r="V35" s="11">
        <f t="shared" si="4"/>
        <v>0</v>
      </c>
      <c r="W35" s="11">
        <f t="shared" si="5"/>
        <v>0</v>
      </c>
    </row>
    <row r="36" spans="1:23" x14ac:dyDescent="0.25">
      <c r="A36" s="6"/>
      <c r="B36" s="60">
        <v>610</v>
      </c>
      <c r="C36" s="62">
        <v>7501021146102</v>
      </c>
      <c r="D36" s="13" t="s">
        <v>47</v>
      </c>
      <c r="E36" s="26">
        <v>96</v>
      </c>
      <c r="F36" s="36">
        <v>964.8</v>
      </c>
      <c r="G36" s="36">
        <f t="shared" si="0"/>
        <v>10.049999999999999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7.4088599999999989</v>
      </c>
      <c r="M36" s="36">
        <v>0</v>
      </c>
      <c r="N36" s="36">
        <v>16</v>
      </c>
      <c r="O36" s="68">
        <v>2</v>
      </c>
      <c r="P36" s="68">
        <v>0</v>
      </c>
      <c r="Q36" s="68">
        <v>1</v>
      </c>
      <c r="R36" s="67">
        <v>1</v>
      </c>
      <c r="T36" s="11">
        <f t="shared" si="2"/>
        <v>1929.6</v>
      </c>
      <c r="U36" s="11">
        <f t="shared" si="3"/>
        <v>0</v>
      </c>
      <c r="V36" s="11">
        <f t="shared" si="4"/>
        <v>964.8</v>
      </c>
      <c r="W36" s="11">
        <f t="shared" si="5"/>
        <v>964.8</v>
      </c>
    </row>
    <row r="37" spans="1:23" x14ac:dyDescent="0.25">
      <c r="A37" s="6"/>
      <c r="B37" s="60">
        <v>201</v>
      </c>
      <c r="C37" s="62">
        <v>7501021162010</v>
      </c>
      <c r="D37" s="13" t="s">
        <v>50</v>
      </c>
      <c r="E37" s="26">
        <v>12</v>
      </c>
      <c r="F37" s="36">
        <v>443.16</v>
      </c>
      <c r="G37" s="36">
        <f t="shared" si="0"/>
        <v>36.93</v>
      </c>
      <c r="H37" s="36">
        <v>20</v>
      </c>
      <c r="I37" s="69">
        <v>5</v>
      </c>
      <c r="J37" s="69">
        <v>3</v>
      </c>
      <c r="K37" s="69">
        <v>10</v>
      </c>
      <c r="L37" s="36">
        <f t="shared" si="1"/>
        <v>24.502316399999998</v>
      </c>
      <c r="M37" s="36">
        <v>0</v>
      </c>
      <c r="N37" s="36">
        <v>16</v>
      </c>
      <c r="O37" s="68">
        <v>8</v>
      </c>
      <c r="P37" s="68">
        <v>0</v>
      </c>
      <c r="Q37" s="68">
        <v>3</v>
      </c>
      <c r="R37" s="67">
        <v>0</v>
      </c>
      <c r="T37" s="11">
        <f t="shared" si="2"/>
        <v>3545.28</v>
      </c>
      <c r="U37" s="11">
        <f t="shared" si="3"/>
        <v>0</v>
      </c>
      <c r="V37" s="11">
        <f t="shared" si="4"/>
        <v>1329.48</v>
      </c>
      <c r="W37" s="11">
        <f t="shared" si="5"/>
        <v>0</v>
      </c>
    </row>
    <row r="38" spans="1:23" x14ac:dyDescent="0.25">
      <c r="A38" s="6"/>
      <c r="B38" s="60">
        <v>202</v>
      </c>
      <c r="C38" s="62">
        <v>7501021162027</v>
      </c>
      <c r="D38" s="13" t="s">
        <v>51</v>
      </c>
      <c r="E38" s="26">
        <v>12</v>
      </c>
      <c r="F38" s="36">
        <v>323.39999999999998</v>
      </c>
      <c r="G38" s="36">
        <f t="shared" si="0"/>
        <v>26.95</v>
      </c>
      <c r="H38" s="36">
        <v>20</v>
      </c>
      <c r="I38" s="69">
        <v>5</v>
      </c>
      <c r="J38" s="69">
        <v>3</v>
      </c>
      <c r="K38" s="69">
        <v>10</v>
      </c>
      <c r="L38" s="36">
        <f t="shared" si="1"/>
        <v>17.880785999999997</v>
      </c>
      <c r="M38" s="36">
        <v>0</v>
      </c>
      <c r="N38" s="36">
        <v>16</v>
      </c>
      <c r="O38" s="68">
        <v>9</v>
      </c>
      <c r="P38" s="68">
        <v>6</v>
      </c>
      <c r="Q38" s="68">
        <v>0</v>
      </c>
      <c r="R38" s="67">
        <v>0</v>
      </c>
      <c r="T38" s="11">
        <f t="shared" si="2"/>
        <v>2910.6</v>
      </c>
      <c r="U38" s="11">
        <f t="shared" si="3"/>
        <v>1940.3999999999999</v>
      </c>
      <c r="V38" s="11">
        <f t="shared" si="4"/>
        <v>0</v>
      </c>
      <c r="W38" s="11">
        <f t="shared" si="5"/>
        <v>0</v>
      </c>
    </row>
    <row r="39" spans="1:23" x14ac:dyDescent="0.25">
      <c r="A39" s="6"/>
      <c r="B39" s="60">
        <v>203</v>
      </c>
      <c r="C39" s="62">
        <v>7501021162034</v>
      </c>
      <c r="D39" s="13" t="s">
        <v>49</v>
      </c>
      <c r="E39" s="26">
        <v>12</v>
      </c>
      <c r="F39" s="36">
        <v>424.08</v>
      </c>
      <c r="G39" s="36">
        <f t="shared" si="0"/>
        <v>35.339999999999996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23.447383199999997</v>
      </c>
      <c r="M39" s="36">
        <v>0</v>
      </c>
      <c r="N39" s="36">
        <v>16</v>
      </c>
      <c r="O39" s="68">
        <v>1</v>
      </c>
      <c r="P39" s="68">
        <v>2</v>
      </c>
      <c r="Q39" s="68">
        <v>0</v>
      </c>
      <c r="R39" s="67">
        <v>1</v>
      </c>
      <c r="T39" s="11">
        <f t="shared" si="2"/>
        <v>424.08</v>
      </c>
      <c r="U39" s="11">
        <f t="shared" si="3"/>
        <v>848.16</v>
      </c>
      <c r="V39" s="11">
        <f t="shared" si="4"/>
        <v>0</v>
      </c>
      <c r="W39" s="11">
        <f t="shared" si="5"/>
        <v>424.08</v>
      </c>
    </row>
    <row r="40" spans="1:23" x14ac:dyDescent="0.25">
      <c r="A40" s="6"/>
      <c r="B40" s="48">
        <v>617</v>
      </c>
      <c r="C40" s="62">
        <v>7501021166179</v>
      </c>
      <c r="D40" s="13" t="s">
        <v>39</v>
      </c>
      <c r="E40" s="26">
        <v>12</v>
      </c>
      <c r="F40" s="36">
        <v>478.32</v>
      </c>
      <c r="G40" s="36">
        <f t="shared" si="0"/>
        <v>39.86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26.446312799999998</v>
      </c>
      <c r="M40" s="36">
        <v>0</v>
      </c>
      <c r="N40" s="36">
        <v>16</v>
      </c>
      <c r="O40" s="68">
        <v>2</v>
      </c>
      <c r="P40" s="68">
        <v>1</v>
      </c>
      <c r="Q40" s="68">
        <v>0</v>
      </c>
      <c r="R40" s="67">
        <v>4</v>
      </c>
      <c r="T40" s="11">
        <f t="shared" si="2"/>
        <v>956.64</v>
      </c>
      <c r="U40" s="11">
        <f t="shared" si="3"/>
        <v>478.32</v>
      </c>
      <c r="V40" s="11">
        <f t="shared" si="4"/>
        <v>0</v>
      </c>
      <c r="W40" s="11">
        <f t="shared" si="5"/>
        <v>1913.28</v>
      </c>
    </row>
    <row r="41" spans="1:23" x14ac:dyDescent="0.25">
      <c r="A41" s="6"/>
      <c r="B41" s="60">
        <v>618</v>
      </c>
      <c r="C41" s="62">
        <v>7501021166186</v>
      </c>
      <c r="D41" s="13" t="s">
        <v>52</v>
      </c>
      <c r="E41" s="26">
        <v>12</v>
      </c>
      <c r="F41" s="36">
        <v>478.32</v>
      </c>
      <c r="G41" s="36">
        <f t="shared" si="0"/>
        <v>39.86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26.446312799999998</v>
      </c>
      <c r="M41" s="36">
        <v>0</v>
      </c>
      <c r="N41" s="36">
        <v>16</v>
      </c>
      <c r="O41" s="68">
        <v>1</v>
      </c>
      <c r="P41" s="68">
        <v>1</v>
      </c>
      <c r="Q41" s="68">
        <v>0</v>
      </c>
      <c r="R41" s="67">
        <v>2</v>
      </c>
      <c r="T41" s="11">
        <f t="shared" si="2"/>
        <v>478.32</v>
      </c>
      <c r="U41" s="11">
        <f t="shared" si="3"/>
        <v>478.32</v>
      </c>
      <c r="V41" s="11">
        <f t="shared" si="4"/>
        <v>0</v>
      </c>
      <c r="W41" s="11">
        <f t="shared" si="5"/>
        <v>956.64</v>
      </c>
    </row>
    <row r="42" spans="1:23" x14ac:dyDescent="0.25">
      <c r="A42" s="6"/>
      <c r="B42" s="48">
        <v>619</v>
      </c>
      <c r="C42" s="62">
        <v>7501021166193</v>
      </c>
      <c r="D42" s="13" t="s">
        <v>38</v>
      </c>
      <c r="E42" s="26">
        <v>12</v>
      </c>
      <c r="F42" s="36">
        <v>478.32</v>
      </c>
      <c r="G42" s="36">
        <f t="shared" si="0"/>
        <v>39.86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26.446312799999998</v>
      </c>
      <c r="M42" s="36">
        <v>0</v>
      </c>
      <c r="N42" s="36">
        <v>16</v>
      </c>
      <c r="O42" s="68">
        <v>0</v>
      </c>
      <c r="P42" s="68">
        <v>2</v>
      </c>
      <c r="Q42" s="68">
        <v>0</v>
      </c>
      <c r="R42" s="67">
        <v>0</v>
      </c>
      <c r="T42" s="11">
        <f t="shared" si="2"/>
        <v>0</v>
      </c>
      <c r="U42" s="11">
        <f t="shared" si="3"/>
        <v>956.64</v>
      </c>
      <c r="V42" s="11">
        <f t="shared" si="4"/>
        <v>0</v>
      </c>
      <c r="W42" s="11">
        <f t="shared" si="5"/>
        <v>0</v>
      </c>
    </row>
    <row r="43" spans="1:23" x14ac:dyDescent="0.25">
      <c r="A43" s="6"/>
      <c r="B43" s="48">
        <v>630</v>
      </c>
      <c r="C43" s="64">
        <v>7501021166308</v>
      </c>
      <c r="D43" s="13" t="s">
        <v>37</v>
      </c>
      <c r="E43" s="26">
        <v>24</v>
      </c>
      <c r="F43" s="36">
        <v>388.56</v>
      </c>
      <c r="G43" s="36">
        <f t="shared" si="0"/>
        <v>16.190000000000001</v>
      </c>
      <c r="H43" s="36">
        <v>20</v>
      </c>
      <c r="I43" s="69">
        <v>5</v>
      </c>
      <c r="J43" s="69">
        <v>3</v>
      </c>
      <c r="K43" s="69">
        <v>0</v>
      </c>
      <c r="L43" s="36">
        <f t="shared" si="1"/>
        <v>11.935268000000001</v>
      </c>
      <c r="M43" s="36">
        <v>0</v>
      </c>
      <c r="N43" s="36">
        <v>16</v>
      </c>
      <c r="O43" s="68">
        <v>1</v>
      </c>
      <c r="P43" s="68">
        <v>0</v>
      </c>
      <c r="Q43" s="68">
        <v>0</v>
      </c>
      <c r="R43" s="67">
        <v>1</v>
      </c>
      <c r="T43" s="11">
        <f t="shared" si="2"/>
        <v>388.56</v>
      </c>
      <c r="U43" s="11">
        <f t="shared" si="3"/>
        <v>0</v>
      </c>
      <c r="V43" s="11">
        <f t="shared" si="4"/>
        <v>0</v>
      </c>
      <c r="W43" s="11">
        <f t="shared" si="5"/>
        <v>388.56</v>
      </c>
    </row>
    <row r="44" spans="1:23" x14ac:dyDescent="0.25">
      <c r="A44" s="6"/>
      <c r="B44" s="6">
        <v>636</v>
      </c>
      <c r="C44" s="65">
        <v>7501021166360</v>
      </c>
      <c r="D44" s="27" t="s">
        <v>83</v>
      </c>
      <c r="E44" s="49">
        <v>3</v>
      </c>
      <c r="F44" s="36">
        <v>530.42999999999995</v>
      </c>
      <c r="G44" s="36">
        <f t="shared" si="0"/>
        <v>176.80999999999997</v>
      </c>
      <c r="H44" s="36">
        <v>20</v>
      </c>
      <c r="I44" s="36">
        <v>5</v>
      </c>
      <c r="J44" s="36">
        <v>3</v>
      </c>
      <c r="K44" s="69">
        <v>10</v>
      </c>
      <c r="L44" s="36">
        <f t="shared" si="1"/>
        <v>117.30989879999997</v>
      </c>
      <c r="M44" s="36">
        <v>0</v>
      </c>
      <c r="N44" s="36">
        <v>16</v>
      </c>
      <c r="O44" s="68">
        <v>3</v>
      </c>
      <c r="P44" s="68">
        <v>0</v>
      </c>
      <c r="Q44" s="68">
        <v>0</v>
      </c>
      <c r="R44" s="67">
        <v>0</v>
      </c>
      <c r="T44" s="11">
        <f t="shared" si="2"/>
        <v>1591.29</v>
      </c>
      <c r="U44" s="11">
        <f t="shared" si="3"/>
        <v>0</v>
      </c>
      <c r="V44" s="11">
        <f t="shared" si="4"/>
        <v>0</v>
      </c>
      <c r="W44" s="11">
        <f t="shared" si="5"/>
        <v>0</v>
      </c>
    </row>
    <row r="45" spans="1:23" x14ac:dyDescent="0.25">
      <c r="A45" s="6"/>
      <c r="B45" s="60">
        <v>654</v>
      </c>
      <c r="C45" s="64">
        <v>7501021166544</v>
      </c>
      <c r="D45" s="13" t="s">
        <v>43</v>
      </c>
      <c r="E45" s="26">
        <v>12</v>
      </c>
      <c r="F45" s="36">
        <v>406.08</v>
      </c>
      <c r="G45" s="36">
        <f t="shared" si="0"/>
        <v>33.839999999999996</v>
      </c>
      <c r="H45" s="36">
        <v>20</v>
      </c>
      <c r="I45" s="69">
        <v>5</v>
      </c>
      <c r="J45" s="69">
        <v>3</v>
      </c>
      <c r="K45" s="69">
        <v>10</v>
      </c>
      <c r="L45" s="36">
        <f t="shared" si="1"/>
        <v>22.452163199999998</v>
      </c>
      <c r="M45" s="36">
        <v>0</v>
      </c>
      <c r="N45" s="36">
        <v>16</v>
      </c>
      <c r="O45" s="68">
        <v>0</v>
      </c>
      <c r="P45" s="68">
        <v>1</v>
      </c>
      <c r="Q45" s="68">
        <v>0</v>
      </c>
      <c r="R45" s="67">
        <v>5</v>
      </c>
      <c r="S45" s="56"/>
      <c r="T45" s="11">
        <f t="shared" si="2"/>
        <v>0</v>
      </c>
      <c r="U45" s="11">
        <f t="shared" si="3"/>
        <v>406.08</v>
      </c>
      <c r="V45" s="11">
        <f t="shared" si="4"/>
        <v>0</v>
      </c>
      <c r="W45" s="11">
        <f t="shared" si="5"/>
        <v>2030.3999999999999</v>
      </c>
    </row>
    <row r="46" spans="1:23" x14ac:dyDescent="0.25">
      <c r="A46" s="6"/>
      <c r="B46" s="48">
        <v>658</v>
      </c>
      <c r="C46" s="64">
        <v>7501021166582</v>
      </c>
      <c r="D46" s="13" t="s">
        <v>42</v>
      </c>
      <c r="E46" s="26">
        <v>12</v>
      </c>
      <c r="F46" s="36">
        <v>406.08</v>
      </c>
      <c r="G46" s="36">
        <f t="shared" si="0"/>
        <v>33.839999999999996</v>
      </c>
      <c r="H46" s="36">
        <v>20</v>
      </c>
      <c r="I46" s="36">
        <v>5</v>
      </c>
      <c r="J46" s="36">
        <v>3</v>
      </c>
      <c r="K46" s="69">
        <v>10</v>
      </c>
      <c r="L46" s="36">
        <f t="shared" si="1"/>
        <v>22.452163199999998</v>
      </c>
      <c r="M46" s="36">
        <v>0</v>
      </c>
      <c r="N46" s="36">
        <v>16</v>
      </c>
      <c r="O46" s="68">
        <v>0</v>
      </c>
      <c r="P46" s="68">
        <v>0</v>
      </c>
      <c r="Q46" s="68">
        <v>0</v>
      </c>
      <c r="R46" s="67">
        <v>0</v>
      </c>
      <c r="T46" s="11">
        <f t="shared" si="2"/>
        <v>0</v>
      </c>
      <c r="U46" s="11">
        <f t="shared" si="3"/>
        <v>0</v>
      </c>
      <c r="V46" s="11">
        <f t="shared" si="4"/>
        <v>0</v>
      </c>
      <c r="W46" s="11">
        <f t="shared" si="5"/>
        <v>0</v>
      </c>
    </row>
    <row r="47" spans="1:23" x14ac:dyDescent="0.25">
      <c r="A47" s="6"/>
      <c r="B47" s="48">
        <v>508</v>
      </c>
      <c r="C47" s="64">
        <v>7501021125084</v>
      </c>
      <c r="D47" s="13" t="s">
        <v>90</v>
      </c>
      <c r="E47" s="26">
        <v>24</v>
      </c>
      <c r="F47" s="36">
        <v>851.28</v>
      </c>
      <c r="G47" s="36">
        <f t="shared" si="0"/>
        <v>35.47</v>
      </c>
      <c r="H47" s="36">
        <v>20</v>
      </c>
      <c r="I47" s="36">
        <v>5</v>
      </c>
      <c r="J47" s="36">
        <v>3</v>
      </c>
      <c r="K47" s="69">
        <v>10</v>
      </c>
      <c r="L47" s="36">
        <f t="shared" si="1"/>
        <v>23.533635599999997</v>
      </c>
      <c r="M47" s="36">
        <v>0</v>
      </c>
      <c r="N47" s="36">
        <v>16</v>
      </c>
      <c r="O47" s="68">
        <v>0</v>
      </c>
      <c r="P47" s="68">
        <v>0</v>
      </c>
      <c r="Q47" s="68">
        <v>0</v>
      </c>
      <c r="R47" s="67">
        <v>0</v>
      </c>
      <c r="T47" s="11">
        <f t="shared" si="2"/>
        <v>0</v>
      </c>
      <c r="U47" s="11">
        <f t="shared" si="3"/>
        <v>0</v>
      </c>
      <c r="V47" s="11">
        <f t="shared" si="4"/>
        <v>0</v>
      </c>
      <c r="W47" s="11">
        <f t="shared" si="5"/>
        <v>0</v>
      </c>
    </row>
    <row r="48" spans="1:23" x14ac:dyDescent="0.25">
      <c r="A48" s="6"/>
      <c r="B48" s="48">
        <v>507</v>
      </c>
      <c r="C48" s="64">
        <v>7501021125077</v>
      </c>
      <c r="D48" s="13" t="s">
        <v>91</v>
      </c>
      <c r="E48" s="26">
        <v>12</v>
      </c>
      <c r="F48" s="36">
        <v>793.92</v>
      </c>
      <c r="G48" s="36">
        <f t="shared" si="0"/>
        <v>66.16</v>
      </c>
      <c r="H48" s="36">
        <v>20</v>
      </c>
      <c r="I48" s="36">
        <v>5</v>
      </c>
      <c r="J48" s="36">
        <v>3</v>
      </c>
      <c r="K48" s="69">
        <v>10</v>
      </c>
      <c r="L48" s="36">
        <f t="shared" si="1"/>
        <v>43.895836799999998</v>
      </c>
      <c r="M48" s="36">
        <v>0</v>
      </c>
      <c r="N48" s="36">
        <v>16</v>
      </c>
      <c r="O48" s="68">
        <v>0</v>
      </c>
      <c r="P48" s="68">
        <v>0</v>
      </c>
      <c r="Q48" s="68">
        <v>0</v>
      </c>
      <c r="R48" s="67">
        <v>0</v>
      </c>
      <c r="T48" s="11">
        <f t="shared" si="2"/>
        <v>0</v>
      </c>
      <c r="U48" s="11">
        <f t="shared" si="3"/>
        <v>0</v>
      </c>
      <c r="V48" s="11">
        <f t="shared" si="4"/>
        <v>0</v>
      </c>
      <c r="W48" s="11">
        <f t="shared" si="5"/>
        <v>0</v>
      </c>
    </row>
    <row r="49" spans="1:23" x14ac:dyDescent="0.25">
      <c r="A49" s="6"/>
      <c r="B49" s="48"/>
      <c r="C49" s="64"/>
      <c r="D49" s="13"/>
      <c r="E49" s="26"/>
      <c r="F49" s="36"/>
      <c r="G49" s="36"/>
      <c r="H49" s="36"/>
      <c r="I49" s="36"/>
      <c r="J49" s="36"/>
      <c r="K49" s="69"/>
      <c r="L49" s="36"/>
      <c r="M49" s="36"/>
      <c r="N49" s="36"/>
      <c r="O49" s="68"/>
      <c r="P49" s="68"/>
      <c r="Q49" s="68"/>
      <c r="R49" s="67"/>
    </row>
    <row r="56" spans="1:23" s="79" customFormat="1" x14ac:dyDescent="0.25">
      <c r="A56" s="71"/>
      <c r="B56" s="71">
        <v>648</v>
      </c>
      <c r="C56" s="72">
        <v>7501021166483</v>
      </c>
      <c r="D56" s="73" t="s">
        <v>40</v>
      </c>
      <c r="E56" s="74">
        <v>16</v>
      </c>
      <c r="F56" s="75">
        <v>309.92</v>
      </c>
      <c r="G56" s="75">
        <f>F56/E56</f>
        <v>19.37</v>
      </c>
      <c r="H56" s="75">
        <v>20</v>
      </c>
      <c r="I56" s="76">
        <v>5</v>
      </c>
      <c r="J56" s="76">
        <v>3</v>
      </c>
      <c r="K56" s="76">
        <v>10</v>
      </c>
      <c r="L56" s="75">
        <f>G56*(((100-H56)/100)*((100-I56)/100)*((100-J56)/100)*((100-K56)/100))</f>
        <v>12.851607599999999</v>
      </c>
      <c r="M56" s="75">
        <v>0</v>
      </c>
      <c r="N56" s="75">
        <v>16</v>
      </c>
      <c r="O56" s="77">
        <v>0</v>
      </c>
      <c r="P56" s="77">
        <v>0</v>
      </c>
      <c r="Q56" s="77">
        <v>0</v>
      </c>
      <c r="R56" s="78">
        <v>0</v>
      </c>
      <c r="T56" s="79">
        <f>+O56*F56</f>
        <v>0</v>
      </c>
      <c r="U56" s="79">
        <f>+P56*F56</f>
        <v>0</v>
      </c>
      <c r="V56" s="79">
        <f>+Q56*F56</f>
        <v>0</v>
      </c>
      <c r="W56" s="79">
        <f>+R56*F56</f>
        <v>0</v>
      </c>
    </row>
    <row r="57" spans="1:23" s="82" customFormat="1" x14ac:dyDescent="0.25">
      <c r="A57" s="71"/>
      <c r="B57" s="71">
        <v>649</v>
      </c>
      <c r="C57" s="72">
        <v>7501021166490</v>
      </c>
      <c r="D57" s="73" t="s">
        <v>41</v>
      </c>
      <c r="E57" s="74">
        <v>16</v>
      </c>
      <c r="F57" s="75">
        <v>309.92</v>
      </c>
      <c r="G57" s="75">
        <f>F57/E57</f>
        <v>19.37</v>
      </c>
      <c r="H57" s="75">
        <v>20</v>
      </c>
      <c r="I57" s="76">
        <v>5</v>
      </c>
      <c r="J57" s="76">
        <v>3</v>
      </c>
      <c r="K57" s="76">
        <v>10</v>
      </c>
      <c r="L57" s="75">
        <f>G57*(((100-H57)/100)*((100-I57)/100)*((100-J57)/100)*((100-K57)/100))</f>
        <v>12.851607599999999</v>
      </c>
      <c r="M57" s="75">
        <v>0</v>
      </c>
      <c r="N57" s="75">
        <v>16</v>
      </c>
      <c r="O57" s="80">
        <v>0</v>
      </c>
      <c r="P57" s="80">
        <v>0</v>
      </c>
      <c r="Q57" s="80">
        <v>0</v>
      </c>
      <c r="R57" s="81">
        <v>0</v>
      </c>
      <c r="T57" s="82">
        <f>+O57*F57</f>
        <v>0</v>
      </c>
      <c r="U57" s="82">
        <f>+P57*F57</f>
        <v>0</v>
      </c>
      <c r="V57" s="82">
        <f>+Q57*F57</f>
        <v>0</v>
      </c>
      <c r="W57" s="82">
        <f>+R57*F57</f>
        <v>0</v>
      </c>
    </row>
  </sheetData>
  <mergeCells count="10">
    <mergeCell ref="H9:K9"/>
    <mergeCell ref="L9:N9"/>
    <mergeCell ref="O9:R9"/>
    <mergeCell ref="D8:D9"/>
    <mergeCell ref="A1:N1"/>
    <mergeCell ref="B3:D3"/>
    <mergeCell ref="B4:D4"/>
    <mergeCell ref="B5:D5"/>
    <mergeCell ref="B6:D6"/>
    <mergeCell ref="B7:D7"/>
  </mergeCells>
  <conditionalFormatting sqref="M11:M46 M56:M57 O11:R46 O56:R57">
    <cfRule type="cellIs" dxfId="68" priority="10" operator="greaterThan">
      <formula>0</formula>
    </cfRule>
  </conditionalFormatting>
  <conditionalFormatting sqref="I11:K44 I56:K56 K45:K46 K57">
    <cfRule type="cellIs" dxfId="67" priority="9" operator="greaterThan">
      <formula>0</formula>
    </cfRule>
  </conditionalFormatting>
  <conditionalFormatting sqref="C11:C46 C56:C57">
    <cfRule type="duplicateValues" dxfId="66" priority="11"/>
  </conditionalFormatting>
  <conditionalFormatting sqref="M47:M49">
    <cfRule type="cellIs" dxfId="65" priority="4" operator="greaterThan">
      <formula>0</formula>
    </cfRule>
  </conditionalFormatting>
  <conditionalFormatting sqref="K47:K49">
    <cfRule type="cellIs" dxfId="64" priority="3" operator="greaterThan">
      <formula>0</formula>
    </cfRule>
  </conditionalFormatting>
  <conditionalFormatting sqref="C47:C49">
    <cfRule type="duplicateValues" dxfId="63" priority="5"/>
  </conditionalFormatting>
  <conditionalFormatting sqref="O47:R49">
    <cfRule type="cellIs" dxfId="62" priority="2" operator="greaterThan">
      <formula>0</formula>
    </cfRule>
  </conditionalFormatting>
  <conditionalFormatting sqref="O47:Q49">
    <cfRule type="cellIs" dxfId="61" priority="1" operator="greaterThan">
      <formula>0</formula>
    </cfRule>
  </conditionalFormatting>
  <pageMargins left="0" right="0" top="0" bottom="0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workbookViewId="0">
      <selection activeCell="O11" sqref="O11:R50"/>
    </sheetView>
  </sheetViews>
  <sheetFormatPr baseColWidth="10" defaultColWidth="11.5703125" defaultRowHeight="15" x14ac:dyDescent="0.25"/>
  <cols>
    <col min="1" max="1" width="8.7109375" style="11" customWidth="1"/>
    <col min="2" max="2" width="9" style="11" bestFit="1" customWidth="1"/>
    <col min="3" max="3" width="12.140625" style="11" bestFit="1" customWidth="1"/>
    <col min="4" max="4" width="35.140625" style="11" customWidth="1"/>
    <col min="5" max="5" width="3.140625" style="11" bestFit="1" customWidth="1"/>
    <col min="6" max="6" width="6.5703125" style="11" bestFit="1" customWidth="1"/>
    <col min="7" max="7" width="5.7109375" style="11" bestFit="1" customWidth="1"/>
    <col min="8" max="10" width="6.42578125" style="11" bestFit="1" customWidth="1"/>
    <col min="11" max="12" width="7" style="11" customWidth="1"/>
    <col min="13" max="13" width="7.7109375" style="11" bestFit="1" customWidth="1"/>
    <col min="14" max="14" width="8" style="11" bestFit="1" customWidth="1"/>
    <col min="15" max="15" width="9.5703125" style="11" customWidth="1"/>
    <col min="16" max="16" width="9.85546875" style="11" customWidth="1"/>
    <col min="17" max="17" width="9.140625" style="11" bestFit="1" customWidth="1"/>
    <col min="18" max="18" width="8.7109375" style="11" bestFit="1" customWidth="1"/>
    <col min="19" max="16384" width="11.5703125" style="11"/>
  </cols>
  <sheetData>
    <row r="1" spans="1:18" ht="21.6" customHeight="1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8" ht="21.6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</row>
    <row r="3" spans="1:18" x14ac:dyDescent="0.25">
      <c r="A3" s="11" t="s">
        <v>22</v>
      </c>
      <c r="B3" s="89" t="s">
        <v>77</v>
      </c>
      <c r="C3" s="89"/>
      <c r="D3" s="89"/>
    </row>
    <row r="4" spans="1:18" x14ac:dyDescent="0.25">
      <c r="A4" s="11" t="s">
        <v>23</v>
      </c>
      <c r="B4" s="89" t="s">
        <v>78</v>
      </c>
      <c r="C4" s="89"/>
      <c r="D4" s="89"/>
    </row>
    <row r="5" spans="1:18" x14ac:dyDescent="0.25">
      <c r="A5" s="11" t="s">
        <v>25</v>
      </c>
      <c r="B5" s="89"/>
      <c r="C5" s="89"/>
      <c r="D5" s="89"/>
    </row>
    <row r="6" spans="1:18" x14ac:dyDescent="0.25">
      <c r="A6" s="11" t="s">
        <v>26</v>
      </c>
      <c r="B6" s="89"/>
      <c r="C6" s="89"/>
      <c r="D6" s="89"/>
    </row>
    <row r="7" spans="1:18" x14ac:dyDescent="0.25">
      <c r="A7" s="11" t="s">
        <v>24</v>
      </c>
      <c r="B7" s="90"/>
      <c r="C7" s="90"/>
      <c r="D7" s="90"/>
    </row>
    <row r="8" spans="1:18" x14ac:dyDescent="0.25">
      <c r="A8" s="11" t="s">
        <v>27</v>
      </c>
      <c r="D8" s="96" t="s">
        <v>92</v>
      </c>
    </row>
    <row r="9" spans="1:18" ht="15.75" x14ac:dyDescent="0.25">
      <c r="C9" s="1"/>
      <c r="D9" s="97"/>
      <c r="E9" s="3"/>
      <c r="F9" s="4" t="s">
        <v>0</v>
      </c>
      <c r="G9" s="5" t="s">
        <v>0</v>
      </c>
      <c r="H9" s="95" t="s">
        <v>1</v>
      </c>
      <c r="I9" s="95"/>
      <c r="J9" s="95"/>
      <c r="K9" s="95"/>
      <c r="L9" s="91" t="s">
        <v>19</v>
      </c>
      <c r="M9" s="91"/>
      <c r="N9" s="91"/>
      <c r="O9" s="92" t="s">
        <v>94</v>
      </c>
      <c r="P9" s="93"/>
      <c r="Q9" s="93"/>
      <c r="R9" s="94"/>
    </row>
    <row r="10" spans="1:18" s="16" customFormat="1" ht="27.75" customHeight="1" x14ac:dyDescent="0.25">
      <c r="A10" s="21" t="s">
        <v>12</v>
      </c>
      <c r="B10" s="21" t="s">
        <v>11</v>
      </c>
      <c r="C10" s="20" t="s">
        <v>10</v>
      </c>
      <c r="D10" s="17" t="s">
        <v>2</v>
      </c>
      <c r="E10" s="17" t="s">
        <v>3</v>
      </c>
      <c r="F10" s="19" t="s">
        <v>13</v>
      </c>
      <c r="G10" s="14" t="s">
        <v>18</v>
      </c>
      <c r="H10" s="18">
        <v>1</v>
      </c>
      <c r="I10" s="18">
        <v>2</v>
      </c>
      <c r="J10" s="18">
        <v>3</v>
      </c>
      <c r="K10" s="20" t="s">
        <v>88</v>
      </c>
      <c r="L10" s="15" t="s">
        <v>4</v>
      </c>
      <c r="M10" s="17" t="s">
        <v>15</v>
      </c>
      <c r="N10" s="17" t="s">
        <v>5</v>
      </c>
      <c r="O10" s="66" t="s">
        <v>30</v>
      </c>
      <c r="P10" s="66" t="s">
        <v>29</v>
      </c>
      <c r="Q10" s="66" t="s">
        <v>82</v>
      </c>
      <c r="R10" s="66" t="s">
        <v>85</v>
      </c>
    </row>
    <row r="11" spans="1:18" x14ac:dyDescent="0.25">
      <c r="A11" s="6"/>
      <c r="B11" s="48">
        <v>706</v>
      </c>
      <c r="C11" s="61" t="s">
        <v>31</v>
      </c>
      <c r="D11" s="13" t="s">
        <v>32</v>
      </c>
      <c r="E11" s="26">
        <v>12</v>
      </c>
      <c r="F11" s="36">
        <v>627</v>
      </c>
      <c r="G11" s="36">
        <f t="shared" ref="G11:G50" si="0">F11/E11</f>
        <v>52.25</v>
      </c>
      <c r="H11" s="36">
        <v>20</v>
      </c>
      <c r="I11" s="69">
        <v>5</v>
      </c>
      <c r="J11" s="69">
        <v>3</v>
      </c>
      <c r="K11" s="69">
        <v>0</v>
      </c>
      <c r="L11" s="36">
        <f t="shared" ref="L11:L50" si="1">G11*(((100-H11)/100)*((100-I11)/100)*((100-J11)/100)*((100-K11)/100))</f>
        <v>38.518699999999995</v>
      </c>
      <c r="M11" s="36">
        <v>0</v>
      </c>
      <c r="N11" s="36">
        <v>16</v>
      </c>
      <c r="O11" s="68">
        <v>1</v>
      </c>
      <c r="P11" s="68">
        <v>0</v>
      </c>
      <c r="Q11" s="68">
        <v>0</v>
      </c>
      <c r="R11" s="68">
        <v>1</v>
      </c>
    </row>
    <row r="12" spans="1:18" x14ac:dyDescent="0.25">
      <c r="A12" s="6"/>
      <c r="B12" s="48">
        <v>708</v>
      </c>
      <c r="C12" s="61" t="s">
        <v>35</v>
      </c>
      <c r="D12" s="13" t="s">
        <v>36</v>
      </c>
      <c r="E12" s="26">
        <v>12</v>
      </c>
      <c r="F12" s="36">
        <v>627</v>
      </c>
      <c r="G12" s="36">
        <f t="shared" si="0"/>
        <v>52.25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38.518699999999995</v>
      </c>
      <c r="M12" s="36">
        <v>0</v>
      </c>
      <c r="N12" s="36">
        <v>16</v>
      </c>
      <c r="O12" s="68">
        <v>0</v>
      </c>
      <c r="P12" s="68">
        <v>0</v>
      </c>
      <c r="Q12" s="68">
        <v>0</v>
      </c>
      <c r="R12" s="68">
        <v>0</v>
      </c>
    </row>
    <row r="13" spans="1:18" x14ac:dyDescent="0.25">
      <c r="A13" s="6"/>
      <c r="B13" s="48">
        <v>722</v>
      </c>
      <c r="C13" s="61" t="s">
        <v>33</v>
      </c>
      <c r="D13" s="13" t="s">
        <v>34</v>
      </c>
      <c r="E13" s="26">
        <v>12</v>
      </c>
      <c r="F13" s="36">
        <v>627</v>
      </c>
      <c r="G13" s="36">
        <f t="shared" si="0"/>
        <v>52.25</v>
      </c>
      <c r="H13" s="36">
        <v>20</v>
      </c>
      <c r="I13" s="69">
        <v>5</v>
      </c>
      <c r="J13" s="69">
        <v>3</v>
      </c>
      <c r="K13" s="69">
        <v>0</v>
      </c>
      <c r="L13" s="36">
        <f t="shared" si="1"/>
        <v>38.518699999999995</v>
      </c>
      <c r="M13" s="36">
        <v>0</v>
      </c>
      <c r="N13" s="36">
        <v>16</v>
      </c>
      <c r="O13" s="68">
        <v>1</v>
      </c>
      <c r="P13" s="68">
        <v>0</v>
      </c>
      <c r="Q13" s="68">
        <v>0</v>
      </c>
      <c r="R13" s="68">
        <v>0</v>
      </c>
    </row>
    <row r="14" spans="1:18" x14ac:dyDescent="0.25">
      <c r="A14" s="6"/>
      <c r="B14" s="60">
        <v>10</v>
      </c>
      <c r="C14" s="62">
        <v>7501021110103</v>
      </c>
      <c r="D14" s="13" t="s">
        <v>68</v>
      </c>
      <c r="E14" s="26">
        <v>24</v>
      </c>
      <c r="F14" s="36">
        <v>1433.28</v>
      </c>
      <c r="G14" s="36">
        <f t="shared" si="0"/>
        <v>59.72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35.220467199999995</v>
      </c>
      <c r="M14" s="36">
        <v>0</v>
      </c>
      <c r="N14" s="36">
        <v>16</v>
      </c>
      <c r="O14" s="68">
        <v>0</v>
      </c>
      <c r="P14" s="68">
        <v>0</v>
      </c>
      <c r="Q14" s="68">
        <v>0</v>
      </c>
      <c r="R14" s="68">
        <v>0</v>
      </c>
    </row>
    <row r="15" spans="1:18" x14ac:dyDescent="0.25">
      <c r="A15" s="6"/>
      <c r="B15" s="60">
        <v>13</v>
      </c>
      <c r="C15" s="62">
        <v>7501021110134</v>
      </c>
      <c r="D15" s="13" t="s">
        <v>56</v>
      </c>
      <c r="E15" s="26">
        <v>24</v>
      </c>
      <c r="F15" s="36">
        <v>1494.24</v>
      </c>
      <c r="G15" s="36">
        <f t="shared" si="0"/>
        <v>62.26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36.718457599999994</v>
      </c>
      <c r="M15" s="36">
        <v>0</v>
      </c>
      <c r="N15" s="36">
        <v>16</v>
      </c>
      <c r="O15" s="68">
        <v>0</v>
      </c>
      <c r="P15" s="68">
        <v>0</v>
      </c>
      <c r="Q15" s="68">
        <v>0</v>
      </c>
      <c r="R15" s="68">
        <v>0</v>
      </c>
    </row>
    <row r="16" spans="1:18" x14ac:dyDescent="0.25">
      <c r="A16" s="6"/>
      <c r="B16" s="60">
        <v>15</v>
      </c>
      <c r="C16" s="62">
        <v>7501021110158</v>
      </c>
      <c r="D16" s="13" t="s">
        <v>58</v>
      </c>
      <c r="E16" s="26">
        <v>24</v>
      </c>
      <c r="F16" s="36">
        <v>1524.24</v>
      </c>
      <c r="G16" s="36">
        <f t="shared" si="0"/>
        <v>63.51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37.455657599999995</v>
      </c>
      <c r="M16" s="36">
        <v>0</v>
      </c>
      <c r="N16" s="36">
        <v>16</v>
      </c>
      <c r="O16" s="68">
        <v>0</v>
      </c>
      <c r="P16" s="68">
        <v>1</v>
      </c>
      <c r="Q16" s="68">
        <v>0</v>
      </c>
      <c r="R16" s="68">
        <v>0</v>
      </c>
    </row>
    <row r="17" spans="1:18" x14ac:dyDescent="0.25">
      <c r="A17" s="6"/>
      <c r="B17" s="60">
        <v>21</v>
      </c>
      <c r="C17" s="62">
        <v>7501021110219</v>
      </c>
      <c r="D17" s="13" t="s">
        <v>67</v>
      </c>
      <c r="E17" s="26">
        <v>24</v>
      </c>
      <c r="F17" s="36">
        <v>1433.28</v>
      </c>
      <c r="G17" s="36">
        <f t="shared" si="0"/>
        <v>59.72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35.220467199999995</v>
      </c>
      <c r="M17" s="36">
        <v>0</v>
      </c>
      <c r="N17" s="36">
        <v>16</v>
      </c>
      <c r="O17" s="68">
        <v>0</v>
      </c>
      <c r="P17" s="68">
        <v>0</v>
      </c>
      <c r="Q17" s="68">
        <v>0</v>
      </c>
      <c r="R17" s="68">
        <v>0</v>
      </c>
    </row>
    <row r="18" spans="1:18" x14ac:dyDescent="0.25">
      <c r="A18" s="6"/>
      <c r="B18" s="60">
        <v>25</v>
      </c>
      <c r="C18" s="62">
        <v>7501021110257</v>
      </c>
      <c r="D18" s="13" t="s">
        <v>59</v>
      </c>
      <c r="E18" s="26">
        <v>24</v>
      </c>
      <c r="F18" s="36">
        <v>1261.68</v>
      </c>
      <c r="G18" s="36">
        <f t="shared" si="0"/>
        <v>52.57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31.003683199999998</v>
      </c>
      <c r="M18" s="36">
        <v>0</v>
      </c>
      <c r="N18" s="36">
        <v>16</v>
      </c>
      <c r="O18" s="68">
        <v>0</v>
      </c>
      <c r="P18" s="68">
        <v>0</v>
      </c>
      <c r="Q18" s="68">
        <v>0</v>
      </c>
      <c r="R18" s="68">
        <v>2</v>
      </c>
    </row>
    <row r="19" spans="1:18" x14ac:dyDescent="0.25">
      <c r="A19" s="6"/>
      <c r="B19" s="60">
        <v>32</v>
      </c>
      <c r="C19" s="62">
        <v>7501021110325</v>
      </c>
      <c r="D19" s="13" t="s">
        <v>64</v>
      </c>
      <c r="E19" s="26">
        <v>24</v>
      </c>
      <c r="F19" s="36">
        <v>1692.96</v>
      </c>
      <c r="G19" s="36">
        <f t="shared" si="0"/>
        <v>70.540000000000006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41.601670400000003</v>
      </c>
      <c r="M19" s="36">
        <v>0</v>
      </c>
      <c r="N19" s="36">
        <v>16</v>
      </c>
      <c r="O19" s="68">
        <v>0</v>
      </c>
      <c r="P19" s="68">
        <v>0</v>
      </c>
      <c r="Q19" s="68">
        <v>0</v>
      </c>
      <c r="R19" s="68">
        <v>0</v>
      </c>
    </row>
    <row r="20" spans="1:18" x14ac:dyDescent="0.25">
      <c r="A20" s="6"/>
      <c r="B20" s="60">
        <v>35</v>
      </c>
      <c r="C20" s="62">
        <v>7501021110356</v>
      </c>
      <c r="D20" s="13" t="s">
        <v>62</v>
      </c>
      <c r="E20" s="26">
        <v>24</v>
      </c>
      <c r="F20" s="36">
        <v>1433.28</v>
      </c>
      <c r="G20" s="36">
        <f t="shared" si="0"/>
        <v>59.72</v>
      </c>
      <c r="H20" s="36">
        <v>20</v>
      </c>
      <c r="I20" s="69">
        <v>5</v>
      </c>
      <c r="J20" s="69">
        <v>3</v>
      </c>
      <c r="K20" s="69">
        <v>20</v>
      </c>
      <c r="L20" s="36">
        <f t="shared" si="1"/>
        <v>35.220467199999995</v>
      </c>
      <c r="M20" s="36">
        <v>0</v>
      </c>
      <c r="N20" s="36">
        <v>16</v>
      </c>
      <c r="O20" s="68">
        <v>0</v>
      </c>
      <c r="P20" s="68">
        <v>0</v>
      </c>
      <c r="Q20" s="68">
        <v>0</v>
      </c>
      <c r="R20" s="68">
        <v>0</v>
      </c>
    </row>
    <row r="21" spans="1:18" x14ac:dyDescent="0.25">
      <c r="A21" s="6"/>
      <c r="B21" s="60">
        <v>38</v>
      </c>
      <c r="C21" s="62">
        <v>7501021110387</v>
      </c>
      <c r="D21" s="13" t="s">
        <v>53</v>
      </c>
      <c r="E21" s="26">
        <v>24</v>
      </c>
      <c r="F21" s="36">
        <v>1500</v>
      </c>
      <c r="G21" s="36">
        <f t="shared" si="0"/>
        <v>62.5</v>
      </c>
      <c r="H21" s="36">
        <v>20</v>
      </c>
      <c r="I21" s="69">
        <v>5</v>
      </c>
      <c r="J21" s="69">
        <v>3</v>
      </c>
      <c r="K21" s="69">
        <v>0</v>
      </c>
      <c r="L21" s="36">
        <f t="shared" si="1"/>
        <v>46.074999999999996</v>
      </c>
      <c r="M21" s="36">
        <v>0</v>
      </c>
      <c r="N21" s="36">
        <v>16</v>
      </c>
      <c r="O21" s="68">
        <v>0</v>
      </c>
      <c r="P21" s="68">
        <v>0</v>
      </c>
      <c r="Q21" s="68">
        <v>0</v>
      </c>
      <c r="R21" s="68">
        <v>0</v>
      </c>
    </row>
    <row r="22" spans="1:18" x14ac:dyDescent="0.25">
      <c r="A22" s="6"/>
      <c r="B22" s="60">
        <v>41</v>
      </c>
      <c r="C22" s="62">
        <v>7501021110417</v>
      </c>
      <c r="D22" s="13" t="s">
        <v>55</v>
      </c>
      <c r="E22" s="26">
        <v>24</v>
      </c>
      <c r="F22" s="36">
        <v>1261.68</v>
      </c>
      <c r="G22" s="36">
        <f t="shared" si="0"/>
        <v>52.57</v>
      </c>
      <c r="H22" s="36">
        <v>20</v>
      </c>
      <c r="I22" s="69">
        <v>5</v>
      </c>
      <c r="J22" s="69">
        <v>3</v>
      </c>
      <c r="K22" s="69">
        <v>20</v>
      </c>
      <c r="L22" s="36">
        <f t="shared" si="1"/>
        <v>31.003683199999998</v>
      </c>
      <c r="M22" s="36">
        <v>0</v>
      </c>
      <c r="N22" s="36">
        <v>16</v>
      </c>
      <c r="O22" s="68">
        <v>0</v>
      </c>
      <c r="P22" s="68">
        <v>0</v>
      </c>
      <c r="Q22" s="68">
        <v>0</v>
      </c>
      <c r="R22" s="68">
        <v>2</v>
      </c>
    </row>
    <row r="23" spans="1:18" x14ac:dyDescent="0.25">
      <c r="A23" s="6"/>
      <c r="B23" s="60">
        <v>318</v>
      </c>
      <c r="C23" s="62">
        <v>7501021113180</v>
      </c>
      <c r="D23" s="13" t="s">
        <v>54</v>
      </c>
      <c r="E23" s="26">
        <v>24</v>
      </c>
      <c r="F23" s="36">
        <v>622.79999999999995</v>
      </c>
      <c r="G23" s="36">
        <f t="shared" si="0"/>
        <v>25.95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19.13034</v>
      </c>
      <c r="M23" s="36">
        <v>0</v>
      </c>
      <c r="N23" s="36">
        <v>16</v>
      </c>
      <c r="O23" s="68">
        <v>0</v>
      </c>
      <c r="P23" s="68">
        <v>0</v>
      </c>
      <c r="Q23" s="68">
        <v>0</v>
      </c>
      <c r="R23" s="68">
        <v>0</v>
      </c>
    </row>
    <row r="24" spans="1:18" x14ac:dyDescent="0.25">
      <c r="A24" s="6"/>
      <c r="B24" s="60">
        <v>505</v>
      </c>
      <c r="C24" s="63">
        <v>7501021115054</v>
      </c>
      <c r="D24" s="13" t="s">
        <v>71</v>
      </c>
      <c r="E24" s="26">
        <v>24</v>
      </c>
      <c r="F24" s="36">
        <v>891.12</v>
      </c>
      <c r="G24" s="36">
        <f t="shared" si="0"/>
        <v>37.130000000000003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27.372236000000001</v>
      </c>
      <c r="M24" s="36">
        <v>6</v>
      </c>
      <c r="N24" s="36">
        <v>16</v>
      </c>
      <c r="O24" s="68">
        <v>3</v>
      </c>
      <c r="P24" s="68">
        <v>0</v>
      </c>
      <c r="Q24" s="68">
        <v>3</v>
      </c>
      <c r="R24" s="68">
        <v>0</v>
      </c>
    </row>
    <row r="25" spans="1:18" x14ac:dyDescent="0.25">
      <c r="A25" s="6"/>
      <c r="B25" s="60">
        <v>656</v>
      </c>
      <c r="C25" s="62">
        <v>7501021116563</v>
      </c>
      <c r="D25" s="13" t="s">
        <v>63</v>
      </c>
      <c r="E25" s="26">
        <v>24</v>
      </c>
      <c r="F25" s="36">
        <v>1799.28</v>
      </c>
      <c r="G25" s="36">
        <f t="shared" si="0"/>
        <v>74.97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55.267883999999995</v>
      </c>
      <c r="M25" s="36">
        <v>0</v>
      </c>
      <c r="N25" s="36">
        <v>16</v>
      </c>
      <c r="O25" s="68">
        <v>0</v>
      </c>
      <c r="P25" s="68">
        <v>0</v>
      </c>
      <c r="Q25" s="68">
        <v>0</v>
      </c>
      <c r="R25" s="68">
        <v>0</v>
      </c>
    </row>
    <row r="26" spans="1:18" x14ac:dyDescent="0.25">
      <c r="A26" s="6"/>
      <c r="B26" s="60">
        <v>82</v>
      </c>
      <c r="C26" s="63">
        <v>7501021120829</v>
      </c>
      <c r="D26" s="13" t="s">
        <v>65</v>
      </c>
      <c r="E26" s="26">
        <v>12</v>
      </c>
      <c r="F26" s="36">
        <v>599.88</v>
      </c>
      <c r="G26" s="36">
        <f t="shared" si="0"/>
        <v>49.99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36.852628000000003</v>
      </c>
      <c r="M26" s="36">
        <v>6</v>
      </c>
      <c r="N26" s="36">
        <v>16</v>
      </c>
      <c r="O26" s="68">
        <v>0</v>
      </c>
      <c r="P26" s="68">
        <v>0</v>
      </c>
      <c r="Q26" s="68">
        <v>0</v>
      </c>
      <c r="R26" s="68">
        <v>0</v>
      </c>
    </row>
    <row r="27" spans="1:18" x14ac:dyDescent="0.25">
      <c r="A27" s="6"/>
      <c r="B27" s="60">
        <v>91</v>
      </c>
      <c r="C27" s="63">
        <v>7501021120911</v>
      </c>
      <c r="D27" s="40" t="s">
        <v>61</v>
      </c>
      <c r="E27" s="26">
        <v>48</v>
      </c>
      <c r="F27" s="36">
        <v>712.32</v>
      </c>
      <c r="G27" s="36">
        <f t="shared" si="0"/>
        <v>14.840000000000002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10.940048000000001</v>
      </c>
      <c r="M27" s="36">
        <v>6</v>
      </c>
      <c r="N27" s="36">
        <v>16</v>
      </c>
      <c r="O27" s="68">
        <v>0</v>
      </c>
      <c r="P27" s="68">
        <v>0</v>
      </c>
      <c r="Q27" s="68">
        <v>0</v>
      </c>
      <c r="R27" s="68">
        <v>0</v>
      </c>
    </row>
    <row r="28" spans="1:18" x14ac:dyDescent="0.25">
      <c r="A28" s="6"/>
      <c r="B28" s="60">
        <v>116</v>
      </c>
      <c r="C28" s="63">
        <v>7501021121161</v>
      </c>
      <c r="D28" s="13" t="s">
        <v>60</v>
      </c>
      <c r="E28" s="26">
        <v>12</v>
      </c>
      <c r="F28" s="36">
        <v>506.64</v>
      </c>
      <c r="G28" s="36">
        <f t="shared" si="0"/>
        <v>42.22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31.124583999999999</v>
      </c>
      <c r="M28" s="36">
        <v>6</v>
      </c>
      <c r="N28" s="36">
        <v>16</v>
      </c>
      <c r="O28" s="68">
        <v>0</v>
      </c>
      <c r="P28" s="68">
        <v>0</v>
      </c>
      <c r="Q28" s="68">
        <v>0</v>
      </c>
      <c r="R28" s="68">
        <v>0</v>
      </c>
    </row>
    <row r="29" spans="1:18" x14ac:dyDescent="0.25">
      <c r="A29" s="6"/>
      <c r="B29" s="60">
        <v>120</v>
      </c>
      <c r="C29" s="63">
        <v>7501021121208</v>
      </c>
      <c r="D29" s="13" t="s">
        <v>70</v>
      </c>
      <c r="E29" s="26">
        <v>12</v>
      </c>
      <c r="F29" s="36">
        <v>867.24</v>
      </c>
      <c r="G29" s="36">
        <f t="shared" si="0"/>
        <v>72.27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53.277443999999996</v>
      </c>
      <c r="M29" s="36">
        <v>6</v>
      </c>
      <c r="N29" s="36">
        <v>16</v>
      </c>
      <c r="O29" s="68">
        <v>1</v>
      </c>
      <c r="P29" s="68">
        <v>0</v>
      </c>
      <c r="Q29" s="68">
        <v>1</v>
      </c>
      <c r="R29" s="68">
        <v>0</v>
      </c>
    </row>
    <row r="30" spans="1:18" x14ac:dyDescent="0.25">
      <c r="A30" s="6"/>
      <c r="B30" s="60">
        <v>447</v>
      </c>
      <c r="C30" s="63">
        <v>7501021124476</v>
      </c>
      <c r="D30" s="13" t="s">
        <v>57</v>
      </c>
      <c r="E30" s="26">
        <v>12</v>
      </c>
      <c r="F30" s="36">
        <v>599.88</v>
      </c>
      <c r="G30" s="36">
        <f t="shared" si="0"/>
        <v>49.99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36.852628000000003</v>
      </c>
      <c r="M30" s="36">
        <v>6</v>
      </c>
      <c r="N30" s="36">
        <v>16</v>
      </c>
      <c r="O30" s="68">
        <v>0</v>
      </c>
      <c r="P30" s="68">
        <v>0</v>
      </c>
      <c r="Q30" s="68">
        <v>0</v>
      </c>
      <c r="R30" s="68">
        <v>0</v>
      </c>
    </row>
    <row r="31" spans="1:18" x14ac:dyDescent="0.25">
      <c r="A31" s="6"/>
      <c r="B31" s="60">
        <v>450</v>
      </c>
      <c r="C31" s="63">
        <v>7501021124506</v>
      </c>
      <c r="D31" s="13" t="s">
        <v>66</v>
      </c>
      <c r="E31" s="26">
        <v>24</v>
      </c>
      <c r="F31" s="36">
        <v>790.08</v>
      </c>
      <c r="G31" s="36">
        <f t="shared" si="0"/>
        <v>32.92</v>
      </c>
      <c r="H31" s="36">
        <v>20</v>
      </c>
      <c r="I31" s="69">
        <v>5</v>
      </c>
      <c r="J31" s="69">
        <v>3</v>
      </c>
      <c r="K31" s="69">
        <v>0</v>
      </c>
      <c r="L31" s="36">
        <f t="shared" si="1"/>
        <v>24.268623999999999</v>
      </c>
      <c r="M31" s="36">
        <v>6</v>
      </c>
      <c r="N31" s="36">
        <v>16</v>
      </c>
      <c r="O31" s="68">
        <v>1</v>
      </c>
      <c r="P31" s="68">
        <v>1</v>
      </c>
      <c r="Q31" s="68">
        <v>1</v>
      </c>
      <c r="R31" s="68">
        <v>0</v>
      </c>
    </row>
    <row r="32" spans="1:18" x14ac:dyDescent="0.25">
      <c r="A32" s="6"/>
      <c r="B32" s="48">
        <v>507</v>
      </c>
      <c r="C32" s="64">
        <v>7501021125077</v>
      </c>
      <c r="D32" s="13" t="s">
        <v>91</v>
      </c>
      <c r="E32" s="26">
        <v>12</v>
      </c>
      <c r="F32" s="36">
        <v>793.92</v>
      </c>
      <c r="G32" s="36">
        <f t="shared" si="0"/>
        <v>66.16</v>
      </c>
      <c r="H32" s="36">
        <v>20</v>
      </c>
      <c r="I32" s="36">
        <v>5</v>
      </c>
      <c r="J32" s="36">
        <v>3</v>
      </c>
      <c r="K32" s="69">
        <v>10</v>
      </c>
      <c r="L32" s="36">
        <f t="shared" si="1"/>
        <v>43.895836799999998</v>
      </c>
      <c r="M32" s="36">
        <v>0</v>
      </c>
      <c r="N32" s="36">
        <v>16</v>
      </c>
      <c r="O32" s="68">
        <v>4</v>
      </c>
      <c r="P32" s="68">
        <v>0</v>
      </c>
      <c r="Q32" s="68">
        <v>0</v>
      </c>
      <c r="R32" s="68">
        <v>2</v>
      </c>
    </row>
    <row r="33" spans="1:18" x14ac:dyDescent="0.25">
      <c r="A33" s="6"/>
      <c r="B33" s="48">
        <v>508</v>
      </c>
      <c r="C33" s="64">
        <v>7501021125084</v>
      </c>
      <c r="D33" s="13" t="s">
        <v>90</v>
      </c>
      <c r="E33" s="26">
        <v>24</v>
      </c>
      <c r="F33" s="36">
        <v>851.28</v>
      </c>
      <c r="G33" s="36">
        <f t="shared" si="0"/>
        <v>35.47</v>
      </c>
      <c r="H33" s="36">
        <v>20</v>
      </c>
      <c r="I33" s="36">
        <v>5</v>
      </c>
      <c r="J33" s="36">
        <v>3</v>
      </c>
      <c r="K33" s="69">
        <v>10</v>
      </c>
      <c r="L33" s="36">
        <f t="shared" si="1"/>
        <v>23.533635599999997</v>
      </c>
      <c r="M33" s="36">
        <v>0</v>
      </c>
      <c r="N33" s="36">
        <v>16</v>
      </c>
      <c r="O33" s="68">
        <v>2</v>
      </c>
      <c r="P33" s="68">
        <v>2</v>
      </c>
      <c r="Q33" s="68">
        <v>0</v>
      </c>
      <c r="R33" s="68">
        <v>1</v>
      </c>
    </row>
    <row r="34" spans="1:18" x14ac:dyDescent="0.25">
      <c r="A34" s="6"/>
      <c r="B34" s="60">
        <v>625</v>
      </c>
      <c r="C34" s="62">
        <v>7501021126258</v>
      </c>
      <c r="D34" s="13" t="s">
        <v>76</v>
      </c>
      <c r="E34" s="26">
        <v>48</v>
      </c>
      <c r="F34" s="36">
        <v>620.16</v>
      </c>
      <c r="G34" s="36">
        <f t="shared" si="0"/>
        <v>12.92</v>
      </c>
      <c r="H34" s="36">
        <v>20</v>
      </c>
      <c r="I34" s="69">
        <v>5</v>
      </c>
      <c r="J34" s="69">
        <v>3</v>
      </c>
      <c r="K34" s="69">
        <v>0</v>
      </c>
      <c r="L34" s="36">
        <f t="shared" si="1"/>
        <v>9.5246239999999993</v>
      </c>
      <c r="M34" s="36">
        <v>0</v>
      </c>
      <c r="N34" s="36">
        <v>16</v>
      </c>
      <c r="O34" s="68">
        <v>0</v>
      </c>
      <c r="P34" s="68">
        <v>2</v>
      </c>
      <c r="Q34" s="68">
        <v>2</v>
      </c>
      <c r="R34" s="68">
        <v>0</v>
      </c>
    </row>
    <row r="35" spans="1:18" x14ac:dyDescent="0.25">
      <c r="A35" s="6"/>
      <c r="B35" s="60" t="s">
        <v>86</v>
      </c>
      <c r="C35" s="62">
        <v>7501021130521</v>
      </c>
      <c r="D35" s="13" t="s">
        <v>87</v>
      </c>
      <c r="E35" s="26">
        <v>24</v>
      </c>
      <c r="F35" s="36">
        <v>748.08</v>
      </c>
      <c r="G35" s="36">
        <f t="shared" si="0"/>
        <v>31.17</v>
      </c>
      <c r="H35" s="36">
        <v>20</v>
      </c>
      <c r="I35" s="36">
        <v>5</v>
      </c>
      <c r="J35" s="36">
        <v>3</v>
      </c>
      <c r="K35" s="69">
        <v>0</v>
      </c>
      <c r="L35" s="36">
        <f t="shared" si="1"/>
        <v>22.978524</v>
      </c>
      <c r="M35" s="36">
        <v>0</v>
      </c>
      <c r="N35" s="36">
        <v>16</v>
      </c>
      <c r="O35" s="68">
        <v>1</v>
      </c>
      <c r="P35" s="68">
        <v>0</v>
      </c>
      <c r="Q35" s="68">
        <v>0</v>
      </c>
      <c r="R35" s="68">
        <v>1</v>
      </c>
    </row>
    <row r="36" spans="1:18" x14ac:dyDescent="0.25">
      <c r="A36" s="6"/>
      <c r="B36" s="60">
        <v>63</v>
      </c>
      <c r="C36" s="62">
        <v>7501021140636</v>
      </c>
      <c r="D36" s="13" t="s">
        <v>48</v>
      </c>
      <c r="E36" s="38">
        <v>24</v>
      </c>
      <c r="F36" s="36">
        <v>472.32</v>
      </c>
      <c r="G36" s="36">
        <f t="shared" si="0"/>
        <v>19.68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14.508095999999998</v>
      </c>
      <c r="M36" s="36">
        <v>0</v>
      </c>
      <c r="N36" s="36">
        <v>16</v>
      </c>
      <c r="O36" s="68">
        <v>3</v>
      </c>
      <c r="P36" s="68">
        <v>2</v>
      </c>
      <c r="Q36" s="68">
        <v>3</v>
      </c>
      <c r="R36" s="68">
        <v>3</v>
      </c>
    </row>
    <row r="37" spans="1:18" x14ac:dyDescent="0.25">
      <c r="A37" s="6"/>
      <c r="B37" s="60">
        <v>609</v>
      </c>
      <c r="C37" s="62">
        <v>7501021146096</v>
      </c>
      <c r="D37" s="13" t="s">
        <v>46</v>
      </c>
      <c r="E37" s="26">
        <v>96</v>
      </c>
      <c r="F37" s="36">
        <v>964.8</v>
      </c>
      <c r="G37" s="36">
        <f t="shared" si="0"/>
        <v>10.049999999999999</v>
      </c>
      <c r="H37" s="36">
        <v>20</v>
      </c>
      <c r="I37" s="69">
        <v>5</v>
      </c>
      <c r="J37" s="69">
        <v>3</v>
      </c>
      <c r="K37" s="69">
        <v>0</v>
      </c>
      <c r="L37" s="36">
        <f t="shared" si="1"/>
        <v>7.4088599999999989</v>
      </c>
      <c r="M37" s="36">
        <v>0</v>
      </c>
      <c r="N37" s="36">
        <v>16</v>
      </c>
      <c r="O37" s="68">
        <v>1</v>
      </c>
      <c r="P37" s="68">
        <v>2</v>
      </c>
      <c r="Q37" s="68">
        <v>0</v>
      </c>
      <c r="R37" s="68">
        <v>0</v>
      </c>
    </row>
    <row r="38" spans="1:18" x14ac:dyDescent="0.25">
      <c r="A38" s="6"/>
      <c r="B38" s="60">
        <v>610</v>
      </c>
      <c r="C38" s="62">
        <v>7501021146102</v>
      </c>
      <c r="D38" s="13" t="s">
        <v>47</v>
      </c>
      <c r="E38" s="26">
        <v>96</v>
      </c>
      <c r="F38" s="36">
        <v>964.8</v>
      </c>
      <c r="G38" s="36">
        <f t="shared" si="0"/>
        <v>10.049999999999999</v>
      </c>
      <c r="H38" s="36">
        <v>20</v>
      </c>
      <c r="I38" s="69">
        <v>5</v>
      </c>
      <c r="J38" s="69">
        <v>3</v>
      </c>
      <c r="K38" s="69">
        <v>0</v>
      </c>
      <c r="L38" s="36">
        <f t="shared" si="1"/>
        <v>7.4088599999999989</v>
      </c>
      <c r="M38" s="36">
        <v>0</v>
      </c>
      <c r="N38" s="36">
        <v>16</v>
      </c>
      <c r="O38" s="68">
        <v>0</v>
      </c>
      <c r="P38" s="68">
        <v>1</v>
      </c>
      <c r="Q38" s="68">
        <v>0</v>
      </c>
      <c r="R38" s="68">
        <v>0</v>
      </c>
    </row>
    <row r="39" spans="1:18" x14ac:dyDescent="0.25">
      <c r="A39" s="6"/>
      <c r="B39" s="60">
        <v>201</v>
      </c>
      <c r="C39" s="62">
        <v>7501021162010</v>
      </c>
      <c r="D39" s="13" t="s">
        <v>50</v>
      </c>
      <c r="E39" s="26">
        <v>12</v>
      </c>
      <c r="F39" s="36">
        <v>443.16</v>
      </c>
      <c r="G39" s="36">
        <f t="shared" si="0"/>
        <v>36.93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24.502316399999998</v>
      </c>
      <c r="M39" s="36">
        <v>0</v>
      </c>
      <c r="N39" s="36">
        <v>16</v>
      </c>
      <c r="O39" s="68">
        <v>0</v>
      </c>
      <c r="P39" s="68">
        <v>2</v>
      </c>
      <c r="Q39" s="68">
        <v>0</v>
      </c>
      <c r="R39" s="68">
        <v>2</v>
      </c>
    </row>
    <row r="40" spans="1:18" x14ac:dyDescent="0.25">
      <c r="A40" s="6"/>
      <c r="B40" s="60">
        <v>202</v>
      </c>
      <c r="C40" s="62">
        <v>7501021162027</v>
      </c>
      <c r="D40" s="13" t="s">
        <v>51</v>
      </c>
      <c r="E40" s="26">
        <v>12</v>
      </c>
      <c r="F40" s="36">
        <v>323.39999999999998</v>
      </c>
      <c r="G40" s="36">
        <f t="shared" si="0"/>
        <v>26.95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17.880785999999997</v>
      </c>
      <c r="M40" s="36">
        <v>0</v>
      </c>
      <c r="N40" s="36">
        <v>16</v>
      </c>
      <c r="O40" s="68">
        <v>0</v>
      </c>
      <c r="P40" s="68">
        <v>0</v>
      </c>
      <c r="Q40" s="68">
        <v>0</v>
      </c>
      <c r="R40" s="68">
        <v>1</v>
      </c>
    </row>
    <row r="41" spans="1:18" x14ac:dyDescent="0.25">
      <c r="A41" s="6"/>
      <c r="B41" s="60">
        <v>203</v>
      </c>
      <c r="C41" s="62">
        <v>7501021162034</v>
      </c>
      <c r="D41" s="13" t="s">
        <v>49</v>
      </c>
      <c r="E41" s="26">
        <v>12</v>
      </c>
      <c r="F41" s="36">
        <v>424.08</v>
      </c>
      <c r="G41" s="36">
        <f t="shared" si="0"/>
        <v>35.339999999999996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23.447383199999997</v>
      </c>
      <c r="M41" s="36">
        <v>0</v>
      </c>
      <c r="N41" s="36">
        <v>16</v>
      </c>
      <c r="O41" s="68">
        <v>2</v>
      </c>
      <c r="P41" s="68">
        <v>0</v>
      </c>
      <c r="Q41" s="68">
        <v>0</v>
      </c>
      <c r="R41" s="68">
        <v>1</v>
      </c>
    </row>
    <row r="42" spans="1:18" x14ac:dyDescent="0.25">
      <c r="A42" s="6"/>
      <c r="B42" s="48">
        <v>617</v>
      </c>
      <c r="C42" s="62">
        <v>7501021166179</v>
      </c>
      <c r="D42" s="13" t="s">
        <v>39</v>
      </c>
      <c r="E42" s="26">
        <v>12</v>
      </c>
      <c r="F42" s="36">
        <v>478.32</v>
      </c>
      <c r="G42" s="36">
        <f t="shared" si="0"/>
        <v>39.86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26.446312799999998</v>
      </c>
      <c r="M42" s="36">
        <v>0</v>
      </c>
      <c r="N42" s="36">
        <v>16</v>
      </c>
      <c r="O42" s="68">
        <v>0</v>
      </c>
      <c r="P42" s="68">
        <v>4</v>
      </c>
      <c r="Q42" s="68">
        <v>0</v>
      </c>
      <c r="R42" s="68">
        <v>0</v>
      </c>
    </row>
    <row r="43" spans="1:18" x14ac:dyDescent="0.25">
      <c r="A43" s="6"/>
      <c r="B43" s="60">
        <v>618</v>
      </c>
      <c r="C43" s="62">
        <v>7501021166186</v>
      </c>
      <c r="D43" s="13" t="s">
        <v>52</v>
      </c>
      <c r="E43" s="26">
        <v>12</v>
      </c>
      <c r="F43" s="36">
        <v>478.32</v>
      </c>
      <c r="G43" s="36">
        <f t="shared" si="0"/>
        <v>39.86</v>
      </c>
      <c r="H43" s="36">
        <v>20</v>
      </c>
      <c r="I43" s="69">
        <v>5</v>
      </c>
      <c r="J43" s="69">
        <v>3</v>
      </c>
      <c r="K43" s="69">
        <v>10</v>
      </c>
      <c r="L43" s="36">
        <f t="shared" si="1"/>
        <v>26.446312799999998</v>
      </c>
      <c r="M43" s="36">
        <v>0</v>
      </c>
      <c r="N43" s="36">
        <v>16</v>
      </c>
      <c r="O43" s="68">
        <v>1</v>
      </c>
      <c r="P43" s="68">
        <v>1</v>
      </c>
      <c r="Q43" s="68">
        <v>0</v>
      </c>
      <c r="R43" s="68">
        <v>2</v>
      </c>
    </row>
    <row r="44" spans="1:18" x14ac:dyDescent="0.25">
      <c r="A44" s="6"/>
      <c r="B44" s="48">
        <v>619</v>
      </c>
      <c r="C44" s="62">
        <v>7501021166193</v>
      </c>
      <c r="D44" s="13" t="s">
        <v>38</v>
      </c>
      <c r="E44" s="26">
        <v>12</v>
      </c>
      <c r="F44" s="36">
        <v>478.32</v>
      </c>
      <c r="G44" s="36">
        <f t="shared" si="0"/>
        <v>39.86</v>
      </c>
      <c r="H44" s="36">
        <v>20</v>
      </c>
      <c r="I44" s="69">
        <v>5</v>
      </c>
      <c r="J44" s="69">
        <v>3</v>
      </c>
      <c r="K44" s="69">
        <v>10</v>
      </c>
      <c r="L44" s="36">
        <f t="shared" si="1"/>
        <v>26.446312799999998</v>
      </c>
      <c r="M44" s="36">
        <v>0</v>
      </c>
      <c r="N44" s="36">
        <v>16</v>
      </c>
      <c r="O44" s="68">
        <v>2</v>
      </c>
      <c r="P44" s="68">
        <v>0</v>
      </c>
      <c r="Q44" s="68">
        <v>0</v>
      </c>
      <c r="R44" s="68">
        <v>0</v>
      </c>
    </row>
    <row r="45" spans="1:18" x14ac:dyDescent="0.25">
      <c r="A45" s="6"/>
      <c r="B45" s="48">
        <v>630</v>
      </c>
      <c r="C45" s="64">
        <v>7501021166308</v>
      </c>
      <c r="D45" s="13" t="s">
        <v>37</v>
      </c>
      <c r="E45" s="26">
        <v>24</v>
      </c>
      <c r="F45" s="36">
        <v>388.56</v>
      </c>
      <c r="G45" s="36">
        <f t="shared" si="0"/>
        <v>16.190000000000001</v>
      </c>
      <c r="H45" s="36">
        <v>20</v>
      </c>
      <c r="I45" s="69">
        <v>5</v>
      </c>
      <c r="J45" s="69">
        <v>3</v>
      </c>
      <c r="K45" s="69">
        <v>0</v>
      </c>
      <c r="L45" s="36">
        <f t="shared" si="1"/>
        <v>11.935268000000001</v>
      </c>
      <c r="M45" s="36">
        <v>0</v>
      </c>
      <c r="N45" s="36">
        <v>16</v>
      </c>
      <c r="O45" s="68">
        <v>5</v>
      </c>
      <c r="P45" s="68">
        <v>2</v>
      </c>
      <c r="Q45" s="68">
        <v>2</v>
      </c>
      <c r="R45" s="68">
        <v>5</v>
      </c>
    </row>
    <row r="46" spans="1:18" x14ac:dyDescent="0.25">
      <c r="A46" s="6"/>
      <c r="B46" s="6">
        <v>636</v>
      </c>
      <c r="C46" s="65">
        <v>7501021166360</v>
      </c>
      <c r="D46" s="27" t="s">
        <v>83</v>
      </c>
      <c r="E46" s="49">
        <v>3</v>
      </c>
      <c r="F46" s="36">
        <v>530.42999999999995</v>
      </c>
      <c r="G46" s="36">
        <f t="shared" si="0"/>
        <v>176.80999999999997</v>
      </c>
      <c r="H46" s="36">
        <v>20</v>
      </c>
      <c r="I46" s="36">
        <v>5</v>
      </c>
      <c r="J46" s="36">
        <v>3</v>
      </c>
      <c r="K46" s="69">
        <v>10</v>
      </c>
      <c r="L46" s="36">
        <f t="shared" si="1"/>
        <v>117.30989879999997</v>
      </c>
      <c r="M46" s="36">
        <v>0</v>
      </c>
      <c r="N46" s="36">
        <v>16</v>
      </c>
      <c r="O46" s="68">
        <v>0</v>
      </c>
      <c r="P46" s="68">
        <v>2</v>
      </c>
      <c r="Q46" s="68">
        <v>2</v>
      </c>
      <c r="R46" s="68">
        <v>4</v>
      </c>
    </row>
    <row r="47" spans="1:18" x14ac:dyDescent="0.25">
      <c r="A47" s="6"/>
      <c r="B47" s="60">
        <v>654</v>
      </c>
      <c r="C47" s="64">
        <v>7501021166544</v>
      </c>
      <c r="D47" s="13" t="s">
        <v>43</v>
      </c>
      <c r="E47" s="26">
        <v>12</v>
      </c>
      <c r="F47" s="36">
        <v>406.08</v>
      </c>
      <c r="G47" s="36">
        <f t="shared" si="0"/>
        <v>33.839999999999996</v>
      </c>
      <c r="H47" s="36">
        <v>20</v>
      </c>
      <c r="I47" s="69">
        <v>5</v>
      </c>
      <c r="J47" s="69">
        <v>3</v>
      </c>
      <c r="K47" s="69">
        <v>10</v>
      </c>
      <c r="L47" s="36">
        <f t="shared" si="1"/>
        <v>22.452163199999998</v>
      </c>
      <c r="M47" s="36">
        <v>0</v>
      </c>
      <c r="N47" s="36">
        <v>16</v>
      </c>
      <c r="O47" s="68">
        <v>0</v>
      </c>
      <c r="P47" s="68">
        <v>0</v>
      </c>
      <c r="Q47" s="68">
        <v>0</v>
      </c>
      <c r="R47" s="68">
        <v>0</v>
      </c>
    </row>
    <row r="48" spans="1:18" x14ac:dyDescent="0.25">
      <c r="A48" s="6"/>
      <c r="B48" s="48">
        <v>658</v>
      </c>
      <c r="C48" s="64">
        <v>7501021166582</v>
      </c>
      <c r="D48" s="13" t="s">
        <v>42</v>
      </c>
      <c r="E48" s="26">
        <v>12</v>
      </c>
      <c r="F48" s="36">
        <v>406.08</v>
      </c>
      <c r="G48" s="36">
        <f t="shared" si="0"/>
        <v>33.839999999999996</v>
      </c>
      <c r="H48" s="36">
        <v>20</v>
      </c>
      <c r="I48" s="36">
        <v>5</v>
      </c>
      <c r="J48" s="36">
        <v>3</v>
      </c>
      <c r="K48" s="69">
        <v>10</v>
      </c>
      <c r="L48" s="36">
        <f t="shared" si="1"/>
        <v>22.452163199999998</v>
      </c>
      <c r="M48" s="36">
        <v>0</v>
      </c>
      <c r="N48" s="36">
        <v>16</v>
      </c>
      <c r="O48" s="68">
        <v>0</v>
      </c>
      <c r="P48" s="68">
        <v>0</v>
      </c>
      <c r="Q48" s="68">
        <v>0</v>
      </c>
      <c r="R48" s="68">
        <v>2</v>
      </c>
    </row>
    <row r="49" spans="1:22" x14ac:dyDescent="0.25">
      <c r="A49" s="6"/>
      <c r="B49" s="48">
        <v>659</v>
      </c>
      <c r="C49" s="64">
        <v>7501021166599</v>
      </c>
      <c r="D49" s="13" t="s">
        <v>95</v>
      </c>
      <c r="E49" s="26">
        <v>18</v>
      </c>
      <c r="F49" s="36">
        <v>171</v>
      </c>
      <c r="G49" s="36">
        <f t="shared" si="0"/>
        <v>9.5</v>
      </c>
      <c r="H49" s="36">
        <v>0</v>
      </c>
      <c r="I49" s="36">
        <v>0</v>
      </c>
      <c r="J49" s="36">
        <v>0</v>
      </c>
      <c r="K49" s="69">
        <v>0</v>
      </c>
      <c r="L49" s="36">
        <f t="shared" si="1"/>
        <v>9.5</v>
      </c>
      <c r="M49" s="36">
        <v>0</v>
      </c>
      <c r="N49" s="36">
        <v>16</v>
      </c>
      <c r="O49" s="68">
        <v>5</v>
      </c>
      <c r="P49" s="68">
        <v>3</v>
      </c>
      <c r="Q49" s="68">
        <v>2</v>
      </c>
      <c r="R49" s="67">
        <v>5</v>
      </c>
      <c r="T49" s="11">
        <f>+L49*1.16</f>
        <v>11.02</v>
      </c>
      <c r="U49" s="11">
        <f>+T49/0.8</f>
        <v>13.774999999999999</v>
      </c>
      <c r="V49" s="11">
        <v>13.9</v>
      </c>
    </row>
    <row r="50" spans="1:22" x14ac:dyDescent="0.25">
      <c r="A50" s="6"/>
      <c r="B50" s="48">
        <v>664</v>
      </c>
      <c r="C50" s="64">
        <v>7501021166643</v>
      </c>
      <c r="D50" s="13" t="s">
        <v>96</v>
      </c>
      <c r="E50" s="26">
        <v>12</v>
      </c>
      <c r="F50" s="36">
        <v>165</v>
      </c>
      <c r="G50" s="36">
        <f t="shared" si="0"/>
        <v>13.75</v>
      </c>
      <c r="H50" s="36">
        <v>0</v>
      </c>
      <c r="I50" s="36">
        <v>0</v>
      </c>
      <c r="J50" s="36">
        <v>0</v>
      </c>
      <c r="K50" s="69">
        <v>0</v>
      </c>
      <c r="L50" s="36">
        <f t="shared" si="1"/>
        <v>13.75</v>
      </c>
      <c r="M50" s="36">
        <v>0</v>
      </c>
      <c r="N50" s="36">
        <v>16</v>
      </c>
      <c r="O50" s="68">
        <v>5</v>
      </c>
      <c r="P50" s="68">
        <v>3</v>
      </c>
      <c r="Q50" s="68">
        <v>2</v>
      </c>
      <c r="R50" s="67">
        <v>5</v>
      </c>
      <c r="T50" s="11">
        <f>+L50*1.16</f>
        <v>15.95</v>
      </c>
      <c r="U50" s="11">
        <f>+T50/0.8</f>
        <v>19.937499999999996</v>
      </c>
      <c r="V50" s="11">
        <v>19.899999999999999</v>
      </c>
    </row>
    <row r="51" spans="1:22" x14ac:dyDescent="0.25">
      <c r="A51" s="6"/>
      <c r="B51" s="48"/>
      <c r="C51" s="64"/>
      <c r="D51" s="13"/>
      <c r="E51" s="26"/>
      <c r="F51" s="36"/>
      <c r="G51" s="36"/>
      <c r="H51" s="36"/>
      <c r="I51" s="36"/>
      <c r="J51" s="36"/>
      <c r="K51" s="69"/>
      <c r="L51" s="36"/>
      <c r="M51" s="36"/>
      <c r="N51" s="36"/>
      <c r="O51" s="68"/>
      <c r="P51" s="68"/>
      <c r="Q51" s="68"/>
      <c r="R51" s="67"/>
    </row>
    <row r="52" spans="1:22" x14ac:dyDescent="0.25">
      <c r="A52" s="6"/>
      <c r="B52" s="48"/>
      <c r="C52" s="64"/>
      <c r="D52" s="13"/>
      <c r="E52" s="26"/>
      <c r="F52" s="36"/>
      <c r="G52" s="36"/>
      <c r="H52" s="36"/>
      <c r="I52" s="36"/>
      <c r="J52" s="36"/>
      <c r="K52" s="69"/>
      <c r="L52" s="36"/>
      <c r="M52" s="36"/>
      <c r="N52" s="36"/>
      <c r="O52" s="68"/>
      <c r="P52" s="68"/>
      <c r="Q52" s="68"/>
      <c r="R52" s="67"/>
    </row>
    <row r="53" spans="1:22" x14ac:dyDescent="0.25">
      <c r="A53" s="6"/>
      <c r="B53" s="48"/>
      <c r="C53" s="64"/>
      <c r="D53" s="13"/>
      <c r="E53" s="26"/>
      <c r="F53" s="36"/>
      <c r="G53" s="36"/>
      <c r="H53" s="36"/>
      <c r="I53" s="36"/>
      <c r="J53" s="36"/>
      <c r="K53" s="69"/>
      <c r="L53" s="36"/>
      <c r="M53" s="36"/>
      <c r="N53" s="36"/>
      <c r="O53" s="68"/>
      <c r="P53" s="68"/>
      <c r="Q53" s="68"/>
      <c r="R53" s="67"/>
    </row>
    <row r="56" spans="1:22" s="79" customFormat="1" x14ac:dyDescent="0.25">
      <c r="A56" s="71"/>
      <c r="B56" s="71">
        <v>648</v>
      </c>
      <c r="C56" s="72">
        <v>7501021166483</v>
      </c>
      <c r="D56" s="73" t="s">
        <v>40</v>
      </c>
      <c r="E56" s="74">
        <v>16</v>
      </c>
      <c r="F56" s="75">
        <v>309.92</v>
      </c>
      <c r="G56" s="75">
        <f>F56/E56</f>
        <v>19.37</v>
      </c>
      <c r="H56" s="75">
        <v>20</v>
      </c>
      <c r="I56" s="76">
        <v>5</v>
      </c>
      <c r="J56" s="76">
        <v>3</v>
      </c>
      <c r="K56" s="76">
        <v>10</v>
      </c>
      <c r="L56" s="75">
        <f>G56*(((100-H56)/100)*((100-I56)/100)*((100-J56)/100)*((100-K56)/100))</f>
        <v>12.851607599999999</v>
      </c>
      <c r="M56" s="75">
        <v>0</v>
      </c>
      <c r="N56" s="75">
        <v>16</v>
      </c>
      <c r="O56" s="77">
        <v>0</v>
      </c>
      <c r="P56" s="77">
        <v>0</v>
      </c>
      <c r="Q56" s="77">
        <v>0</v>
      </c>
      <c r="R56" s="78">
        <v>0</v>
      </c>
    </row>
    <row r="57" spans="1:22" s="82" customFormat="1" x14ac:dyDescent="0.25">
      <c r="A57" s="71"/>
      <c r="B57" s="71">
        <v>649</v>
      </c>
      <c r="C57" s="72">
        <v>7501021166490</v>
      </c>
      <c r="D57" s="73" t="s">
        <v>41</v>
      </c>
      <c r="E57" s="74">
        <v>16</v>
      </c>
      <c r="F57" s="75">
        <v>309.92</v>
      </c>
      <c r="G57" s="75">
        <f>F57/E57</f>
        <v>19.37</v>
      </c>
      <c r="H57" s="75">
        <v>20</v>
      </c>
      <c r="I57" s="76">
        <v>5</v>
      </c>
      <c r="J57" s="76">
        <v>3</v>
      </c>
      <c r="K57" s="76">
        <v>10</v>
      </c>
      <c r="L57" s="75">
        <f>G57*(((100-H57)/100)*((100-I57)/100)*((100-J57)/100)*((100-K57)/100))</f>
        <v>12.851607599999999</v>
      </c>
      <c r="M57" s="75">
        <v>0</v>
      </c>
      <c r="N57" s="75">
        <v>16</v>
      </c>
      <c r="O57" s="80">
        <v>0</v>
      </c>
      <c r="P57" s="80">
        <v>0</v>
      </c>
      <c r="Q57" s="80">
        <v>0</v>
      </c>
      <c r="R57" s="81">
        <v>0</v>
      </c>
    </row>
  </sheetData>
  <sortState ref="A11:R48">
    <sortCondition ref="C11:C48"/>
  </sortState>
  <mergeCells count="10">
    <mergeCell ref="D8:D9"/>
    <mergeCell ref="H9:K9"/>
    <mergeCell ref="L9:N9"/>
    <mergeCell ref="O9:R9"/>
    <mergeCell ref="A1:N1"/>
    <mergeCell ref="B3:D3"/>
    <mergeCell ref="B4:D4"/>
    <mergeCell ref="B5:D5"/>
    <mergeCell ref="B6:D6"/>
    <mergeCell ref="B7:D7"/>
  </mergeCells>
  <conditionalFormatting sqref="M11:M46 M56:M57 O11:R46 O56:R57">
    <cfRule type="cellIs" dxfId="60" priority="12" operator="greaterThan">
      <formula>0</formula>
    </cfRule>
  </conditionalFormatting>
  <conditionalFormatting sqref="I11:K44 I56:K56 K45:K46 K57">
    <cfRule type="cellIs" dxfId="59" priority="11" operator="greaterThan">
      <formula>0</formula>
    </cfRule>
  </conditionalFormatting>
  <conditionalFormatting sqref="C11:C46 C56:C57">
    <cfRule type="duplicateValues" dxfId="58" priority="13"/>
  </conditionalFormatting>
  <conditionalFormatting sqref="M47:M49">
    <cfRule type="cellIs" dxfId="57" priority="9" operator="greaterThan">
      <formula>0</formula>
    </cfRule>
  </conditionalFormatting>
  <conditionalFormatting sqref="K47:K49">
    <cfRule type="cellIs" dxfId="56" priority="8" operator="greaterThan">
      <formula>0</formula>
    </cfRule>
  </conditionalFormatting>
  <conditionalFormatting sqref="C47:C49">
    <cfRule type="duplicateValues" dxfId="55" priority="10"/>
  </conditionalFormatting>
  <conditionalFormatting sqref="O47:R49">
    <cfRule type="cellIs" dxfId="54" priority="7" operator="greaterThan">
      <formula>0</formula>
    </cfRule>
  </conditionalFormatting>
  <conditionalFormatting sqref="O47:Q49">
    <cfRule type="cellIs" dxfId="53" priority="6" operator="greaterThan">
      <formula>0</formula>
    </cfRule>
  </conditionalFormatting>
  <conditionalFormatting sqref="M50:M53">
    <cfRule type="cellIs" dxfId="52" priority="4" operator="greaterThan">
      <formula>0</formula>
    </cfRule>
  </conditionalFormatting>
  <conditionalFormatting sqref="K50:K53">
    <cfRule type="cellIs" dxfId="51" priority="3" operator="greaterThan">
      <formula>0</formula>
    </cfRule>
  </conditionalFormatting>
  <conditionalFormatting sqref="C50:C53">
    <cfRule type="duplicateValues" dxfId="50" priority="5"/>
  </conditionalFormatting>
  <conditionalFormatting sqref="O50:R53">
    <cfRule type="cellIs" dxfId="49" priority="2" operator="greaterThan">
      <formula>0</formula>
    </cfRule>
  </conditionalFormatting>
  <conditionalFormatting sqref="O50:Q53">
    <cfRule type="cellIs" dxfId="48" priority="1" operator="greaterThan">
      <formula>0</formula>
    </cfRule>
  </conditionalFormatting>
  <pageMargins left="0" right="0" top="0" bottom="0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6" workbookViewId="0">
      <selection activeCell="O10" sqref="O10:S49"/>
    </sheetView>
  </sheetViews>
  <sheetFormatPr baseColWidth="10" defaultColWidth="11.5703125" defaultRowHeight="15" x14ac:dyDescent="0.25"/>
  <cols>
    <col min="1" max="1" width="6.7109375" style="11" customWidth="1"/>
    <col min="2" max="2" width="8.7109375" style="11" customWidth="1"/>
    <col min="3" max="3" width="12.140625" style="11" bestFit="1" customWidth="1"/>
    <col min="4" max="4" width="35.140625" style="11" customWidth="1"/>
    <col min="5" max="5" width="3.140625" style="11" bestFit="1" customWidth="1"/>
    <col min="6" max="6" width="5.42578125" style="11" customWidth="1"/>
    <col min="7" max="7" width="5.7109375" style="11" bestFit="1" customWidth="1"/>
    <col min="8" max="10" width="6.42578125" style="11" bestFit="1" customWidth="1"/>
    <col min="11" max="12" width="7" style="11" customWidth="1"/>
    <col min="13" max="13" width="6.7109375" style="11" customWidth="1"/>
    <col min="14" max="14" width="6" style="11" customWidth="1"/>
    <col min="15" max="15" width="9.5703125" style="11" customWidth="1"/>
    <col min="16" max="16" width="11.140625" style="11" customWidth="1"/>
    <col min="17" max="17" width="9.140625" style="11" bestFit="1" customWidth="1"/>
    <col min="18" max="18" width="8.7109375" style="11" bestFit="1" customWidth="1"/>
    <col min="19" max="19" width="8" style="11" customWidth="1"/>
    <col min="20" max="16384" width="11.5703125" style="11"/>
  </cols>
  <sheetData>
    <row r="1" spans="1:19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9" x14ac:dyDescent="0.25">
      <c r="A2" s="11" t="s">
        <v>22</v>
      </c>
      <c r="B2" s="89" t="s">
        <v>77</v>
      </c>
      <c r="C2" s="89"/>
      <c r="D2" s="89"/>
    </row>
    <row r="3" spans="1:19" x14ac:dyDescent="0.25">
      <c r="A3" s="11" t="s">
        <v>23</v>
      </c>
      <c r="B3" s="89" t="s">
        <v>78</v>
      </c>
      <c r="C3" s="89"/>
      <c r="D3" s="89"/>
      <c r="H3" s="100" t="s">
        <v>99</v>
      </c>
      <c r="I3" s="100"/>
      <c r="J3" s="100"/>
      <c r="K3" s="100"/>
      <c r="L3" s="100"/>
      <c r="M3" s="100"/>
    </row>
    <row r="4" spans="1:19" x14ac:dyDescent="0.25">
      <c r="A4" s="11" t="s">
        <v>25</v>
      </c>
      <c r="B4" s="89"/>
      <c r="C4" s="89"/>
      <c r="D4" s="89"/>
      <c r="H4" s="100"/>
      <c r="I4" s="100"/>
      <c r="J4" s="100"/>
      <c r="K4" s="100"/>
      <c r="L4" s="100"/>
      <c r="M4" s="100"/>
    </row>
    <row r="5" spans="1:19" x14ac:dyDescent="0.25">
      <c r="A5" s="11" t="s">
        <v>26</v>
      </c>
      <c r="B5" s="89"/>
      <c r="C5" s="89"/>
      <c r="D5" s="89"/>
    </row>
    <row r="6" spans="1:19" x14ac:dyDescent="0.25">
      <c r="A6" s="11" t="s">
        <v>24</v>
      </c>
      <c r="B6" s="90"/>
      <c r="C6" s="90"/>
      <c r="D6" s="90"/>
    </row>
    <row r="7" spans="1:19" x14ac:dyDescent="0.25">
      <c r="A7" s="11" t="s">
        <v>27</v>
      </c>
      <c r="D7" s="96" t="s">
        <v>92</v>
      </c>
    </row>
    <row r="8" spans="1:19" ht="15.75" x14ac:dyDescent="0.25">
      <c r="C8" s="1"/>
      <c r="D8" s="97"/>
      <c r="E8" s="3"/>
      <c r="F8" s="4" t="s">
        <v>0</v>
      </c>
      <c r="G8" s="5" t="s">
        <v>0</v>
      </c>
      <c r="H8" s="95" t="s">
        <v>1</v>
      </c>
      <c r="I8" s="95"/>
      <c r="J8" s="95"/>
      <c r="K8" s="95"/>
      <c r="L8" s="91" t="s">
        <v>19</v>
      </c>
      <c r="M8" s="91"/>
      <c r="N8" s="91"/>
      <c r="O8" s="98" t="s">
        <v>98</v>
      </c>
      <c r="P8" s="99"/>
      <c r="Q8" s="99"/>
      <c r="R8" s="99"/>
      <c r="S8" s="99"/>
    </row>
    <row r="9" spans="1:19" s="16" customFormat="1" ht="30" x14ac:dyDescent="0.25">
      <c r="A9" s="21" t="s">
        <v>12</v>
      </c>
      <c r="B9" s="21" t="s">
        <v>11</v>
      </c>
      <c r="C9" s="20" t="s">
        <v>10</v>
      </c>
      <c r="D9" s="17" t="s">
        <v>2</v>
      </c>
      <c r="E9" s="17" t="s">
        <v>3</v>
      </c>
      <c r="F9" s="19" t="s">
        <v>13</v>
      </c>
      <c r="G9" s="14" t="s">
        <v>18</v>
      </c>
      <c r="H9" s="18">
        <v>1</v>
      </c>
      <c r="I9" s="18">
        <v>2</v>
      </c>
      <c r="J9" s="18">
        <v>3</v>
      </c>
      <c r="K9" s="20" t="s">
        <v>88</v>
      </c>
      <c r="L9" s="15" t="s">
        <v>4</v>
      </c>
      <c r="M9" s="17" t="s">
        <v>15</v>
      </c>
      <c r="N9" s="17" t="s">
        <v>5</v>
      </c>
      <c r="O9" s="66" t="s">
        <v>30</v>
      </c>
      <c r="P9" s="66" t="s">
        <v>29</v>
      </c>
      <c r="Q9" s="66" t="s">
        <v>82</v>
      </c>
      <c r="R9" s="66" t="s">
        <v>85</v>
      </c>
      <c r="S9" s="66" t="s">
        <v>97</v>
      </c>
    </row>
    <row r="10" spans="1:19" x14ac:dyDescent="0.25">
      <c r="A10" s="6"/>
      <c r="B10" s="48">
        <v>706</v>
      </c>
      <c r="C10" s="61" t="s">
        <v>31</v>
      </c>
      <c r="D10" s="13" t="s">
        <v>32</v>
      </c>
      <c r="E10" s="26">
        <v>12</v>
      </c>
      <c r="F10" s="36"/>
      <c r="G10" s="36">
        <f t="shared" ref="G10:G49" si="0">F10/E10</f>
        <v>0</v>
      </c>
      <c r="H10" s="36">
        <v>20</v>
      </c>
      <c r="I10" s="69">
        <v>5</v>
      </c>
      <c r="J10" s="69">
        <v>3</v>
      </c>
      <c r="K10" s="69">
        <v>0</v>
      </c>
      <c r="L10" s="36">
        <f t="shared" ref="L10:L49" si="1">G10*(((100-H10)/100)*((100-I10)/100)*((100-J10)/100)*((100-K10)/100))</f>
        <v>0</v>
      </c>
      <c r="M10" s="36">
        <v>0</v>
      </c>
      <c r="N10" s="36">
        <v>16</v>
      </c>
      <c r="O10" s="84">
        <v>0</v>
      </c>
      <c r="P10" s="84">
        <v>0</v>
      </c>
      <c r="Q10" s="84">
        <v>0</v>
      </c>
      <c r="R10" s="84">
        <v>0</v>
      </c>
      <c r="S10" s="84">
        <v>0</v>
      </c>
    </row>
    <row r="11" spans="1:19" x14ac:dyDescent="0.25">
      <c r="A11" s="6"/>
      <c r="B11" s="48">
        <v>708</v>
      </c>
      <c r="C11" s="61" t="s">
        <v>35</v>
      </c>
      <c r="D11" s="13" t="s">
        <v>36</v>
      </c>
      <c r="E11" s="26">
        <v>12</v>
      </c>
      <c r="F11" s="36"/>
      <c r="G11" s="36">
        <f t="shared" si="0"/>
        <v>0</v>
      </c>
      <c r="H11" s="36">
        <v>20</v>
      </c>
      <c r="I11" s="69">
        <v>5</v>
      </c>
      <c r="J11" s="69">
        <v>3</v>
      </c>
      <c r="K11" s="69">
        <v>0</v>
      </c>
      <c r="L11" s="36">
        <f t="shared" si="1"/>
        <v>0</v>
      </c>
      <c r="M11" s="36">
        <v>0</v>
      </c>
      <c r="N11" s="36">
        <v>16</v>
      </c>
      <c r="O11" s="84">
        <v>1</v>
      </c>
      <c r="P11" s="84">
        <v>0</v>
      </c>
      <c r="Q11" s="84">
        <v>0</v>
      </c>
      <c r="R11" s="84">
        <v>0</v>
      </c>
      <c r="S11" s="84">
        <v>0</v>
      </c>
    </row>
    <row r="12" spans="1:19" x14ac:dyDescent="0.25">
      <c r="A12" s="6"/>
      <c r="B12" s="48">
        <v>722</v>
      </c>
      <c r="C12" s="61" t="s">
        <v>33</v>
      </c>
      <c r="D12" s="13" t="s">
        <v>34</v>
      </c>
      <c r="E12" s="26">
        <v>12</v>
      </c>
      <c r="F12" s="36"/>
      <c r="G12" s="36">
        <f t="shared" si="0"/>
        <v>0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0</v>
      </c>
      <c r="M12" s="36">
        <v>0</v>
      </c>
      <c r="N12" s="36">
        <v>16</v>
      </c>
      <c r="O12" s="84">
        <v>0</v>
      </c>
      <c r="P12" s="84">
        <v>0</v>
      </c>
      <c r="Q12" s="84">
        <v>0</v>
      </c>
      <c r="R12" s="84">
        <v>1</v>
      </c>
      <c r="S12" s="84">
        <v>0</v>
      </c>
    </row>
    <row r="13" spans="1:19" x14ac:dyDescent="0.25">
      <c r="A13" s="6"/>
      <c r="B13" s="60">
        <v>10</v>
      </c>
      <c r="C13" s="62">
        <v>7501021110103</v>
      </c>
      <c r="D13" s="13" t="s">
        <v>68</v>
      </c>
      <c r="E13" s="26">
        <v>24</v>
      </c>
      <c r="F13" s="36"/>
      <c r="G13" s="36">
        <f t="shared" si="0"/>
        <v>0</v>
      </c>
      <c r="H13" s="36">
        <v>20</v>
      </c>
      <c r="I13" s="69">
        <v>5</v>
      </c>
      <c r="J13" s="69">
        <v>3</v>
      </c>
      <c r="K13" s="69">
        <v>20</v>
      </c>
      <c r="L13" s="36">
        <f t="shared" si="1"/>
        <v>0</v>
      </c>
      <c r="M13" s="36">
        <v>0</v>
      </c>
      <c r="N13" s="36">
        <v>16</v>
      </c>
      <c r="O13" s="84">
        <v>2</v>
      </c>
      <c r="P13" s="84">
        <v>0</v>
      </c>
      <c r="Q13" s="84">
        <v>0</v>
      </c>
      <c r="R13" s="84">
        <v>3</v>
      </c>
      <c r="S13" s="84">
        <v>1</v>
      </c>
    </row>
    <row r="14" spans="1:19" x14ac:dyDescent="0.25">
      <c r="A14" s="6"/>
      <c r="B14" s="60">
        <v>13</v>
      </c>
      <c r="C14" s="62">
        <v>7501021110134</v>
      </c>
      <c r="D14" s="13" t="s">
        <v>56</v>
      </c>
      <c r="E14" s="26">
        <v>24</v>
      </c>
      <c r="F14" s="36"/>
      <c r="G14" s="36">
        <f t="shared" si="0"/>
        <v>0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0</v>
      </c>
      <c r="M14" s="36">
        <v>0</v>
      </c>
      <c r="N14" s="36">
        <v>16</v>
      </c>
      <c r="O14" s="84">
        <v>4</v>
      </c>
      <c r="P14" s="84">
        <v>2</v>
      </c>
      <c r="Q14" s="84">
        <v>2</v>
      </c>
      <c r="R14" s="84">
        <v>3</v>
      </c>
      <c r="S14" s="84">
        <v>0</v>
      </c>
    </row>
    <row r="15" spans="1:19" x14ac:dyDescent="0.25">
      <c r="A15" s="6"/>
      <c r="B15" s="60">
        <v>15</v>
      </c>
      <c r="C15" s="62">
        <v>7501021110158</v>
      </c>
      <c r="D15" s="13" t="s">
        <v>58</v>
      </c>
      <c r="E15" s="26">
        <v>24</v>
      </c>
      <c r="F15" s="36"/>
      <c r="G15" s="36">
        <f t="shared" si="0"/>
        <v>0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0</v>
      </c>
      <c r="M15" s="36">
        <v>0</v>
      </c>
      <c r="N15" s="36">
        <v>16</v>
      </c>
      <c r="O15" s="84">
        <v>2</v>
      </c>
      <c r="P15" s="84">
        <v>0</v>
      </c>
      <c r="Q15" s="84">
        <v>0</v>
      </c>
      <c r="R15" s="84">
        <v>0</v>
      </c>
      <c r="S15" s="84">
        <v>0</v>
      </c>
    </row>
    <row r="16" spans="1:19" x14ac:dyDescent="0.25">
      <c r="A16" s="6"/>
      <c r="B16" s="60">
        <v>21</v>
      </c>
      <c r="C16" s="62">
        <v>7501021110219</v>
      </c>
      <c r="D16" s="13" t="s">
        <v>67</v>
      </c>
      <c r="E16" s="26">
        <v>24</v>
      </c>
      <c r="F16" s="36"/>
      <c r="G16" s="36">
        <f t="shared" si="0"/>
        <v>0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0</v>
      </c>
      <c r="M16" s="36">
        <v>0</v>
      </c>
      <c r="N16" s="36">
        <v>16</v>
      </c>
      <c r="O16" s="84">
        <v>1</v>
      </c>
      <c r="P16" s="84">
        <v>0</v>
      </c>
      <c r="Q16" s="84">
        <v>1</v>
      </c>
      <c r="R16" s="84">
        <v>2</v>
      </c>
      <c r="S16" s="84">
        <v>0</v>
      </c>
    </row>
    <row r="17" spans="1:19" x14ac:dyDescent="0.25">
      <c r="A17" s="6"/>
      <c r="B17" s="60">
        <v>25</v>
      </c>
      <c r="C17" s="62">
        <v>7501021110257</v>
      </c>
      <c r="D17" s="13" t="s">
        <v>59</v>
      </c>
      <c r="E17" s="26">
        <v>24</v>
      </c>
      <c r="F17" s="36"/>
      <c r="G17" s="36">
        <f t="shared" si="0"/>
        <v>0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0</v>
      </c>
      <c r="M17" s="36">
        <v>0</v>
      </c>
      <c r="N17" s="36">
        <v>16</v>
      </c>
      <c r="O17" s="84">
        <v>4</v>
      </c>
      <c r="P17" s="84">
        <v>2</v>
      </c>
      <c r="Q17" s="84">
        <v>0</v>
      </c>
      <c r="R17" s="84">
        <v>4</v>
      </c>
      <c r="S17" s="84">
        <v>1</v>
      </c>
    </row>
    <row r="18" spans="1:19" x14ac:dyDescent="0.25">
      <c r="A18" s="6"/>
      <c r="B18" s="60">
        <v>32</v>
      </c>
      <c r="C18" s="62">
        <v>7501021110325</v>
      </c>
      <c r="D18" s="13" t="s">
        <v>64</v>
      </c>
      <c r="E18" s="26">
        <v>24</v>
      </c>
      <c r="F18" s="36"/>
      <c r="G18" s="36">
        <f t="shared" si="0"/>
        <v>0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0</v>
      </c>
      <c r="M18" s="36">
        <v>0</v>
      </c>
      <c r="N18" s="36">
        <v>16</v>
      </c>
      <c r="O18" s="84">
        <v>0</v>
      </c>
      <c r="P18" s="84">
        <v>2</v>
      </c>
      <c r="Q18" s="84">
        <v>2</v>
      </c>
      <c r="R18" s="84">
        <v>2</v>
      </c>
      <c r="S18" s="84">
        <v>0</v>
      </c>
    </row>
    <row r="19" spans="1:19" x14ac:dyDescent="0.25">
      <c r="A19" s="6"/>
      <c r="B19" s="60">
        <v>35</v>
      </c>
      <c r="C19" s="62">
        <v>7501021110356</v>
      </c>
      <c r="D19" s="13" t="s">
        <v>62</v>
      </c>
      <c r="E19" s="26">
        <v>24</v>
      </c>
      <c r="F19" s="36"/>
      <c r="G19" s="36">
        <f t="shared" si="0"/>
        <v>0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0</v>
      </c>
      <c r="M19" s="36">
        <v>0</v>
      </c>
      <c r="N19" s="36">
        <v>16</v>
      </c>
      <c r="O19" s="84">
        <v>0</v>
      </c>
      <c r="P19" s="84">
        <v>0</v>
      </c>
      <c r="Q19" s="84">
        <v>1</v>
      </c>
      <c r="R19" s="84">
        <v>2</v>
      </c>
      <c r="S19" s="84">
        <v>1</v>
      </c>
    </row>
    <row r="20" spans="1:19" x14ac:dyDescent="0.25">
      <c r="A20" s="6"/>
      <c r="B20" s="60">
        <v>38</v>
      </c>
      <c r="C20" s="62">
        <v>7501021110387</v>
      </c>
      <c r="D20" s="13" t="s">
        <v>53</v>
      </c>
      <c r="E20" s="26">
        <v>24</v>
      </c>
      <c r="F20" s="36"/>
      <c r="G20" s="36">
        <f t="shared" si="0"/>
        <v>0</v>
      </c>
      <c r="H20" s="36">
        <v>20</v>
      </c>
      <c r="I20" s="69">
        <v>5</v>
      </c>
      <c r="J20" s="69">
        <v>3</v>
      </c>
      <c r="K20" s="69">
        <v>0</v>
      </c>
      <c r="L20" s="36">
        <f t="shared" si="1"/>
        <v>0</v>
      </c>
      <c r="M20" s="36">
        <v>0</v>
      </c>
      <c r="N20" s="36">
        <v>16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</row>
    <row r="21" spans="1:19" x14ac:dyDescent="0.25">
      <c r="A21" s="6"/>
      <c r="B21" s="60">
        <v>41</v>
      </c>
      <c r="C21" s="62">
        <v>7501021110417</v>
      </c>
      <c r="D21" s="13" t="s">
        <v>55</v>
      </c>
      <c r="E21" s="26">
        <v>24</v>
      </c>
      <c r="F21" s="36"/>
      <c r="G21" s="36">
        <f t="shared" si="0"/>
        <v>0</v>
      </c>
      <c r="H21" s="36">
        <v>20</v>
      </c>
      <c r="I21" s="69">
        <v>5</v>
      </c>
      <c r="J21" s="69">
        <v>3</v>
      </c>
      <c r="K21" s="69">
        <v>20</v>
      </c>
      <c r="L21" s="36">
        <f t="shared" si="1"/>
        <v>0</v>
      </c>
      <c r="M21" s="36">
        <v>0</v>
      </c>
      <c r="N21" s="36">
        <v>16</v>
      </c>
      <c r="O21" s="84">
        <v>2</v>
      </c>
      <c r="P21" s="84">
        <v>2</v>
      </c>
      <c r="Q21" s="84">
        <v>1</v>
      </c>
      <c r="R21" s="84">
        <v>2</v>
      </c>
      <c r="S21" s="84">
        <v>0</v>
      </c>
    </row>
    <row r="22" spans="1:19" x14ac:dyDescent="0.25">
      <c r="A22" s="6"/>
      <c r="B22" s="60">
        <v>318</v>
      </c>
      <c r="C22" s="62">
        <v>7501021113180</v>
      </c>
      <c r="D22" s="13" t="s">
        <v>54</v>
      </c>
      <c r="E22" s="26">
        <v>24</v>
      </c>
      <c r="F22" s="36"/>
      <c r="G22" s="36">
        <f t="shared" si="0"/>
        <v>0</v>
      </c>
      <c r="H22" s="36">
        <v>20</v>
      </c>
      <c r="I22" s="69">
        <v>5</v>
      </c>
      <c r="J22" s="69">
        <v>3</v>
      </c>
      <c r="K22" s="69">
        <v>0</v>
      </c>
      <c r="L22" s="36">
        <f t="shared" si="1"/>
        <v>0</v>
      </c>
      <c r="M22" s="36">
        <v>0</v>
      </c>
      <c r="N22" s="36">
        <v>16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</row>
    <row r="23" spans="1:19" x14ac:dyDescent="0.25">
      <c r="A23" s="6"/>
      <c r="B23" s="60">
        <v>505</v>
      </c>
      <c r="C23" s="63">
        <v>7501021115054</v>
      </c>
      <c r="D23" s="13" t="s">
        <v>71</v>
      </c>
      <c r="E23" s="26">
        <v>24</v>
      </c>
      <c r="F23" s="36"/>
      <c r="G23" s="36">
        <f t="shared" si="0"/>
        <v>0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0</v>
      </c>
      <c r="M23" s="36">
        <v>6</v>
      </c>
      <c r="N23" s="36">
        <v>16</v>
      </c>
      <c r="O23" s="84">
        <v>1</v>
      </c>
      <c r="P23" s="84">
        <v>1</v>
      </c>
      <c r="Q23" s="84">
        <v>1</v>
      </c>
      <c r="R23" s="84">
        <v>1</v>
      </c>
      <c r="S23" s="84">
        <v>0</v>
      </c>
    </row>
    <row r="24" spans="1:19" x14ac:dyDescent="0.25">
      <c r="A24" s="6"/>
      <c r="B24" s="60">
        <v>656</v>
      </c>
      <c r="C24" s="62">
        <v>7501021116563</v>
      </c>
      <c r="D24" s="13" t="s">
        <v>63</v>
      </c>
      <c r="E24" s="26">
        <v>24</v>
      </c>
      <c r="F24" s="36"/>
      <c r="G24" s="36">
        <f t="shared" si="0"/>
        <v>0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0</v>
      </c>
      <c r="M24" s="36">
        <v>0</v>
      </c>
      <c r="N24" s="36">
        <v>16</v>
      </c>
      <c r="O24" s="84">
        <v>1</v>
      </c>
      <c r="P24" s="84">
        <v>0</v>
      </c>
      <c r="Q24" s="84">
        <v>0</v>
      </c>
      <c r="R24" s="84">
        <v>2</v>
      </c>
      <c r="S24" s="84">
        <v>0</v>
      </c>
    </row>
    <row r="25" spans="1:19" x14ac:dyDescent="0.25">
      <c r="A25" s="6"/>
      <c r="B25" s="60">
        <v>82</v>
      </c>
      <c r="C25" s="63">
        <v>7501021120829</v>
      </c>
      <c r="D25" s="13" t="s">
        <v>65</v>
      </c>
      <c r="E25" s="26">
        <v>12</v>
      </c>
      <c r="F25" s="36"/>
      <c r="G25" s="36">
        <f t="shared" si="0"/>
        <v>0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0</v>
      </c>
      <c r="M25" s="36">
        <v>6</v>
      </c>
      <c r="N25" s="36">
        <v>16</v>
      </c>
      <c r="O25" s="84">
        <v>2</v>
      </c>
      <c r="P25" s="84">
        <v>2</v>
      </c>
      <c r="Q25" s="84">
        <v>1</v>
      </c>
      <c r="R25" s="84">
        <v>1</v>
      </c>
      <c r="S25" s="84">
        <v>0</v>
      </c>
    </row>
    <row r="26" spans="1:19" x14ac:dyDescent="0.25">
      <c r="A26" s="6"/>
      <c r="B26" s="60">
        <v>91</v>
      </c>
      <c r="C26" s="63">
        <v>7501021120911</v>
      </c>
      <c r="D26" s="40" t="s">
        <v>61</v>
      </c>
      <c r="E26" s="26">
        <v>48</v>
      </c>
      <c r="F26" s="36"/>
      <c r="G26" s="36">
        <f t="shared" si="0"/>
        <v>0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0</v>
      </c>
      <c r="M26" s="36">
        <v>6</v>
      </c>
      <c r="N26" s="36">
        <v>16</v>
      </c>
      <c r="O26" s="84">
        <v>2</v>
      </c>
      <c r="P26" s="84">
        <v>1</v>
      </c>
      <c r="Q26" s="84">
        <v>1</v>
      </c>
      <c r="R26" s="84">
        <v>1</v>
      </c>
      <c r="S26" s="84">
        <v>0</v>
      </c>
    </row>
    <row r="27" spans="1:19" x14ac:dyDescent="0.25">
      <c r="A27" s="6"/>
      <c r="B27" s="60">
        <v>116</v>
      </c>
      <c r="C27" s="63">
        <v>7501021121161</v>
      </c>
      <c r="D27" s="13" t="s">
        <v>60</v>
      </c>
      <c r="E27" s="26">
        <v>12</v>
      </c>
      <c r="F27" s="36"/>
      <c r="G27" s="36">
        <f t="shared" si="0"/>
        <v>0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0</v>
      </c>
      <c r="M27" s="36">
        <v>6</v>
      </c>
      <c r="N27" s="36">
        <v>16</v>
      </c>
      <c r="O27" s="84">
        <v>3</v>
      </c>
      <c r="P27" s="84">
        <v>2</v>
      </c>
      <c r="Q27" s="84">
        <v>2</v>
      </c>
      <c r="R27" s="84">
        <v>1</v>
      </c>
      <c r="S27" s="84">
        <v>1</v>
      </c>
    </row>
    <row r="28" spans="1:19" x14ac:dyDescent="0.25">
      <c r="A28" s="6"/>
      <c r="B28" s="60">
        <v>120</v>
      </c>
      <c r="C28" s="63">
        <v>7501021121208</v>
      </c>
      <c r="D28" s="13" t="s">
        <v>70</v>
      </c>
      <c r="E28" s="26">
        <v>12</v>
      </c>
      <c r="F28" s="36"/>
      <c r="G28" s="36">
        <f t="shared" si="0"/>
        <v>0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0</v>
      </c>
      <c r="M28" s="36">
        <v>6</v>
      </c>
      <c r="N28" s="36">
        <v>16</v>
      </c>
      <c r="O28" s="84">
        <v>2</v>
      </c>
      <c r="P28" s="84">
        <v>2</v>
      </c>
      <c r="Q28" s="84">
        <v>1</v>
      </c>
      <c r="R28" s="84">
        <v>2</v>
      </c>
      <c r="S28" s="84">
        <v>0</v>
      </c>
    </row>
    <row r="29" spans="1:19" x14ac:dyDescent="0.25">
      <c r="A29" s="6"/>
      <c r="B29" s="60">
        <v>447</v>
      </c>
      <c r="C29" s="63">
        <v>7501021124476</v>
      </c>
      <c r="D29" s="13" t="s">
        <v>57</v>
      </c>
      <c r="E29" s="26">
        <v>12</v>
      </c>
      <c r="F29" s="36"/>
      <c r="G29" s="36">
        <f t="shared" si="0"/>
        <v>0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0</v>
      </c>
      <c r="M29" s="36">
        <v>6</v>
      </c>
      <c r="N29" s="36">
        <v>16</v>
      </c>
      <c r="O29" s="84">
        <v>2</v>
      </c>
      <c r="P29" s="84">
        <v>2</v>
      </c>
      <c r="Q29" s="84">
        <v>2</v>
      </c>
      <c r="R29" s="84">
        <v>3</v>
      </c>
      <c r="S29" s="84">
        <v>0</v>
      </c>
    </row>
    <row r="30" spans="1:19" x14ac:dyDescent="0.25">
      <c r="A30" s="6"/>
      <c r="B30" s="60">
        <v>450</v>
      </c>
      <c r="C30" s="63">
        <v>7501021124506</v>
      </c>
      <c r="D30" s="13" t="s">
        <v>66</v>
      </c>
      <c r="E30" s="26">
        <v>24</v>
      </c>
      <c r="F30" s="36"/>
      <c r="G30" s="36">
        <f t="shared" si="0"/>
        <v>0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0</v>
      </c>
      <c r="M30" s="36">
        <v>6</v>
      </c>
      <c r="N30" s="36">
        <v>16</v>
      </c>
      <c r="O30" s="84">
        <v>1</v>
      </c>
      <c r="P30" s="84">
        <v>0</v>
      </c>
      <c r="Q30" s="84">
        <v>0</v>
      </c>
      <c r="R30" s="84">
        <v>0</v>
      </c>
      <c r="S30" s="84">
        <v>0</v>
      </c>
    </row>
    <row r="31" spans="1:19" x14ac:dyDescent="0.25">
      <c r="A31" s="6"/>
      <c r="B31" s="48">
        <v>507</v>
      </c>
      <c r="C31" s="64">
        <v>7501021125077</v>
      </c>
      <c r="D31" s="13" t="s">
        <v>91</v>
      </c>
      <c r="E31" s="26">
        <v>12</v>
      </c>
      <c r="F31" s="36"/>
      <c r="G31" s="36">
        <f t="shared" si="0"/>
        <v>0</v>
      </c>
      <c r="H31" s="36">
        <v>20</v>
      </c>
      <c r="I31" s="36">
        <v>5</v>
      </c>
      <c r="J31" s="36">
        <v>3</v>
      </c>
      <c r="K31" s="69">
        <v>10</v>
      </c>
      <c r="L31" s="36">
        <f t="shared" si="1"/>
        <v>0</v>
      </c>
      <c r="M31" s="36">
        <v>0</v>
      </c>
      <c r="N31" s="36">
        <v>16</v>
      </c>
      <c r="O31" s="84">
        <v>0</v>
      </c>
      <c r="P31" s="84">
        <v>0</v>
      </c>
      <c r="Q31" s="84">
        <v>1</v>
      </c>
      <c r="R31" s="84">
        <v>0</v>
      </c>
      <c r="S31" s="84">
        <v>1</v>
      </c>
    </row>
    <row r="32" spans="1:19" x14ac:dyDescent="0.25">
      <c r="A32" s="6"/>
      <c r="B32" s="48">
        <v>508</v>
      </c>
      <c r="C32" s="64">
        <v>7501021125084</v>
      </c>
      <c r="D32" s="13" t="s">
        <v>90</v>
      </c>
      <c r="E32" s="26">
        <v>24</v>
      </c>
      <c r="F32" s="36"/>
      <c r="G32" s="36">
        <f t="shared" si="0"/>
        <v>0</v>
      </c>
      <c r="H32" s="36">
        <v>20</v>
      </c>
      <c r="I32" s="36">
        <v>5</v>
      </c>
      <c r="J32" s="36">
        <v>3</v>
      </c>
      <c r="K32" s="69">
        <v>10</v>
      </c>
      <c r="L32" s="36">
        <f t="shared" si="1"/>
        <v>0</v>
      </c>
      <c r="M32" s="36">
        <v>0</v>
      </c>
      <c r="N32" s="36">
        <v>16</v>
      </c>
      <c r="O32" s="84">
        <v>0</v>
      </c>
      <c r="P32" s="84">
        <v>0</v>
      </c>
      <c r="Q32" s="84">
        <v>0</v>
      </c>
      <c r="R32" s="84">
        <v>0</v>
      </c>
      <c r="S32" s="84">
        <v>1</v>
      </c>
    </row>
    <row r="33" spans="1:20" x14ac:dyDescent="0.25">
      <c r="A33" s="6"/>
      <c r="B33" s="60">
        <v>625</v>
      </c>
      <c r="C33" s="62">
        <v>7501021126258</v>
      </c>
      <c r="D33" s="13" t="s">
        <v>76</v>
      </c>
      <c r="E33" s="26">
        <v>48</v>
      </c>
      <c r="F33" s="36"/>
      <c r="G33" s="36">
        <f t="shared" si="0"/>
        <v>0</v>
      </c>
      <c r="H33" s="36">
        <v>20</v>
      </c>
      <c r="I33" s="69">
        <v>5</v>
      </c>
      <c r="J33" s="69">
        <v>3</v>
      </c>
      <c r="K33" s="69">
        <v>0</v>
      </c>
      <c r="L33" s="36">
        <f t="shared" si="1"/>
        <v>0</v>
      </c>
      <c r="M33" s="36">
        <v>0</v>
      </c>
      <c r="N33" s="36">
        <v>16</v>
      </c>
      <c r="O33" s="84">
        <v>0</v>
      </c>
      <c r="P33" s="84">
        <v>0</v>
      </c>
      <c r="Q33" s="84">
        <v>0</v>
      </c>
      <c r="R33" s="84">
        <v>0</v>
      </c>
      <c r="S33" s="84">
        <v>1</v>
      </c>
    </row>
    <row r="34" spans="1:20" x14ac:dyDescent="0.25">
      <c r="A34" s="6"/>
      <c r="B34" s="60" t="s">
        <v>86</v>
      </c>
      <c r="C34" s="62">
        <v>7501021130521</v>
      </c>
      <c r="D34" s="13" t="s">
        <v>87</v>
      </c>
      <c r="E34" s="26">
        <v>24</v>
      </c>
      <c r="F34" s="36"/>
      <c r="G34" s="36">
        <f t="shared" si="0"/>
        <v>0</v>
      </c>
      <c r="H34" s="36">
        <v>20</v>
      </c>
      <c r="I34" s="36">
        <v>5</v>
      </c>
      <c r="J34" s="36">
        <v>3</v>
      </c>
      <c r="K34" s="69">
        <v>0</v>
      </c>
      <c r="L34" s="36">
        <f t="shared" si="1"/>
        <v>0</v>
      </c>
      <c r="M34" s="36">
        <v>0</v>
      </c>
      <c r="N34" s="36">
        <v>16</v>
      </c>
      <c r="O34" s="84">
        <v>1</v>
      </c>
      <c r="P34" s="84">
        <v>0</v>
      </c>
      <c r="Q34" s="84">
        <v>0</v>
      </c>
      <c r="R34" s="84">
        <v>1</v>
      </c>
      <c r="S34" s="84">
        <v>0</v>
      </c>
    </row>
    <row r="35" spans="1:20" x14ac:dyDescent="0.25">
      <c r="A35" s="6"/>
      <c r="B35" s="60">
        <v>63</v>
      </c>
      <c r="C35" s="62">
        <v>7501021140636</v>
      </c>
      <c r="D35" s="13" t="s">
        <v>48</v>
      </c>
      <c r="E35" s="38">
        <v>24</v>
      </c>
      <c r="F35" s="36"/>
      <c r="G35" s="36">
        <f t="shared" si="0"/>
        <v>0</v>
      </c>
      <c r="H35" s="36">
        <v>20</v>
      </c>
      <c r="I35" s="69">
        <v>5</v>
      </c>
      <c r="J35" s="69">
        <v>3</v>
      </c>
      <c r="K35" s="69">
        <v>0</v>
      </c>
      <c r="L35" s="36">
        <f t="shared" si="1"/>
        <v>0</v>
      </c>
      <c r="M35" s="36">
        <v>0</v>
      </c>
      <c r="N35" s="36">
        <v>16</v>
      </c>
      <c r="O35" s="84">
        <v>1</v>
      </c>
      <c r="P35" s="84">
        <v>3</v>
      </c>
      <c r="Q35" s="84">
        <v>0</v>
      </c>
      <c r="R35" s="84">
        <v>1</v>
      </c>
      <c r="S35" s="84">
        <v>0</v>
      </c>
    </row>
    <row r="36" spans="1:20" x14ac:dyDescent="0.25">
      <c r="A36" s="6"/>
      <c r="B36" s="60">
        <v>609</v>
      </c>
      <c r="C36" s="62">
        <v>7501021146096</v>
      </c>
      <c r="D36" s="13" t="s">
        <v>46</v>
      </c>
      <c r="E36" s="26">
        <v>96</v>
      </c>
      <c r="F36" s="36"/>
      <c r="G36" s="36">
        <f t="shared" si="0"/>
        <v>0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0</v>
      </c>
      <c r="M36" s="36">
        <v>0</v>
      </c>
      <c r="N36" s="36">
        <v>16</v>
      </c>
      <c r="O36" s="84">
        <v>0</v>
      </c>
      <c r="P36" s="84">
        <v>3</v>
      </c>
      <c r="Q36" s="84">
        <v>0</v>
      </c>
      <c r="R36" s="84">
        <v>0</v>
      </c>
      <c r="S36" s="84">
        <v>0</v>
      </c>
    </row>
    <row r="37" spans="1:20" x14ac:dyDescent="0.25">
      <c r="A37" s="6"/>
      <c r="B37" s="60">
        <v>610</v>
      </c>
      <c r="C37" s="62">
        <v>7501021146102</v>
      </c>
      <c r="D37" s="13" t="s">
        <v>47</v>
      </c>
      <c r="E37" s="26">
        <v>96</v>
      </c>
      <c r="F37" s="36"/>
      <c r="G37" s="36">
        <f t="shared" si="0"/>
        <v>0</v>
      </c>
      <c r="H37" s="36">
        <v>20</v>
      </c>
      <c r="I37" s="69">
        <v>5</v>
      </c>
      <c r="J37" s="69">
        <v>3</v>
      </c>
      <c r="K37" s="69">
        <v>0</v>
      </c>
      <c r="L37" s="36">
        <f t="shared" si="1"/>
        <v>0</v>
      </c>
      <c r="M37" s="36">
        <v>0</v>
      </c>
      <c r="N37" s="36">
        <v>16</v>
      </c>
      <c r="O37" s="84">
        <v>0</v>
      </c>
      <c r="P37" s="84">
        <v>2</v>
      </c>
      <c r="Q37" s="84">
        <v>0</v>
      </c>
      <c r="R37" s="84">
        <v>0</v>
      </c>
      <c r="S37" s="84">
        <v>0</v>
      </c>
    </row>
    <row r="38" spans="1:20" x14ac:dyDescent="0.25">
      <c r="A38" s="6"/>
      <c r="B38" s="60">
        <v>201</v>
      </c>
      <c r="C38" s="62">
        <v>7501021162010</v>
      </c>
      <c r="D38" s="13" t="s">
        <v>50</v>
      </c>
      <c r="E38" s="26">
        <v>12</v>
      </c>
      <c r="F38" s="36"/>
      <c r="G38" s="36">
        <f t="shared" si="0"/>
        <v>0</v>
      </c>
      <c r="H38" s="36">
        <v>20</v>
      </c>
      <c r="I38" s="69">
        <v>5</v>
      </c>
      <c r="J38" s="69">
        <v>3</v>
      </c>
      <c r="K38" s="69">
        <v>10</v>
      </c>
      <c r="L38" s="36">
        <f t="shared" si="1"/>
        <v>0</v>
      </c>
      <c r="M38" s="36">
        <v>0</v>
      </c>
      <c r="N38" s="36">
        <v>16</v>
      </c>
      <c r="O38" s="84">
        <v>3</v>
      </c>
      <c r="P38" s="84">
        <v>0</v>
      </c>
      <c r="Q38" s="84">
        <v>0</v>
      </c>
      <c r="R38" s="84">
        <v>3</v>
      </c>
      <c r="S38" s="84">
        <v>0</v>
      </c>
    </row>
    <row r="39" spans="1:20" x14ac:dyDescent="0.25">
      <c r="A39" s="6"/>
      <c r="B39" s="60">
        <v>202</v>
      </c>
      <c r="C39" s="62">
        <v>7501021162027</v>
      </c>
      <c r="D39" s="13" t="s">
        <v>51</v>
      </c>
      <c r="E39" s="26">
        <v>12</v>
      </c>
      <c r="F39" s="36"/>
      <c r="G39" s="36">
        <f t="shared" si="0"/>
        <v>0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0</v>
      </c>
      <c r="M39" s="36">
        <v>0</v>
      </c>
      <c r="N39" s="36">
        <v>16</v>
      </c>
      <c r="O39" s="84">
        <v>2</v>
      </c>
      <c r="P39" s="84">
        <v>0</v>
      </c>
      <c r="Q39" s="84">
        <v>1</v>
      </c>
      <c r="R39" s="84">
        <v>1</v>
      </c>
      <c r="S39" s="84">
        <v>0</v>
      </c>
    </row>
    <row r="40" spans="1:20" x14ac:dyDescent="0.25">
      <c r="A40" s="6"/>
      <c r="B40" s="60">
        <v>203</v>
      </c>
      <c r="C40" s="62">
        <v>7501021162034</v>
      </c>
      <c r="D40" s="13" t="s">
        <v>49</v>
      </c>
      <c r="E40" s="26">
        <v>12</v>
      </c>
      <c r="F40" s="36"/>
      <c r="G40" s="36">
        <f t="shared" si="0"/>
        <v>0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0</v>
      </c>
      <c r="M40" s="36">
        <v>0</v>
      </c>
      <c r="N40" s="36">
        <v>16</v>
      </c>
      <c r="O40" s="84">
        <v>2</v>
      </c>
      <c r="P40" s="84">
        <v>1</v>
      </c>
      <c r="Q40" s="84">
        <v>0</v>
      </c>
      <c r="R40" s="84">
        <v>1</v>
      </c>
      <c r="S40" s="84">
        <v>0</v>
      </c>
    </row>
    <row r="41" spans="1:20" x14ac:dyDescent="0.25">
      <c r="A41" s="6"/>
      <c r="B41" s="48">
        <v>617</v>
      </c>
      <c r="C41" s="62">
        <v>7501021166179</v>
      </c>
      <c r="D41" s="13" t="s">
        <v>39</v>
      </c>
      <c r="E41" s="26">
        <v>12</v>
      </c>
      <c r="F41" s="36"/>
      <c r="G41" s="36">
        <f t="shared" si="0"/>
        <v>0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0</v>
      </c>
      <c r="M41" s="36">
        <v>0</v>
      </c>
      <c r="N41" s="36">
        <v>16</v>
      </c>
      <c r="O41" s="84">
        <v>0</v>
      </c>
      <c r="P41" s="84">
        <v>1</v>
      </c>
      <c r="Q41" s="84">
        <v>0</v>
      </c>
      <c r="R41" s="84">
        <v>0</v>
      </c>
      <c r="S41" s="84">
        <v>0</v>
      </c>
    </row>
    <row r="42" spans="1:20" x14ac:dyDescent="0.25">
      <c r="A42" s="6"/>
      <c r="B42" s="60">
        <v>618</v>
      </c>
      <c r="C42" s="62">
        <v>7501021166186</v>
      </c>
      <c r="D42" s="13" t="s">
        <v>52</v>
      </c>
      <c r="E42" s="26">
        <v>12</v>
      </c>
      <c r="F42" s="36"/>
      <c r="G42" s="36">
        <f t="shared" si="0"/>
        <v>0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0</v>
      </c>
      <c r="M42" s="36">
        <v>0</v>
      </c>
      <c r="N42" s="36">
        <v>16</v>
      </c>
      <c r="O42" s="84">
        <v>0</v>
      </c>
      <c r="P42" s="84">
        <v>1</v>
      </c>
      <c r="Q42" s="84">
        <v>0</v>
      </c>
      <c r="R42" s="84">
        <v>0</v>
      </c>
      <c r="S42" s="84">
        <v>0</v>
      </c>
    </row>
    <row r="43" spans="1:20" x14ac:dyDescent="0.25">
      <c r="A43" s="6"/>
      <c r="B43" s="48">
        <v>619</v>
      </c>
      <c r="C43" s="62">
        <v>7501021166193</v>
      </c>
      <c r="D43" s="13" t="s">
        <v>38</v>
      </c>
      <c r="E43" s="26">
        <v>12</v>
      </c>
      <c r="F43" s="36"/>
      <c r="G43" s="36">
        <f t="shared" si="0"/>
        <v>0</v>
      </c>
      <c r="H43" s="36">
        <v>20</v>
      </c>
      <c r="I43" s="69">
        <v>5</v>
      </c>
      <c r="J43" s="69">
        <v>3</v>
      </c>
      <c r="K43" s="69">
        <v>10</v>
      </c>
      <c r="L43" s="36">
        <f t="shared" si="1"/>
        <v>0</v>
      </c>
      <c r="M43" s="36">
        <v>0</v>
      </c>
      <c r="N43" s="36">
        <v>16</v>
      </c>
      <c r="O43" s="84">
        <v>0</v>
      </c>
      <c r="P43" s="84">
        <v>0</v>
      </c>
      <c r="Q43" s="84">
        <v>0</v>
      </c>
      <c r="R43" s="84">
        <v>0</v>
      </c>
      <c r="S43" s="84">
        <v>0</v>
      </c>
    </row>
    <row r="44" spans="1:20" x14ac:dyDescent="0.25">
      <c r="A44" s="6"/>
      <c r="B44" s="48">
        <v>630</v>
      </c>
      <c r="C44" s="64">
        <v>7501021166308</v>
      </c>
      <c r="D44" s="13" t="s">
        <v>37</v>
      </c>
      <c r="E44" s="26">
        <v>24</v>
      </c>
      <c r="F44" s="36"/>
      <c r="G44" s="36">
        <f t="shared" si="0"/>
        <v>0</v>
      </c>
      <c r="H44" s="36">
        <v>20</v>
      </c>
      <c r="I44" s="69">
        <v>5</v>
      </c>
      <c r="J44" s="69">
        <v>3</v>
      </c>
      <c r="K44" s="69">
        <v>0</v>
      </c>
      <c r="L44" s="36">
        <f t="shared" si="1"/>
        <v>0</v>
      </c>
      <c r="M44" s="36">
        <v>0</v>
      </c>
      <c r="N44" s="36">
        <v>16</v>
      </c>
      <c r="O44" s="84">
        <v>6</v>
      </c>
      <c r="P44" s="84">
        <v>4</v>
      </c>
      <c r="Q44" s="84">
        <v>3</v>
      </c>
      <c r="R44" s="84">
        <v>1</v>
      </c>
      <c r="S44" s="84">
        <v>0</v>
      </c>
    </row>
    <row r="45" spans="1:20" x14ac:dyDescent="0.25">
      <c r="A45" s="6"/>
      <c r="B45" s="6">
        <v>636</v>
      </c>
      <c r="C45" s="65">
        <v>7501021166360</v>
      </c>
      <c r="D45" s="27" t="s">
        <v>83</v>
      </c>
      <c r="E45" s="49">
        <v>3</v>
      </c>
      <c r="F45" s="36"/>
      <c r="G45" s="36">
        <f t="shared" si="0"/>
        <v>0</v>
      </c>
      <c r="H45" s="36">
        <v>20</v>
      </c>
      <c r="I45" s="36">
        <v>5</v>
      </c>
      <c r="J45" s="36">
        <v>3</v>
      </c>
      <c r="K45" s="69">
        <v>10</v>
      </c>
      <c r="L45" s="36">
        <f t="shared" si="1"/>
        <v>0</v>
      </c>
      <c r="M45" s="36">
        <v>0</v>
      </c>
      <c r="N45" s="36">
        <v>16</v>
      </c>
      <c r="O45" s="84">
        <v>1</v>
      </c>
      <c r="P45" s="84">
        <v>0</v>
      </c>
      <c r="Q45" s="84">
        <v>1</v>
      </c>
      <c r="R45" s="84">
        <v>1</v>
      </c>
      <c r="S45" s="84">
        <v>0</v>
      </c>
    </row>
    <row r="46" spans="1:20" x14ac:dyDescent="0.25">
      <c r="A46" s="6"/>
      <c r="B46" s="60">
        <v>654</v>
      </c>
      <c r="C46" s="64">
        <v>7501021166544</v>
      </c>
      <c r="D46" s="13" t="s">
        <v>43</v>
      </c>
      <c r="E46" s="26">
        <v>12</v>
      </c>
      <c r="F46" s="36"/>
      <c r="G46" s="36">
        <f t="shared" si="0"/>
        <v>0</v>
      </c>
      <c r="H46" s="36">
        <v>20</v>
      </c>
      <c r="I46" s="69">
        <v>5</v>
      </c>
      <c r="J46" s="69">
        <v>3</v>
      </c>
      <c r="K46" s="69">
        <v>10</v>
      </c>
      <c r="L46" s="36">
        <f t="shared" si="1"/>
        <v>0</v>
      </c>
      <c r="M46" s="36">
        <v>0</v>
      </c>
      <c r="N46" s="36">
        <v>16</v>
      </c>
      <c r="O46" s="84">
        <v>0</v>
      </c>
      <c r="P46" s="84">
        <v>0</v>
      </c>
      <c r="Q46" s="84">
        <v>1</v>
      </c>
      <c r="R46" s="84">
        <v>0</v>
      </c>
      <c r="S46" s="84">
        <v>0</v>
      </c>
    </row>
    <row r="47" spans="1:20" x14ac:dyDescent="0.25">
      <c r="A47" s="6"/>
      <c r="B47" s="48">
        <v>658</v>
      </c>
      <c r="C47" s="64">
        <v>7501021166582</v>
      </c>
      <c r="D47" s="13" t="s">
        <v>42</v>
      </c>
      <c r="E47" s="26">
        <v>12</v>
      </c>
      <c r="F47" s="36"/>
      <c r="G47" s="36">
        <f t="shared" si="0"/>
        <v>0</v>
      </c>
      <c r="H47" s="36">
        <v>20</v>
      </c>
      <c r="I47" s="36">
        <v>5</v>
      </c>
      <c r="J47" s="36">
        <v>3</v>
      </c>
      <c r="K47" s="69">
        <v>10</v>
      </c>
      <c r="L47" s="36">
        <f t="shared" si="1"/>
        <v>0</v>
      </c>
      <c r="M47" s="36">
        <v>0</v>
      </c>
      <c r="N47" s="36">
        <v>16</v>
      </c>
      <c r="O47" s="84">
        <v>2</v>
      </c>
      <c r="P47" s="84">
        <v>0</v>
      </c>
      <c r="Q47" s="84">
        <v>1</v>
      </c>
      <c r="R47" s="84">
        <v>1</v>
      </c>
      <c r="S47" s="84">
        <v>0</v>
      </c>
    </row>
    <row r="48" spans="1:20" x14ac:dyDescent="0.25">
      <c r="A48" s="6"/>
      <c r="B48" s="48">
        <v>659</v>
      </c>
      <c r="C48" s="64">
        <v>7501021166599</v>
      </c>
      <c r="D48" s="13" t="s">
        <v>95</v>
      </c>
      <c r="E48" s="26">
        <v>18</v>
      </c>
      <c r="F48" s="36"/>
      <c r="G48" s="36">
        <f t="shared" si="0"/>
        <v>0</v>
      </c>
      <c r="H48" s="36">
        <v>0</v>
      </c>
      <c r="I48" s="36">
        <v>0</v>
      </c>
      <c r="J48" s="36">
        <v>0</v>
      </c>
      <c r="K48" s="69">
        <v>0</v>
      </c>
      <c r="L48" s="36">
        <f t="shared" si="1"/>
        <v>0</v>
      </c>
      <c r="M48" s="36">
        <v>0</v>
      </c>
      <c r="N48" s="36">
        <v>16</v>
      </c>
      <c r="O48" s="84">
        <v>0</v>
      </c>
      <c r="P48" s="84">
        <v>0</v>
      </c>
      <c r="Q48" s="84">
        <v>0</v>
      </c>
      <c r="R48" s="85">
        <v>0</v>
      </c>
      <c r="S48" s="85">
        <v>0</v>
      </c>
      <c r="T48" s="11">
        <v>13.9</v>
      </c>
    </row>
    <row r="49" spans="1:20" x14ac:dyDescent="0.25">
      <c r="A49" s="6"/>
      <c r="B49" s="48">
        <v>664</v>
      </c>
      <c r="C49" s="64">
        <v>7501021166643</v>
      </c>
      <c r="D49" s="13" t="s">
        <v>96</v>
      </c>
      <c r="E49" s="26">
        <v>12</v>
      </c>
      <c r="F49" s="36"/>
      <c r="G49" s="36">
        <f t="shared" si="0"/>
        <v>0</v>
      </c>
      <c r="H49" s="36">
        <v>0</v>
      </c>
      <c r="I49" s="36">
        <v>0</v>
      </c>
      <c r="J49" s="36">
        <v>0</v>
      </c>
      <c r="K49" s="69">
        <v>0</v>
      </c>
      <c r="L49" s="36">
        <f t="shared" si="1"/>
        <v>0</v>
      </c>
      <c r="M49" s="36">
        <v>0</v>
      </c>
      <c r="N49" s="36">
        <v>16</v>
      </c>
      <c r="O49" s="84">
        <v>0</v>
      </c>
      <c r="P49" s="84">
        <v>0</v>
      </c>
      <c r="Q49" s="84">
        <v>2</v>
      </c>
      <c r="R49" s="85">
        <v>0</v>
      </c>
      <c r="S49" s="85">
        <v>0</v>
      </c>
      <c r="T49" s="11">
        <v>19.899999999999999</v>
      </c>
    </row>
  </sheetData>
  <mergeCells count="11">
    <mergeCell ref="O8:S8"/>
    <mergeCell ref="H3:M4"/>
    <mergeCell ref="D7:D8"/>
    <mergeCell ref="H8:K8"/>
    <mergeCell ref="L8:N8"/>
    <mergeCell ref="B6:D6"/>
    <mergeCell ref="A1:N1"/>
    <mergeCell ref="B2:D2"/>
    <mergeCell ref="B3:D3"/>
    <mergeCell ref="B4:D4"/>
    <mergeCell ref="B5:D5"/>
  </mergeCells>
  <conditionalFormatting sqref="M10:M45 O10:R45">
    <cfRule type="cellIs" dxfId="47" priority="15" operator="greaterThan">
      <formula>0</formula>
    </cfRule>
  </conditionalFormatting>
  <conditionalFormatting sqref="I10:K43 K44:K45">
    <cfRule type="cellIs" dxfId="46" priority="14" operator="greaterThan">
      <formula>0</formula>
    </cfRule>
  </conditionalFormatting>
  <conditionalFormatting sqref="M46:M48">
    <cfRule type="cellIs" dxfId="45" priority="12" operator="greaterThan">
      <formula>0</formula>
    </cfRule>
  </conditionalFormatting>
  <conditionalFormatting sqref="K46:K48">
    <cfRule type="cellIs" dxfId="44" priority="11" operator="greaterThan">
      <formula>0</formula>
    </cfRule>
  </conditionalFormatting>
  <conditionalFormatting sqref="C46:C48">
    <cfRule type="duplicateValues" dxfId="43" priority="13"/>
  </conditionalFormatting>
  <conditionalFormatting sqref="O46:R48">
    <cfRule type="cellIs" dxfId="42" priority="10" operator="greaterThan">
      <formula>0</formula>
    </cfRule>
  </conditionalFormatting>
  <conditionalFormatting sqref="O46:Q48">
    <cfRule type="cellIs" dxfId="41" priority="9" operator="greaterThan">
      <formula>0</formula>
    </cfRule>
  </conditionalFormatting>
  <conditionalFormatting sqref="M49">
    <cfRule type="cellIs" dxfId="40" priority="7" operator="greaterThan">
      <formula>0</formula>
    </cfRule>
  </conditionalFormatting>
  <conditionalFormatting sqref="K49">
    <cfRule type="cellIs" dxfId="39" priority="6" operator="greaterThan">
      <formula>0</formula>
    </cfRule>
  </conditionalFormatting>
  <conditionalFormatting sqref="O49:R49">
    <cfRule type="cellIs" dxfId="38" priority="5" operator="greaterThan">
      <formula>0</formula>
    </cfRule>
  </conditionalFormatting>
  <conditionalFormatting sqref="O49:Q49">
    <cfRule type="cellIs" dxfId="37" priority="4" operator="greaterThan">
      <formula>0</formula>
    </cfRule>
  </conditionalFormatting>
  <conditionalFormatting sqref="S10:S45">
    <cfRule type="cellIs" dxfId="36" priority="3" operator="greaterThan">
      <formula>0</formula>
    </cfRule>
  </conditionalFormatting>
  <conditionalFormatting sqref="S46:S48">
    <cfRule type="cellIs" dxfId="35" priority="2" operator="greaterThan">
      <formula>0</formula>
    </cfRule>
  </conditionalFormatting>
  <conditionalFormatting sqref="S49">
    <cfRule type="cellIs" dxfId="34" priority="1" operator="greaterThan">
      <formula>0</formula>
    </cfRule>
  </conditionalFormatting>
  <conditionalFormatting sqref="C10:C45">
    <cfRule type="duplicateValues" dxfId="33" priority="17"/>
  </conditionalFormatting>
  <conditionalFormatting sqref="C49">
    <cfRule type="duplicateValues" dxfId="32" priority="18"/>
  </conditionalFormatting>
  <pageMargins left="0" right="0" top="0" bottom="0" header="0.31496062992125984" footer="0.31496062992125984"/>
  <pageSetup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6.7109375" style="11" customWidth="1"/>
    <col min="2" max="2" width="8.7109375" style="11" customWidth="1"/>
    <col min="3" max="3" width="12.140625" style="11" bestFit="1" customWidth="1"/>
    <col min="4" max="4" width="35.140625" style="11" customWidth="1"/>
    <col min="5" max="5" width="3.140625" style="11" bestFit="1" customWidth="1"/>
    <col min="6" max="6" width="5.42578125" style="11" customWidth="1"/>
    <col min="7" max="7" width="5.7109375" style="11" bestFit="1" customWidth="1"/>
    <col min="8" max="10" width="6.42578125" style="11" bestFit="1" customWidth="1"/>
    <col min="11" max="12" width="7" style="11" customWidth="1"/>
    <col min="13" max="13" width="6.7109375" style="11" customWidth="1"/>
    <col min="14" max="14" width="6" style="11" customWidth="1"/>
    <col min="15" max="15" width="9.5703125" style="11" customWidth="1"/>
    <col min="16" max="16" width="11.140625" style="11" customWidth="1"/>
    <col min="17" max="17" width="9.140625" style="11" bestFit="1" customWidth="1"/>
    <col min="18" max="18" width="8.7109375" style="11" bestFit="1" customWidth="1"/>
    <col min="19" max="19" width="8" style="11" customWidth="1"/>
    <col min="20" max="16384" width="11.5703125" style="11"/>
  </cols>
  <sheetData>
    <row r="1" spans="1:19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9" x14ac:dyDescent="0.25">
      <c r="A2" s="11" t="s">
        <v>22</v>
      </c>
      <c r="B2" s="89" t="s">
        <v>77</v>
      </c>
      <c r="C2" s="89"/>
      <c r="D2" s="89"/>
    </row>
    <row r="3" spans="1:19" x14ac:dyDescent="0.25">
      <c r="A3" s="11" t="s">
        <v>23</v>
      </c>
      <c r="B3" s="89" t="s">
        <v>78</v>
      </c>
      <c r="C3" s="89"/>
      <c r="D3" s="89"/>
      <c r="H3" s="100" t="s">
        <v>99</v>
      </c>
      <c r="I3" s="100"/>
      <c r="J3" s="100"/>
      <c r="K3" s="100"/>
      <c r="L3" s="100"/>
      <c r="M3" s="100"/>
    </row>
    <row r="4" spans="1:19" x14ac:dyDescent="0.25">
      <c r="A4" s="11" t="s">
        <v>25</v>
      </c>
      <c r="B4" s="89"/>
      <c r="C4" s="89"/>
      <c r="D4" s="89"/>
      <c r="H4" s="100"/>
      <c r="I4" s="100"/>
      <c r="J4" s="100"/>
      <c r="K4" s="100"/>
      <c r="L4" s="100"/>
      <c r="M4" s="100"/>
    </row>
    <row r="5" spans="1:19" x14ac:dyDescent="0.25">
      <c r="A5" s="11" t="s">
        <v>26</v>
      </c>
      <c r="B5" s="89"/>
      <c r="C5" s="89"/>
      <c r="D5" s="89"/>
    </row>
    <row r="6" spans="1:19" x14ac:dyDescent="0.25">
      <c r="A6" s="11" t="s">
        <v>24</v>
      </c>
      <c r="B6" s="90"/>
      <c r="C6" s="90"/>
      <c r="D6" s="90"/>
    </row>
    <row r="7" spans="1:19" x14ac:dyDescent="0.25">
      <c r="A7" s="11" t="s">
        <v>27</v>
      </c>
      <c r="D7" s="96" t="s">
        <v>92</v>
      </c>
    </row>
    <row r="8" spans="1:19" ht="15.75" x14ac:dyDescent="0.25">
      <c r="C8" s="1"/>
      <c r="D8" s="97"/>
      <c r="E8" s="3"/>
      <c r="F8" s="4" t="s">
        <v>0</v>
      </c>
      <c r="G8" s="5" t="s">
        <v>0</v>
      </c>
      <c r="H8" s="95" t="s">
        <v>1</v>
      </c>
      <c r="I8" s="95"/>
      <c r="J8" s="95"/>
      <c r="K8" s="95"/>
      <c r="L8" s="91" t="s">
        <v>19</v>
      </c>
      <c r="M8" s="91"/>
      <c r="N8" s="91"/>
      <c r="O8" s="98" t="s">
        <v>100</v>
      </c>
      <c r="P8" s="99"/>
      <c r="Q8" s="99"/>
      <c r="R8" s="99"/>
      <c r="S8" s="99"/>
    </row>
    <row r="9" spans="1:19" s="16" customFormat="1" ht="45" x14ac:dyDescent="0.25">
      <c r="A9" s="21" t="s">
        <v>12</v>
      </c>
      <c r="B9" s="21" t="s">
        <v>11</v>
      </c>
      <c r="C9" s="20" t="s">
        <v>10</v>
      </c>
      <c r="D9" s="17" t="s">
        <v>2</v>
      </c>
      <c r="E9" s="17" t="s">
        <v>3</v>
      </c>
      <c r="F9" s="19" t="s">
        <v>13</v>
      </c>
      <c r="G9" s="14" t="s">
        <v>18</v>
      </c>
      <c r="H9" s="18">
        <v>1</v>
      </c>
      <c r="I9" s="18">
        <v>2</v>
      </c>
      <c r="J9" s="18">
        <v>3</v>
      </c>
      <c r="K9" s="20" t="s">
        <v>88</v>
      </c>
      <c r="L9" s="15" t="s">
        <v>4</v>
      </c>
      <c r="M9" s="17" t="s">
        <v>15</v>
      </c>
      <c r="N9" s="17" t="s">
        <v>5</v>
      </c>
      <c r="O9" s="66" t="s">
        <v>30</v>
      </c>
      <c r="P9" s="66" t="s">
        <v>29</v>
      </c>
      <c r="Q9" s="66" t="s">
        <v>82</v>
      </c>
      <c r="R9" s="66" t="s">
        <v>85</v>
      </c>
      <c r="S9" s="66" t="s">
        <v>97</v>
      </c>
    </row>
    <row r="10" spans="1:19" x14ac:dyDescent="0.25">
      <c r="A10" s="6"/>
      <c r="B10" s="48">
        <v>706</v>
      </c>
      <c r="C10" s="61" t="s">
        <v>31</v>
      </c>
      <c r="D10" s="13" t="s">
        <v>32</v>
      </c>
      <c r="E10" s="26">
        <v>12</v>
      </c>
      <c r="F10" s="36"/>
      <c r="G10" s="36">
        <f t="shared" ref="G10:G49" si="0">F10/E10</f>
        <v>0</v>
      </c>
      <c r="H10" s="36">
        <v>20</v>
      </c>
      <c r="I10" s="69">
        <v>5</v>
      </c>
      <c r="J10" s="69">
        <v>3</v>
      </c>
      <c r="K10" s="69">
        <v>0</v>
      </c>
      <c r="L10" s="36">
        <f t="shared" ref="L10:L49" si="1">G10*(((100-H10)/100)*((100-I10)/100)*((100-J10)/100)*((100-K10)/100))</f>
        <v>0</v>
      </c>
      <c r="M10" s="36">
        <v>0</v>
      </c>
      <c r="N10" s="36">
        <v>16</v>
      </c>
      <c r="O10" s="84">
        <v>1</v>
      </c>
      <c r="P10" s="84">
        <v>0</v>
      </c>
      <c r="Q10" s="84">
        <v>0</v>
      </c>
      <c r="R10" s="84">
        <v>0</v>
      </c>
      <c r="S10" s="84">
        <v>0</v>
      </c>
    </row>
    <row r="11" spans="1:19" x14ac:dyDescent="0.25">
      <c r="A11" s="6"/>
      <c r="B11" s="48">
        <v>708</v>
      </c>
      <c r="C11" s="61" t="s">
        <v>35</v>
      </c>
      <c r="D11" s="13" t="s">
        <v>36</v>
      </c>
      <c r="E11" s="26">
        <v>12</v>
      </c>
      <c r="F11" s="36"/>
      <c r="G11" s="36">
        <f t="shared" si="0"/>
        <v>0</v>
      </c>
      <c r="H11" s="36">
        <v>20</v>
      </c>
      <c r="I11" s="69">
        <v>5</v>
      </c>
      <c r="J11" s="69">
        <v>3</v>
      </c>
      <c r="K11" s="69">
        <v>0</v>
      </c>
      <c r="L11" s="36">
        <f t="shared" si="1"/>
        <v>0</v>
      </c>
      <c r="M11" s="36">
        <v>0</v>
      </c>
      <c r="N11" s="36">
        <v>16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</row>
    <row r="12" spans="1:19" x14ac:dyDescent="0.25">
      <c r="A12" s="6"/>
      <c r="B12" s="48">
        <v>722</v>
      </c>
      <c r="C12" s="61" t="s">
        <v>33</v>
      </c>
      <c r="D12" s="13" t="s">
        <v>34</v>
      </c>
      <c r="E12" s="26">
        <v>12</v>
      </c>
      <c r="F12" s="36"/>
      <c r="G12" s="36">
        <f t="shared" si="0"/>
        <v>0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0</v>
      </c>
      <c r="M12" s="36">
        <v>0</v>
      </c>
      <c r="N12" s="36">
        <v>16</v>
      </c>
      <c r="O12" s="84">
        <v>1</v>
      </c>
      <c r="P12" s="84">
        <v>0</v>
      </c>
      <c r="Q12" s="84">
        <v>0</v>
      </c>
      <c r="R12" s="84">
        <v>0</v>
      </c>
      <c r="S12" s="84">
        <v>0</v>
      </c>
    </row>
    <row r="13" spans="1:19" x14ac:dyDescent="0.25">
      <c r="A13" s="6"/>
      <c r="B13" s="60">
        <v>10</v>
      </c>
      <c r="C13" s="62">
        <v>7501021110103</v>
      </c>
      <c r="D13" s="13" t="s">
        <v>68</v>
      </c>
      <c r="E13" s="26">
        <v>24</v>
      </c>
      <c r="F13" s="36"/>
      <c r="G13" s="36">
        <f t="shared" si="0"/>
        <v>0</v>
      </c>
      <c r="H13" s="36">
        <v>20</v>
      </c>
      <c r="I13" s="69">
        <v>5</v>
      </c>
      <c r="J13" s="69">
        <v>3</v>
      </c>
      <c r="K13" s="69">
        <v>20</v>
      </c>
      <c r="L13" s="36">
        <f t="shared" si="1"/>
        <v>0</v>
      </c>
      <c r="M13" s="36">
        <v>0</v>
      </c>
      <c r="N13" s="36">
        <v>16</v>
      </c>
      <c r="O13" s="84">
        <v>4</v>
      </c>
      <c r="P13" s="84">
        <v>1</v>
      </c>
      <c r="Q13" s="84">
        <v>1</v>
      </c>
      <c r="R13" s="84">
        <v>3</v>
      </c>
      <c r="S13" s="84">
        <v>3</v>
      </c>
    </row>
    <row r="14" spans="1:19" x14ac:dyDescent="0.25">
      <c r="A14" s="6"/>
      <c r="B14" s="60">
        <v>13</v>
      </c>
      <c r="C14" s="62">
        <v>7501021110134</v>
      </c>
      <c r="D14" s="13" t="s">
        <v>56</v>
      </c>
      <c r="E14" s="26">
        <v>24</v>
      </c>
      <c r="F14" s="36"/>
      <c r="G14" s="36">
        <f t="shared" si="0"/>
        <v>0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0</v>
      </c>
      <c r="M14" s="36">
        <v>0</v>
      </c>
      <c r="N14" s="36">
        <v>16</v>
      </c>
      <c r="O14" s="84">
        <v>2</v>
      </c>
      <c r="P14" s="84">
        <v>2</v>
      </c>
      <c r="Q14" s="84">
        <v>1</v>
      </c>
      <c r="R14" s="84">
        <v>4</v>
      </c>
      <c r="S14" s="84">
        <v>3</v>
      </c>
    </row>
    <row r="15" spans="1:19" x14ac:dyDescent="0.25">
      <c r="A15" s="6"/>
      <c r="B15" s="60">
        <v>15</v>
      </c>
      <c r="C15" s="62">
        <v>7501021110158</v>
      </c>
      <c r="D15" s="13" t="s">
        <v>58</v>
      </c>
      <c r="E15" s="26">
        <v>24</v>
      </c>
      <c r="F15" s="36"/>
      <c r="G15" s="36">
        <f t="shared" si="0"/>
        <v>0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0</v>
      </c>
      <c r="M15" s="36">
        <v>0</v>
      </c>
      <c r="N15" s="36">
        <v>16</v>
      </c>
      <c r="O15" s="84">
        <v>3</v>
      </c>
      <c r="P15" s="84">
        <v>1</v>
      </c>
      <c r="Q15" s="84">
        <v>2</v>
      </c>
      <c r="R15" s="84">
        <v>4</v>
      </c>
      <c r="S15" s="84">
        <v>0</v>
      </c>
    </row>
    <row r="16" spans="1:19" x14ac:dyDescent="0.25">
      <c r="A16" s="6"/>
      <c r="B16" s="60">
        <v>21</v>
      </c>
      <c r="C16" s="62">
        <v>7501021110219</v>
      </c>
      <c r="D16" s="13" t="s">
        <v>67</v>
      </c>
      <c r="E16" s="26">
        <v>24</v>
      </c>
      <c r="F16" s="36"/>
      <c r="G16" s="36">
        <f t="shared" si="0"/>
        <v>0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0</v>
      </c>
      <c r="M16" s="36">
        <v>0</v>
      </c>
      <c r="N16" s="36">
        <v>16</v>
      </c>
      <c r="O16" s="84">
        <v>1</v>
      </c>
      <c r="P16" s="84">
        <v>1</v>
      </c>
      <c r="Q16" s="84">
        <v>0</v>
      </c>
      <c r="R16" s="84">
        <v>0</v>
      </c>
      <c r="S16" s="84">
        <v>2</v>
      </c>
    </row>
    <row r="17" spans="1:19" x14ac:dyDescent="0.25">
      <c r="A17" s="6"/>
      <c r="B17" s="60">
        <v>25</v>
      </c>
      <c r="C17" s="62">
        <v>7501021110257</v>
      </c>
      <c r="D17" s="13" t="s">
        <v>59</v>
      </c>
      <c r="E17" s="26">
        <v>24</v>
      </c>
      <c r="F17" s="36"/>
      <c r="G17" s="36">
        <f t="shared" si="0"/>
        <v>0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0</v>
      </c>
      <c r="M17" s="36">
        <v>0</v>
      </c>
      <c r="N17" s="36">
        <v>16</v>
      </c>
      <c r="O17" s="84">
        <v>4</v>
      </c>
      <c r="P17" s="84">
        <v>3</v>
      </c>
      <c r="Q17" s="84">
        <v>2</v>
      </c>
      <c r="R17" s="84">
        <v>6</v>
      </c>
      <c r="S17" s="84">
        <v>3</v>
      </c>
    </row>
    <row r="18" spans="1:19" x14ac:dyDescent="0.25">
      <c r="A18" s="6"/>
      <c r="B18" s="60">
        <v>32</v>
      </c>
      <c r="C18" s="62">
        <v>7501021110325</v>
      </c>
      <c r="D18" s="13" t="s">
        <v>64</v>
      </c>
      <c r="E18" s="26">
        <v>24</v>
      </c>
      <c r="F18" s="36"/>
      <c r="G18" s="36">
        <f t="shared" si="0"/>
        <v>0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0</v>
      </c>
      <c r="M18" s="36">
        <v>0</v>
      </c>
      <c r="N18" s="36">
        <v>16</v>
      </c>
      <c r="O18" s="84">
        <v>0</v>
      </c>
      <c r="P18" s="84">
        <v>2</v>
      </c>
      <c r="Q18" s="84">
        <v>0</v>
      </c>
      <c r="R18" s="84">
        <v>4</v>
      </c>
      <c r="S18" s="84">
        <v>2</v>
      </c>
    </row>
    <row r="19" spans="1:19" x14ac:dyDescent="0.25">
      <c r="A19" s="6"/>
      <c r="B19" s="60">
        <v>35</v>
      </c>
      <c r="C19" s="62">
        <v>7501021110356</v>
      </c>
      <c r="D19" s="13" t="s">
        <v>62</v>
      </c>
      <c r="E19" s="26">
        <v>24</v>
      </c>
      <c r="F19" s="36"/>
      <c r="G19" s="36">
        <f t="shared" si="0"/>
        <v>0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0</v>
      </c>
      <c r="M19" s="36">
        <v>0</v>
      </c>
      <c r="N19" s="36">
        <v>16</v>
      </c>
      <c r="O19" s="84">
        <v>3</v>
      </c>
      <c r="P19" s="84">
        <v>1</v>
      </c>
      <c r="Q19" s="84">
        <v>0</v>
      </c>
      <c r="R19" s="84">
        <v>0</v>
      </c>
      <c r="S19" s="84">
        <v>0</v>
      </c>
    </row>
    <row r="20" spans="1:19" x14ac:dyDescent="0.25">
      <c r="A20" s="6"/>
      <c r="B20" s="60">
        <v>38</v>
      </c>
      <c r="C20" s="62">
        <v>7501021110387</v>
      </c>
      <c r="D20" s="13" t="s">
        <v>53</v>
      </c>
      <c r="E20" s="26">
        <v>24</v>
      </c>
      <c r="F20" s="36"/>
      <c r="G20" s="36">
        <f t="shared" si="0"/>
        <v>0</v>
      </c>
      <c r="H20" s="36">
        <v>20</v>
      </c>
      <c r="I20" s="69">
        <v>5</v>
      </c>
      <c r="J20" s="69">
        <v>3</v>
      </c>
      <c r="K20" s="69">
        <v>0</v>
      </c>
      <c r="L20" s="36">
        <f t="shared" si="1"/>
        <v>0</v>
      </c>
      <c r="M20" s="36">
        <v>0</v>
      </c>
      <c r="N20" s="36">
        <v>16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</row>
    <row r="21" spans="1:19" x14ac:dyDescent="0.25">
      <c r="A21" s="6"/>
      <c r="B21" s="60">
        <v>41</v>
      </c>
      <c r="C21" s="62">
        <v>7501021110417</v>
      </c>
      <c r="D21" s="13" t="s">
        <v>55</v>
      </c>
      <c r="E21" s="26">
        <v>24</v>
      </c>
      <c r="F21" s="36"/>
      <c r="G21" s="36">
        <f t="shared" si="0"/>
        <v>0</v>
      </c>
      <c r="H21" s="36">
        <v>20</v>
      </c>
      <c r="I21" s="69">
        <v>5</v>
      </c>
      <c r="J21" s="69">
        <v>3</v>
      </c>
      <c r="K21" s="69">
        <v>20</v>
      </c>
      <c r="L21" s="36">
        <f t="shared" si="1"/>
        <v>0</v>
      </c>
      <c r="M21" s="36">
        <v>0</v>
      </c>
      <c r="N21" s="36">
        <v>16</v>
      </c>
      <c r="O21" s="84">
        <v>4</v>
      </c>
      <c r="P21" s="84">
        <v>3</v>
      </c>
      <c r="Q21" s="84">
        <v>1</v>
      </c>
      <c r="R21" s="84">
        <v>2</v>
      </c>
      <c r="S21" s="84">
        <v>2</v>
      </c>
    </row>
    <row r="22" spans="1:19" x14ac:dyDescent="0.25">
      <c r="A22" s="6"/>
      <c r="B22" s="60">
        <v>318</v>
      </c>
      <c r="C22" s="62">
        <v>7501021113180</v>
      </c>
      <c r="D22" s="13" t="s">
        <v>54</v>
      </c>
      <c r="E22" s="26">
        <v>24</v>
      </c>
      <c r="F22" s="36"/>
      <c r="G22" s="36">
        <f t="shared" si="0"/>
        <v>0</v>
      </c>
      <c r="H22" s="36">
        <v>20</v>
      </c>
      <c r="I22" s="69">
        <v>5</v>
      </c>
      <c r="J22" s="69">
        <v>3</v>
      </c>
      <c r="K22" s="69">
        <v>0</v>
      </c>
      <c r="L22" s="36">
        <f t="shared" si="1"/>
        <v>0</v>
      </c>
      <c r="M22" s="36">
        <v>0</v>
      </c>
      <c r="N22" s="36">
        <v>16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</row>
    <row r="23" spans="1:19" x14ac:dyDescent="0.25">
      <c r="A23" s="6"/>
      <c r="B23" s="60">
        <v>505</v>
      </c>
      <c r="C23" s="63">
        <v>7501021115054</v>
      </c>
      <c r="D23" s="13" t="s">
        <v>71</v>
      </c>
      <c r="E23" s="26">
        <v>24</v>
      </c>
      <c r="F23" s="36"/>
      <c r="G23" s="36">
        <f t="shared" si="0"/>
        <v>0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0</v>
      </c>
      <c r="M23" s="36">
        <v>6</v>
      </c>
      <c r="N23" s="36">
        <v>16</v>
      </c>
      <c r="O23" s="84">
        <v>1</v>
      </c>
      <c r="P23" s="84">
        <v>1</v>
      </c>
      <c r="Q23" s="84">
        <v>1</v>
      </c>
      <c r="R23" s="84">
        <v>0</v>
      </c>
      <c r="S23" s="84">
        <v>0</v>
      </c>
    </row>
    <row r="24" spans="1:19" x14ac:dyDescent="0.25">
      <c r="A24" s="6"/>
      <c r="B24" s="60">
        <v>656</v>
      </c>
      <c r="C24" s="62">
        <v>7501021116563</v>
      </c>
      <c r="D24" s="13" t="s">
        <v>63</v>
      </c>
      <c r="E24" s="26">
        <v>24</v>
      </c>
      <c r="F24" s="36"/>
      <c r="G24" s="36">
        <f t="shared" si="0"/>
        <v>0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0</v>
      </c>
      <c r="M24" s="36">
        <v>0</v>
      </c>
      <c r="N24" s="36">
        <v>16</v>
      </c>
      <c r="O24" s="84">
        <v>1</v>
      </c>
      <c r="P24" s="84">
        <v>0</v>
      </c>
      <c r="Q24" s="84">
        <v>2</v>
      </c>
      <c r="R24" s="84">
        <v>1</v>
      </c>
      <c r="S24" s="84">
        <v>1</v>
      </c>
    </row>
    <row r="25" spans="1:19" x14ac:dyDescent="0.25">
      <c r="A25" s="6"/>
      <c r="B25" s="60">
        <v>82</v>
      </c>
      <c r="C25" s="63">
        <v>7501021120829</v>
      </c>
      <c r="D25" s="13" t="s">
        <v>65</v>
      </c>
      <c r="E25" s="26">
        <v>12</v>
      </c>
      <c r="F25" s="36"/>
      <c r="G25" s="36">
        <f t="shared" si="0"/>
        <v>0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0</v>
      </c>
      <c r="M25" s="36">
        <v>6</v>
      </c>
      <c r="N25" s="36">
        <v>16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</row>
    <row r="26" spans="1:19" x14ac:dyDescent="0.25">
      <c r="A26" s="6"/>
      <c r="B26" s="60">
        <v>91</v>
      </c>
      <c r="C26" s="63">
        <v>7501021120911</v>
      </c>
      <c r="D26" s="40" t="s">
        <v>61</v>
      </c>
      <c r="E26" s="26">
        <v>48</v>
      </c>
      <c r="F26" s="36"/>
      <c r="G26" s="36">
        <f t="shared" si="0"/>
        <v>0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0</v>
      </c>
      <c r="M26" s="36">
        <v>6</v>
      </c>
      <c r="N26" s="36">
        <v>16</v>
      </c>
      <c r="O26" s="84">
        <v>3</v>
      </c>
      <c r="P26" s="84">
        <v>3</v>
      </c>
      <c r="Q26" s="84">
        <v>2</v>
      </c>
      <c r="R26" s="84">
        <v>3</v>
      </c>
      <c r="S26" s="84">
        <v>1</v>
      </c>
    </row>
    <row r="27" spans="1:19" x14ac:dyDescent="0.25">
      <c r="A27" s="6"/>
      <c r="B27" s="60">
        <v>116</v>
      </c>
      <c r="C27" s="63">
        <v>7501021121161</v>
      </c>
      <c r="D27" s="13" t="s">
        <v>60</v>
      </c>
      <c r="E27" s="26">
        <v>12</v>
      </c>
      <c r="F27" s="36"/>
      <c r="G27" s="36">
        <f t="shared" si="0"/>
        <v>0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0</v>
      </c>
      <c r="M27" s="36">
        <v>6</v>
      </c>
      <c r="N27" s="36">
        <v>16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</row>
    <row r="28" spans="1:19" x14ac:dyDescent="0.25">
      <c r="A28" s="6"/>
      <c r="B28" s="60">
        <v>120</v>
      </c>
      <c r="C28" s="63">
        <v>7501021121208</v>
      </c>
      <c r="D28" s="13" t="s">
        <v>70</v>
      </c>
      <c r="E28" s="26">
        <v>12</v>
      </c>
      <c r="F28" s="36"/>
      <c r="G28" s="36">
        <f t="shared" si="0"/>
        <v>0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0</v>
      </c>
      <c r="M28" s="36">
        <v>6</v>
      </c>
      <c r="N28" s="36">
        <v>16</v>
      </c>
      <c r="O28" s="84">
        <v>1</v>
      </c>
      <c r="P28" s="84">
        <v>0</v>
      </c>
      <c r="Q28" s="84">
        <v>0</v>
      </c>
      <c r="R28" s="84">
        <v>1</v>
      </c>
      <c r="S28" s="84">
        <v>0</v>
      </c>
    </row>
    <row r="29" spans="1:19" x14ac:dyDescent="0.25">
      <c r="A29" s="6"/>
      <c r="B29" s="60">
        <v>447</v>
      </c>
      <c r="C29" s="63">
        <v>7501021124476</v>
      </c>
      <c r="D29" s="13" t="s">
        <v>57</v>
      </c>
      <c r="E29" s="26">
        <v>12</v>
      </c>
      <c r="F29" s="36"/>
      <c r="G29" s="36">
        <f t="shared" si="0"/>
        <v>0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0</v>
      </c>
      <c r="M29" s="36">
        <v>6</v>
      </c>
      <c r="N29" s="36">
        <v>16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</row>
    <row r="30" spans="1:19" x14ac:dyDescent="0.25">
      <c r="A30" s="6"/>
      <c r="B30" s="60">
        <v>450</v>
      </c>
      <c r="C30" s="63">
        <v>7501021124506</v>
      </c>
      <c r="D30" s="13" t="s">
        <v>66</v>
      </c>
      <c r="E30" s="26">
        <v>24</v>
      </c>
      <c r="F30" s="36"/>
      <c r="G30" s="36">
        <f t="shared" si="0"/>
        <v>0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0</v>
      </c>
      <c r="M30" s="36">
        <v>6</v>
      </c>
      <c r="N30" s="36">
        <v>16</v>
      </c>
      <c r="O30" s="84">
        <v>1</v>
      </c>
      <c r="P30" s="84">
        <v>1</v>
      </c>
      <c r="Q30" s="84">
        <v>1</v>
      </c>
      <c r="R30" s="84">
        <v>1</v>
      </c>
      <c r="S30" s="84">
        <v>1</v>
      </c>
    </row>
    <row r="31" spans="1:19" x14ac:dyDescent="0.25">
      <c r="A31" s="6"/>
      <c r="B31" s="48">
        <v>507</v>
      </c>
      <c r="C31" s="64">
        <v>7501021125077</v>
      </c>
      <c r="D31" s="13" t="s">
        <v>91</v>
      </c>
      <c r="E31" s="26">
        <v>12</v>
      </c>
      <c r="F31" s="36"/>
      <c r="G31" s="36">
        <f t="shared" si="0"/>
        <v>0</v>
      </c>
      <c r="H31" s="36">
        <v>20</v>
      </c>
      <c r="I31" s="36">
        <v>5</v>
      </c>
      <c r="J31" s="36">
        <v>3</v>
      </c>
      <c r="K31" s="69">
        <v>10</v>
      </c>
      <c r="L31" s="36">
        <f t="shared" si="1"/>
        <v>0</v>
      </c>
      <c r="M31" s="36">
        <v>0</v>
      </c>
      <c r="N31" s="36">
        <v>16</v>
      </c>
      <c r="O31" s="84">
        <v>0</v>
      </c>
      <c r="P31" s="84">
        <v>1</v>
      </c>
      <c r="Q31" s="84">
        <v>0</v>
      </c>
      <c r="R31" s="84">
        <v>1</v>
      </c>
      <c r="S31" s="84">
        <v>0</v>
      </c>
    </row>
    <row r="32" spans="1:19" x14ac:dyDescent="0.25">
      <c r="A32" s="6"/>
      <c r="B32" s="48">
        <v>508</v>
      </c>
      <c r="C32" s="64">
        <v>7501021125084</v>
      </c>
      <c r="D32" s="13" t="s">
        <v>90</v>
      </c>
      <c r="E32" s="26">
        <v>24</v>
      </c>
      <c r="F32" s="36"/>
      <c r="G32" s="36">
        <f t="shared" si="0"/>
        <v>0</v>
      </c>
      <c r="H32" s="36">
        <v>20</v>
      </c>
      <c r="I32" s="36">
        <v>5</v>
      </c>
      <c r="J32" s="36">
        <v>3</v>
      </c>
      <c r="K32" s="69">
        <v>10</v>
      </c>
      <c r="L32" s="36">
        <f t="shared" si="1"/>
        <v>0</v>
      </c>
      <c r="M32" s="36">
        <v>0</v>
      </c>
      <c r="N32" s="36">
        <v>16</v>
      </c>
      <c r="O32" s="84">
        <v>1</v>
      </c>
      <c r="P32" s="84">
        <v>1</v>
      </c>
      <c r="Q32" s="84">
        <v>1</v>
      </c>
      <c r="R32" s="84">
        <v>1</v>
      </c>
      <c r="S32" s="84">
        <v>0</v>
      </c>
    </row>
    <row r="33" spans="1:19" x14ac:dyDescent="0.25">
      <c r="A33" s="6"/>
      <c r="B33" s="60">
        <v>625</v>
      </c>
      <c r="C33" s="62">
        <v>7501021126258</v>
      </c>
      <c r="D33" s="13" t="s">
        <v>76</v>
      </c>
      <c r="E33" s="26">
        <v>48</v>
      </c>
      <c r="F33" s="36"/>
      <c r="G33" s="36">
        <f t="shared" si="0"/>
        <v>0</v>
      </c>
      <c r="H33" s="36">
        <v>20</v>
      </c>
      <c r="I33" s="69">
        <v>5</v>
      </c>
      <c r="J33" s="69">
        <v>3</v>
      </c>
      <c r="K33" s="69">
        <v>0</v>
      </c>
      <c r="L33" s="36">
        <f t="shared" si="1"/>
        <v>0</v>
      </c>
      <c r="M33" s="36">
        <v>0</v>
      </c>
      <c r="N33" s="36">
        <v>16</v>
      </c>
      <c r="O33" s="84">
        <v>0</v>
      </c>
      <c r="P33" s="84">
        <v>0</v>
      </c>
      <c r="Q33" s="84">
        <v>0</v>
      </c>
      <c r="R33" s="84">
        <v>1</v>
      </c>
      <c r="S33" s="84">
        <v>1</v>
      </c>
    </row>
    <row r="34" spans="1:19" x14ac:dyDescent="0.25">
      <c r="A34" s="6"/>
      <c r="B34" s="60" t="s">
        <v>86</v>
      </c>
      <c r="C34" s="62">
        <v>7501021130521</v>
      </c>
      <c r="D34" s="13" t="s">
        <v>87</v>
      </c>
      <c r="E34" s="26">
        <v>24</v>
      </c>
      <c r="F34" s="36"/>
      <c r="G34" s="36">
        <f t="shared" si="0"/>
        <v>0</v>
      </c>
      <c r="H34" s="36">
        <v>20</v>
      </c>
      <c r="I34" s="36">
        <v>5</v>
      </c>
      <c r="J34" s="36">
        <v>3</v>
      </c>
      <c r="K34" s="69">
        <v>0</v>
      </c>
      <c r="L34" s="36">
        <f t="shared" si="1"/>
        <v>0</v>
      </c>
      <c r="M34" s="36">
        <v>0</v>
      </c>
      <c r="N34" s="36">
        <v>16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</row>
    <row r="35" spans="1:19" x14ac:dyDescent="0.25">
      <c r="A35" s="6"/>
      <c r="B35" s="60">
        <v>63</v>
      </c>
      <c r="C35" s="62">
        <v>7501021140636</v>
      </c>
      <c r="D35" s="13" t="s">
        <v>48</v>
      </c>
      <c r="E35" s="38">
        <v>24</v>
      </c>
      <c r="F35" s="36"/>
      <c r="G35" s="36">
        <f t="shared" si="0"/>
        <v>0</v>
      </c>
      <c r="H35" s="36">
        <v>20</v>
      </c>
      <c r="I35" s="69">
        <v>5</v>
      </c>
      <c r="J35" s="69">
        <v>3</v>
      </c>
      <c r="K35" s="69">
        <v>0</v>
      </c>
      <c r="L35" s="36">
        <f t="shared" si="1"/>
        <v>0</v>
      </c>
      <c r="M35" s="36">
        <v>0</v>
      </c>
      <c r="N35" s="36">
        <v>16</v>
      </c>
      <c r="O35" s="84">
        <v>2</v>
      </c>
      <c r="P35" s="84">
        <v>1</v>
      </c>
      <c r="Q35" s="84">
        <v>2</v>
      </c>
      <c r="R35" s="84">
        <v>1</v>
      </c>
      <c r="S35" s="84">
        <v>2</v>
      </c>
    </row>
    <row r="36" spans="1:19" x14ac:dyDescent="0.25">
      <c r="A36" s="6"/>
      <c r="B36" s="60">
        <v>609</v>
      </c>
      <c r="C36" s="62">
        <v>7501021146096</v>
      </c>
      <c r="D36" s="13" t="s">
        <v>46</v>
      </c>
      <c r="E36" s="26">
        <v>96</v>
      </c>
      <c r="F36" s="36"/>
      <c r="G36" s="36">
        <f t="shared" si="0"/>
        <v>0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0</v>
      </c>
      <c r="M36" s="36">
        <v>0</v>
      </c>
      <c r="N36" s="36">
        <v>16</v>
      </c>
      <c r="O36" s="84">
        <v>1</v>
      </c>
      <c r="P36" s="84">
        <v>0</v>
      </c>
      <c r="Q36" s="84">
        <v>0</v>
      </c>
      <c r="R36" s="84">
        <v>0</v>
      </c>
      <c r="S36" s="84">
        <v>0</v>
      </c>
    </row>
    <row r="37" spans="1:19" x14ac:dyDescent="0.25">
      <c r="A37" s="6"/>
      <c r="B37" s="60">
        <v>610</v>
      </c>
      <c r="C37" s="62">
        <v>7501021146102</v>
      </c>
      <c r="D37" s="13" t="s">
        <v>47</v>
      </c>
      <c r="E37" s="26">
        <v>96</v>
      </c>
      <c r="F37" s="36"/>
      <c r="G37" s="36">
        <f t="shared" si="0"/>
        <v>0</v>
      </c>
      <c r="H37" s="36">
        <v>20</v>
      </c>
      <c r="I37" s="69">
        <v>5</v>
      </c>
      <c r="J37" s="69">
        <v>3</v>
      </c>
      <c r="K37" s="69">
        <v>0</v>
      </c>
      <c r="L37" s="36">
        <f t="shared" si="1"/>
        <v>0</v>
      </c>
      <c r="M37" s="36">
        <v>0</v>
      </c>
      <c r="N37" s="36">
        <v>16</v>
      </c>
      <c r="O37" s="84">
        <v>1</v>
      </c>
      <c r="P37" s="84">
        <v>3</v>
      </c>
      <c r="Q37" s="84">
        <v>0</v>
      </c>
      <c r="R37" s="84">
        <v>0</v>
      </c>
      <c r="S37" s="84">
        <v>0</v>
      </c>
    </row>
    <row r="38" spans="1:19" x14ac:dyDescent="0.25">
      <c r="A38" s="6"/>
      <c r="B38" s="60">
        <v>201</v>
      </c>
      <c r="C38" s="62">
        <v>7501021162010</v>
      </c>
      <c r="D38" s="13" t="s">
        <v>50</v>
      </c>
      <c r="E38" s="26">
        <v>12</v>
      </c>
      <c r="F38" s="36"/>
      <c r="G38" s="36">
        <f t="shared" si="0"/>
        <v>0</v>
      </c>
      <c r="H38" s="36">
        <v>20</v>
      </c>
      <c r="I38" s="69">
        <v>5</v>
      </c>
      <c r="J38" s="69">
        <v>3</v>
      </c>
      <c r="K38" s="69">
        <v>10</v>
      </c>
      <c r="L38" s="36">
        <f t="shared" si="1"/>
        <v>0</v>
      </c>
      <c r="M38" s="36">
        <v>0</v>
      </c>
      <c r="N38" s="36">
        <v>16</v>
      </c>
      <c r="O38" s="84">
        <v>0</v>
      </c>
      <c r="P38" s="84">
        <v>0</v>
      </c>
      <c r="Q38" s="84">
        <v>0</v>
      </c>
      <c r="R38" s="84">
        <v>1</v>
      </c>
      <c r="S38" s="84">
        <v>1</v>
      </c>
    </row>
    <row r="39" spans="1:19" x14ac:dyDescent="0.25">
      <c r="A39" s="6"/>
      <c r="B39" s="60">
        <v>202</v>
      </c>
      <c r="C39" s="62">
        <v>7501021162027</v>
      </c>
      <c r="D39" s="13" t="s">
        <v>51</v>
      </c>
      <c r="E39" s="26">
        <v>12</v>
      </c>
      <c r="F39" s="36"/>
      <c r="G39" s="36">
        <f t="shared" si="0"/>
        <v>0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0</v>
      </c>
      <c r="M39" s="36">
        <v>0</v>
      </c>
      <c r="N39" s="36">
        <v>16</v>
      </c>
      <c r="O39" s="84">
        <v>1</v>
      </c>
      <c r="P39" s="84">
        <v>1</v>
      </c>
      <c r="Q39" s="84">
        <v>1</v>
      </c>
      <c r="R39" s="84">
        <v>2</v>
      </c>
      <c r="S39" s="84">
        <v>1</v>
      </c>
    </row>
    <row r="40" spans="1:19" x14ac:dyDescent="0.25">
      <c r="A40" s="6"/>
      <c r="B40" s="60">
        <v>203</v>
      </c>
      <c r="C40" s="62">
        <v>7501021162034</v>
      </c>
      <c r="D40" s="13" t="s">
        <v>49</v>
      </c>
      <c r="E40" s="26">
        <v>12</v>
      </c>
      <c r="F40" s="36"/>
      <c r="G40" s="36">
        <f t="shared" si="0"/>
        <v>0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0</v>
      </c>
      <c r="M40" s="36">
        <v>0</v>
      </c>
      <c r="N40" s="36">
        <v>16</v>
      </c>
      <c r="O40" s="84">
        <v>0</v>
      </c>
      <c r="P40" s="84">
        <v>0</v>
      </c>
      <c r="Q40" s="84">
        <v>0</v>
      </c>
      <c r="R40" s="84">
        <v>2</v>
      </c>
      <c r="S40" s="84">
        <v>1</v>
      </c>
    </row>
    <row r="41" spans="1:19" x14ac:dyDescent="0.25">
      <c r="A41" s="6"/>
      <c r="B41" s="48">
        <v>617</v>
      </c>
      <c r="C41" s="62">
        <v>7501021166179</v>
      </c>
      <c r="D41" s="13" t="s">
        <v>39</v>
      </c>
      <c r="E41" s="26">
        <v>12</v>
      </c>
      <c r="F41" s="36"/>
      <c r="G41" s="36">
        <f t="shared" si="0"/>
        <v>0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0</v>
      </c>
      <c r="M41" s="36">
        <v>0</v>
      </c>
      <c r="N41" s="36">
        <v>16</v>
      </c>
      <c r="O41" s="84">
        <v>0</v>
      </c>
      <c r="P41" s="84">
        <v>1</v>
      </c>
      <c r="Q41" s="84">
        <v>1</v>
      </c>
      <c r="R41" s="84">
        <v>2</v>
      </c>
      <c r="S41" s="84">
        <v>2</v>
      </c>
    </row>
    <row r="42" spans="1:19" x14ac:dyDescent="0.25">
      <c r="A42" s="6"/>
      <c r="B42" s="60">
        <v>618</v>
      </c>
      <c r="C42" s="62">
        <v>7501021166186</v>
      </c>
      <c r="D42" s="13" t="s">
        <v>52</v>
      </c>
      <c r="E42" s="26">
        <v>12</v>
      </c>
      <c r="F42" s="36"/>
      <c r="G42" s="36">
        <f t="shared" si="0"/>
        <v>0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0</v>
      </c>
      <c r="M42" s="36">
        <v>0</v>
      </c>
      <c r="N42" s="36">
        <v>16</v>
      </c>
      <c r="O42" s="84">
        <v>1</v>
      </c>
      <c r="P42" s="84">
        <v>0</v>
      </c>
      <c r="Q42" s="84">
        <v>0</v>
      </c>
      <c r="R42" s="84">
        <v>2</v>
      </c>
      <c r="S42" s="84">
        <v>0</v>
      </c>
    </row>
    <row r="43" spans="1:19" x14ac:dyDescent="0.25">
      <c r="A43" s="6"/>
      <c r="B43" s="48">
        <v>619</v>
      </c>
      <c r="C43" s="62">
        <v>7501021166193</v>
      </c>
      <c r="D43" s="13" t="s">
        <v>38</v>
      </c>
      <c r="E43" s="26">
        <v>12</v>
      </c>
      <c r="F43" s="36"/>
      <c r="G43" s="36">
        <f t="shared" si="0"/>
        <v>0</v>
      </c>
      <c r="H43" s="36">
        <v>20</v>
      </c>
      <c r="I43" s="69">
        <v>5</v>
      </c>
      <c r="J43" s="69">
        <v>3</v>
      </c>
      <c r="K43" s="69">
        <v>10</v>
      </c>
      <c r="L43" s="36">
        <f t="shared" si="1"/>
        <v>0</v>
      </c>
      <c r="M43" s="36">
        <v>0</v>
      </c>
      <c r="N43" s="36">
        <v>16</v>
      </c>
      <c r="O43" s="84">
        <v>1</v>
      </c>
      <c r="P43" s="84">
        <v>0</v>
      </c>
      <c r="Q43" s="84">
        <v>0</v>
      </c>
      <c r="R43" s="84">
        <v>0</v>
      </c>
      <c r="S43" s="84">
        <v>0</v>
      </c>
    </row>
    <row r="44" spans="1:19" x14ac:dyDescent="0.25">
      <c r="A44" s="6"/>
      <c r="B44" s="48">
        <v>630</v>
      </c>
      <c r="C44" s="64">
        <v>7501021166308</v>
      </c>
      <c r="D44" s="13" t="s">
        <v>37</v>
      </c>
      <c r="E44" s="26">
        <v>24</v>
      </c>
      <c r="F44" s="36"/>
      <c r="G44" s="36">
        <f t="shared" si="0"/>
        <v>0</v>
      </c>
      <c r="H44" s="36">
        <v>20</v>
      </c>
      <c r="I44" s="69">
        <v>5</v>
      </c>
      <c r="J44" s="69">
        <v>3</v>
      </c>
      <c r="K44" s="69">
        <v>0</v>
      </c>
      <c r="L44" s="36">
        <f t="shared" si="1"/>
        <v>0</v>
      </c>
      <c r="M44" s="36">
        <v>0</v>
      </c>
      <c r="N44" s="36">
        <v>16</v>
      </c>
      <c r="O44" s="84">
        <v>3</v>
      </c>
      <c r="P44" s="84">
        <v>0</v>
      </c>
      <c r="Q44" s="84">
        <v>1</v>
      </c>
      <c r="R44" s="84">
        <v>3</v>
      </c>
      <c r="S44" s="84">
        <v>1</v>
      </c>
    </row>
    <row r="45" spans="1:19" x14ac:dyDescent="0.25">
      <c r="A45" s="6"/>
      <c r="B45" s="6">
        <v>636</v>
      </c>
      <c r="C45" s="65">
        <v>7501021166360</v>
      </c>
      <c r="D45" s="27" t="s">
        <v>83</v>
      </c>
      <c r="E45" s="49">
        <v>3</v>
      </c>
      <c r="F45" s="36"/>
      <c r="G45" s="36">
        <f t="shared" si="0"/>
        <v>0</v>
      </c>
      <c r="H45" s="36">
        <v>20</v>
      </c>
      <c r="I45" s="36">
        <v>5</v>
      </c>
      <c r="J45" s="36">
        <v>3</v>
      </c>
      <c r="K45" s="69">
        <v>10</v>
      </c>
      <c r="L45" s="36">
        <f t="shared" si="1"/>
        <v>0</v>
      </c>
      <c r="M45" s="36">
        <v>0</v>
      </c>
      <c r="N45" s="36">
        <v>16</v>
      </c>
      <c r="O45" s="84">
        <v>1</v>
      </c>
      <c r="P45" s="84">
        <v>0</v>
      </c>
      <c r="Q45" s="84">
        <v>1</v>
      </c>
      <c r="R45" s="84">
        <v>1</v>
      </c>
      <c r="S45" s="84">
        <v>0</v>
      </c>
    </row>
    <row r="46" spans="1:19" x14ac:dyDescent="0.25">
      <c r="A46" s="6"/>
      <c r="B46" s="60">
        <v>654</v>
      </c>
      <c r="C46" s="64">
        <v>7501021166544</v>
      </c>
      <c r="D46" s="13" t="s">
        <v>43</v>
      </c>
      <c r="E46" s="26">
        <v>12</v>
      </c>
      <c r="F46" s="36"/>
      <c r="G46" s="36">
        <f t="shared" si="0"/>
        <v>0</v>
      </c>
      <c r="H46" s="36">
        <v>20</v>
      </c>
      <c r="I46" s="69">
        <v>5</v>
      </c>
      <c r="J46" s="69">
        <v>3</v>
      </c>
      <c r="K46" s="69">
        <v>10</v>
      </c>
      <c r="L46" s="36">
        <f t="shared" si="1"/>
        <v>0</v>
      </c>
      <c r="M46" s="36">
        <v>0</v>
      </c>
      <c r="N46" s="36">
        <v>16</v>
      </c>
      <c r="O46" s="84">
        <v>1</v>
      </c>
      <c r="P46" s="84">
        <v>0</v>
      </c>
      <c r="Q46" s="84">
        <v>1</v>
      </c>
      <c r="R46" s="84">
        <v>0</v>
      </c>
      <c r="S46" s="84">
        <v>1</v>
      </c>
    </row>
    <row r="47" spans="1:19" x14ac:dyDescent="0.25">
      <c r="A47" s="6"/>
      <c r="B47" s="48">
        <v>658</v>
      </c>
      <c r="C47" s="64">
        <v>7501021166582</v>
      </c>
      <c r="D47" s="13" t="s">
        <v>42</v>
      </c>
      <c r="E47" s="26">
        <v>12</v>
      </c>
      <c r="F47" s="36"/>
      <c r="G47" s="36">
        <f t="shared" si="0"/>
        <v>0</v>
      </c>
      <c r="H47" s="36">
        <v>20</v>
      </c>
      <c r="I47" s="36">
        <v>5</v>
      </c>
      <c r="J47" s="36">
        <v>3</v>
      </c>
      <c r="K47" s="69">
        <v>10</v>
      </c>
      <c r="L47" s="36">
        <f t="shared" si="1"/>
        <v>0</v>
      </c>
      <c r="M47" s="36">
        <v>0</v>
      </c>
      <c r="N47" s="36">
        <v>16</v>
      </c>
      <c r="O47" s="84">
        <v>0</v>
      </c>
      <c r="P47" s="84">
        <v>0</v>
      </c>
      <c r="Q47" s="84">
        <v>0</v>
      </c>
      <c r="R47" s="84">
        <v>1</v>
      </c>
      <c r="S47" s="84">
        <v>1</v>
      </c>
    </row>
    <row r="48" spans="1:19" x14ac:dyDescent="0.25">
      <c r="A48" s="6"/>
      <c r="B48" s="48">
        <v>659</v>
      </c>
      <c r="C48" s="64">
        <v>7501021166599</v>
      </c>
      <c r="D48" s="13" t="s">
        <v>95</v>
      </c>
      <c r="E48" s="26">
        <v>18</v>
      </c>
      <c r="F48" s="36"/>
      <c r="G48" s="36">
        <f t="shared" si="0"/>
        <v>0</v>
      </c>
      <c r="H48" s="36">
        <v>0</v>
      </c>
      <c r="I48" s="36">
        <v>0</v>
      </c>
      <c r="J48" s="36">
        <v>0</v>
      </c>
      <c r="K48" s="69">
        <v>0</v>
      </c>
      <c r="L48" s="36">
        <f t="shared" si="1"/>
        <v>0</v>
      </c>
      <c r="M48" s="36">
        <v>0</v>
      </c>
      <c r="N48" s="36">
        <v>16</v>
      </c>
      <c r="O48" s="84">
        <v>0</v>
      </c>
      <c r="P48" s="84">
        <v>0</v>
      </c>
      <c r="Q48" s="84">
        <v>2</v>
      </c>
      <c r="R48" s="85">
        <v>3</v>
      </c>
      <c r="S48" s="85">
        <v>0</v>
      </c>
    </row>
    <row r="49" spans="1:19" x14ac:dyDescent="0.25">
      <c r="A49" s="6"/>
      <c r="B49" s="48">
        <v>664</v>
      </c>
      <c r="C49" s="64">
        <v>7501021166643</v>
      </c>
      <c r="D49" s="13" t="s">
        <v>96</v>
      </c>
      <c r="E49" s="26">
        <v>12</v>
      </c>
      <c r="F49" s="36"/>
      <c r="G49" s="36">
        <f t="shared" si="0"/>
        <v>0</v>
      </c>
      <c r="H49" s="36">
        <v>0</v>
      </c>
      <c r="I49" s="36">
        <v>0</v>
      </c>
      <c r="J49" s="36">
        <v>0</v>
      </c>
      <c r="K49" s="69">
        <v>0</v>
      </c>
      <c r="L49" s="36">
        <f t="shared" si="1"/>
        <v>0</v>
      </c>
      <c r="M49" s="36">
        <v>0</v>
      </c>
      <c r="N49" s="36">
        <v>16</v>
      </c>
      <c r="O49" s="84">
        <v>0</v>
      </c>
      <c r="P49" s="84">
        <v>1</v>
      </c>
      <c r="Q49" s="84">
        <v>0</v>
      </c>
      <c r="R49" s="85">
        <v>0</v>
      </c>
      <c r="S49" s="85">
        <v>0</v>
      </c>
    </row>
  </sheetData>
  <mergeCells count="11">
    <mergeCell ref="B6:D6"/>
    <mergeCell ref="D7:D8"/>
    <mergeCell ref="H8:K8"/>
    <mergeCell ref="L8:N8"/>
    <mergeCell ref="O8:S8"/>
    <mergeCell ref="B5:D5"/>
    <mergeCell ref="A1:N1"/>
    <mergeCell ref="B2:D2"/>
    <mergeCell ref="B3:D3"/>
    <mergeCell ref="H3:M4"/>
    <mergeCell ref="B4:D4"/>
  </mergeCells>
  <conditionalFormatting sqref="M10:M45 O10:R45">
    <cfRule type="cellIs" dxfId="31" priority="14" operator="greaterThan">
      <formula>0</formula>
    </cfRule>
  </conditionalFormatting>
  <conditionalFormatting sqref="I10:K43 K44:K45">
    <cfRule type="cellIs" dxfId="30" priority="13" operator="greaterThan">
      <formula>0</formula>
    </cfRule>
  </conditionalFormatting>
  <conditionalFormatting sqref="M46:M48">
    <cfRule type="cellIs" dxfId="29" priority="11" operator="greaterThan">
      <formula>0</formula>
    </cfRule>
  </conditionalFormatting>
  <conditionalFormatting sqref="K46:K48">
    <cfRule type="cellIs" dxfId="28" priority="10" operator="greaterThan">
      <formula>0</formula>
    </cfRule>
  </conditionalFormatting>
  <conditionalFormatting sqref="C46:C48">
    <cfRule type="duplicateValues" dxfId="27" priority="12"/>
  </conditionalFormatting>
  <conditionalFormatting sqref="O46:R48">
    <cfRule type="cellIs" dxfId="26" priority="9" operator="greaterThan">
      <formula>0</formula>
    </cfRule>
  </conditionalFormatting>
  <conditionalFormatting sqref="O46:Q48">
    <cfRule type="cellIs" dxfId="25" priority="8" operator="greaterThan">
      <formula>0</formula>
    </cfRule>
  </conditionalFormatting>
  <conditionalFormatting sqref="M49">
    <cfRule type="cellIs" dxfId="24" priority="7" operator="greaterThan">
      <formula>0</formula>
    </cfRule>
  </conditionalFormatting>
  <conditionalFormatting sqref="K49">
    <cfRule type="cellIs" dxfId="23" priority="6" operator="greaterThan">
      <formula>0</formula>
    </cfRule>
  </conditionalFormatting>
  <conditionalFormatting sqref="O49:R49">
    <cfRule type="cellIs" dxfId="22" priority="5" operator="greaterThan">
      <formula>0</formula>
    </cfRule>
  </conditionalFormatting>
  <conditionalFormatting sqref="O49:Q49">
    <cfRule type="cellIs" dxfId="21" priority="4" operator="greaterThan">
      <formula>0</formula>
    </cfRule>
  </conditionalFormatting>
  <conditionalFormatting sqref="S10:S45">
    <cfRule type="cellIs" dxfId="20" priority="3" operator="greaterThan">
      <formula>0</formula>
    </cfRule>
  </conditionalFormatting>
  <conditionalFormatting sqref="S46:S48">
    <cfRule type="cellIs" dxfId="19" priority="2" operator="greaterThan">
      <formula>0</formula>
    </cfRule>
  </conditionalFormatting>
  <conditionalFormatting sqref="S49">
    <cfRule type="cellIs" dxfId="18" priority="1" operator="greaterThan">
      <formula>0</formula>
    </cfRule>
  </conditionalFormatting>
  <conditionalFormatting sqref="C10:C45">
    <cfRule type="duplicateValues" dxfId="17" priority="15"/>
  </conditionalFormatting>
  <conditionalFormatting sqref="C49">
    <cfRule type="duplicateValues" dxfId="16" priority="1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workbookViewId="0">
      <selection activeCell="P6" sqref="P6"/>
    </sheetView>
  </sheetViews>
  <sheetFormatPr baseColWidth="10" defaultColWidth="11.5703125" defaultRowHeight="15" x14ac:dyDescent="0.25"/>
  <cols>
    <col min="1" max="1" width="6.7109375" style="11" customWidth="1"/>
    <col min="2" max="2" width="8.7109375" style="11" customWidth="1"/>
    <col min="3" max="3" width="12.140625" style="11" bestFit="1" customWidth="1"/>
    <col min="4" max="4" width="35.140625" style="11" customWidth="1"/>
    <col min="5" max="5" width="3.140625" style="11" bestFit="1" customWidth="1"/>
    <col min="6" max="6" width="5.42578125" style="11" customWidth="1"/>
    <col min="7" max="7" width="5.7109375" style="11" hidden="1" customWidth="1"/>
    <col min="8" max="10" width="6.42578125" style="11" hidden="1" customWidth="1"/>
    <col min="11" max="12" width="7" style="11" hidden="1" customWidth="1"/>
    <col min="13" max="13" width="6.7109375" style="11" customWidth="1"/>
    <col min="14" max="14" width="6" style="11" customWidth="1"/>
    <col min="15" max="15" width="9.5703125" style="11" customWidth="1"/>
    <col min="16" max="16" width="11.140625" style="11" customWidth="1"/>
    <col min="17" max="17" width="9.140625" style="11" bestFit="1" customWidth="1"/>
    <col min="18" max="18" width="8.7109375" style="11" bestFit="1" customWidth="1"/>
    <col min="19" max="19" width="8" style="11" customWidth="1"/>
    <col min="20" max="16384" width="11.5703125" style="11"/>
  </cols>
  <sheetData>
    <row r="1" spans="1:19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9" ht="10.5" customHeight="1" x14ac:dyDescent="0.25">
      <c r="A2" s="11" t="s">
        <v>22</v>
      </c>
      <c r="B2" s="89" t="s">
        <v>77</v>
      </c>
      <c r="C2" s="89"/>
      <c r="D2" s="89"/>
    </row>
    <row r="3" spans="1:19" x14ac:dyDescent="0.25">
      <c r="A3" s="11" t="s">
        <v>23</v>
      </c>
      <c r="B3" s="89" t="s">
        <v>78</v>
      </c>
      <c r="C3" s="89"/>
      <c r="D3" s="89"/>
      <c r="H3" s="100" t="s">
        <v>99</v>
      </c>
      <c r="I3" s="100"/>
      <c r="J3" s="100"/>
      <c r="K3" s="100"/>
      <c r="L3" s="100"/>
      <c r="M3" s="100"/>
    </row>
    <row r="4" spans="1:19" x14ac:dyDescent="0.25">
      <c r="A4" s="11" t="s">
        <v>25</v>
      </c>
      <c r="B4" s="89"/>
      <c r="C4" s="89"/>
      <c r="D4" s="89"/>
      <c r="H4" s="100"/>
      <c r="I4" s="100"/>
      <c r="J4" s="100"/>
      <c r="K4" s="100"/>
      <c r="L4" s="100"/>
      <c r="M4" s="100"/>
    </row>
    <row r="5" spans="1:19" x14ac:dyDescent="0.25">
      <c r="A5" s="11" t="s">
        <v>26</v>
      </c>
      <c r="B5" s="89"/>
      <c r="C5" s="89"/>
      <c r="D5" s="89"/>
    </row>
    <row r="6" spans="1:19" ht="8.25" customHeight="1" x14ac:dyDescent="0.25">
      <c r="A6" s="11" t="s">
        <v>24</v>
      </c>
      <c r="B6" s="90"/>
      <c r="C6" s="90"/>
      <c r="D6" s="90"/>
    </row>
    <row r="7" spans="1:19" x14ac:dyDescent="0.25">
      <c r="A7" s="11" t="s">
        <v>27</v>
      </c>
      <c r="D7" s="96" t="s">
        <v>92</v>
      </c>
      <c r="P7" s="11" t="s">
        <v>0</v>
      </c>
    </row>
    <row r="8" spans="1:19" ht="15.75" x14ac:dyDescent="0.25">
      <c r="C8" s="1"/>
      <c r="D8" s="97"/>
      <c r="E8" s="3"/>
      <c r="F8" s="4" t="s">
        <v>0</v>
      </c>
      <c r="G8" s="5" t="s">
        <v>0</v>
      </c>
      <c r="H8" s="95" t="s">
        <v>1</v>
      </c>
      <c r="I8" s="95"/>
      <c r="J8" s="95"/>
      <c r="K8" s="95"/>
      <c r="L8" s="91" t="s">
        <v>19</v>
      </c>
      <c r="M8" s="91"/>
      <c r="N8" s="91"/>
      <c r="O8" s="98" t="s">
        <v>101</v>
      </c>
      <c r="P8" s="99"/>
      <c r="Q8" s="99"/>
      <c r="R8" s="99"/>
      <c r="S8" s="99"/>
    </row>
    <row r="9" spans="1:19" s="16" customFormat="1" ht="45" x14ac:dyDescent="0.25">
      <c r="A9" s="21" t="s">
        <v>12</v>
      </c>
      <c r="B9" s="21" t="s">
        <v>11</v>
      </c>
      <c r="C9" s="20" t="s">
        <v>10</v>
      </c>
      <c r="D9" s="17" t="s">
        <v>2</v>
      </c>
      <c r="E9" s="17" t="s">
        <v>3</v>
      </c>
      <c r="F9" s="19" t="s">
        <v>13</v>
      </c>
      <c r="G9" s="14" t="s">
        <v>18</v>
      </c>
      <c r="H9" s="18">
        <v>1</v>
      </c>
      <c r="I9" s="18">
        <v>2</v>
      </c>
      <c r="J9" s="18">
        <v>3</v>
      </c>
      <c r="K9" s="20" t="s">
        <v>88</v>
      </c>
      <c r="L9" s="15" t="s">
        <v>4</v>
      </c>
      <c r="M9" s="17" t="s">
        <v>15</v>
      </c>
      <c r="N9" s="17" t="s">
        <v>5</v>
      </c>
      <c r="O9" s="66" t="s">
        <v>30</v>
      </c>
      <c r="P9" s="66" t="s">
        <v>29</v>
      </c>
      <c r="Q9" s="66" t="s">
        <v>82</v>
      </c>
      <c r="R9" s="66" t="s">
        <v>85</v>
      </c>
      <c r="S9" s="66" t="s">
        <v>97</v>
      </c>
    </row>
    <row r="10" spans="1:19" x14ac:dyDescent="0.25">
      <c r="A10" s="6"/>
      <c r="B10" s="48">
        <v>706</v>
      </c>
      <c r="C10" s="61" t="s">
        <v>31</v>
      </c>
      <c r="D10" s="13" t="s">
        <v>32</v>
      </c>
      <c r="E10" s="26">
        <v>12</v>
      </c>
      <c r="F10" s="36"/>
      <c r="G10" s="36">
        <f t="shared" ref="G10:G49" si="0">F10/E10</f>
        <v>0</v>
      </c>
      <c r="H10" s="36">
        <v>20</v>
      </c>
      <c r="I10" s="69">
        <v>5</v>
      </c>
      <c r="J10" s="69">
        <v>3</v>
      </c>
      <c r="K10" s="69">
        <v>0</v>
      </c>
      <c r="L10" s="36">
        <f t="shared" ref="L10:L49" si="1">G10*(((100-H10)/100)*((100-I10)/100)*((100-J10)/100)*((100-K10)/100))</f>
        <v>0</v>
      </c>
      <c r="M10" s="36">
        <v>0</v>
      </c>
      <c r="N10" s="36">
        <v>16</v>
      </c>
      <c r="O10" s="84">
        <v>1</v>
      </c>
      <c r="P10" s="84">
        <v>0</v>
      </c>
      <c r="Q10" s="84">
        <v>0</v>
      </c>
      <c r="R10" s="84">
        <v>0</v>
      </c>
      <c r="S10" s="84">
        <v>0</v>
      </c>
    </row>
    <row r="11" spans="1:19" x14ac:dyDescent="0.25">
      <c r="A11" s="6"/>
      <c r="B11" s="48">
        <v>708</v>
      </c>
      <c r="C11" s="61" t="s">
        <v>35</v>
      </c>
      <c r="D11" s="13" t="s">
        <v>36</v>
      </c>
      <c r="E11" s="26">
        <v>12</v>
      </c>
      <c r="F11" s="36"/>
      <c r="G11" s="36">
        <f t="shared" si="0"/>
        <v>0</v>
      </c>
      <c r="H11" s="36">
        <v>20</v>
      </c>
      <c r="I11" s="69">
        <v>5</v>
      </c>
      <c r="J11" s="69">
        <v>3</v>
      </c>
      <c r="K11" s="69">
        <v>0</v>
      </c>
      <c r="L11" s="36">
        <f t="shared" si="1"/>
        <v>0</v>
      </c>
      <c r="M11" s="36">
        <v>0</v>
      </c>
      <c r="N11" s="36">
        <v>16</v>
      </c>
      <c r="O11" s="84">
        <v>0</v>
      </c>
      <c r="P11" s="84">
        <v>0</v>
      </c>
      <c r="Q11" s="84">
        <v>0</v>
      </c>
      <c r="R11" s="84">
        <v>0</v>
      </c>
      <c r="S11" s="84">
        <v>0</v>
      </c>
    </row>
    <row r="12" spans="1:19" x14ac:dyDescent="0.25">
      <c r="A12" s="6"/>
      <c r="B12" s="48">
        <v>722</v>
      </c>
      <c r="C12" s="61" t="s">
        <v>33</v>
      </c>
      <c r="D12" s="13" t="s">
        <v>34</v>
      </c>
      <c r="E12" s="26">
        <v>12</v>
      </c>
      <c r="F12" s="36"/>
      <c r="G12" s="36">
        <f t="shared" si="0"/>
        <v>0</v>
      </c>
      <c r="H12" s="36">
        <v>20</v>
      </c>
      <c r="I12" s="69">
        <v>5</v>
      </c>
      <c r="J12" s="69">
        <v>3</v>
      </c>
      <c r="K12" s="69">
        <v>0</v>
      </c>
      <c r="L12" s="36">
        <f t="shared" si="1"/>
        <v>0</v>
      </c>
      <c r="M12" s="36">
        <v>0</v>
      </c>
      <c r="N12" s="36">
        <v>16</v>
      </c>
      <c r="O12" s="84">
        <v>1</v>
      </c>
      <c r="P12" s="84">
        <v>0</v>
      </c>
      <c r="Q12" s="84">
        <v>0</v>
      </c>
      <c r="R12" s="84">
        <v>0</v>
      </c>
      <c r="S12" s="84">
        <v>0</v>
      </c>
    </row>
    <row r="13" spans="1:19" x14ac:dyDescent="0.25">
      <c r="A13" s="6"/>
      <c r="B13" s="60">
        <v>10</v>
      </c>
      <c r="C13" s="62">
        <v>7501021110103</v>
      </c>
      <c r="D13" s="13" t="s">
        <v>68</v>
      </c>
      <c r="E13" s="26">
        <v>24</v>
      </c>
      <c r="F13" s="36"/>
      <c r="G13" s="36">
        <f t="shared" si="0"/>
        <v>0</v>
      </c>
      <c r="H13" s="36">
        <v>20</v>
      </c>
      <c r="I13" s="69">
        <v>5</v>
      </c>
      <c r="J13" s="69">
        <v>3</v>
      </c>
      <c r="K13" s="69">
        <v>20</v>
      </c>
      <c r="L13" s="36">
        <f t="shared" si="1"/>
        <v>0</v>
      </c>
      <c r="M13" s="36">
        <v>0</v>
      </c>
      <c r="N13" s="36">
        <v>16</v>
      </c>
      <c r="O13" s="84">
        <v>4</v>
      </c>
      <c r="P13" s="84">
        <v>1</v>
      </c>
      <c r="Q13" s="84">
        <v>1</v>
      </c>
      <c r="R13" s="84">
        <v>3</v>
      </c>
      <c r="S13" s="84">
        <v>3</v>
      </c>
    </row>
    <row r="14" spans="1:19" x14ac:dyDescent="0.25">
      <c r="A14" s="6"/>
      <c r="B14" s="60">
        <v>13</v>
      </c>
      <c r="C14" s="62">
        <v>7501021110134</v>
      </c>
      <c r="D14" s="13" t="s">
        <v>56</v>
      </c>
      <c r="E14" s="26">
        <v>24</v>
      </c>
      <c r="F14" s="36"/>
      <c r="G14" s="36">
        <f t="shared" si="0"/>
        <v>0</v>
      </c>
      <c r="H14" s="36">
        <v>20</v>
      </c>
      <c r="I14" s="69">
        <v>5</v>
      </c>
      <c r="J14" s="69">
        <v>3</v>
      </c>
      <c r="K14" s="69">
        <v>20</v>
      </c>
      <c r="L14" s="36">
        <f t="shared" si="1"/>
        <v>0</v>
      </c>
      <c r="M14" s="36">
        <v>0</v>
      </c>
      <c r="N14" s="36">
        <v>16</v>
      </c>
      <c r="O14" s="84">
        <v>2</v>
      </c>
      <c r="P14" s="84">
        <v>2</v>
      </c>
      <c r="Q14" s="84">
        <v>1</v>
      </c>
      <c r="R14" s="84">
        <v>4</v>
      </c>
      <c r="S14" s="84">
        <v>3</v>
      </c>
    </row>
    <row r="15" spans="1:19" x14ac:dyDescent="0.25">
      <c r="A15" s="6"/>
      <c r="B15" s="60">
        <v>15</v>
      </c>
      <c r="C15" s="62">
        <v>7501021110158</v>
      </c>
      <c r="D15" s="13" t="s">
        <v>58</v>
      </c>
      <c r="E15" s="26">
        <v>24</v>
      </c>
      <c r="F15" s="36"/>
      <c r="G15" s="36">
        <f t="shared" si="0"/>
        <v>0</v>
      </c>
      <c r="H15" s="36">
        <v>20</v>
      </c>
      <c r="I15" s="69">
        <v>5</v>
      </c>
      <c r="J15" s="69">
        <v>3</v>
      </c>
      <c r="K15" s="69">
        <v>20</v>
      </c>
      <c r="L15" s="36">
        <f t="shared" si="1"/>
        <v>0</v>
      </c>
      <c r="M15" s="36">
        <v>0</v>
      </c>
      <c r="N15" s="36">
        <v>16</v>
      </c>
      <c r="O15" s="84">
        <v>3</v>
      </c>
      <c r="P15" s="84">
        <v>1</v>
      </c>
      <c r="Q15" s="84">
        <v>2</v>
      </c>
      <c r="R15" s="84">
        <v>4</v>
      </c>
      <c r="S15" s="84">
        <v>0</v>
      </c>
    </row>
    <row r="16" spans="1:19" x14ac:dyDescent="0.25">
      <c r="A16" s="6"/>
      <c r="B16" s="60">
        <v>21</v>
      </c>
      <c r="C16" s="62">
        <v>7501021110219</v>
      </c>
      <c r="D16" s="13" t="s">
        <v>67</v>
      </c>
      <c r="E16" s="26">
        <v>24</v>
      </c>
      <c r="F16" s="36"/>
      <c r="G16" s="36">
        <f t="shared" si="0"/>
        <v>0</v>
      </c>
      <c r="H16" s="36">
        <v>20</v>
      </c>
      <c r="I16" s="69">
        <v>5</v>
      </c>
      <c r="J16" s="69">
        <v>3</v>
      </c>
      <c r="K16" s="69">
        <v>20</v>
      </c>
      <c r="L16" s="36">
        <f t="shared" si="1"/>
        <v>0</v>
      </c>
      <c r="M16" s="36">
        <v>0</v>
      </c>
      <c r="N16" s="36">
        <v>16</v>
      </c>
      <c r="O16" s="84">
        <v>1</v>
      </c>
      <c r="P16" s="84">
        <v>1</v>
      </c>
      <c r="Q16" s="84">
        <v>0</v>
      </c>
      <c r="R16" s="84">
        <v>0</v>
      </c>
      <c r="S16" s="84">
        <v>2</v>
      </c>
    </row>
    <row r="17" spans="1:19" x14ac:dyDescent="0.25">
      <c r="A17" s="6"/>
      <c r="B17" s="60">
        <v>25</v>
      </c>
      <c r="C17" s="62">
        <v>7501021110257</v>
      </c>
      <c r="D17" s="13" t="s">
        <v>59</v>
      </c>
      <c r="E17" s="26">
        <v>24</v>
      </c>
      <c r="F17" s="36"/>
      <c r="G17" s="36">
        <f t="shared" si="0"/>
        <v>0</v>
      </c>
      <c r="H17" s="36">
        <v>20</v>
      </c>
      <c r="I17" s="69">
        <v>5</v>
      </c>
      <c r="J17" s="69">
        <v>3</v>
      </c>
      <c r="K17" s="69">
        <v>20</v>
      </c>
      <c r="L17" s="36">
        <f t="shared" si="1"/>
        <v>0</v>
      </c>
      <c r="M17" s="36">
        <v>0</v>
      </c>
      <c r="N17" s="36">
        <v>16</v>
      </c>
      <c r="O17" s="84">
        <v>4</v>
      </c>
      <c r="P17" s="84">
        <v>3</v>
      </c>
      <c r="Q17" s="84">
        <v>2</v>
      </c>
      <c r="R17" s="84">
        <v>6</v>
      </c>
      <c r="S17" s="84">
        <v>3</v>
      </c>
    </row>
    <row r="18" spans="1:19" x14ac:dyDescent="0.25">
      <c r="A18" s="6"/>
      <c r="B18" s="60">
        <v>32</v>
      </c>
      <c r="C18" s="62">
        <v>7501021110325</v>
      </c>
      <c r="D18" s="13" t="s">
        <v>64</v>
      </c>
      <c r="E18" s="26">
        <v>24</v>
      </c>
      <c r="F18" s="36"/>
      <c r="G18" s="36">
        <f t="shared" si="0"/>
        <v>0</v>
      </c>
      <c r="H18" s="36">
        <v>20</v>
      </c>
      <c r="I18" s="69">
        <v>5</v>
      </c>
      <c r="J18" s="69">
        <v>3</v>
      </c>
      <c r="K18" s="69">
        <v>20</v>
      </c>
      <c r="L18" s="36">
        <f t="shared" si="1"/>
        <v>0</v>
      </c>
      <c r="M18" s="36">
        <v>0</v>
      </c>
      <c r="N18" s="36">
        <v>16</v>
      </c>
      <c r="O18" s="84">
        <v>0</v>
      </c>
      <c r="P18" s="84">
        <v>2</v>
      </c>
      <c r="Q18" s="84">
        <v>0</v>
      </c>
      <c r="R18" s="84">
        <v>4</v>
      </c>
      <c r="S18" s="84">
        <v>2</v>
      </c>
    </row>
    <row r="19" spans="1:19" x14ac:dyDescent="0.25">
      <c r="A19" s="6"/>
      <c r="B19" s="60">
        <v>35</v>
      </c>
      <c r="C19" s="62">
        <v>7501021110356</v>
      </c>
      <c r="D19" s="13" t="s">
        <v>62</v>
      </c>
      <c r="E19" s="26">
        <v>24</v>
      </c>
      <c r="F19" s="36"/>
      <c r="G19" s="36">
        <f t="shared" si="0"/>
        <v>0</v>
      </c>
      <c r="H19" s="36">
        <v>20</v>
      </c>
      <c r="I19" s="69">
        <v>5</v>
      </c>
      <c r="J19" s="69">
        <v>3</v>
      </c>
      <c r="K19" s="69">
        <v>20</v>
      </c>
      <c r="L19" s="36">
        <f t="shared" si="1"/>
        <v>0</v>
      </c>
      <c r="M19" s="36">
        <v>0</v>
      </c>
      <c r="N19" s="36">
        <v>16</v>
      </c>
      <c r="O19" s="84">
        <v>3</v>
      </c>
      <c r="P19" s="84">
        <v>1</v>
      </c>
      <c r="Q19" s="84">
        <v>0</v>
      </c>
      <c r="R19" s="84">
        <v>0</v>
      </c>
      <c r="S19" s="84">
        <v>0</v>
      </c>
    </row>
    <row r="20" spans="1:19" x14ac:dyDescent="0.25">
      <c r="A20" s="6"/>
      <c r="B20" s="60">
        <v>38</v>
      </c>
      <c r="C20" s="62">
        <v>7501021110387</v>
      </c>
      <c r="D20" s="13" t="s">
        <v>53</v>
      </c>
      <c r="E20" s="26">
        <v>24</v>
      </c>
      <c r="F20" s="36"/>
      <c r="G20" s="36">
        <f t="shared" si="0"/>
        <v>0</v>
      </c>
      <c r="H20" s="36">
        <v>20</v>
      </c>
      <c r="I20" s="69">
        <v>5</v>
      </c>
      <c r="J20" s="69">
        <v>3</v>
      </c>
      <c r="K20" s="69">
        <v>0</v>
      </c>
      <c r="L20" s="36">
        <f t="shared" si="1"/>
        <v>0</v>
      </c>
      <c r="M20" s="36">
        <v>0</v>
      </c>
      <c r="N20" s="36">
        <v>16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</row>
    <row r="21" spans="1:19" x14ac:dyDescent="0.25">
      <c r="A21" s="6"/>
      <c r="B21" s="60">
        <v>41</v>
      </c>
      <c r="C21" s="62">
        <v>7501021110417</v>
      </c>
      <c r="D21" s="13" t="s">
        <v>55</v>
      </c>
      <c r="E21" s="26">
        <v>24</v>
      </c>
      <c r="F21" s="36"/>
      <c r="G21" s="36">
        <f t="shared" si="0"/>
        <v>0</v>
      </c>
      <c r="H21" s="36">
        <v>20</v>
      </c>
      <c r="I21" s="69">
        <v>5</v>
      </c>
      <c r="J21" s="69">
        <v>3</v>
      </c>
      <c r="K21" s="69">
        <v>20</v>
      </c>
      <c r="L21" s="36">
        <f t="shared" si="1"/>
        <v>0</v>
      </c>
      <c r="M21" s="36">
        <v>0</v>
      </c>
      <c r="N21" s="36">
        <v>16</v>
      </c>
      <c r="O21" s="84">
        <v>4</v>
      </c>
      <c r="P21" s="84">
        <v>3</v>
      </c>
      <c r="Q21" s="84">
        <v>1</v>
      </c>
      <c r="R21" s="84">
        <v>2</v>
      </c>
      <c r="S21" s="84">
        <v>2</v>
      </c>
    </row>
    <row r="22" spans="1:19" x14ac:dyDescent="0.25">
      <c r="A22" s="6"/>
      <c r="B22" s="60">
        <v>318</v>
      </c>
      <c r="C22" s="62">
        <v>7501021113180</v>
      </c>
      <c r="D22" s="13" t="s">
        <v>54</v>
      </c>
      <c r="E22" s="26">
        <v>24</v>
      </c>
      <c r="F22" s="36"/>
      <c r="G22" s="36">
        <f t="shared" si="0"/>
        <v>0</v>
      </c>
      <c r="H22" s="36">
        <v>20</v>
      </c>
      <c r="I22" s="69">
        <v>5</v>
      </c>
      <c r="J22" s="69">
        <v>3</v>
      </c>
      <c r="K22" s="69">
        <v>0</v>
      </c>
      <c r="L22" s="36">
        <f t="shared" si="1"/>
        <v>0</v>
      </c>
      <c r="M22" s="36">
        <v>0</v>
      </c>
      <c r="N22" s="36">
        <v>16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</row>
    <row r="23" spans="1:19" x14ac:dyDescent="0.25">
      <c r="A23" s="6"/>
      <c r="B23" s="60">
        <v>505</v>
      </c>
      <c r="C23" s="63">
        <v>7501021115054</v>
      </c>
      <c r="D23" s="13" t="s">
        <v>71</v>
      </c>
      <c r="E23" s="26">
        <v>24</v>
      </c>
      <c r="F23" s="36"/>
      <c r="G23" s="36">
        <f t="shared" si="0"/>
        <v>0</v>
      </c>
      <c r="H23" s="36">
        <v>20</v>
      </c>
      <c r="I23" s="69">
        <v>5</v>
      </c>
      <c r="J23" s="69">
        <v>3</v>
      </c>
      <c r="K23" s="69">
        <v>0</v>
      </c>
      <c r="L23" s="36">
        <f t="shared" si="1"/>
        <v>0</v>
      </c>
      <c r="M23" s="36">
        <v>6</v>
      </c>
      <c r="N23" s="36">
        <v>16</v>
      </c>
      <c r="O23" s="84">
        <v>1</v>
      </c>
      <c r="P23" s="84">
        <v>1</v>
      </c>
      <c r="Q23" s="84">
        <v>1</v>
      </c>
      <c r="R23" s="84">
        <v>0</v>
      </c>
      <c r="S23" s="84">
        <v>0</v>
      </c>
    </row>
    <row r="24" spans="1:19" x14ac:dyDescent="0.25">
      <c r="A24" s="6"/>
      <c r="B24" s="60">
        <v>656</v>
      </c>
      <c r="C24" s="62">
        <v>7501021116563</v>
      </c>
      <c r="D24" s="13" t="s">
        <v>63</v>
      </c>
      <c r="E24" s="26">
        <v>24</v>
      </c>
      <c r="F24" s="36"/>
      <c r="G24" s="36">
        <f t="shared" si="0"/>
        <v>0</v>
      </c>
      <c r="H24" s="36">
        <v>20</v>
      </c>
      <c r="I24" s="69">
        <v>5</v>
      </c>
      <c r="J24" s="69">
        <v>3</v>
      </c>
      <c r="K24" s="69">
        <v>0</v>
      </c>
      <c r="L24" s="36">
        <f t="shared" si="1"/>
        <v>0</v>
      </c>
      <c r="M24" s="36">
        <v>0</v>
      </c>
      <c r="N24" s="36">
        <v>16</v>
      </c>
      <c r="O24" s="84">
        <v>1</v>
      </c>
      <c r="P24" s="84">
        <v>0</v>
      </c>
      <c r="Q24" s="84">
        <v>2</v>
      </c>
      <c r="R24" s="84">
        <v>1</v>
      </c>
      <c r="S24" s="84">
        <v>1</v>
      </c>
    </row>
    <row r="25" spans="1:19" x14ac:dyDescent="0.25">
      <c r="A25" s="6"/>
      <c r="B25" s="60">
        <v>82</v>
      </c>
      <c r="C25" s="63">
        <v>7501021120829</v>
      </c>
      <c r="D25" s="13" t="s">
        <v>65</v>
      </c>
      <c r="E25" s="26">
        <v>12</v>
      </c>
      <c r="F25" s="36"/>
      <c r="G25" s="36">
        <f t="shared" si="0"/>
        <v>0</v>
      </c>
      <c r="H25" s="36">
        <v>20</v>
      </c>
      <c r="I25" s="69">
        <v>5</v>
      </c>
      <c r="J25" s="69">
        <v>3</v>
      </c>
      <c r="K25" s="69">
        <v>0</v>
      </c>
      <c r="L25" s="36">
        <f t="shared" si="1"/>
        <v>0</v>
      </c>
      <c r="M25" s="36">
        <v>6</v>
      </c>
      <c r="N25" s="36">
        <v>16</v>
      </c>
      <c r="O25" s="84">
        <v>0</v>
      </c>
      <c r="P25" s="84">
        <v>0</v>
      </c>
      <c r="Q25" s="84">
        <v>0</v>
      </c>
      <c r="R25" s="84">
        <v>0</v>
      </c>
      <c r="S25" s="84">
        <v>0</v>
      </c>
    </row>
    <row r="26" spans="1:19" x14ac:dyDescent="0.25">
      <c r="A26" s="6"/>
      <c r="B26" s="60">
        <v>91</v>
      </c>
      <c r="C26" s="63">
        <v>7501021120911</v>
      </c>
      <c r="D26" s="40" t="s">
        <v>61</v>
      </c>
      <c r="E26" s="26">
        <v>48</v>
      </c>
      <c r="F26" s="36"/>
      <c r="G26" s="36">
        <f t="shared" si="0"/>
        <v>0</v>
      </c>
      <c r="H26" s="36">
        <v>20</v>
      </c>
      <c r="I26" s="69">
        <v>5</v>
      </c>
      <c r="J26" s="69">
        <v>3</v>
      </c>
      <c r="K26" s="69">
        <v>0</v>
      </c>
      <c r="L26" s="36">
        <f t="shared" si="1"/>
        <v>0</v>
      </c>
      <c r="M26" s="36">
        <v>6</v>
      </c>
      <c r="N26" s="36">
        <v>16</v>
      </c>
      <c r="O26" s="84">
        <v>3</v>
      </c>
      <c r="P26" s="84">
        <v>3</v>
      </c>
      <c r="Q26" s="84">
        <v>2</v>
      </c>
      <c r="R26" s="84">
        <v>3</v>
      </c>
      <c r="S26" s="84">
        <v>1</v>
      </c>
    </row>
    <row r="27" spans="1:19" x14ac:dyDescent="0.25">
      <c r="A27" s="6"/>
      <c r="B27" s="60">
        <v>116</v>
      </c>
      <c r="C27" s="63">
        <v>7501021121161</v>
      </c>
      <c r="D27" s="13" t="s">
        <v>60</v>
      </c>
      <c r="E27" s="26">
        <v>12</v>
      </c>
      <c r="F27" s="36"/>
      <c r="G27" s="36">
        <f t="shared" si="0"/>
        <v>0</v>
      </c>
      <c r="H27" s="36">
        <v>20</v>
      </c>
      <c r="I27" s="69">
        <v>5</v>
      </c>
      <c r="J27" s="69">
        <v>3</v>
      </c>
      <c r="K27" s="69">
        <v>0</v>
      </c>
      <c r="L27" s="36">
        <f t="shared" si="1"/>
        <v>0</v>
      </c>
      <c r="M27" s="36">
        <v>6</v>
      </c>
      <c r="N27" s="36">
        <v>16</v>
      </c>
      <c r="O27" s="84">
        <v>0</v>
      </c>
      <c r="P27" s="84">
        <v>0</v>
      </c>
      <c r="Q27" s="84">
        <v>0</v>
      </c>
      <c r="R27" s="84">
        <v>0</v>
      </c>
      <c r="S27" s="84">
        <v>0</v>
      </c>
    </row>
    <row r="28" spans="1:19" x14ac:dyDescent="0.25">
      <c r="A28" s="6"/>
      <c r="B28" s="60">
        <v>120</v>
      </c>
      <c r="C28" s="63">
        <v>7501021121208</v>
      </c>
      <c r="D28" s="13" t="s">
        <v>70</v>
      </c>
      <c r="E28" s="26">
        <v>12</v>
      </c>
      <c r="F28" s="36"/>
      <c r="G28" s="36">
        <f t="shared" si="0"/>
        <v>0</v>
      </c>
      <c r="H28" s="36">
        <v>20</v>
      </c>
      <c r="I28" s="69">
        <v>5</v>
      </c>
      <c r="J28" s="69">
        <v>3</v>
      </c>
      <c r="K28" s="69">
        <v>0</v>
      </c>
      <c r="L28" s="36">
        <f t="shared" si="1"/>
        <v>0</v>
      </c>
      <c r="M28" s="36">
        <v>6</v>
      </c>
      <c r="N28" s="36">
        <v>16</v>
      </c>
      <c r="O28" s="84">
        <v>1</v>
      </c>
      <c r="P28" s="84">
        <v>0</v>
      </c>
      <c r="Q28" s="84">
        <v>0</v>
      </c>
      <c r="R28" s="84">
        <v>1</v>
      </c>
      <c r="S28" s="84">
        <v>0</v>
      </c>
    </row>
    <row r="29" spans="1:19" x14ac:dyDescent="0.25">
      <c r="A29" s="6"/>
      <c r="B29" s="60">
        <v>447</v>
      </c>
      <c r="C29" s="63">
        <v>7501021124476</v>
      </c>
      <c r="D29" s="13" t="s">
        <v>57</v>
      </c>
      <c r="E29" s="26">
        <v>12</v>
      </c>
      <c r="F29" s="36"/>
      <c r="G29" s="36">
        <f t="shared" si="0"/>
        <v>0</v>
      </c>
      <c r="H29" s="36">
        <v>20</v>
      </c>
      <c r="I29" s="69">
        <v>5</v>
      </c>
      <c r="J29" s="69">
        <v>3</v>
      </c>
      <c r="K29" s="69">
        <v>0</v>
      </c>
      <c r="L29" s="36">
        <f t="shared" si="1"/>
        <v>0</v>
      </c>
      <c r="M29" s="36">
        <v>6</v>
      </c>
      <c r="N29" s="36">
        <v>16</v>
      </c>
      <c r="O29" s="84">
        <v>0</v>
      </c>
      <c r="P29" s="84">
        <v>0</v>
      </c>
      <c r="Q29" s="84">
        <v>0</v>
      </c>
      <c r="R29" s="84">
        <v>0</v>
      </c>
      <c r="S29" s="84">
        <v>0</v>
      </c>
    </row>
    <row r="30" spans="1:19" x14ac:dyDescent="0.25">
      <c r="A30" s="6"/>
      <c r="B30" s="60">
        <v>450</v>
      </c>
      <c r="C30" s="63">
        <v>7501021124506</v>
      </c>
      <c r="D30" s="13" t="s">
        <v>66</v>
      </c>
      <c r="E30" s="26">
        <v>24</v>
      </c>
      <c r="F30" s="36"/>
      <c r="G30" s="36">
        <f t="shared" si="0"/>
        <v>0</v>
      </c>
      <c r="H30" s="36">
        <v>20</v>
      </c>
      <c r="I30" s="69">
        <v>5</v>
      </c>
      <c r="J30" s="69">
        <v>3</v>
      </c>
      <c r="K30" s="69">
        <v>0</v>
      </c>
      <c r="L30" s="36">
        <f t="shared" si="1"/>
        <v>0</v>
      </c>
      <c r="M30" s="36">
        <v>6</v>
      </c>
      <c r="N30" s="36">
        <v>16</v>
      </c>
      <c r="O30" s="84">
        <v>1</v>
      </c>
      <c r="P30" s="84">
        <v>1</v>
      </c>
      <c r="Q30" s="84">
        <v>1</v>
      </c>
      <c r="R30" s="84">
        <v>1</v>
      </c>
      <c r="S30" s="84">
        <v>1</v>
      </c>
    </row>
    <row r="31" spans="1:19" x14ac:dyDescent="0.25">
      <c r="A31" s="6"/>
      <c r="B31" s="48">
        <v>507</v>
      </c>
      <c r="C31" s="64">
        <v>7501021125077</v>
      </c>
      <c r="D31" s="13" t="s">
        <v>91</v>
      </c>
      <c r="E31" s="26">
        <v>12</v>
      </c>
      <c r="F31" s="36"/>
      <c r="G31" s="36">
        <f t="shared" si="0"/>
        <v>0</v>
      </c>
      <c r="H31" s="36">
        <v>20</v>
      </c>
      <c r="I31" s="36">
        <v>5</v>
      </c>
      <c r="J31" s="36">
        <v>3</v>
      </c>
      <c r="K31" s="69">
        <v>10</v>
      </c>
      <c r="L31" s="36">
        <f t="shared" si="1"/>
        <v>0</v>
      </c>
      <c r="M31" s="36">
        <v>0</v>
      </c>
      <c r="N31" s="36">
        <v>16</v>
      </c>
      <c r="O31" s="84">
        <v>0</v>
      </c>
      <c r="P31" s="84">
        <v>1</v>
      </c>
      <c r="Q31" s="84">
        <v>0</v>
      </c>
      <c r="R31" s="84">
        <v>1</v>
      </c>
      <c r="S31" s="84">
        <v>0</v>
      </c>
    </row>
    <row r="32" spans="1:19" x14ac:dyDescent="0.25">
      <c r="A32" s="6"/>
      <c r="B32" s="48">
        <v>508</v>
      </c>
      <c r="C32" s="64">
        <v>7501021125084</v>
      </c>
      <c r="D32" s="13" t="s">
        <v>90</v>
      </c>
      <c r="E32" s="26">
        <v>24</v>
      </c>
      <c r="F32" s="36"/>
      <c r="G32" s="36">
        <f t="shared" si="0"/>
        <v>0</v>
      </c>
      <c r="H32" s="36">
        <v>20</v>
      </c>
      <c r="I32" s="36">
        <v>5</v>
      </c>
      <c r="J32" s="36">
        <v>3</v>
      </c>
      <c r="K32" s="69">
        <v>10</v>
      </c>
      <c r="L32" s="36">
        <f t="shared" si="1"/>
        <v>0</v>
      </c>
      <c r="M32" s="36">
        <v>0</v>
      </c>
      <c r="N32" s="36">
        <v>16</v>
      </c>
      <c r="O32" s="84">
        <v>1</v>
      </c>
      <c r="P32" s="84">
        <v>1</v>
      </c>
      <c r="Q32" s="84">
        <v>1</v>
      </c>
      <c r="R32" s="84">
        <v>1</v>
      </c>
      <c r="S32" s="84">
        <v>0</v>
      </c>
    </row>
    <row r="33" spans="1:19" x14ac:dyDescent="0.25">
      <c r="A33" s="6"/>
      <c r="B33" s="60">
        <v>625</v>
      </c>
      <c r="C33" s="62">
        <v>7501021126258</v>
      </c>
      <c r="D33" s="13" t="s">
        <v>76</v>
      </c>
      <c r="E33" s="26">
        <v>48</v>
      </c>
      <c r="F33" s="36"/>
      <c r="G33" s="36">
        <f t="shared" si="0"/>
        <v>0</v>
      </c>
      <c r="H33" s="36">
        <v>20</v>
      </c>
      <c r="I33" s="69">
        <v>5</v>
      </c>
      <c r="J33" s="69">
        <v>3</v>
      </c>
      <c r="K33" s="69">
        <v>0</v>
      </c>
      <c r="L33" s="36">
        <f t="shared" si="1"/>
        <v>0</v>
      </c>
      <c r="M33" s="36">
        <v>0</v>
      </c>
      <c r="N33" s="36">
        <v>16</v>
      </c>
      <c r="O33" s="84">
        <v>0</v>
      </c>
      <c r="P33" s="84">
        <v>0</v>
      </c>
      <c r="Q33" s="84">
        <v>0</v>
      </c>
      <c r="R33" s="84">
        <v>1</v>
      </c>
      <c r="S33" s="84">
        <v>1</v>
      </c>
    </row>
    <row r="34" spans="1:19" x14ac:dyDescent="0.25">
      <c r="A34" s="6"/>
      <c r="B34" s="60" t="s">
        <v>86</v>
      </c>
      <c r="C34" s="62">
        <v>7501021130521</v>
      </c>
      <c r="D34" s="13" t="s">
        <v>87</v>
      </c>
      <c r="E34" s="26">
        <v>24</v>
      </c>
      <c r="F34" s="36"/>
      <c r="G34" s="36">
        <f t="shared" si="0"/>
        <v>0</v>
      </c>
      <c r="H34" s="36">
        <v>20</v>
      </c>
      <c r="I34" s="36">
        <v>5</v>
      </c>
      <c r="J34" s="36">
        <v>3</v>
      </c>
      <c r="K34" s="69">
        <v>0</v>
      </c>
      <c r="L34" s="36">
        <f t="shared" si="1"/>
        <v>0</v>
      </c>
      <c r="M34" s="36">
        <v>0</v>
      </c>
      <c r="N34" s="36">
        <v>16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</row>
    <row r="35" spans="1:19" x14ac:dyDescent="0.25">
      <c r="A35" s="6"/>
      <c r="B35" s="60">
        <v>63</v>
      </c>
      <c r="C35" s="62">
        <v>7501021140636</v>
      </c>
      <c r="D35" s="13" t="s">
        <v>48</v>
      </c>
      <c r="E35" s="38">
        <v>24</v>
      </c>
      <c r="F35" s="36"/>
      <c r="G35" s="36">
        <f t="shared" si="0"/>
        <v>0</v>
      </c>
      <c r="H35" s="36">
        <v>20</v>
      </c>
      <c r="I35" s="69">
        <v>5</v>
      </c>
      <c r="J35" s="69">
        <v>3</v>
      </c>
      <c r="K35" s="69">
        <v>0</v>
      </c>
      <c r="L35" s="36">
        <f t="shared" si="1"/>
        <v>0</v>
      </c>
      <c r="M35" s="36">
        <v>0</v>
      </c>
      <c r="N35" s="36">
        <v>16</v>
      </c>
      <c r="O35" s="84">
        <v>2</v>
      </c>
      <c r="P35" s="84">
        <v>1</v>
      </c>
      <c r="Q35" s="84">
        <v>2</v>
      </c>
      <c r="R35" s="84">
        <v>1</v>
      </c>
      <c r="S35" s="84">
        <v>2</v>
      </c>
    </row>
    <row r="36" spans="1:19" x14ac:dyDescent="0.25">
      <c r="A36" s="6"/>
      <c r="B36" s="60">
        <v>609</v>
      </c>
      <c r="C36" s="62">
        <v>7501021146096</v>
      </c>
      <c r="D36" s="13" t="s">
        <v>46</v>
      </c>
      <c r="E36" s="26">
        <v>96</v>
      </c>
      <c r="F36" s="36"/>
      <c r="G36" s="36">
        <f t="shared" si="0"/>
        <v>0</v>
      </c>
      <c r="H36" s="36">
        <v>20</v>
      </c>
      <c r="I36" s="69">
        <v>5</v>
      </c>
      <c r="J36" s="69">
        <v>3</v>
      </c>
      <c r="K36" s="69">
        <v>0</v>
      </c>
      <c r="L36" s="36">
        <f t="shared" si="1"/>
        <v>0</v>
      </c>
      <c r="M36" s="36">
        <v>0</v>
      </c>
      <c r="N36" s="36">
        <v>16</v>
      </c>
      <c r="O36" s="84">
        <v>1</v>
      </c>
      <c r="P36" s="84">
        <v>0</v>
      </c>
      <c r="Q36" s="84">
        <v>0</v>
      </c>
      <c r="R36" s="84">
        <v>0</v>
      </c>
      <c r="S36" s="84">
        <v>0</v>
      </c>
    </row>
    <row r="37" spans="1:19" x14ac:dyDescent="0.25">
      <c r="A37" s="6"/>
      <c r="B37" s="60">
        <v>610</v>
      </c>
      <c r="C37" s="62">
        <v>7501021146102</v>
      </c>
      <c r="D37" s="13" t="s">
        <v>47</v>
      </c>
      <c r="E37" s="26">
        <v>96</v>
      </c>
      <c r="F37" s="36"/>
      <c r="G37" s="36">
        <f t="shared" si="0"/>
        <v>0</v>
      </c>
      <c r="H37" s="36">
        <v>20</v>
      </c>
      <c r="I37" s="69">
        <v>5</v>
      </c>
      <c r="J37" s="69">
        <v>3</v>
      </c>
      <c r="K37" s="69">
        <v>0</v>
      </c>
      <c r="L37" s="36">
        <f t="shared" si="1"/>
        <v>0</v>
      </c>
      <c r="M37" s="36">
        <v>0</v>
      </c>
      <c r="N37" s="36">
        <v>16</v>
      </c>
      <c r="O37" s="84">
        <v>1</v>
      </c>
      <c r="P37" s="84">
        <v>3</v>
      </c>
      <c r="Q37" s="84">
        <v>0</v>
      </c>
      <c r="R37" s="84">
        <v>0</v>
      </c>
      <c r="S37" s="84">
        <v>0</v>
      </c>
    </row>
    <row r="38" spans="1:19" x14ac:dyDescent="0.25">
      <c r="A38" s="6"/>
      <c r="B38" s="60">
        <v>201</v>
      </c>
      <c r="C38" s="62">
        <v>7501021162010</v>
      </c>
      <c r="D38" s="13" t="s">
        <v>50</v>
      </c>
      <c r="E38" s="26">
        <v>12</v>
      </c>
      <c r="F38" s="36"/>
      <c r="G38" s="36">
        <f t="shared" si="0"/>
        <v>0</v>
      </c>
      <c r="H38" s="36">
        <v>20</v>
      </c>
      <c r="I38" s="69">
        <v>5</v>
      </c>
      <c r="J38" s="69">
        <v>3</v>
      </c>
      <c r="K38" s="69">
        <v>10</v>
      </c>
      <c r="L38" s="36">
        <f t="shared" si="1"/>
        <v>0</v>
      </c>
      <c r="M38" s="36">
        <v>0</v>
      </c>
      <c r="N38" s="36">
        <v>16</v>
      </c>
      <c r="O38" s="84">
        <v>0</v>
      </c>
      <c r="P38" s="84">
        <v>0</v>
      </c>
      <c r="Q38" s="84">
        <v>0</v>
      </c>
      <c r="R38" s="84">
        <v>1</v>
      </c>
      <c r="S38" s="84">
        <v>1</v>
      </c>
    </row>
    <row r="39" spans="1:19" x14ac:dyDescent="0.25">
      <c r="A39" s="6"/>
      <c r="B39" s="60">
        <v>202</v>
      </c>
      <c r="C39" s="62">
        <v>7501021162027</v>
      </c>
      <c r="D39" s="13" t="s">
        <v>51</v>
      </c>
      <c r="E39" s="26">
        <v>12</v>
      </c>
      <c r="F39" s="36"/>
      <c r="G39" s="36">
        <f t="shared" si="0"/>
        <v>0</v>
      </c>
      <c r="H39" s="36">
        <v>20</v>
      </c>
      <c r="I39" s="69">
        <v>5</v>
      </c>
      <c r="J39" s="69">
        <v>3</v>
      </c>
      <c r="K39" s="69">
        <v>10</v>
      </c>
      <c r="L39" s="36">
        <f t="shared" si="1"/>
        <v>0</v>
      </c>
      <c r="M39" s="36">
        <v>0</v>
      </c>
      <c r="N39" s="36">
        <v>16</v>
      </c>
      <c r="O39" s="84">
        <v>1</v>
      </c>
      <c r="P39" s="84">
        <v>1</v>
      </c>
      <c r="Q39" s="84">
        <v>1</v>
      </c>
      <c r="R39" s="84">
        <v>2</v>
      </c>
      <c r="S39" s="84">
        <v>1</v>
      </c>
    </row>
    <row r="40" spans="1:19" x14ac:dyDescent="0.25">
      <c r="A40" s="6"/>
      <c r="B40" s="60">
        <v>203</v>
      </c>
      <c r="C40" s="62">
        <v>7501021162034</v>
      </c>
      <c r="D40" s="13" t="s">
        <v>49</v>
      </c>
      <c r="E40" s="26">
        <v>12</v>
      </c>
      <c r="F40" s="36"/>
      <c r="G40" s="36">
        <f t="shared" si="0"/>
        <v>0</v>
      </c>
      <c r="H40" s="36">
        <v>20</v>
      </c>
      <c r="I40" s="69">
        <v>5</v>
      </c>
      <c r="J40" s="69">
        <v>3</v>
      </c>
      <c r="K40" s="69">
        <v>10</v>
      </c>
      <c r="L40" s="36">
        <f t="shared" si="1"/>
        <v>0</v>
      </c>
      <c r="M40" s="36">
        <v>0</v>
      </c>
      <c r="N40" s="36">
        <v>16</v>
      </c>
      <c r="O40" s="84">
        <v>0</v>
      </c>
      <c r="P40" s="84">
        <v>0</v>
      </c>
      <c r="Q40" s="84">
        <v>0</v>
      </c>
      <c r="R40" s="84">
        <v>2</v>
      </c>
      <c r="S40" s="84">
        <v>1</v>
      </c>
    </row>
    <row r="41" spans="1:19" x14ac:dyDescent="0.25">
      <c r="A41" s="6"/>
      <c r="B41" s="48">
        <v>617</v>
      </c>
      <c r="C41" s="62">
        <v>7501021166179</v>
      </c>
      <c r="D41" s="13" t="s">
        <v>39</v>
      </c>
      <c r="E41" s="26">
        <v>12</v>
      </c>
      <c r="F41" s="36"/>
      <c r="G41" s="36">
        <f t="shared" si="0"/>
        <v>0</v>
      </c>
      <c r="H41" s="36">
        <v>20</v>
      </c>
      <c r="I41" s="69">
        <v>5</v>
      </c>
      <c r="J41" s="69">
        <v>3</v>
      </c>
      <c r="K41" s="69">
        <v>10</v>
      </c>
      <c r="L41" s="36">
        <f t="shared" si="1"/>
        <v>0</v>
      </c>
      <c r="M41" s="36">
        <v>0</v>
      </c>
      <c r="N41" s="36">
        <v>16</v>
      </c>
      <c r="O41" s="84">
        <v>0</v>
      </c>
      <c r="P41" s="84">
        <v>1</v>
      </c>
      <c r="Q41" s="84">
        <v>1</v>
      </c>
      <c r="R41" s="84">
        <v>2</v>
      </c>
      <c r="S41" s="84">
        <v>2</v>
      </c>
    </row>
    <row r="42" spans="1:19" x14ac:dyDescent="0.25">
      <c r="A42" s="6"/>
      <c r="B42" s="60">
        <v>618</v>
      </c>
      <c r="C42" s="62">
        <v>7501021166186</v>
      </c>
      <c r="D42" s="13" t="s">
        <v>52</v>
      </c>
      <c r="E42" s="26">
        <v>12</v>
      </c>
      <c r="F42" s="36"/>
      <c r="G42" s="36">
        <f t="shared" si="0"/>
        <v>0</v>
      </c>
      <c r="H42" s="36">
        <v>20</v>
      </c>
      <c r="I42" s="69">
        <v>5</v>
      </c>
      <c r="J42" s="69">
        <v>3</v>
      </c>
      <c r="K42" s="69">
        <v>10</v>
      </c>
      <c r="L42" s="36">
        <f t="shared" si="1"/>
        <v>0</v>
      </c>
      <c r="M42" s="36">
        <v>0</v>
      </c>
      <c r="N42" s="36">
        <v>16</v>
      </c>
      <c r="O42" s="84">
        <v>1</v>
      </c>
      <c r="P42" s="84">
        <v>0</v>
      </c>
      <c r="Q42" s="84">
        <v>0</v>
      </c>
      <c r="R42" s="84">
        <v>2</v>
      </c>
      <c r="S42" s="84">
        <v>0</v>
      </c>
    </row>
    <row r="43" spans="1:19" x14ac:dyDescent="0.25">
      <c r="A43" s="6"/>
      <c r="B43" s="48">
        <v>619</v>
      </c>
      <c r="C43" s="62">
        <v>7501021166193</v>
      </c>
      <c r="D43" s="13" t="s">
        <v>38</v>
      </c>
      <c r="E43" s="26">
        <v>12</v>
      </c>
      <c r="F43" s="36"/>
      <c r="G43" s="36">
        <f t="shared" si="0"/>
        <v>0</v>
      </c>
      <c r="H43" s="36">
        <v>20</v>
      </c>
      <c r="I43" s="69">
        <v>5</v>
      </c>
      <c r="J43" s="69">
        <v>3</v>
      </c>
      <c r="K43" s="69">
        <v>10</v>
      </c>
      <c r="L43" s="36">
        <f t="shared" si="1"/>
        <v>0</v>
      </c>
      <c r="M43" s="36">
        <v>0</v>
      </c>
      <c r="N43" s="36">
        <v>16</v>
      </c>
      <c r="O43" s="84">
        <v>1</v>
      </c>
      <c r="P43" s="84">
        <v>0</v>
      </c>
      <c r="Q43" s="84">
        <v>0</v>
      </c>
      <c r="R43" s="84">
        <v>0</v>
      </c>
      <c r="S43" s="84">
        <v>0</v>
      </c>
    </row>
    <row r="44" spans="1:19" x14ac:dyDescent="0.25">
      <c r="A44" s="6"/>
      <c r="B44" s="48">
        <v>630</v>
      </c>
      <c r="C44" s="64">
        <v>7501021166308</v>
      </c>
      <c r="D44" s="13" t="s">
        <v>37</v>
      </c>
      <c r="E44" s="26">
        <v>24</v>
      </c>
      <c r="F44" s="36"/>
      <c r="G44" s="36">
        <f t="shared" si="0"/>
        <v>0</v>
      </c>
      <c r="H44" s="36">
        <v>20</v>
      </c>
      <c r="I44" s="69">
        <v>5</v>
      </c>
      <c r="J44" s="69">
        <v>3</v>
      </c>
      <c r="K44" s="69">
        <v>0</v>
      </c>
      <c r="L44" s="36">
        <f t="shared" si="1"/>
        <v>0</v>
      </c>
      <c r="M44" s="36">
        <v>0</v>
      </c>
      <c r="N44" s="36">
        <v>16</v>
      </c>
      <c r="O44" s="84">
        <v>3</v>
      </c>
      <c r="P44" s="84">
        <v>0</v>
      </c>
      <c r="Q44" s="84">
        <v>1</v>
      </c>
      <c r="R44" s="84">
        <v>3</v>
      </c>
      <c r="S44" s="84">
        <v>1</v>
      </c>
    </row>
    <row r="45" spans="1:19" x14ac:dyDescent="0.25">
      <c r="A45" s="6"/>
      <c r="B45" s="6">
        <v>636</v>
      </c>
      <c r="C45" s="65">
        <v>7501021166360</v>
      </c>
      <c r="D45" s="27" t="s">
        <v>83</v>
      </c>
      <c r="E45" s="49">
        <v>3</v>
      </c>
      <c r="F45" s="36"/>
      <c r="G45" s="36">
        <f t="shared" si="0"/>
        <v>0</v>
      </c>
      <c r="H45" s="36">
        <v>20</v>
      </c>
      <c r="I45" s="36">
        <v>5</v>
      </c>
      <c r="J45" s="36">
        <v>3</v>
      </c>
      <c r="K45" s="69">
        <v>10</v>
      </c>
      <c r="L45" s="36">
        <f t="shared" si="1"/>
        <v>0</v>
      </c>
      <c r="M45" s="36">
        <v>0</v>
      </c>
      <c r="N45" s="36">
        <v>16</v>
      </c>
      <c r="O45" s="84">
        <v>1</v>
      </c>
      <c r="P45" s="84">
        <v>0</v>
      </c>
      <c r="Q45" s="84">
        <v>1</v>
      </c>
      <c r="R45" s="84">
        <v>1</v>
      </c>
      <c r="S45" s="84">
        <v>0</v>
      </c>
    </row>
    <row r="46" spans="1:19" x14ac:dyDescent="0.25">
      <c r="A46" s="6"/>
      <c r="B46" s="60">
        <v>654</v>
      </c>
      <c r="C46" s="64">
        <v>7501021166544</v>
      </c>
      <c r="D46" s="13" t="s">
        <v>43</v>
      </c>
      <c r="E46" s="26">
        <v>12</v>
      </c>
      <c r="F46" s="36"/>
      <c r="G46" s="36">
        <f t="shared" si="0"/>
        <v>0</v>
      </c>
      <c r="H46" s="36">
        <v>20</v>
      </c>
      <c r="I46" s="69">
        <v>5</v>
      </c>
      <c r="J46" s="69">
        <v>3</v>
      </c>
      <c r="K46" s="69">
        <v>10</v>
      </c>
      <c r="L46" s="36">
        <f t="shared" si="1"/>
        <v>0</v>
      </c>
      <c r="M46" s="36">
        <v>0</v>
      </c>
      <c r="N46" s="36">
        <v>16</v>
      </c>
      <c r="O46" s="84">
        <v>1</v>
      </c>
      <c r="P46" s="84">
        <v>0</v>
      </c>
      <c r="Q46" s="84">
        <v>1</v>
      </c>
      <c r="R46" s="84">
        <v>0</v>
      </c>
      <c r="S46" s="84">
        <v>1</v>
      </c>
    </row>
    <row r="47" spans="1:19" x14ac:dyDescent="0.25">
      <c r="A47" s="6"/>
      <c r="B47" s="48">
        <v>658</v>
      </c>
      <c r="C47" s="64">
        <v>7501021166582</v>
      </c>
      <c r="D47" s="13" t="s">
        <v>42</v>
      </c>
      <c r="E47" s="26">
        <v>12</v>
      </c>
      <c r="F47" s="36"/>
      <c r="G47" s="36">
        <f t="shared" si="0"/>
        <v>0</v>
      </c>
      <c r="H47" s="36">
        <v>20</v>
      </c>
      <c r="I47" s="36">
        <v>5</v>
      </c>
      <c r="J47" s="36">
        <v>3</v>
      </c>
      <c r="K47" s="69">
        <v>10</v>
      </c>
      <c r="L47" s="36">
        <f t="shared" si="1"/>
        <v>0</v>
      </c>
      <c r="M47" s="36">
        <v>0</v>
      </c>
      <c r="N47" s="36">
        <v>16</v>
      </c>
      <c r="O47" s="84">
        <v>0</v>
      </c>
      <c r="P47" s="84">
        <v>0</v>
      </c>
      <c r="Q47" s="84">
        <v>0</v>
      </c>
      <c r="R47" s="84">
        <v>1</v>
      </c>
      <c r="S47" s="84">
        <v>1</v>
      </c>
    </row>
    <row r="48" spans="1:19" x14ac:dyDescent="0.25">
      <c r="A48" s="6"/>
      <c r="B48" s="48">
        <v>659</v>
      </c>
      <c r="C48" s="64">
        <v>7501021166599</v>
      </c>
      <c r="D48" s="13" t="s">
        <v>95</v>
      </c>
      <c r="E48" s="26">
        <v>18</v>
      </c>
      <c r="F48" s="36"/>
      <c r="G48" s="36">
        <f t="shared" si="0"/>
        <v>0</v>
      </c>
      <c r="H48" s="36">
        <v>0</v>
      </c>
      <c r="I48" s="36">
        <v>0</v>
      </c>
      <c r="J48" s="36">
        <v>0</v>
      </c>
      <c r="K48" s="69">
        <v>0</v>
      </c>
      <c r="L48" s="36">
        <f t="shared" si="1"/>
        <v>0</v>
      </c>
      <c r="M48" s="36">
        <v>0</v>
      </c>
      <c r="N48" s="36">
        <v>16</v>
      </c>
      <c r="O48" s="84">
        <v>0</v>
      </c>
      <c r="P48" s="84">
        <v>0</v>
      </c>
      <c r="Q48" s="84">
        <v>2</v>
      </c>
      <c r="R48" s="85">
        <v>3</v>
      </c>
      <c r="S48" s="85">
        <v>0</v>
      </c>
    </row>
    <row r="49" spans="1:19" x14ac:dyDescent="0.25">
      <c r="A49" s="6"/>
      <c r="B49" s="48">
        <v>664</v>
      </c>
      <c r="C49" s="64">
        <v>7501021166643</v>
      </c>
      <c r="D49" s="13" t="s">
        <v>96</v>
      </c>
      <c r="E49" s="26">
        <v>12</v>
      </c>
      <c r="F49" s="36"/>
      <c r="G49" s="36">
        <f t="shared" si="0"/>
        <v>0</v>
      </c>
      <c r="H49" s="36">
        <v>0</v>
      </c>
      <c r="I49" s="36">
        <v>0</v>
      </c>
      <c r="J49" s="36">
        <v>0</v>
      </c>
      <c r="K49" s="69">
        <v>0</v>
      </c>
      <c r="L49" s="36">
        <f t="shared" si="1"/>
        <v>0</v>
      </c>
      <c r="M49" s="36">
        <v>0</v>
      </c>
      <c r="N49" s="36">
        <v>16</v>
      </c>
      <c r="O49" s="84">
        <v>0</v>
      </c>
      <c r="P49" s="84">
        <v>1</v>
      </c>
      <c r="Q49" s="84">
        <v>0</v>
      </c>
      <c r="R49" s="85">
        <v>0</v>
      </c>
      <c r="S49" s="85">
        <v>0</v>
      </c>
    </row>
  </sheetData>
  <mergeCells count="11">
    <mergeCell ref="B5:D5"/>
    <mergeCell ref="A1:N1"/>
    <mergeCell ref="B2:D2"/>
    <mergeCell ref="B3:D3"/>
    <mergeCell ref="H3:M4"/>
    <mergeCell ref="B4:D4"/>
    <mergeCell ref="B6:D6"/>
    <mergeCell ref="D7:D8"/>
    <mergeCell ref="H8:K8"/>
    <mergeCell ref="L8:N8"/>
    <mergeCell ref="O8:S8"/>
  </mergeCells>
  <conditionalFormatting sqref="M10:M45 O10:R45">
    <cfRule type="cellIs" dxfId="15" priority="14" operator="greaterThan">
      <formula>0</formula>
    </cfRule>
  </conditionalFormatting>
  <conditionalFormatting sqref="I10:K43 K44:K45">
    <cfRule type="cellIs" dxfId="14" priority="13" operator="greaterThan">
      <formula>0</formula>
    </cfRule>
  </conditionalFormatting>
  <conditionalFormatting sqref="M46:M48">
    <cfRule type="cellIs" dxfId="13" priority="11" operator="greaterThan">
      <formula>0</formula>
    </cfRule>
  </conditionalFormatting>
  <conditionalFormatting sqref="K46:K48">
    <cfRule type="cellIs" dxfId="12" priority="10" operator="greaterThan">
      <formula>0</formula>
    </cfRule>
  </conditionalFormatting>
  <conditionalFormatting sqref="C46:C48">
    <cfRule type="duplicateValues" dxfId="11" priority="12"/>
  </conditionalFormatting>
  <conditionalFormatting sqref="O46:R48">
    <cfRule type="cellIs" dxfId="10" priority="9" operator="greaterThan">
      <formula>0</formula>
    </cfRule>
  </conditionalFormatting>
  <conditionalFormatting sqref="O46:Q48">
    <cfRule type="cellIs" dxfId="9" priority="8" operator="greaterThan">
      <formula>0</formula>
    </cfRule>
  </conditionalFormatting>
  <conditionalFormatting sqref="M49">
    <cfRule type="cellIs" dxfId="8" priority="7" operator="greaterThan">
      <formula>0</formula>
    </cfRule>
  </conditionalFormatting>
  <conditionalFormatting sqref="K49">
    <cfRule type="cellIs" dxfId="7" priority="6" operator="greaterThan">
      <formula>0</formula>
    </cfRule>
  </conditionalFormatting>
  <conditionalFormatting sqref="O49:R49">
    <cfRule type="cellIs" dxfId="6" priority="5" operator="greaterThan">
      <formula>0</formula>
    </cfRule>
  </conditionalFormatting>
  <conditionalFormatting sqref="O49:Q49">
    <cfRule type="cellIs" dxfId="5" priority="4" operator="greaterThan">
      <formula>0</formula>
    </cfRule>
  </conditionalFormatting>
  <conditionalFormatting sqref="S10:S45">
    <cfRule type="cellIs" dxfId="4" priority="3" operator="greaterThan">
      <formula>0</formula>
    </cfRule>
  </conditionalFormatting>
  <conditionalFormatting sqref="S46:S48">
    <cfRule type="cellIs" dxfId="3" priority="2" operator="greaterThan">
      <formula>0</formula>
    </cfRule>
  </conditionalFormatting>
  <conditionalFormatting sqref="S49">
    <cfRule type="cellIs" dxfId="2" priority="1" operator="greaterThan">
      <formula>0</formula>
    </cfRule>
  </conditionalFormatting>
  <conditionalFormatting sqref="C10:C45">
    <cfRule type="duplicateValues" dxfId="1" priority="15"/>
  </conditionalFormatting>
  <conditionalFormatting sqref="C49">
    <cfRule type="duplicateValues" dxfId="0" priority="16"/>
  </conditionalFormatting>
  <pageMargins left="0" right="0" top="0" bottom="0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COSTEO</vt:lpstr>
      <vt:lpstr>FORM.PEDIDO</vt:lpstr>
      <vt:lpstr>PED. 18.12.2019.</vt:lpstr>
      <vt:lpstr>PED.28.01.2020</vt:lpstr>
      <vt:lpstr>PED.27.04.2020</vt:lpstr>
      <vt:lpstr>PED.28.05.2020</vt:lpstr>
      <vt:lpstr>PED.23.06.2020</vt:lpstr>
      <vt:lpstr>COSTEO!Área_de_impresión</vt:lpstr>
      <vt:lpstr>FORM.PEDIDO!Área_de_impresión</vt:lpstr>
      <vt:lpstr>'PED. 18.12.2019.'!Área_de_impresión</vt:lpstr>
      <vt:lpstr>PED.23.06.2020!Área_de_impresión</vt:lpstr>
      <vt:lpstr>PED.27.04.2020!Área_de_impresión</vt:lpstr>
      <vt:lpstr>PED.28.01.2020!Área_de_impresión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Gil Orosco</cp:lastModifiedBy>
  <cp:lastPrinted>2020-06-23T16:36:23Z</cp:lastPrinted>
  <dcterms:created xsi:type="dcterms:W3CDTF">2016-10-11T16:53:40Z</dcterms:created>
  <dcterms:modified xsi:type="dcterms:W3CDTF">2020-07-09T15:53:08Z</dcterms:modified>
</cp:coreProperties>
</file>