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 Garcia\Desktop\Revision de Existencias\"/>
    </mc:Choice>
  </mc:AlternateContent>
  <xr:revisionPtr revIDLastSave="0" documentId="8_{4708CFFB-A300-46F0-AE2B-A69BFAC460A0}" xr6:coauthVersionLast="47" xr6:coauthVersionMax="47" xr10:uidLastSave="{00000000-0000-0000-0000-000000000000}"/>
  <bookViews>
    <workbookView xWindow="-120" yWindow="-120" windowWidth="24240" windowHeight="13020" xr2:uid="{73DF805F-472A-4402-BBDC-77844E723F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02" i="1" l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<sst xmlns="http://schemas.openxmlformats.org/spreadsheetml/2006/main" count="2" uniqueCount="2">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</sst>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0" fontId="2" fillId="0" borderId="0"/>
  </cellStyleXfs>
  <cellXfs count="3">
    <xf numFmtId="0" fontId="0" fillId="0" borderId="0" xfId="0"/>
    <xf numFmtId="49" fontId="0" fillId="0" borderId="1" xfId="0" applyNumberFormat="1" applyBorder="1" applyAlignment="1">
      <alignment horizontal="right"/>
    </xf>
    <xf numFmtId="49" fontId="0" fillId="0" borderId="0" xfId="0" applyNumberFormat="1"/>
  </cellXfs>
  <cellStyles count="5">
    <cellStyle name="Moneda 2" xfId="3" xr:uid="{5ED2E8C7-13F1-471F-8B79-783433A2663E}"/>
    <cellStyle name="Moneda 3" xfId="1" xr:uid="{62041CA4-FBC4-4E90-9FEF-AFEAAF96CE64}"/>
    <cellStyle name="Normal" xfId="0" builtinId="0"/>
    <cellStyle name="Normal 2" xfId="4" xr:uid="{D3B1F71E-4A0D-4AA4-AEB9-E985CFC08AE0}"/>
    <cellStyle name="Normal 4 2 5" xfId="2" xr:uid="{A7364391-620E-438D-A229-BF7E6F2512F4}"/>
  </cellStyles>
  <dxfs count="2">
    <dxf>
      <font>
        <sz val="8"/>
        <color auto="1"/>
        <name val="Arial"/>
        <family val="2"/>
        <scheme val="none"/>
      </font>
      <numFmt numFmtId="30" formatCode="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FA90C8-C141-4DD0-9E55-B7553FEB2F75}" name="Tabla1" displayName="Tabla1" ref="A2:B1802" totalsRowShown="0" tableBorderDxfId="1">
  <autoFilter ref="A2:B1802" xr:uid="{CEFA90C8-C141-4DD0-9E55-B7553FEB2F75}"/>
  <tableColumns count="2">
    <tableColumn id="1" xr3:uid="{22F5F559-C5C9-408D-9225-0F0E9018F153}" name="Columna1" dataDxfId="0"/>
    <tableColumn id="2" xr3:uid="{3ADC2A40-1A2C-4226-9328-9931EC59D511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8CD-A33B-40E1-A956-BD287255BF81}">
  <dimension ref="A2:B1802"/>
  <sheetViews>
    <sheetView tabSelected="1" topLeftCell="A3" workbookViewId="0">
      <selection activeCell="B16" sqref="B16:B1802"/>
    </sheetView>
  </sheetViews>
  <sheetFormatPr baseColWidth="10" defaultRowHeight="15" x14ac:dyDescent="0.25"/>
  <cols>
    <col min="1" max="1" width="16.42578125" style="2" customWidth="1"/>
    <col min="2" max="2" width="12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t="str">
        <f>"259"</f>
        <v>259</v>
      </c>
      <c r="B3">
        <v>1</v>
      </c>
    </row>
    <row r="4" spans="1:2" x14ac:dyDescent="0.25">
      <c r="A4" t="str">
        <f>"7503000912227"</f>
        <v>7503000912227</v>
      </c>
      <c r="B4">
        <v>1</v>
      </c>
    </row>
    <row r="5" spans="1:2" x14ac:dyDescent="0.25">
      <c r="A5" t="str">
        <f>"7501003124340"</f>
        <v>7501003124340</v>
      </c>
      <c r="B5">
        <v>1</v>
      </c>
    </row>
    <row r="6" spans="1:2" x14ac:dyDescent="0.25">
      <c r="A6" t="str">
        <f>"7501017042203"</f>
        <v>7501017042203</v>
      </c>
      <c r="B6">
        <v>1</v>
      </c>
    </row>
    <row r="7" spans="1:2" x14ac:dyDescent="0.25">
      <c r="A7" t="str">
        <f>"7501008735190"</f>
        <v>7501008735190</v>
      </c>
      <c r="B7">
        <v>1</v>
      </c>
    </row>
    <row r="8" spans="1:2" x14ac:dyDescent="0.25">
      <c r="A8" t="str">
        <f>"644209006588"</f>
        <v>644209006588</v>
      </c>
      <c r="B8">
        <v>1</v>
      </c>
    </row>
    <row r="9" spans="1:2" x14ac:dyDescent="0.25">
      <c r="A9" t="str">
        <f>"758104004478"</f>
        <v>758104004478</v>
      </c>
      <c r="B9">
        <v>1</v>
      </c>
    </row>
    <row r="10" spans="1:2" x14ac:dyDescent="0.25">
      <c r="A10" t="str">
        <f>"7501003335227"</f>
        <v>7501003335227</v>
      </c>
      <c r="B10">
        <v>1</v>
      </c>
    </row>
    <row r="11" spans="1:2" x14ac:dyDescent="0.25">
      <c r="A11" t="str">
        <f>"735257003794"</f>
        <v>735257003794</v>
      </c>
      <c r="B11">
        <v>1</v>
      </c>
    </row>
    <row r="12" spans="1:2" x14ac:dyDescent="0.25">
      <c r="A12" t="str">
        <f>"7506306307209"</f>
        <v>7506306307209</v>
      </c>
      <c r="B12">
        <v>1</v>
      </c>
    </row>
    <row r="13" spans="1:2" x14ac:dyDescent="0.25">
      <c r="A13" t="str">
        <f>"0644209411856"</f>
        <v>0644209411856</v>
      </c>
      <c r="B13">
        <v>1</v>
      </c>
    </row>
    <row r="14" spans="1:2" x14ac:dyDescent="0.25">
      <c r="A14" t="str">
        <f>"7501038460468"</f>
        <v>7501038460468</v>
      </c>
      <c r="B14">
        <v>1</v>
      </c>
    </row>
    <row r="15" spans="1:2" x14ac:dyDescent="0.25">
      <c r="A15" t="str">
        <f>"613522021011"</f>
        <v>613522021011</v>
      </c>
      <c r="B15">
        <v>1</v>
      </c>
    </row>
    <row r="16" spans="1:2" x14ac:dyDescent="0.25">
      <c r="A16" t="str">
        <f>"608875004231"</f>
        <v>608875004231</v>
      </c>
      <c r="B16">
        <v>1</v>
      </c>
    </row>
    <row r="17" spans="1:2" x14ac:dyDescent="0.25">
      <c r="A17" t="str">
        <f>"7501158414495"</f>
        <v>7501158414495</v>
      </c>
      <c r="B17">
        <v>1</v>
      </c>
    </row>
    <row r="18" spans="1:2" x14ac:dyDescent="0.25">
      <c r="A18" t="str">
        <f>"7503023385718"</f>
        <v>7503023385718</v>
      </c>
      <c r="B18">
        <v>1</v>
      </c>
    </row>
    <row r="19" spans="1:2" x14ac:dyDescent="0.25">
      <c r="A19" t="str">
        <f>"7501003337887"</f>
        <v>7501003337887</v>
      </c>
      <c r="B19">
        <v>1</v>
      </c>
    </row>
    <row r="20" spans="1:2" x14ac:dyDescent="0.25">
      <c r="A20" t="str">
        <f>"7501003309976"</f>
        <v>7501003309976</v>
      </c>
      <c r="B20">
        <v>1</v>
      </c>
    </row>
    <row r="21" spans="1:2" x14ac:dyDescent="0.25">
      <c r="A21" t="str">
        <f>"7501003310170"</f>
        <v>7501003310170</v>
      </c>
      <c r="B21">
        <v>1</v>
      </c>
    </row>
    <row r="22" spans="1:2" x14ac:dyDescent="0.25">
      <c r="A22" t="str">
        <f>"7501003390400"</f>
        <v>7501003390400</v>
      </c>
      <c r="B22">
        <v>1</v>
      </c>
    </row>
    <row r="23" spans="1:2" x14ac:dyDescent="0.25">
      <c r="A23" t="str">
        <f>"7501052470207"</f>
        <v>7501052470207</v>
      </c>
      <c r="B23">
        <v>1</v>
      </c>
    </row>
    <row r="24" spans="1:2" x14ac:dyDescent="0.25">
      <c r="A24" t="str">
        <f>"7501052470528"</f>
        <v>7501052470528</v>
      </c>
      <c r="B24">
        <v>1</v>
      </c>
    </row>
    <row r="25" spans="1:2" x14ac:dyDescent="0.25">
      <c r="A25" t="str">
        <f>"7501003149336"</f>
        <v>7501003149336</v>
      </c>
      <c r="B25">
        <v>1</v>
      </c>
    </row>
    <row r="26" spans="1:2" x14ac:dyDescent="0.25">
      <c r="A26" t="str">
        <f>"7503008669000"</f>
        <v>7503008669000</v>
      </c>
      <c r="B26">
        <v>1</v>
      </c>
    </row>
    <row r="27" spans="1:2" x14ac:dyDescent="0.25">
      <c r="A27" t="str">
        <f>"7501003105486"</f>
        <v>7501003105486</v>
      </c>
      <c r="B27">
        <v>1</v>
      </c>
    </row>
    <row r="28" spans="1:2" x14ac:dyDescent="0.25">
      <c r="A28" t="str">
        <f>"094331238805"</f>
        <v>094331238805</v>
      </c>
      <c r="B28">
        <v>1</v>
      </c>
    </row>
    <row r="29" spans="1:2" x14ac:dyDescent="0.25">
      <c r="A29" t="str">
        <f>"014563000247"</f>
        <v>014563000247</v>
      </c>
      <c r="B29">
        <v>1</v>
      </c>
    </row>
    <row r="30" spans="1:2" x14ac:dyDescent="0.25">
      <c r="A30" t="str">
        <f>"7501003337627"</f>
        <v>7501003337627</v>
      </c>
      <c r="B30">
        <v>1</v>
      </c>
    </row>
    <row r="31" spans="1:2" x14ac:dyDescent="0.25">
      <c r="A31" t="str">
        <f>"7501058637741"</f>
        <v>7501058637741</v>
      </c>
      <c r="B31">
        <v>1</v>
      </c>
    </row>
    <row r="32" spans="1:2" x14ac:dyDescent="0.25">
      <c r="A32" t="str">
        <f>"7501003124180"</f>
        <v>7501003124180</v>
      </c>
      <c r="B32">
        <v>1</v>
      </c>
    </row>
    <row r="33" spans="1:2" x14ac:dyDescent="0.25">
      <c r="A33" t="str">
        <f>"7501017002061"</f>
        <v>7501017002061</v>
      </c>
      <c r="B33">
        <v>1</v>
      </c>
    </row>
    <row r="34" spans="1:2" x14ac:dyDescent="0.25">
      <c r="A34" t="str">
        <f>"7501011308268"</f>
        <v>7501011308268</v>
      </c>
      <c r="B34">
        <v>1</v>
      </c>
    </row>
    <row r="35" spans="1:2" x14ac:dyDescent="0.25">
      <c r="A35" t="str">
        <f>"7501003301871"</f>
        <v>7501003301871</v>
      </c>
      <c r="B35">
        <v>1</v>
      </c>
    </row>
    <row r="36" spans="1:2" x14ac:dyDescent="0.25">
      <c r="A36" t="str">
        <f>"7230420200237"</f>
        <v>7230420200237</v>
      </c>
      <c r="B36">
        <v>1</v>
      </c>
    </row>
    <row r="37" spans="1:2" x14ac:dyDescent="0.25">
      <c r="A37" t="str">
        <f>"7501023326120"</f>
        <v>7501023326120</v>
      </c>
      <c r="B37">
        <v>1</v>
      </c>
    </row>
    <row r="38" spans="1:2" x14ac:dyDescent="0.25">
      <c r="A38" t="str">
        <f>"058897091304"</f>
        <v>058897091304</v>
      </c>
      <c r="B38">
        <v>1</v>
      </c>
    </row>
    <row r="39" spans="1:2" x14ac:dyDescent="0.25">
      <c r="A39" t="str">
        <f>"7501006586688"</f>
        <v>7501006586688</v>
      </c>
      <c r="B39">
        <v>1</v>
      </c>
    </row>
    <row r="40" spans="1:2" x14ac:dyDescent="0.25">
      <c r="A40" t="str">
        <f>"7502219560410"</f>
        <v>7502219560410</v>
      </c>
      <c r="B40">
        <v>1</v>
      </c>
    </row>
    <row r="41" spans="1:2" x14ac:dyDescent="0.25">
      <c r="A41" t="str">
        <f>"7502219560809"</f>
        <v>7502219560809</v>
      </c>
      <c r="B41">
        <v>1</v>
      </c>
    </row>
    <row r="42" spans="1:2" x14ac:dyDescent="0.25">
      <c r="A42" t="str">
        <f>"7502219560526"</f>
        <v>7502219560526</v>
      </c>
      <c r="B42">
        <v>1</v>
      </c>
    </row>
    <row r="43" spans="1:2" x14ac:dyDescent="0.25">
      <c r="A43" t="str">
        <f>"7502219560571"</f>
        <v>7502219560571</v>
      </c>
      <c r="B43">
        <v>1</v>
      </c>
    </row>
    <row r="44" spans="1:2" x14ac:dyDescent="0.25">
      <c r="A44" t="str">
        <f>"7506475101738"</f>
        <v>7506475101738</v>
      </c>
      <c r="B44">
        <v>1</v>
      </c>
    </row>
    <row r="45" spans="1:2" x14ac:dyDescent="0.25">
      <c r="A45" t="str">
        <f>"735257003282"</f>
        <v>735257003282</v>
      </c>
      <c r="B45">
        <v>1</v>
      </c>
    </row>
    <row r="46" spans="1:2" x14ac:dyDescent="0.25">
      <c r="A46" t="str">
        <f>"735257005019"</f>
        <v>735257005019</v>
      </c>
      <c r="B46">
        <v>1</v>
      </c>
    </row>
    <row r="47" spans="1:2" x14ac:dyDescent="0.25">
      <c r="A47" t="str">
        <f>"7501052424613"</f>
        <v>7501052424613</v>
      </c>
      <c r="B47">
        <v>1</v>
      </c>
    </row>
    <row r="48" spans="1:2" x14ac:dyDescent="0.25">
      <c r="A48" t="str">
        <f>"7501125419027"</f>
        <v>7501125419027</v>
      </c>
      <c r="B48">
        <v>1</v>
      </c>
    </row>
    <row r="49" spans="1:2" x14ac:dyDescent="0.25">
      <c r="A49" t="str">
        <f>"7501023335313"</f>
        <v>7501023335313</v>
      </c>
      <c r="B49">
        <v>1</v>
      </c>
    </row>
    <row r="50" spans="1:2" x14ac:dyDescent="0.25">
      <c r="A50" t="str">
        <f>"7501200482212"</f>
        <v>7501200482212</v>
      </c>
      <c r="B50">
        <v>1</v>
      </c>
    </row>
    <row r="51" spans="1:2" x14ac:dyDescent="0.25">
      <c r="A51" t="str">
        <f>"7501000910397"</f>
        <v>7501000910397</v>
      </c>
      <c r="B51">
        <v>1</v>
      </c>
    </row>
    <row r="52" spans="1:2" x14ac:dyDescent="0.25">
      <c r="A52" t="str">
        <f>"7501058614360"</f>
        <v>7501058614360</v>
      </c>
      <c r="B52">
        <v>1</v>
      </c>
    </row>
    <row r="53" spans="1:2" x14ac:dyDescent="0.25">
      <c r="A53" t="str">
        <f>"0614143155437"</f>
        <v>0614143155437</v>
      </c>
      <c r="B53">
        <v>1</v>
      </c>
    </row>
    <row r="54" spans="1:2" x14ac:dyDescent="0.25">
      <c r="A54" t="str">
        <f>"0614143490033"</f>
        <v>0614143490033</v>
      </c>
      <c r="B54">
        <v>1</v>
      </c>
    </row>
    <row r="55" spans="1:2" x14ac:dyDescent="0.25">
      <c r="A55" t="str">
        <f>"0614143490019"</f>
        <v>0614143490019</v>
      </c>
      <c r="B55">
        <v>1</v>
      </c>
    </row>
    <row r="56" spans="1:2" x14ac:dyDescent="0.25">
      <c r="A56" t="str">
        <f>"0614143155420"</f>
        <v>0614143155420</v>
      </c>
      <c r="B56">
        <v>1</v>
      </c>
    </row>
    <row r="57" spans="1:2" x14ac:dyDescent="0.25">
      <c r="A57" t="str">
        <f>"067131401120"</f>
        <v>067131401120</v>
      </c>
      <c r="B57">
        <v>1</v>
      </c>
    </row>
    <row r="58" spans="1:2" x14ac:dyDescent="0.25">
      <c r="A58" t="str">
        <f>"7501578550087"</f>
        <v>7501578550087</v>
      </c>
      <c r="B58">
        <v>1</v>
      </c>
    </row>
    <row r="59" spans="1:2" x14ac:dyDescent="0.25">
      <c r="A59" t="str">
        <f>"016000490895"</f>
        <v>016000490895</v>
      </c>
      <c r="B59">
        <v>1</v>
      </c>
    </row>
    <row r="60" spans="1:2" x14ac:dyDescent="0.25">
      <c r="A60" t="str">
        <f>"7501006506167"</f>
        <v>7501006506167</v>
      </c>
      <c r="B60">
        <v>1</v>
      </c>
    </row>
    <row r="61" spans="1:2" x14ac:dyDescent="0.25">
      <c r="A61" t="str">
        <f>"644209412914"</f>
        <v>644209412914</v>
      </c>
      <c r="B61">
        <v>1</v>
      </c>
    </row>
    <row r="62" spans="1:2" x14ac:dyDescent="0.25">
      <c r="A62" t="str">
        <f>"7501003302083"</f>
        <v>7501003302083</v>
      </c>
      <c r="B62">
        <v>1</v>
      </c>
    </row>
    <row r="63" spans="1:2" x14ac:dyDescent="0.25">
      <c r="A63" t="str">
        <f>"1254835921453"</f>
        <v>1254835921453</v>
      </c>
      <c r="B63">
        <v>1</v>
      </c>
    </row>
    <row r="64" spans="1:2" x14ac:dyDescent="0.25">
      <c r="A64" t="str">
        <f>"7501003301963"</f>
        <v>7501003301963</v>
      </c>
      <c r="B64">
        <v>1</v>
      </c>
    </row>
    <row r="65" spans="1:2" x14ac:dyDescent="0.25">
      <c r="A65" t="str">
        <f>"7506306314177"</f>
        <v>7506306314177</v>
      </c>
      <c r="B65">
        <v>1</v>
      </c>
    </row>
    <row r="66" spans="1:2" x14ac:dyDescent="0.25">
      <c r="A66" t="str">
        <f>"7501005110969"</f>
        <v>7501005110969</v>
      </c>
      <c r="B66">
        <v>1</v>
      </c>
    </row>
    <row r="67" spans="1:2" x14ac:dyDescent="0.25">
      <c r="A67" t="str">
        <f>"7501639308411"</f>
        <v>7501639308411</v>
      </c>
      <c r="B67">
        <v>1</v>
      </c>
    </row>
    <row r="68" spans="1:2" x14ac:dyDescent="0.25">
      <c r="A68" t="str">
        <f>"012245047016"</f>
        <v>012245047016</v>
      </c>
      <c r="B68">
        <v>1</v>
      </c>
    </row>
    <row r="69" spans="1:2" x14ac:dyDescent="0.25">
      <c r="A69" t="str">
        <f>"7501058625205"</f>
        <v>7501058625205</v>
      </c>
      <c r="B69">
        <v>1</v>
      </c>
    </row>
    <row r="70" spans="1:2" x14ac:dyDescent="0.25">
      <c r="A70" t="str">
        <f>"608875008062"</f>
        <v>608875008062</v>
      </c>
      <c r="B70">
        <v>1</v>
      </c>
    </row>
    <row r="71" spans="1:2" x14ac:dyDescent="0.25">
      <c r="A71" t="str">
        <f>"7344520000045"</f>
        <v>7344520000045</v>
      </c>
      <c r="B71">
        <v>1</v>
      </c>
    </row>
    <row r="72" spans="1:2" x14ac:dyDescent="0.25">
      <c r="A72" t="str">
        <f>"7502219551296"</f>
        <v>7502219551296</v>
      </c>
      <c r="B72">
        <v>1</v>
      </c>
    </row>
    <row r="73" spans="1:2" x14ac:dyDescent="0.25">
      <c r="A73" t="str">
        <f>"7506475106146"</f>
        <v>7506475106146</v>
      </c>
      <c r="B73">
        <v>1</v>
      </c>
    </row>
    <row r="74" spans="1:2" x14ac:dyDescent="0.25">
      <c r="A74" t="str">
        <f>"7506475103275"</f>
        <v>7506475103275</v>
      </c>
      <c r="B74">
        <v>1</v>
      </c>
    </row>
    <row r="75" spans="1:2" x14ac:dyDescent="0.25">
      <c r="A75" t="str">
        <f>"608875004200"</f>
        <v>608875004200</v>
      </c>
      <c r="B75">
        <v>1</v>
      </c>
    </row>
    <row r="76" spans="1:2" x14ac:dyDescent="0.25">
      <c r="A76" t="str">
        <f>"197819805"</f>
        <v>197819805</v>
      </c>
      <c r="B76">
        <v>1</v>
      </c>
    </row>
    <row r="77" spans="1:2" x14ac:dyDescent="0.25">
      <c r="A77" t="str">
        <f>"7501003301987"</f>
        <v>7501003301987</v>
      </c>
      <c r="B77">
        <v>1</v>
      </c>
    </row>
    <row r="78" spans="1:2" x14ac:dyDescent="0.25">
      <c r="A78" t="str">
        <f>"058897091205"</f>
        <v>058897091205</v>
      </c>
      <c r="B78">
        <v>1</v>
      </c>
    </row>
    <row r="79" spans="1:2" x14ac:dyDescent="0.25">
      <c r="A79" t="str">
        <f>"735257003787"</f>
        <v>735257003787</v>
      </c>
      <c r="B79">
        <v>1</v>
      </c>
    </row>
    <row r="80" spans="1:2" x14ac:dyDescent="0.25">
      <c r="A80" t="str">
        <f>"7501200484506"</f>
        <v>7501200484506</v>
      </c>
      <c r="B80">
        <v>1</v>
      </c>
    </row>
    <row r="81" spans="1:2" x14ac:dyDescent="0.25">
      <c r="A81" t="str">
        <f>"041331050524"</f>
        <v>041331050524</v>
      </c>
      <c r="B81">
        <v>1</v>
      </c>
    </row>
    <row r="82" spans="1:2" x14ac:dyDescent="0.25">
      <c r="A82" t="str">
        <f>"7501052420240"</f>
        <v>7501052420240</v>
      </c>
      <c r="B82">
        <v>1</v>
      </c>
    </row>
    <row r="83" spans="1:2" x14ac:dyDescent="0.25">
      <c r="A83" t="str">
        <f>"7501052420226"</f>
        <v>7501052420226</v>
      </c>
      <c r="B83">
        <v>1</v>
      </c>
    </row>
    <row r="84" spans="1:2" x14ac:dyDescent="0.25">
      <c r="A84" t="str">
        <f>"7501003127785"</f>
        <v>7501003127785</v>
      </c>
      <c r="B84">
        <v>1</v>
      </c>
    </row>
    <row r="85" spans="1:2" x14ac:dyDescent="0.25">
      <c r="A85" t="str">
        <f>"7501018312275"</f>
        <v>7501018312275</v>
      </c>
      <c r="B85">
        <v>1</v>
      </c>
    </row>
    <row r="86" spans="1:2" x14ac:dyDescent="0.25">
      <c r="A86" t="str">
        <f>"7501018312251"</f>
        <v>7501018312251</v>
      </c>
      <c r="B86">
        <v>1</v>
      </c>
    </row>
    <row r="87" spans="1:2" x14ac:dyDescent="0.25">
      <c r="A87" t="str">
        <f>"036200004418"</f>
        <v>036200004418</v>
      </c>
      <c r="B87">
        <v>1</v>
      </c>
    </row>
    <row r="88" spans="1:2" x14ac:dyDescent="0.25">
      <c r="A88" t="str">
        <f>"7501003127433"</f>
        <v>7501003127433</v>
      </c>
      <c r="B88">
        <v>1</v>
      </c>
    </row>
    <row r="89" spans="1:2" x14ac:dyDescent="0.25">
      <c r="A89" t="str">
        <f>"7501011390485"</f>
        <v>7501011390485</v>
      </c>
      <c r="B89">
        <v>1</v>
      </c>
    </row>
    <row r="90" spans="1:2" x14ac:dyDescent="0.25">
      <c r="A90" t="str">
        <f>"7501006510386"</f>
        <v>7501006510386</v>
      </c>
      <c r="B90">
        <v>1</v>
      </c>
    </row>
    <row r="91" spans="1:2" x14ac:dyDescent="0.25">
      <c r="A91" t="str">
        <f>"7506306307186"</f>
        <v>7506306307186</v>
      </c>
      <c r="B91">
        <v>1</v>
      </c>
    </row>
    <row r="92" spans="1:2" x14ac:dyDescent="0.25">
      <c r="A92" t="str">
        <f>"7506306307193"</f>
        <v>7506306307193</v>
      </c>
      <c r="B92">
        <v>1</v>
      </c>
    </row>
    <row r="93" spans="1:2" x14ac:dyDescent="0.25">
      <c r="A93" t="str">
        <f>"012245054151"</f>
        <v>012245054151</v>
      </c>
      <c r="B93">
        <v>1</v>
      </c>
    </row>
    <row r="94" spans="1:2" x14ac:dyDescent="0.25">
      <c r="A94" t="str">
        <f>"757528000417"</f>
        <v>757528000417</v>
      </c>
      <c r="B94">
        <v>1</v>
      </c>
    </row>
    <row r="95" spans="1:2" x14ac:dyDescent="0.25">
      <c r="A95" t="str">
        <f>"7501090543956"</f>
        <v>7501090543956</v>
      </c>
      <c r="B95">
        <v>1</v>
      </c>
    </row>
    <row r="96" spans="1:2" x14ac:dyDescent="0.25">
      <c r="A96" t="str">
        <f>"793956000520"</f>
        <v>793956000520</v>
      </c>
      <c r="B96">
        <v>1</v>
      </c>
    </row>
    <row r="97" spans="1:2" x14ac:dyDescent="0.25">
      <c r="A97" t="str">
        <f>"7501039120149"</f>
        <v>7501039120149</v>
      </c>
      <c r="B97">
        <v>1</v>
      </c>
    </row>
    <row r="98" spans="1:2" x14ac:dyDescent="0.25">
      <c r="A98" t="str">
        <f>"7503008669635"</f>
        <v>7503008669635</v>
      </c>
      <c r="B98">
        <v>1</v>
      </c>
    </row>
    <row r="99" spans="1:2" x14ac:dyDescent="0.25">
      <c r="A99" t="str">
        <f>"7501017660629"</f>
        <v>7501017660629</v>
      </c>
      <c r="B99">
        <v>1</v>
      </c>
    </row>
    <row r="100" spans="1:2" x14ac:dyDescent="0.25">
      <c r="A100" t="str">
        <f>"7501052470221"</f>
        <v>7501052470221</v>
      </c>
      <c r="B100">
        <v>1</v>
      </c>
    </row>
    <row r="101" spans="1:2" x14ac:dyDescent="0.25">
      <c r="A101" t="str">
        <f>"7501005114288"</f>
        <v>7501005114288</v>
      </c>
      <c r="B101">
        <v>1</v>
      </c>
    </row>
    <row r="102" spans="1:2" x14ac:dyDescent="0.25">
      <c r="A102" t="str">
        <f>"7501071300639"</f>
        <v>7501071300639</v>
      </c>
      <c r="B102">
        <v>1</v>
      </c>
    </row>
    <row r="103" spans="1:2" x14ac:dyDescent="0.25">
      <c r="A103" t="str">
        <f>"016000289987"</f>
        <v>016000289987</v>
      </c>
      <c r="B103">
        <v>1</v>
      </c>
    </row>
    <row r="104" spans="1:2" x14ac:dyDescent="0.25">
      <c r="A104" t="str">
        <f>"644209471119"</f>
        <v>644209471119</v>
      </c>
      <c r="B104">
        <v>1</v>
      </c>
    </row>
    <row r="105" spans="1:2" x14ac:dyDescent="0.25">
      <c r="A105" t="str">
        <f>"7506192508957"</f>
        <v>7506192508957</v>
      </c>
      <c r="B105">
        <v>1</v>
      </c>
    </row>
    <row r="106" spans="1:2" x14ac:dyDescent="0.25">
      <c r="A106" t="str">
        <f>"7501055375066"</f>
        <v>7501055375066</v>
      </c>
      <c r="B106">
        <v>1</v>
      </c>
    </row>
    <row r="107" spans="1:2" x14ac:dyDescent="0.25">
      <c r="A107" t="str">
        <f>"2000012500121"</f>
        <v>2000012500121</v>
      </c>
      <c r="B107">
        <v>1</v>
      </c>
    </row>
    <row r="108" spans="1:2" x14ac:dyDescent="0.25">
      <c r="A108" t="str">
        <f>"730399005132"</f>
        <v>730399005132</v>
      </c>
      <c r="B108">
        <v>1</v>
      </c>
    </row>
    <row r="109" spans="1:2" x14ac:dyDescent="0.25">
      <c r="A109" t="str">
        <f>"7501279700446"</f>
        <v>7501279700446</v>
      </c>
      <c r="B109">
        <v>1</v>
      </c>
    </row>
    <row r="110" spans="1:2" x14ac:dyDescent="0.25">
      <c r="A110" t="str">
        <f>"7501017002009"</f>
        <v>7501017002009</v>
      </c>
      <c r="B110">
        <v>1</v>
      </c>
    </row>
    <row r="111" spans="1:2" x14ac:dyDescent="0.25">
      <c r="A111" t="str">
        <f>"7501003301949"</f>
        <v>7501003301949</v>
      </c>
      <c r="B111">
        <v>1</v>
      </c>
    </row>
    <row r="112" spans="1:2" x14ac:dyDescent="0.25">
      <c r="A112" t="str">
        <f>"7503023299060"</f>
        <v>7503023299060</v>
      </c>
      <c r="B112">
        <v>1</v>
      </c>
    </row>
    <row r="113" spans="1:2" x14ac:dyDescent="0.25">
      <c r="A113" t="str">
        <f>"7501052477114"</f>
        <v>7501052477114</v>
      </c>
      <c r="B113">
        <v>1</v>
      </c>
    </row>
    <row r="114" spans="1:2" x14ac:dyDescent="0.25">
      <c r="A114" t="str">
        <f>"7501052477121"</f>
        <v>7501052477121</v>
      </c>
      <c r="B114">
        <v>1</v>
      </c>
    </row>
    <row r="115" spans="1:2" x14ac:dyDescent="0.25">
      <c r="A115" t="str">
        <f>"7501006535341"</f>
        <v>7501006535341</v>
      </c>
      <c r="B115">
        <v>1</v>
      </c>
    </row>
    <row r="116" spans="1:2" x14ac:dyDescent="0.25">
      <c r="A116" t="str">
        <f>"7502219560793"</f>
        <v>7502219560793</v>
      </c>
      <c r="B116">
        <v>1</v>
      </c>
    </row>
    <row r="117" spans="1:2" x14ac:dyDescent="0.25">
      <c r="A117" t="str">
        <f>"7502219560762"</f>
        <v>7502219560762</v>
      </c>
      <c r="B117">
        <v>1</v>
      </c>
    </row>
    <row r="118" spans="1:2" x14ac:dyDescent="0.25">
      <c r="A118" t="str">
        <f>"7502219560496"</f>
        <v>7502219560496</v>
      </c>
      <c r="B118">
        <v>1</v>
      </c>
    </row>
    <row r="119" spans="1:2" x14ac:dyDescent="0.25">
      <c r="A119" t="str">
        <f>"7502219560588"</f>
        <v>7502219560588</v>
      </c>
      <c r="B119">
        <v>1</v>
      </c>
    </row>
    <row r="120" spans="1:2" x14ac:dyDescent="0.25">
      <c r="A120" t="str">
        <f>"7501052424026"</f>
        <v>7501052424026</v>
      </c>
      <c r="B120">
        <v>1</v>
      </c>
    </row>
    <row r="121" spans="1:2" x14ac:dyDescent="0.25">
      <c r="A121" t="str">
        <f>"7501017042968"</f>
        <v>7501017042968</v>
      </c>
      <c r="B121">
        <v>1</v>
      </c>
    </row>
    <row r="122" spans="1:2" x14ac:dyDescent="0.25">
      <c r="A122" t="str">
        <f>"7501052420028"</f>
        <v>7501052420028</v>
      </c>
      <c r="B122">
        <v>1</v>
      </c>
    </row>
    <row r="123" spans="1:2" x14ac:dyDescent="0.25">
      <c r="A123" t="str">
        <f>"7501008735220"</f>
        <v>7501008735220</v>
      </c>
      <c r="B123">
        <v>1</v>
      </c>
    </row>
    <row r="124" spans="1:2" x14ac:dyDescent="0.25">
      <c r="A124" t="str">
        <f>"7503023299176"</f>
        <v>7503023299176</v>
      </c>
      <c r="B124">
        <v>1</v>
      </c>
    </row>
    <row r="125" spans="1:2" x14ac:dyDescent="0.25">
      <c r="A125" t="str">
        <f>"7506475102483"</f>
        <v>7506475102483</v>
      </c>
      <c r="B125">
        <v>1</v>
      </c>
    </row>
    <row r="126" spans="1:2" x14ac:dyDescent="0.25">
      <c r="A126" t="str">
        <f>"75003296"</f>
        <v>75003296</v>
      </c>
      <c r="B126">
        <v>1</v>
      </c>
    </row>
    <row r="127" spans="1:2" x14ac:dyDescent="0.25">
      <c r="A127" t="str">
        <f>"7501000910366"</f>
        <v>7501000910366</v>
      </c>
      <c r="B127">
        <v>1</v>
      </c>
    </row>
    <row r="128" spans="1:2" x14ac:dyDescent="0.25">
      <c r="A128" t="str">
        <f>"7501000904235"</f>
        <v>7501000904235</v>
      </c>
      <c r="B128">
        <v>1</v>
      </c>
    </row>
    <row r="129" spans="1:2" x14ac:dyDescent="0.25">
      <c r="A129" t="str">
        <f>"0614143155468"</f>
        <v>0614143155468</v>
      </c>
      <c r="B129">
        <v>1</v>
      </c>
    </row>
    <row r="130" spans="1:2" x14ac:dyDescent="0.25">
      <c r="A130" t="str">
        <f>"644209008759"</f>
        <v>644209008759</v>
      </c>
      <c r="B130">
        <v>1</v>
      </c>
    </row>
    <row r="131" spans="1:2" x14ac:dyDescent="0.25">
      <c r="A131" t="str">
        <f>"7501200483608"</f>
        <v>7501200483608</v>
      </c>
      <c r="B131">
        <v>1</v>
      </c>
    </row>
    <row r="132" spans="1:2" x14ac:dyDescent="0.25">
      <c r="A132" t="str">
        <f>"608875004194"</f>
        <v>608875004194</v>
      </c>
      <c r="B132">
        <v>1</v>
      </c>
    </row>
    <row r="133" spans="1:2" x14ac:dyDescent="0.25">
      <c r="A133" t="str">
        <f>"608875007294"</f>
        <v>608875007294</v>
      </c>
      <c r="B133">
        <v>1</v>
      </c>
    </row>
    <row r="134" spans="1:2" x14ac:dyDescent="0.25">
      <c r="A134" t="str">
        <f>"608875004217"</f>
        <v>608875004217</v>
      </c>
      <c r="B134">
        <v>1</v>
      </c>
    </row>
    <row r="135" spans="1:2" x14ac:dyDescent="0.25">
      <c r="A135" t="str">
        <f>"7501013196214"</f>
        <v>7501013196214</v>
      </c>
      <c r="B135">
        <v>1</v>
      </c>
    </row>
    <row r="136" spans="1:2" x14ac:dyDescent="0.25">
      <c r="A136" t="str">
        <f>"7501013104479"</f>
        <v>7501013104479</v>
      </c>
      <c r="B136">
        <v>1</v>
      </c>
    </row>
    <row r="137" spans="1:2" x14ac:dyDescent="0.25">
      <c r="A137" t="str">
        <f>"7506306300330"</f>
        <v>7506306300330</v>
      </c>
      <c r="B137">
        <v>1</v>
      </c>
    </row>
    <row r="138" spans="1:2" x14ac:dyDescent="0.25">
      <c r="A138" t="str">
        <f>"7501005126304"</f>
        <v>7501005126304</v>
      </c>
      <c r="B138">
        <v>1</v>
      </c>
    </row>
    <row r="139" spans="1:2" x14ac:dyDescent="0.25">
      <c r="A139" t="str">
        <f>"7501005107662"</f>
        <v>7501005107662</v>
      </c>
      <c r="B139">
        <v>1</v>
      </c>
    </row>
    <row r="140" spans="1:2" x14ac:dyDescent="0.25">
      <c r="A140" t="str">
        <f>"7506306310568"</f>
        <v>7506306310568</v>
      </c>
      <c r="B140">
        <v>1</v>
      </c>
    </row>
    <row r="141" spans="1:2" x14ac:dyDescent="0.25">
      <c r="A141" t="str">
        <f>"7501005180832"</f>
        <v>7501005180832</v>
      </c>
      <c r="B141">
        <v>1</v>
      </c>
    </row>
    <row r="142" spans="1:2" x14ac:dyDescent="0.25">
      <c r="A142" t="str">
        <f>"7501639308428"</f>
        <v>7501639308428</v>
      </c>
      <c r="B142">
        <v>1</v>
      </c>
    </row>
    <row r="143" spans="1:2" x14ac:dyDescent="0.25">
      <c r="A143" t="str">
        <f>"7501000911967"</f>
        <v>7501000911967</v>
      </c>
      <c r="B143">
        <v>1</v>
      </c>
    </row>
    <row r="144" spans="1:2" x14ac:dyDescent="0.25">
      <c r="A144" t="str">
        <f>"7501158414488"</f>
        <v>7501158414488</v>
      </c>
      <c r="B144">
        <v>1</v>
      </c>
    </row>
    <row r="145" spans="1:2" x14ac:dyDescent="0.25">
      <c r="A145" t="str">
        <f>"7502500292501"</f>
        <v>7502500292501</v>
      </c>
      <c r="B145">
        <v>1</v>
      </c>
    </row>
    <row r="146" spans="1:2" x14ac:dyDescent="0.25">
      <c r="A146" t="str">
        <f>"7501017041541"</f>
        <v>7501017041541</v>
      </c>
      <c r="B146">
        <v>1</v>
      </c>
    </row>
    <row r="147" spans="1:2" x14ac:dyDescent="0.25">
      <c r="A147" t="str">
        <f>"7501005111133"</f>
        <v>7501005111133</v>
      </c>
      <c r="B147">
        <v>1</v>
      </c>
    </row>
    <row r="148" spans="1:2" x14ac:dyDescent="0.25">
      <c r="A148" t="str">
        <f>"7501003334329"</f>
        <v>7501003334329</v>
      </c>
      <c r="B148">
        <v>1</v>
      </c>
    </row>
    <row r="149" spans="1:2" x14ac:dyDescent="0.25">
      <c r="A149" t="str">
        <f>"7501003184030"</f>
        <v>7501003184030</v>
      </c>
      <c r="B149">
        <v>1</v>
      </c>
    </row>
    <row r="150" spans="1:2" x14ac:dyDescent="0.25">
      <c r="A150" t="str">
        <f>"7502219551340"</f>
        <v>7502219551340</v>
      </c>
      <c r="B150">
        <v>1</v>
      </c>
    </row>
    <row r="151" spans="1:2" x14ac:dyDescent="0.25">
      <c r="A151" t="str">
        <f>"058897092387"</f>
        <v>058897092387</v>
      </c>
      <c r="B151">
        <v>1</v>
      </c>
    </row>
    <row r="152" spans="1:2" x14ac:dyDescent="0.25">
      <c r="A152" t="str">
        <f>"75000011"</f>
        <v>75000011</v>
      </c>
      <c r="B152">
        <v>1</v>
      </c>
    </row>
    <row r="153" spans="1:2" x14ac:dyDescent="0.25">
      <c r="A153" t="str">
        <f>"7501058626530"</f>
        <v>7501058626530</v>
      </c>
      <c r="B153">
        <v>1</v>
      </c>
    </row>
    <row r="154" spans="1:2" x14ac:dyDescent="0.25">
      <c r="A154" t="str">
        <f>"7501000909612"</f>
        <v>7501000909612</v>
      </c>
      <c r="B154">
        <v>1</v>
      </c>
    </row>
    <row r="155" spans="1:2" x14ac:dyDescent="0.25">
      <c r="A155" t="str">
        <f>"7506475106153"</f>
        <v>7506475106153</v>
      </c>
      <c r="B155">
        <v>1</v>
      </c>
    </row>
    <row r="156" spans="1:2" x14ac:dyDescent="0.25">
      <c r="A156" t="str">
        <f>"7501430010742"</f>
        <v>7501430010742</v>
      </c>
      <c r="B156">
        <v>1</v>
      </c>
    </row>
    <row r="157" spans="1:2" x14ac:dyDescent="0.25">
      <c r="A157" t="str">
        <f>"7503034673132"</f>
        <v>7503034673132</v>
      </c>
      <c r="B157">
        <v>1</v>
      </c>
    </row>
    <row r="158" spans="1:2" x14ac:dyDescent="0.25">
      <c r="A158" t="str">
        <f>"7501018320584"</f>
        <v>7501018320584</v>
      </c>
      <c r="B158">
        <v>1</v>
      </c>
    </row>
    <row r="159" spans="1:2" x14ac:dyDescent="0.25">
      <c r="A159" t="str">
        <f>"7501069213903"</f>
        <v>7501069213903</v>
      </c>
      <c r="B159">
        <v>1</v>
      </c>
    </row>
    <row r="160" spans="1:2" x14ac:dyDescent="0.25">
      <c r="A160" t="str">
        <f>"7501096203168"</f>
        <v>7501096203168</v>
      </c>
      <c r="B160">
        <v>1</v>
      </c>
    </row>
    <row r="161" spans="1:2" x14ac:dyDescent="0.25">
      <c r="A161" t="str">
        <f>"7503015496002"</f>
        <v>7503015496002</v>
      </c>
      <c r="B161">
        <v>1</v>
      </c>
    </row>
    <row r="162" spans="1:2" x14ac:dyDescent="0.25">
      <c r="A162" t="str">
        <f>"7501052477206"</f>
        <v>7501052477206</v>
      </c>
      <c r="B162">
        <v>1</v>
      </c>
    </row>
    <row r="163" spans="1:2" x14ac:dyDescent="0.25">
      <c r="A163" t="str">
        <f>"7502219551371"</f>
        <v>7502219551371</v>
      </c>
      <c r="B163">
        <v>1</v>
      </c>
    </row>
    <row r="164" spans="1:2" x14ac:dyDescent="0.25">
      <c r="A164" t="str">
        <f>"7502219556055"</f>
        <v>7502219556055</v>
      </c>
      <c r="B164">
        <v>1</v>
      </c>
    </row>
    <row r="165" spans="1:2" x14ac:dyDescent="0.25">
      <c r="A165" t="str">
        <f>"7502219551265"</f>
        <v>7502219551265</v>
      </c>
      <c r="B165">
        <v>1</v>
      </c>
    </row>
    <row r="166" spans="1:2" x14ac:dyDescent="0.25">
      <c r="A166" t="str">
        <f>"7502219556079"</f>
        <v>7502219556079</v>
      </c>
      <c r="B166">
        <v>1</v>
      </c>
    </row>
    <row r="167" spans="1:2" x14ac:dyDescent="0.25">
      <c r="A167" t="str">
        <f>"7501017035014"</f>
        <v>7501017035014</v>
      </c>
      <c r="B167">
        <v>1</v>
      </c>
    </row>
    <row r="168" spans="1:2" x14ac:dyDescent="0.25">
      <c r="A168" t="str">
        <f>"7501052473550"</f>
        <v>7501052473550</v>
      </c>
      <c r="B168">
        <v>1</v>
      </c>
    </row>
    <row r="169" spans="1:2" x14ac:dyDescent="0.25">
      <c r="A169" t="str">
        <f>"041390001055"</f>
        <v>041390001055</v>
      </c>
      <c r="B169">
        <v>1</v>
      </c>
    </row>
    <row r="170" spans="1:2" x14ac:dyDescent="0.25">
      <c r="A170" t="str">
        <f>"7501006510362"</f>
        <v>7501006510362</v>
      </c>
      <c r="B170">
        <v>1</v>
      </c>
    </row>
    <row r="171" spans="1:2" x14ac:dyDescent="0.25">
      <c r="A171" t="str">
        <f>"036200003008"</f>
        <v>036200003008</v>
      </c>
      <c r="B171">
        <v>1</v>
      </c>
    </row>
    <row r="172" spans="1:2" x14ac:dyDescent="0.25">
      <c r="A172" t="str">
        <f>"7501017660063"</f>
        <v>7501017660063</v>
      </c>
      <c r="B172">
        <v>1</v>
      </c>
    </row>
    <row r="173" spans="1:2" x14ac:dyDescent="0.25">
      <c r="A173" t="str">
        <f>"7501058628503"</f>
        <v>7501058628503</v>
      </c>
      <c r="B173">
        <v>1</v>
      </c>
    </row>
    <row r="174" spans="1:2" x14ac:dyDescent="0.25">
      <c r="A174" t="str">
        <f>"7501017660070"</f>
        <v>7501017660070</v>
      </c>
      <c r="B174">
        <v>1</v>
      </c>
    </row>
    <row r="175" spans="1:2" x14ac:dyDescent="0.25">
      <c r="A175" t="str">
        <f>"7502219551319"</f>
        <v>7502219551319</v>
      </c>
      <c r="B175">
        <v>1</v>
      </c>
    </row>
    <row r="176" spans="1:2" x14ac:dyDescent="0.25">
      <c r="A176" t="str">
        <f>"012245054052"</f>
        <v>012245054052</v>
      </c>
      <c r="B176">
        <v>1</v>
      </c>
    </row>
    <row r="177" spans="1:2" x14ac:dyDescent="0.25">
      <c r="A177" t="str">
        <f>"7501003339522"</f>
        <v>7501003339522</v>
      </c>
      <c r="B177">
        <v>1</v>
      </c>
    </row>
    <row r="178" spans="1:2" x14ac:dyDescent="0.25">
      <c r="A178" t="str">
        <f>"7501090543192"</f>
        <v>7501090543192</v>
      </c>
      <c r="B178">
        <v>1</v>
      </c>
    </row>
    <row r="179" spans="1:2" x14ac:dyDescent="0.25">
      <c r="A179" t="str">
        <f>"982299"</f>
        <v>982299</v>
      </c>
      <c r="B179">
        <v>1</v>
      </c>
    </row>
    <row r="180" spans="1:2" x14ac:dyDescent="0.25">
      <c r="A180" t="str">
        <f>"7501017002146"</f>
        <v>7501017002146</v>
      </c>
      <c r="B180">
        <v>1</v>
      </c>
    </row>
    <row r="181" spans="1:2" x14ac:dyDescent="0.25">
      <c r="A181" t="str">
        <f>"7501003390295"</f>
        <v>7501003390295</v>
      </c>
      <c r="B181">
        <v>1</v>
      </c>
    </row>
    <row r="182" spans="1:2" x14ac:dyDescent="0.25">
      <c r="A182" t="str">
        <f>"7501052470214"</f>
        <v>7501052470214</v>
      </c>
      <c r="B182">
        <v>1</v>
      </c>
    </row>
    <row r="183" spans="1:2" x14ac:dyDescent="0.25">
      <c r="A183" t="str">
        <f>"058897092370"</f>
        <v>058897092370</v>
      </c>
      <c r="B183">
        <v>1</v>
      </c>
    </row>
    <row r="184" spans="1:2" x14ac:dyDescent="0.25">
      <c r="A184" t="str">
        <f>"014563000230"</f>
        <v>014563000230</v>
      </c>
      <c r="B184">
        <v>1</v>
      </c>
    </row>
    <row r="185" spans="1:2" x14ac:dyDescent="0.25">
      <c r="A185" t="str">
        <f>"7501013104004"</f>
        <v>7501013104004</v>
      </c>
      <c r="B185">
        <v>1</v>
      </c>
    </row>
    <row r="186" spans="1:2" x14ac:dyDescent="0.25">
      <c r="A186" t="str">
        <f>"7506192508964"</f>
        <v>7506192508964</v>
      </c>
      <c r="B186">
        <v>1</v>
      </c>
    </row>
    <row r="187" spans="1:2" x14ac:dyDescent="0.25">
      <c r="A187" t="str">
        <f>"025500003665"</f>
        <v>025500003665</v>
      </c>
      <c r="B187">
        <v>1</v>
      </c>
    </row>
    <row r="188" spans="1:2" x14ac:dyDescent="0.25">
      <c r="A188" t="str">
        <f>"7501060700426"</f>
        <v>7501060700426</v>
      </c>
      <c r="B188">
        <v>1</v>
      </c>
    </row>
    <row r="189" spans="1:2" x14ac:dyDescent="0.25">
      <c r="A189" t="str">
        <f>"7613287129017"</f>
        <v>7613287129017</v>
      </c>
      <c r="B189">
        <v>1</v>
      </c>
    </row>
    <row r="190" spans="1:2" x14ac:dyDescent="0.25">
      <c r="A190" t="str">
        <f>"7501003124142"</f>
        <v>7501003124142</v>
      </c>
      <c r="B190">
        <v>1</v>
      </c>
    </row>
    <row r="191" spans="1:2" x14ac:dyDescent="0.25">
      <c r="A191" t="str">
        <f>"730399005156"</f>
        <v>730399005156</v>
      </c>
      <c r="B191">
        <v>1</v>
      </c>
    </row>
    <row r="192" spans="1:2" x14ac:dyDescent="0.25">
      <c r="A192" t="str">
        <f>"7501003103321"</f>
        <v>7501003103321</v>
      </c>
      <c r="B192">
        <v>1</v>
      </c>
    </row>
    <row r="193" spans="1:2" x14ac:dyDescent="0.25">
      <c r="A193" t="str">
        <f>"7503005099633"</f>
        <v>7503005099633</v>
      </c>
      <c r="B193">
        <v>1</v>
      </c>
    </row>
    <row r="194" spans="1:2" x14ac:dyDescent="0.25">
      <c r="A194" t="str">
        <f>"7503005099640"</f>
        <v>7503005099640</v>
      </c>
      <c r="B194">
        <v>1</v>
      </c>
    </row>
    <row r="195" spans="1:2" x14ac:dyDescent="0.25">
      <c r="A195" t="str">
        <f>"7501058619235"</f>
        <v>7501058619235</v>
      </c>
      <c r="B195">
        <v>1</v>
      </c>
    </row>
    <row r="196" spans="1:2" x14ac:dyDescent="0.25">
      <c r="A196" t="str">
        <f>"7501011361492"</f>
        <v>7501011361492</v>
      </c>
      <c r="B196">
        <v>1</v>
      </c>
    </row>
    <row r="197" spans="1:2" x14ac:dyDescent="0.25">
      <c r="A197" t="str">
        <f>"7501055330454"</f>
        <v>7501055330454</v>
      </c>
      <c r="B197">
        <v>1</v>
      </c>
    </row>
    <row r="198" spans="1:2" x14ac:dyDescent="0.25">
      <c r="A198" t="str">
        <f>"7503023299008"</f>
        <v>7503023299008</v>
      </c>
      <c r="B198">
        <v>1</v>
      </c>
    </row>
    <row r="199" spans="1:2" x14ac:dyDescent="0.25">
      <c r="A199" t="str">
        <f>"7503023299114"</f>
        <v>7503023299114</v>
      </c>
      <c r="B199">
        <v>1</v>
      </c>
    </row>
    <row r="200" spans="1:2" x14ac:dyDescent="0.25">
      <c r="A200" t="str">
        <f>"7502219560397"</f>
        <v>7502219560397</v>
      </c>
      <c r="B200">
        <v>1</v>
      </c>
    </row>
    <row r="201" spans="1:2" x14ac:dyDescent="0.25">
      <c r="A201" t="str">
        <f>"7502219560779"</f>
        <v>7502219560779</v>
      </c>
      <c r="B201">
        <v>1</v>
      </c>
    </row>
    <row r="202" spans="1:2" x14ac:dyDescent="0.25">
      <c r="A202" t="str">
        <f>"7502219560533"</f>
        <v>7502219560533</v>
      </c>
      <c r="B202">
        <v>1</v>
      </c>
    </row>
    <row r="203" spans="1:2" x14ac:dyDescent="0.25">
      <c r="A203" t="str">
        <f>"7622300471873"</f>
        <v>7622300471873</v>
      </c>
      <c r="B203">
        <v>1</v>
      </c>
    </row>
    <row r="204" spans="1:2" x14ac:dyDescent="0.25">
      <c r="A204" t="str">
        <f>"7501200480010"</f>
        <v>7501200480010</v>
      </c>
      <c r="B204">
        <v>1</v>
      </c>
    </row>
    <row r="205" spans="1:2" x14ac:dyDescent="0.25">
      <c r="A205" t="str">
        <f>"7501071307614"</f>
        <v>7501071307614</v>
      </c>
      <c r="B205">
        <v>1</v>
      </c>
    </row>
    <row r="206" spans="1:2" x14ac:dyDescent="0.25">
      <c r="A206" t="str">
        <f>"094331036906"</f>
        <v>094331036906</v>
      </c>
      <c r="B206">
        <v>1</v>
      </c>
    </row>
    <row r="207" spans="1:2" x14ac:dyDescent="0.25">
      <c r="A207" t="str">
        <f>"75004705"</f>
        <v>75004705</v>
      </c>
      <c r="B207">
        <v>1</v>
      </c>
    </row>
    <row r="208" spans="1:2" x14ac:dyDescent="0.25">
      <c r="A208" t="str">
        <f>"7501000909742"</f>
        <v>7501000909742</v>
      </c>
      <c r="B208">
        <v>1</v>
      </c>
    </row>
    <row r="209" spans="1:2" x14ac:dyDescent="0.25">
      <c r="A209" t="str">
        <f>"7501058614148"</f>
        <v>7501058614148</v>
      </c>
      <c r="B209">
        <v>1</v>
      </c>
    </row>
    <row r="210" spans="1:2" x14ac:dyDescent="0.25">
      <c r="A210" t="str">
        <f>"0614143489990"</f>
        <v>0614143489990</v>
      </c>
      <c r="B210">
        <v>1</v>
      </c>
    </row>
    <row r="211" spans="1:2" x14ac:dyDescent="0.25">
      <c r="A211" t="str">
        <f>"644209404889"</f>
        <v>644209404889</v>
      </c>
      <c r="B211">
        <v>1</v>
      </c>
    </row>
    <row r="212" spans="1:2" x14ac:dyDescent="0.25">
      <c r="A212" t="str">
        <f>"644209411856"</f>
        <v>644209411856</v>
      </c>
      <c r="B212">
        <v>1</v>
      </c>
    </row>
    <row r="213" spans="1:2" x14ac:dyDescent="0.25">
      <c r="A213" t="str">
        <f>"644209412853"</f>
        <v>644209412853</v>
      </c>
      <c r="B213">
        <v>1</v>
      </c>
    </row>
    <row r="214" spans="1:2" x14ac:dyDescent="0.25">
      <c r="A214" t="str">
        <f>"7501200483622"</f>
        <v>7501200483622</v>
      </c>
      <c r="B214">
        <v>1</v>
      </c>
    </row>
    <row r="215" spans="1:2" x14ac:dyDescent="0.25">
      <c r="A215" t="str">
        <f>"608875007713"</f>
        <v>608875007713</v>
      </c>
      <c r="B215">
        <v>1</v>
      </c>
    </row>
    <row r="216" spans="1:2" x14ac:dyDescent="0.25">
      <c r="A216" t="str">
        <f>"7501023310037"</f>
        <v>7501023310037</v>
      </c>
      <c r="B216">
        <v>1</v>
      </c>
    </row>
    <row r="217" spans="1:2" x14ac:dyDescent="0.25">
      <c r="A217" t="str">
        <f>"7501013102352"</f>
        <v>7501013102352</v>
      </c>
      <c r="B217">
        <v>1</v>
      </c>
    </row>
    <row r="218" spans="1:2" x14ac:dyDescent="0.25">
      <c r="A218" t="str">
        <f>"7501013104486"</f>
        <v>7501013104486</v>
      </c>
      <c r="B218">
        <v>1</v>
      </c>
    </row>
    <row r="219" spans="1:2" x14ac:dyDescent="0.25">
      <c r="A219" t="str">
        <f>"7501005105873"</f>
        <v>7501005105873</v>
      </c>
      <c r="B219">
        <v>1</v>
      </c>
    </row>
    <row r="220" spans="1:2" x14ac:dyDescent="0.25">
      <c r="A220" t="str">
        <f>"012245057541"</f>
        <v>012245057541</v>
      </c>
      <c r="B220">
        <v>1</v>
      </c>
    </row>
    <row r="221" spans="1:2" x14ac:dyDescent="0.25">
      <c r="A221" t="str">
        <f>"7501209704292"</f>
        <v>7501209704292</v>
      </c>
      <c r="B221">
        <v>1</v>
      </c>
    </row>
    <row r="222" spans="1:2" x14ac:dyDescent="0.25">
      <c r="A222" t="str">
        <f>"7501005103060"</f>
        <v>7501005103060</v>
      </c>
      <c r="B222">
        <v>1</v>
      </c>
    </row>
    <row r="223" spans="1:2" x14ac:dyDescent="0.25">
      <c r="A223" t="str">
        <f>"7501003334558"</f>
        <v>7501003334558</v>
      </c>
      <c r="B223">
        <v>1</v>
      </c>
    </row>
    <row r="224" spans="1:2" x14ac:dyDescent="0.25">
      <c r="A224" t="str">
        <f>"7501003108401"</f>
        <v>7501003108401</v>
      </c>
      <c r="B224">
        <v>1</v>
      </c>
    </row>
    <row r="225" spans="1:2" x14ac:dyDescent="0.25">
      <c r="A225" t="str">
        <f>"041500763668"</f>
        <v>041500763668</v>
      </c>
      <c r="B225">
        <v>1</v>
      </c>
    </row>
    <row r="226" spans="1:2" x14ac:dyDescent="0.25">
      <c r="A226" t="str">
        <f>"7501058629159"</f>
        <v>7501058629159</v>
      </c>
      <c r="B226">
        <v>1</v>
      </c>
    </row>
    <row r="227" spans="1:2" x14ac:dyDescent="0.25">
      <c r="A227" t="str">
        <f>"7501059278721"</f>
        <v>7501059278721</v>
      </c>
      <c r="B227">
        <v>1</v>
      </c>
    </row>
    <row r="228" spans="1:2" x14ac:dyDescent="0.25">
      <c r="A228" t="str">
        <f>"7501000910526"</f>
        <v>7501000910526</v>
      </c>
      <c r="B228">
        <v>1</v>
      </c>
    </row>
    <row r="229" spans="1:2" x14ac:dyDescent="0.25">
      <c r="A229" t="str">
        <f>"7506475106818"</f>
        <v>7506475106818</v>
      </c>
      <c r="B229">
        <v>1</v>
      </c>
    </row>
    <row r="230" spans="1:2" x14ac:dyDescent="0.25">
      <c r="A230" t="str">
        <f>"7501018319021"</f>
        <v>7501018319021</v>
      </c>
      <c r="B230">
        <v>1</v>
      </c>
    </row>
    <row r="231" spans="1:2" x14ac:dyDescent="0.25">
      <c r="A231" t="str">
        <f>"7344520000311"</f>
        <v>7344520000311</v>
      </c>
      <c r="B231">
        <v>1</v>
      </c>
    </row>
    <row r="232" spans="1:2" x14ac:dyDescent="0.25">
      <c r="A232" t="str">
        <f>"7501369815722"</f>
        <v>7501369815722</v>
      </c>
      <c r="B232">
        <v>1</v>
      </c>
    </row>
    <row r="233" spans="1:2" x14ac:dyDescent="0.25">
      <c r="A233" t="str">
        <f>"7501864101795"</f>
        <v>7501864101795</v>
      </c>
      <c r="B233">
        <v>1</v>
      </c>
    </row>
    <row r="234" spans="1:2" x14ac:dyDescent="0.25">
      <c r="A234" t="str">
        <f>"738545010726"</f>
        <v>738545010726</v>
      </c>
      <c r="B234">
        <v>1</v>
      </c>
    </row>
    <row r="235" spans="1:2" x14ac:dyDescent="0.25">
      <c r="A235" t="str">
        <f>"7501003127778"</f>
        <v>7501003127778</v>
      </c>
      <c r="B235">
        <v>1</v>
      </c>
    </row>
    <row r="236" spans="1:2" x14ac:dyDescent="0.25">
      <c r="A236" t="str">
        <f>"041390000706"</f>
        <v>041390000706</v>
      </c>
      <c r="B236">
        <v>1</v>
      </c>
    </row>
    <row r="237" spans="1:2" x14ac:dyDescent="0.25">
      <c r="A237" t="str">
        <f>"7501017042098"</f>
        <v>7501017042098</v>
      </c>
      <c r="B237">
        <v>1</v>
      </c>
    </row>
    <row r="238" spans="1:2" x14ac:dyDescent="0.25">
      <c r="A238" t="str">
        <f>"7501011390478"</f>
        <v>7501011390478</v>
      </c>
      <c r="B238">
        <v>1</v>
      </c>
    </row>
    <row r="239" spans="1:2" x14ac:dyDescent="0.25">
      <c r="A239" t="str">
        <f>"7501003127389"</f>
        <v>7501003127389</v>
      </c>
      <c r="B239">
        <v>1</v>
      </c>
    </row>
    <row r="240" spans="1:2" x14ac:dyDescent="0.25">
      <c r="A240" t="str">
        <f>"7503016372282"</f>
        <v>7503016372282</v>
      </c>
      <c r="B240">
        <v>1</v>
      </c>
    </row>
    <row r="241" spans="1:2" x14ac:dyDescent="0.25">
      <c r="A241" t="str">
        <f>"731082007136"</f>
        <v>731082007136</v>
      </c>
      <c r="B241">
        <v>1</v>
      </c>
    </row>
    <row r="242" spans="1:2" x14ac:dyDescent="0.25">
      <c r="A242" t="str">
        <f>"10722776200640"</f>
        <v>10722776200640</v>
      </c>
      <c r="B242">
        <v>1</v>
      </c>
    </row>
    <row r="243" spans="1:2" x14ac:dyDescent="0.25">
      <c r="A243" t="str">
        <f>"7501090541402"</f>
        <v>7501090541402</v>
      </c>
      <c r="B243">
        <v>1</v>
      </c>
    </row>
    <row r="244" spans="1:2" x14ac:dyDescent="0.25">
      <c r="A244" t="str">
        <f>"7501003339171"</f>
        <v>7501003339171</v>
      </c>
      <c r="B244">
        <v>1</v>
      </c>
    </row>
    <row r="245" spans="1:2" x14ac:dyDescent="0.25">
      <c r="A245" t="str">
        <f>"7501090531069"</f>
        <v>7501090531069</v>
      </c>
      <c r="B245">
        <v>1</v>
      </c>
    </row>
    <row r="246" spans="1:2" x14ac:dyDescent="0.25">
      <c r="A246" t="str">
        <f>"7501125418167"</f>
        <v>7501125418167</v>
      </c>
      <c r="B246">
        <v>1</v>
      </c>
    </row>
    <row r="247" spans="1:2" x14ac:dyDescent="0.25">
      <c r="A247" t="str">
        <f>"011210000834"</f>
        <v>011210000834</v>
      </c>
      <c r="B247">
        <v>1</v>
      </c>
    </row>
    <row r="248" spans="1:2" x14ac:dyDescent="0.25">
      <c r="A248" t="str">
        <f>"011848205540"</f>
        <v>011848205540</v>
      </c>
      <c r="B248">
        <v>1</v>
      </c>
    </row>
    <row r="249" spans="1:2" x14ac:dyDescent="0.25">
      <c r="A249" t="str">
        <f>"7501017660032"</f>
        <v>7501017660032</v>
      </c>
      <c r="B249">
        <v>1</v>
      </c>
    </row>
    <row r="250" spans="1:2" x14ac:dyDescent="0.25">
      <c r="A250" t="str">
        <f>"7501052470535"</f>
        <v>7501052470535</v>
      </c>
      <c r="B250">
        <v>1</v>
      </c>
    </row>
    <row r="251" spans="1:2" x14ac:dyDescent="0.25">
      <c r="A251" t="str">
        <f>"7501052470160"</f>
        <v>7501052470160</v>
      </c>
      <c r="B251">
        <v>1</v>
      </c>
    </row>
    <row r="252" spans="1:2" x14ac:dyDescent="0.25">
      <c r="A252" t="str">
        <f>"7501071302671"</f>
        <v>7501071302671</v>
      </c>
      <c r="B252">
        <v>1</v>
      </c>
    </row>
    <row r="253" spans="1:2" x14ac:dyDescent="0.25">
      <c r="A253" t="str">
        <f>"094331238829"</f>
        <v>094331238829</v>
      </c>
      <c r="B253">
        <v>1</v>
      </c>
    </row>
    <row r="254" spans="1:2" x14ac:dyDescent="0.25">
      <c r="A254" t="str">
        <f>"094331238058"</f>
        <v>094331238058</v>
      </c>
      <c r="B254">
        <v>1</v>
      </c>
    </row>
    <row r="255" spans="1:2" x14ac:dyDescent="0.25">
      <c r="A255" t="str">
        <f>"094331238607"</f>
        <v>094331238607</v>
      </c>
      <c r="B255">
        <v>1</v>
      </c>
    </row>
    <row r="256" spans="1:2" x14ac:dyDescent="0.25">
      <c r="A256" t="str">
        <f>"7501096203380"</f>
        <v>7501096203380</v>
      </c>
      <c r="B256">
        <v>1</v>
      </c>
    </row>
    <row r="257" spans="1:2" x14ac:dyDescent="0.25">
      <c r="A257" t="str">
        <f>"016000289970"</f>
        <v>016000289970</v>
      </c>
      <c r="B257">
        <v>1</v>
      </c>
    </row>
    <row r="258" spans="1:2" x14ac:dyDescent="0.25">
      <c r="A258" t="str">
        <f>"7501038350219"</f>
        <v>7501038350219</v>
      </c>
      <c r="B258">
        <v>1</v>
      </c>
    </row>
    <row r="259" spans="1:2" x14ac:dyDescent="0.25">
      <c r="A259" t="str">
        <f>"7502233117775"</f>
        <v>7502233117775</v>
      </c>
      <c r="B259">
        <v>1</v>
      </c>
    </row>
    <row r="260" spans="1:2" x14ac:dyDescent="0.25">
      <c r="A260" t="str">
        <f>"7501003123343"</f>
        <v>7501003123343</v>
      </c>
      <c r="B260">
        <v>1</v>
      </c>
    </row>
    <row r="261" spans="1:2" x14ac:dyDescent="0.25">
      <c r="A261" t="str">
        <f>"7501006563535"</f>
        <v>7501006563535</v>
      </c>
      <c r="B261">
        <v>1</v>
      </c>
    </row>
    <row r="262" spans="1:2" x14ac:dyDescent="0.25">
      <c r="A262" t="str">
        <f>"7501023318040"</f>
        <v>7501023318040</v>
      </c>
      <c r="B262">
        <v>1</v>
      </c>
    </row>
    <row r="263" spans="1:2" x14ac:dyDescent="0.25">
      <c r="A263" t="str">
        <f>"7501024577057"</f>
        <v>7501024577057</v>
      </c>
      <c r="B263">
        <v>1</v>
      </c>
    </row>
    <row r="264" spans="1:2" x14ac:dyDescent="0.25">
      <c r="A264" t="str">
        <f>"7230420200121"</f>
        <v>7230420200121</v>
      </c>
      <c r="B264">
        <v>1</v>
      </c>
    </row>
    <row r="265" spans="1:2" x14ac:dyDescent="0.25">
      <c r="A265" t="str">
        <f>"7503023299084"</f>
        <v>7503023299084</v>
      </c>
      <c r="B265">
        <v>1</v>
      </c>
    </row>
    <row r="266" spans="1:2" x14ac:dyDescent="0.25">
      <c r="A266" t="str">
        <f>"7501052420424"</f>
        <v>7501052420424</v>
      </c>
      <c r="B266">
        <v>1</v>
      </c>
    </row>
    <row r="267" spans="1:2" x14ac:dyDescent="0.25">
      <c r="A267" t="str">
        <f>"7501008735527"</f>
        <v>7501008735527</v>
      </c>
      <c r="B267">
        <v>1</v>
      </c>
    </row>
    <row r="268" spans="1:2" x14ac:dyDescent="0.25">
      <c r="A268" t="str">
        <f>"197819803"</f>
        <v>197819803</v>
      </c>
      <c r="B268">
        <v>1</v>
      </c>
    </row>
    <row r="269" spans="1:2" x14ac:dyDescent="0.25">
      <c r="A269" t="str">
        <f>"7622210696816"</f>
        <v>7622210696816</v>
      </c>
      <c r="B269">
        <v>1</v>
      </c>
    </row>
    <row r="270" spans="1:2" x14ac:dyDescent="0.25">
      <c r="A270" t="str">
        <f>"7622300471859"</f>
        <v>7622300471859</v>
      </c>
      <c r="B270">
        <v>1</v>
      </c>
    </row>
    <row r="271" spans="1:2" x14ac:dyDescent="0.25">
      <c r="A271" t="str">
        <f>"75013356"</f>
        <v>75013356</v>
      </c>
      <c r="B271">
        <v>1</v>
      </c>
    </row>
    <row r="272" spans="1:2" x14ac:dyDescent="0.25">
      <c r="A272" t="str">
        <f>"75013363"</f>
        <v>75013363</v>
      </c>
      <c r="B272">
        <v>1</v>
      </c>
    </row>
    <row r="273" spans="1:2" x14ac:dyDescent="0.25">
      <c r="A273" t="str">
        <f>"75003456"</f>
        <v>75003456</v>
      </c>
      <c r="B273">
        <v>1</v>
      </c>
    </row>
    <row r="274" spans="1:2" x14ac:dyDescent="0.25">
      <c r="A274" t="str">
        <f>"7501058611994"</f>
        <v>7501058611994</v>
      </c>
      <c r="B274">
        <v>1</v>
      </c>
    </row>
    <row r="275" spans="1:2" x14ac:dyDescent="0.25">
      <c r="A275" t="str">
        <f>"75004712"</f>
        <v>75004712</v>
      </c>
      <c r="B275">
        <v>1</v>
      </c>
    </row>
    <row r="276" spans="1:2" x14ac:dyDescent="0.25">
      <c r="A276" t="str">
        <f>"75004767"</f>
        <v>75004767</v>
      </c>
      <c r="B276">
        <v>1</v>
      </c>
    </row>
    <row r="277" spans="1:2" x14ac:dyDescent="0.25">
      <c r="A277" t="str">
        <f>"7503023299121"</f>
        <v>7503023299121</v>
      </c>
      <c r="B277">
        <v>1</v>
      </c>
    </row>
    <row r="278" spans="1:2" x14ac:dyDescent="0.25">
      <c r="A278" t="str">
        <f>"094331400356"</f>
        <v>094331400356</v>
      </c>
      <c r="B278">
        <v>1</v>
      </c>
    </row>
    <row r="279" spans="1:2" x14ac:dyDescent="0.25">
      <c r="A279" t="str">
        <f>"644209307593"</f>
        <v>644209307593</v>
      </c>
      <c r="B279">
        <v>1</v>
      </c>
    </row>
    <row r="280" spans="1:2" x14ac:dyDescent="0.25">
      <c r="A280" t="str">
        <f>"7501200483110"</f>
        <v>7501200483110</v>
      </c>
      <c r="B280">
        <v>1</v>
      </c>
    </row>
    <row r="281" spans="1:2" x14ac:dyDescent="0.25">
      <c r="A281" t="str">
        <f>"016000490956"</f>
        <v>016000490956</v>
      </c>
      <c r="B281">
        <v>1</v>
      </c>
    </row>
    <row r="282" spans="1:2" x14ac:dyDescent="0.25">
      <c r="A282" t="str">
        <f>"608875006044"</f>
        <v>608875006044</v>
      </c>
      <c r="B282">
        <v>1</v>
      </c>
    </row>
    <row r="283" spans="1:2" x14ac:dyDescent="0.25">
      <c r="A283" t="str">
        <f>"608875000479"</f>
        <v>608875000479</v>
      </c>
      <c r="B283">
        <v>1</v>
      </c>
    </row>
    <row r="284" spans="1:2" x14ac:dyDescent="0.25">
      <c r="A284" t="str">
        <f>"7501013122138"</f>
        <v>7501013122138</v>
      </c>
      <c r="B284">
        <v>1</v>
      </c>
    </row>
    <row r="285" spans="1:2" x14ac:dyDescent="0.25">
      <c r="A285" t="str">
        <f>"7501001604110"</f>
        <v>7501001604110</v>
      </c>
      <c r="B285">
        <v>1</v>
      </c>
    </row>
    <row r="286" spans="1:2" x14ac:dyDescent="0.25">
      <c r="A286" t="str">
        <f>"7501013180671"</f>
        <v>7501013180671</v>
      </c>
      <c r="B286">
        <v>1</v>
      </c>
    </row>
    <row r="287" spans="1:2" x14ac:dyDescent="0.25">
      <c r="A287" t="str">
        <f>"7501013104462"</f>
        <v>7501013104462</v>
      </c>
      <c r="B287">
        <v>1</v>
      </c>
    </row>
    <row r="288" spans="1:2" x14ac:dyDescent="0.25">
      <c r="A288" t="str">
        <f>"7501013103380"</f>
        <v>7501013103380</v>
      </c>
      <c r="B288">
        <v>1</v>
      </c>
    </row>
    <row r="289" spans="1:2" x14ac:dyDescent="0.25">
      <c r="A289" t="str">
        <f>"7503008669055"</f>
        <v>7503008669055</v>
      </c>
      <c r="B289">
        <v>1</v>
      </c>
    </row>
    <row r="290" spans="1:2" x14ac:dyDescent="0.25">
      <c r="A290" t="str">
        <f>"7502500292303"</f>
        <v>7502500292303</v>
      </c>
      <c r="B290">
        <v>1</v>
      </c>
    </row>
    <row r="291" spans="1:2" x14ac:dyDescent="0.25">
      <c r="A291" t="str">
        <f>"7501059233973"</f>
        <v>7501059233973</v>
      </c>
      <c r="B291">
        <v>1</v>
      </c>
    </row>
    <row r="292" spans="1:2" x14ac:dyDescent="0.25">
      <c r="A292" t="str">
        <f>"058897102178"</f>
        <v>058897102178</v>
      </c>
      <c r="B292">
        <v>1</v>
      </c>
    </row>
    <row r="293" spans="1:2" x14ac:dyDescent="0.25">
      <c r="A293" t="str">
        <f>"7502218214031"</f>
        <v>7502218214031</v>
      </c>
      <c r="B293">
        <v>1</v>
      </c>
    </row>
    <row r="294" spans="1:2" x14ac:dyDescent="0.25">
      <c r="A294" t="str">
        <f>"7502218214017"</f>
        <v>7502218214017</v>
      </c>
      <c r="B294">
        <v>1</v>
      </c>
    </row>
    <row r="295" spans="1:2" x14ac:dyDescent="0.25">
      <c r="A295" t="str">
        <f>"070662240113"</f>
        <v>070662240113</v>
      </c>
      <c r="B295">
        <v>1</v>
      </c>
    </row>
    <row r="296" spans="1:2" x14ac:dyDescent="0.25">
      <c r="A296" t="str">
        <f>"7501017041558"</f>
        <v>7501017041558</v>
      </c>
      <c r="B296">
        <v>1</v>
      </c>
    </row>
    <row r="297" spans="1:2" x14ac:dyDescent="0.25">
      <c r="A297" t="str">
        <f>"7501003306234"</f>
        <v>7501003306234</v>
      </c>
      <c r="B297">
        <v>1</v>
      </c>
    </row>
    <row r="298" spans="1:2" x14ac:dyDescent="0.25">
      <c r="A298" t="str">
        <f>"7501000101412"</f>
        <v>7501000101412</v>
      </c>
      <c r="B298">
        <v>1</v>
      </c>
    </row>
    <row r="299" spans="1:2" x14ac:dyDescent="0.25">
      <c r="A299" t="str">
        <f>"7501003108395"</f>
        <v>7501003108395</v>
      </c>
      <c r="B299">
        <v>1</v>
      </c>
    </row>
    <row r="300" spans="1:2" x14ac:dyDescent="0.25">
      <c r="A300" t="str">
        <f>"7501003150240"</f>
        <v>7501003150240</v>
      </c>
      <c r="B300">
        <v>1</v>
      </c>
    </row>
    <row r="301" spans="1:2" x14ac:dyDescent="0.25">
      <c r="A301" t="str">
        <f>"7501003149138"</f>
        <v>7501003149138</v>
      </c>
      <c r="B301">
        <v>1</v>
      </c>
    </row>
    <row r="302" spans="1:2" x14ac:dyDescent="0.25">
      <c r="A302" t="str">
        <f>"7502219556031"</f>
        <v>7502219556031</v>
      </c>
      <c r="B302">
        <v>1</v>
      </c>
    </row>
    <row r="303" spans="1:2" x14ac:dyDescent="0.25">
      <c r="A303" t="str">
        <f>"7501058616630"</f>
        <v>7501058616630</v>
      </c>
      <c r="B303">
        <v>1</v>
      </c>
    </row>
    <row r="304" spans="1:2" x14ac:dyDescent="0.25">
      <c r="A304" t="str">
        <f>"7501059295193"</f>
        <v>7501059295193</v>
      </c>
      <c r="B304">
        <v>1</v>
      </c>
    </row>
    <row r="305" spans="1:2" x14ac:dyDescent="0.25">
      <c r="A305" t="str">
        <f>"7501023300939"</f>
        <v>7501023300939</v>
      </c>
      <c r="B305">
        <v>1</v>
      </c>
    </row>
    <row r="306" spans="1:2" x14ac:dyDescent="0.25">
      <c r="A306" t="str">
        <f>"7501003302090"</f>
        <v>7501003302090</v>
      </c>
      <c r="B306">
        <v>1</v>
      </c>
    </row>
    <row r="307" spans="1:2" x14ac:dyDescent="0.25">
      <c r="A307" t="str">
        <f>"7501011390942"</f>
        <v>7501011390942</v>
      </c>
      <c r="B307">
        <v>1</v>
      </c>
    </row>
    <row r="308" spans="1:2" x14ac:dyDescent="0.25">
      <c r="A308" t="str">
        <f>"7501023311034"</f>
        <v>7501023311034</v>
      </c>
      <c r="B308">
        <v>1</v>
      </c>
    </row>
    <row r="309" spans="1:2" x14ac:dyDescent="0.25">
      <c r="A309" t="str">
        <f>"7501003302014"</f>
        <v>7501003302014</v>
      </c>
      <c r="B309">
        <v>1</v>
      </c>
    </row>
    <row r="310" spans="1:2" x14ac:dyDescent="0.25">
      <c r="A310" t="str">
        <f>"7503015496033"</f>
        <v>7503015496033</v>
      </c>
      <c r="B310">
        <v>1</v>
      </c>
    </row>
    <row r="311" spans="1:2" x14ac:dyDescent="0.25">
      <c r="A311" t="str">
        <f>"636817144257"</f>
        <v>636817144257</v>
      </c>
      <c r="B311">
        <v>1</v>
      </c>
    </row>
    <row r="312" spans="1:2" x14ac:dyDescent="0.25">
      <c r="A312" t="str">
        <f>"7501003127143"</f>
        <v>7501003127143</v>
      </c>
      <c r="B312">
        <v>1</v>
      </c>
    </row>
    <row r="313" spans="1:2" x14ac:dyDescent="0.25">
      <c r="A313" t="str">
        <f>"7501017051366"</f>
        <v>7501017051366</v>
      </c>
      <c r="B313">
        <v>1</v>
      </c>
    </row>
    <row r="314" spans="1:2" x14ac:dyDescent="0.25">
      <c r="A314" t="str">
        <f>"7501003393067"</f>
        <v>7501003393067</v>
      </c>
      <c r="B314">
        <v>1</v>
      </c>
    </row>
    <row r="315" spans="1:2" x14ac:dyDescent="0.25">
      <c r="A315" t="str">
        <f>"036200004401"</f>
        <v>036200004401</v>
      </c>
      <c r="B315">
        <v>1</v>
      </c>
    </row>
    <row r="316" spans="1:2" x14ac:dyDescent="0.25">
      <c r="A316" t="str">
        <f>"036200002506"</f>
        <v>036200002506</v>
      </c>
      <c r="B316">
        <v>1</v>
      </c>
    </row>
    <row r="317" spans="1:2" x14ac:dyDescent="0.25">
      <c r="A317" t="str">
        <f>"7501003127556"</f>
        <v>7501003127556</v>
      </c>
      <c r="B317">
        <v>1</v>
      </c>
    </row>
    <row r="318" spans="1:2" x14ac:dyDescent="0.25">
      <c r="A318" t="str">
        <f>"041390010224"</f>
        <v>041390010224</v>
      </c>
      <c r="B318">
        <v>1</v>
      </c>
    </row>
    <row r="319" spans="1:2" x14ac:dyDescent="0.25">
      <c r="A319" t="str">
        <f>"7501864101351"</f>
        <v>7501864101351</v>
      </c>
      <c r="B319">
        <v>1</v>
      </c>
    </row>
    <row r="320" spans="1:2" x14ac:dyDescent="0.25">
      <c r="A320" t="str">
        <f>"012245054069"</f>
        <v>012245054069</v>
      </c>
      <c r="B320">
        <v>1</v>
      </c>
    </row>
    <row r="321" spans="1:2" x14ac:dyDescent="0.25">
      <c r="A321" t="str">
        <f>"7503007301222"</f>
        <v>7503007301222</v>
      </c>
      <c r="B321">
        <v>1</v>
      </c>
    </row>
    <row r="322" spans="1:2" x14ac:dyDescent="0.25">
      <c r="A322" t="str">
        <f>"058897092325"</f>
        <v>058897092325</v>
      </c>
      <c r="B322">
        <v>1</v>
      </c>
    </row>
    <row r="323" spans="1:2" x14ac:dyDescent="0.25">
      <c r="A323" t="str">
        <f>"75041663"</f>
        <v>75041663</v>
      </c>
      <c r="B323">
        <v>1</v>
      </c>
    </row>
    <row r="324" spans="1:2" x14ac:dyDescent="0.25">
      <c r="A324" t="str">
        <f>"7501003301895"</f>
        <v>7501003301895</v>
      </c>
      <c r="B324">
        <v>1</v>
      </c>
    </row>
    <row r="325" spans="1:2" x14ac:dyDescent="0.25">
      <c r="A325" t="str">
        <f>"7501071301483"</f>
        <v>7501071301483</v>
      </c>
      <c r="B325">
        <v>1</v>
      </c>
    </row>
    <row r="326" spans="1:2" x14ac:dyDescent="0.25">
      <c r="A326" t="str">
        <f>"094331198710"</f>
        <v>094331198710</v>
      </c>
      <c r="B326">
        <v>1</v>
      </c>
    </row>
    <row r="327" spans="1:2" x14ac:dyDescent="0.25">
      <c r="A327" t="str">
        <f>"7501013101249"</f>
        <v>7501013101249</v>
      </c>
      <c r="B327">
        <v>1</v>
      </c>
    </row>
    <row r="328" spans="1:2" x14ac:dyDescent="0.25">
      <c r="A328" t="str">
        <f>"019836103823"</f>
        <v>019836103823</v>
      </c>
      <c r="B328">
        <v>1</v>
      </c>
    </row>
    <row r="329" spans="1:2" x14ac:dyDescent="0.25">
      <c r="A329" t="str">
        <f>"019836103830"</f>
        <v>019836103830</v>
      </c>
      <c r="B329">
        <v>1</v>
      </c>
    </row>
    <row r="330" spans="1:2" x14ac:dyDescent="0.25">
      <c r="A330" t="str">
        <f>"7501060700297"</f>
        <v>7501060700297</v>
      </c>
      <c r="B330">
        <v>1</v>
      </c>
    </row>
    <row r="331" spans="1:2" x14ac:dyDescent="0.25">
      <c r="A331" t="str">
        <f>"7501038460710"</f>
        <v>7501038460710</v>
      </c>
      <c r="B331">
        <v>1</v>
      </c>
    </row>
    <row r="332" spans="1:2" x14ac:dyDescent="0.25">
      <c r="A332" t="str">
        <f>"7501058626684"</f>
        <v>7501058626684</v>
      </c>
      <c r="B332">
        <v>1</v>
      </c>
    </row>
    <row r="333" spans="1:2" x14ac:dyDescent="0.25">
      <c r="A333" t="str">
        <f>"014563000254"</f>
        <v>014563000254</v>
      </c>
      <c r="B333">
        <v>1</v>
      </c>
    </row>
    <row r="334" spans="1:2" x14ac:dyDescent="0.25">
      <c r="A334" t="str">
        <f>"7501059289802"</f>
        <v>7501059289802</v>
      </c>
      <c r="B334">
        <v>1</v>
      </c>
    </row>
    <row r="335" spans="1:2" x14ac:dyDescent="0.25">
      <c r="A335" t="str">
        <f>"7501003123138"</f>
        <v>7501003123138</v>
      </c>
      <c r="B335">
        <v>1</v>
      </c>
    </row>
    <row r="336" spans="1:2" x14ac:dyDescent="0.25">
      <c r="A336" t="str">
        <f>"7501017004171"</f>
        <v>7501017004171</v>
      </c>
      <c r="B336">
        <v>1</v>
      </c>
    </row>
    <row r="337" spans="1:2" x14ac:dyDescent="0.25">
      <c r="A337" t="str">
        <f>"7501017003181"</f>
        <v>7501017003181</v>
      </c>
      <c r="B337">
        <v>1</v>
      </c>
    </row>
    <row r="338" spans="1:2" x14ac:dyDescent="0.25">
      <c r="A338" t="str">
        <f>"7501008039380"</f>
        <v>7501008039380</v>
      </c>
      <c r="B338">
        <v>1</v>
      </c>
    </row>
    <row r="339" spans="1:2" x14ac:dyDescent="0.25">
      <c r="A339" t="str">
        <f>"7501011312074"</f>
        <v>7501011312074</v>
      </c>
      <c r="B339">
        <v>1</v>
      </c>
    </row>
    <row r="340" spans="1:2" x14ac:dyDescent="0.25">
      <c r="A340" t="str">
        <f>"810990001112"</f>
        <v>810990001112</v>
      </c>
      <c r="B340">
        <v>1</v>
      </c>
    </row>
    <row r="341" spans="1:2" x14ac:dyDescent="0.25">
      <c r="A341" t="str">
        <f>"7501017003389"</f>
        <v>7501017003389</v>
      </c>
      <c r="B341">
        <v>1</v>
      </c>
    </row>
    <row r="342" spans="1:2" x14ac:dyDescent="0.25">
      <c r="A342" t="str">
        <f>"723707884628"</f>
        <v>723707884628</v>
      </c>
      <c r="B342">
        <v>1</v>
      </c>
    </row>
    <row r="343" spans="1:2" x14ac:dyDescent="0.25">
      <c r="A343" t="str">
        <f>"7502219560403"</f>
        <v>7502219560403</v>
      </c>
      <c r="B343">
        <v>1</v>
      </c>
    </row>
    <row r="344" spans="1:2" x14ac:dyDescent="0.25">
      <c r="A344" t="str">
        <f>"7502219560601"</f>
        <v>7502219560601</v>
      </c>
      <c r="B344">
        <v>1</v>
      </c>
    </row>
    <row r="345" spans="1:2" x14ac:dyDescent="0.25">
      <c r="A345" t="str">
        <f>"7501017040988"</f>
        <v>7501017040988</v>
      </c>
      <c r="B345">
        <v>1</v>
      </c>
    </row>
    <row r="346" spans="1:2" x14ac:dyDescent="0.25">
      <c r="A346" t="str">
        <f>"7501023335689"</f>
        <v>7501023335689</v>
      </c>
      <c r="B346">
        <v>1</v>
      </c>
    </row>
    <row r="347" spans="1:2" x14ac:dyDescent="0.25">
      <c r="A347" t="str">
        <f>"7506475102476"</f>
        <v>7506475102476</v>
      </c>
      <c r="B347">
        <v>1</v>
      </c>
    </row>
    <row r="348" spans="1:2" x14ac:dyDescent="0.25">
      <c r="A348" t="str">
        <f>"7506475102506"</f>
        <v>7506475102506</v>
      </c>
      <c r="B348">
        <v>1</v>
      </c>
    </row>
    <row r="349" spans="1:2" x14ac:dyDescent="0.25">
      <c r="A349" t="str">
        <f>"7501000906284"</f>
        <v>7501000906284</v>
      </c>
      <c r="B349">
        <v>1</v>
      </c>
    </row>
    <row r="350" spans="1:2" x14ac:dyDescent="0.25">
      <c r="A350" t="str">
        <f>"016000490963"</f>
        <v>016000490963</v>
      </c>
      <c r="B350">
        <v>1</v>
      </c>
    </row>
    <row r="351" spans="1:2" x14ac:dyDescent="0.25">
      <c r="A351" t="str">
        <f>"644209311316"</f>
        <v>644209311316</v>
      </c>
      <c r="B351">
        <v>1</v>
      </c>
    </row>
    <row r="352" spans="1:2" x14ac:dyDescent="0.25">
      <c r="A352" t="str">
        <f>"608875006037"</f>
        <v>608875006037</v>
      </c>
      <c r="B352">
        <v>1</v>
      </c>
    </row>
    <row r="353" spans="1:2" x14ac:dyDescent="0.25">
      <c r="A353" t="str">
        <f>"7501023310044"</f>
        <v>7501023310044</v>
      </c>
      <c r="B353">
        <v>1</v>
      </c>
    </row>
    <row r="354" spans="1:2" x14ac:dyDescent="0.25">
      <c r="A354" t="str">
        <f>"735257006382"</f>
        <v>735257006382</v>
      </c>
      <c r="B354">
        <v>1</v>
      </c>
    </row>
    <row r="355" spans="1:2" x14ac:dyDescent="0.25">
      <c r="A355" t="str">
        <f>"7501013196061"</f>
        <v>7501013196061</v>
      </c>
      <c r="B355">
        <v>1</v>
      </c>
    </row>
    <row r="356" spans="1:2" x14ac:dyDescent="0.25">
      <c r="A356" t="str">
        <f>"7501013104493"</f>
        <v>7501013104493</v>
      </c>
      <c r="B356">
        <v>1</v>
      </c>
    </row>
    <row r="357" spans="1:2" x14ac:dyDescent="0.25">
      <c r="A357" t="str">
        <f>"7501005112208"</f>
        <v>7501005112208</v>
      </c>
      <c r="B357">
        <v>1</v>
      </c>
    </row>
    <row r="358" spans="1:2" x14ac:dyDescent="0.25">
      <c r="A358" t="str">
        <f>"7501058625236"</f>
        <v>7501058625236</v>
      </c>
      <c r="B358">
        <v>1</v>
      </c>
    </row>
    <row r="359" spans="1:2" x14ac:dyDescent="0.25">
      <c r="A359" t="str">
        <f>"7501059282117"</f>
        <v>7501059282117</v>
      </c>
      <c r="B359">
        <v>1</v>
      </c>
    </row>
    <row r="360" spans="1:2" x14ac:dyDescent="0.25">
      <c r="A360" t="str">
        <f>"7501017040513"</f>
        <v>7501017040513</v>
      </c>
      <c r="B360">
        <v>1</v>
      </c>
    </row>
    <row r="361" spans="1:2" x14ac:dyDescent="0.25">
      <c r="A361" t="str">
        <f>"7501003184078"</f>
        <v>7501003184078</v>
      </c>
      <c r="B361">
        <v>1</v>
      </c>
    </row>
    <row r="362" spans="1:2" x14ac:dyDescent="0.25">
      <c r="A362" t="str">
        <f>"919313000617"</f>
        <v>919313000617</v>
      </c>
      <c r="B362">
        <v>1</v>
      </c>
    </row>
    <row r="363" spans="1:2" x14ac:dyDescent="0.25">
      <c r="A363" t="str">
        <f>"7501003149237"</f>
        <v>7501003149237</v>
      </c>
      <c r="B363">
        <v>1</v>
      </c>
    </row>
    <row r="364" spans="1:2" x14ac:dyDescent="0.25">
      <c r="A364" t="str">
        <f>"7506475106764"</f>
        <v>7506475106764</v>
      </c>
      <c r="B364">
        <v>1</v>
      </c>
    </row>
    <row r="365" spans="1:2" x14ac:dyDescent="0.25">
      <c r="A365" t="str">
        <f>"7501018319014"</f>
        <v>7501018319014</v>
      </c>
      <c r="B365">
        <v>1</v>
      </c>
    </row>
    <row r="366" spans="1:2" x14ac:dyDescent="0.25">
      <c r="A366" t="str">
        <f>"7502500292037"</f>
        <v>7502500292037</v>
      </c>
      <c r="B366">
        <v>1</v>
      </c>
    </row>
    <row r="367" spans="1:2" x14ac:dyDescent="0.25">
      <c r="A367" t="str">
        <f>"7501071300608"</f>
        <v>7501071300608</v>
      </c>
      <c r="B367">
        <v>1</v>
      </c>
    </row>
    <row r="368" spans="1:2" x14ac:dyDescent="0.25">
      <c r="A368" t="str">
        <f>"7501006586916"</f>
        <v>7501006586916</v>
      </c>
      <c r="B368">
        <v>1</v>
      </c>
    </row>
    <row r="369" spans="1:2" x14ac:dyDescent="0.25">
      <c r="A369" t="str">
        <f>"7501017660490"</f>
        <v>7501017660490</v>
      </c>
      <c r="B369">
        <v>1</v>
      </c>
    </row>
    <row r="370" spans="1:2" x14ac:dyDescent="0.25">
      <c r="A370" t="str">
        <f>"7501006513653"</f>
        <v>7501006513653</v>
      </c>
      <c r="B370">
        <v>1</v>
      </c>
    </row>
    <row r="371" spans="1:2" x14ac:dyDescent="0.25">
      <c r="A371" t="str">
        <f>"7501017006045"</f>
        <v>7501017006045</v>
      </c>
      <c r="B371">
        <v>1</v>
      </c>
    </row>
    <row r="372" spans="1:2" x14ac:dyDescent="0.25">
      <c r="A372" t="str">
        <f>"7501017005918"</f>
        <v>7501017005918</v>
      </c>
      <c r="B372">
        <v>1</v>
      </c>
    </row>
    <row r="373" spans="1:2" x14ac:dyDescent="0.25">
      <c r="A373" t="str">
        <f>"7501003127808"</f>
        <v>7501003127808</v>
      </c>
      <c r="B373">
        <v>1</v>
      </c>
    </row>
    <row r="374" spans="1:2" x14ac:dyDescent="0.25">
      <c r="A374" t="str">
        <f>"097339000030"</f>
        <v>097339000030</v>
      </c>
      <c r="B374">
        <v>1</v>
      </c>
    </row>
    <row r="375" spans="1:2" x14ac:dyDescent="0.25">
      <c r="A375" t="str">
        <f>"7503015496071"</f>
        <v>7503015496071</v>
      </c>
      <c r="B375">
        <v>1</v>
      </c>
    </row>
    <row r="376" spans="1:2" x14ac:dyDescent="0.25">
      <c r="A376" t="str">
        <f>"058897094619"</f>
        <v>058897094619</v>
      </c>
      <c r="B376">
        <v>1</v>
      </c>
    </row>
    <row r="377" spans="1:2" x14ac:dyDescent="0.25">
      <c r="A377" t="str">
        <f>"052100737249"</f>
        <v>052100737249</v>
      </c>
      <c r="B377">
        <v>1</v>
      </c>
    </row>
    <row r="378" spans="1:2" x14ac:dyDescent="0.25">
      <c r="A378" t="str">
        <f>"7501003304889"</f>
        <v>7501003304889</v>
      </c>
      <c r="B378">
        <v>1</v>
      </c>
    </row>
    <row r="379" spans="1:2" x14ac:dyDescent="0.25">
      <c r="A379" t="str">
        <f>"7501090543079"</f>
        <v>7501090543079</v>
      </c>
      <c r="B379">
        <v>1</v>
      </c>
    </row>
    <row r="380" spans="1:2" x14ac:dyDescent="0.25">
      <c r="A380" t="str">
        <f>"7501090543062"</f>
        <v>7501090543062</v>
      </c>
      <c r="B380">
        <v>1</v>
      </c>
    </row>
    <row r="381" spans="1:2" x14ac:dyDescent="0.25">
      <c r="A381" t="str">
        <f>"7501090543949"</f>
        <v>7501090543949</v>
      </c>
      <c r="B381">
        <v>1</v>
      </c>
    </row>
    <row r="382" spans="1:2" x14ac:dyDescent="0.25">
      <c r="A382" t="str">
        <f>"7501090544328"</f>
        <v>7501090544328</v>
      </c>
      <c r="B382">
        <v>1</v>
      </c>
    </row>
    <row r="383" spans="1:2" x14ac:dyDescent="0.25">
      <c r="A383" t="str">
        <f>"7501013103397"</f>
        <v>7501013103397</v>
      </c>
      <c r="B383">
        <v>1</v>
      </c>
    </row>
    <row r="384" spans="1:2" x14ac:dyDescent="0.25">
      <c r="A384" t="str">
        <f>"1127"</f>
        <v>1127</v>
      </c>
      <c r="B384">
        <v>1</v>
      </c>
    </row>
    <row r="385" spans="1:2" x14ac:dyDescent="0.25">
      <c r="A385" t="str">
        <f>"011848505565"</f>
        <v>011848505565</v>
      </c>
      <c r="B385">
        <v>1</v>
      </c>
    </row>
    <row r="386" spans="1:2" x14ac:dyDescent="0.25">
      <c r="A386" t="str">
        <f>"7501052470504"</f>
        <v>7501052470504</v>
      </c>
      <c r="B386">
        <v>1</v>
      </c>
    </row>
    <row r="387" spans="1:2" x14ac:dyDescent="0.25">
      <c r="A387" t="str">
        <f>"793956000513"</f>
        <v>793956000513</v>
      </c>
      <c r="B387">
        <v>1</v>
      </c>
    </row>
    <row r="388" spans="1:2" x14ac:dyDescent="0.25">
      <c r="A388" t="str">
        <f>"7501017020041"</f>
        <v>7501017020041</v>
      </c>
      <c r="B388">
        <v>1</v>
      </c>
    </row>
    <row r="389" spans="1:2" x14ac:dyDescent="0.25">
      <c r="A389" t="str">
        <f>"014800515305"</f>
        <v>014800515305</v>
      </c>
      <c r="B389">
        <v>1</v>
      </c>
    </row>
    <row r="390" spans="1:2" x14ac:dyDescent="0.25">
      <c r="A390" t="str">
        <f>"724194505041"</f>
        <v>724194505041</v>
      </c>
      <c r="B390">
        <v>1</v>
      </c>
    </row>
    <row r="391" spans="1:2" x14ac:dyDescent="0.25">
      <c r="A391" t="str">
        <f>"7230420200138"</f>
        <v>7230420200138</v>
      </c>
      <c r="B391">
        <v>1</v>
      </c>
    </row>
    <row r="392" spans="1:2" x14ac:dyDescent="0.25">
      <c r="A392" t="str">
        <f>"7503023299053"</f>
        <v>7503023299053</v>
      </c>
      <c r="B392">
        <v>1</v>
      </c>
    </row>
    <row r="393" spans="1:2" x14ac:dyDescent="0.25">
      <c r="A393" t="str">
        <f>"086631830414"</f>
        <v>086631830414</v>
      </c>
      <c r="B393">
        <v>1</v>
      </c>
    </row>
    <row r="394" spans="1:2" x14ac:dyDescent="0.25">
      <c r="A394" t="str">
        <f>"086631830384"</f>
        <v>086631830384</v>
      </c>
      <c r="B394">
        <v>1</v>
      </c>
    </row>
    <row r="395" spans="1:2" x14ac:dyDescent="0.25">
      <c r="A395" t="str">
        <f>"7501052424620"</f>
        <v>7501052424620</v>
      </c>
      <c r="B395">
        <v>1</v>
      </c>
    </row>
    <row r="396" spans="1:2" x14ac:dyDescent="0.25">
      <c r="A396" t="str">
        <f>"7501052421315"</f>
        <v>7501052421315</v>
      </c>
      <c r="B396">
        <v>1</v>
      </c>
    </row>
    <row r="397" spans="1:2" x14ac:dyDescent="0.25">
      <c r="A397" t="str">
        <f>"735257003770"</f>
        <v>735257003770</v>
      </c>
      <c r="B397">
        <v>1</v>
      </c>
    </row>
    <row r="398" spans="1:2" x14ac:dyDescent="0.25">
      <c r="A398" t="str">
        <f>"7501200482205"</f>
        <v>7501200482205</v>
      </c>
      <c r="B398">
        <v>1</v>
      </c>
    </row>
    <row r="399" spans="1:2" x14ac:dyDescent="0.25">
      <c r="A399" t="str">
        <f>"75003258"</f>
        <v>75003258</v>
      </c>
      <c r="B399">
        <v>1</v>
      </c>
    </row>
    <row r="400" spans="1:2" x14ac:dyDescent="0.25">
      <c r="A400" t="str">
        <f>"7506475102513"</f>
        <v>7506475102513</v>
      </c>
      <c r="B400">
        <v>1</v>
      </c>
    </row>
    <row r="401" spans="1:2" x14ac:dyDescent="0.25">
      <c r="A401" t="str">
        <f>"7501006506211"</f>
        <v>7501006506211</v>
      </c>
      <c r="B401">
        <v>1</v>
      </c>
    </row>
    <row r="402" spans="1:2" x14ac:dyDescent="0.25">
      <c r="A402" t="str">
        <f>"7501200483103"</f>
        <v>7501200483103</v>
      </c>
      <c r="B402">
        <v>1</v>
      </c>
    </row>
    <row r="403" spans="1:2" x14ac:dyDescent="0.25">
      <c r="A403" t="str">
        <f>"760412249328"</f>
        <v>760412249328</v>
      </c>
      <c r="B403">
        <v>1</v>
      </c>
    </row>
    <row r="404" spans="1:2" x14ac:dyDescent="0.25">
      <c r="A404" t="str">
        <f>"7501013100556"</f>
        <v>7501013100556</v>
      </c>
      <c r="B404">
        <v>1</v>
      </c>
    </row>
    <row r="405" spans="1:2" x14ac:dyDescent="0.25">
      <c r="A405" t="str">
        <f>"7501013117509"</f>
        <v>7501013117509</v>
      </c>
      <c r="B405">
        <v>1</v>
      </c>
    </row>
    <row r="406" spans="1:2" x14ac:dyDescent="0.25">
      <c r="A406" t="str">
        <f>"7501013109979"</f>
        <v>7501013109979</v>
      </c>
      <c r="B406">
        <v>1</v>
      </c>
    </row>
    <row r="407" spans="1:2" x14ac:dyDescent="0.25">
      <c r="A407" t="str">
        <f>"025293002937"</f>
        <v>025293002937</v>
      </c>
      <c r="B407">
        <v>1</v>
      </c>
    </row>
    <row r="408" spans="1:2" x14ac:dyDescent="0.25">
      <c r="A408" t="str">
        <f>"7501003340306"</f>
        <v>7501003340306</v>
      </c>
      <c r="B408">
        <v>1</v>
      </c>
    </row>
    <row r="409" spans="1:2" x14ac:dyDescent="0.25">
      <c r="A409" t="str">
        <f>"7501003334633"</f>
        <v>7501003334633</v>
      </c>
      <c r="B409">
        <v>1</v>
      </c>
    </row>
    <row r="410" spans="1:2" x14ac:dyDescent="0.25">
      <c r="A410" t="str">
        <f>"7503020048173"</f>
        <v>7503020048173</v>
      </c>
      <c r="B410">
        <v>1</v>
      </c>
    </row>
    <row r="411" spans="1:2" x14ac:dyDescent="0.25">
      <c r="A411" t="str">
        <f>"064144030330"</f>
        <v>064144030330</v>
      </c>
      <c r="B411">
        <v>1</v>
      </c>
    </row>
    <row r="412" spans="1:2" x14ac:dyDescent="0.25">
      <c r="A412" t="str">
        <f>"7501069213910"</f>
        <v>7501069213910</v>
      </c>
      <c r="B412">
        <v>1</v>
      </c>
    </row>
    <row r="413" spans="1:2" x14ac:dyDescent="0.25">
      <c r="A413" t="str">
        <f>"013602000200"</f>
        <v>013602000200</v>
      </c>
      <c r="B413">
        <v>1</v>
      </c>
    </row>
    <row r="414" spans="1:2" x14ac:dyDescent="0.25">
      <c r="A414" t="str">
        <f>"7501003302045"</f>
        <v>7501003302045</v>
      </c>
      <c r="B414">
        <v>1</v>
      </c>
    </row>
    <row r="415" spans="1:2" x14ac:dyDescent="0.25">
      <c r="A415" t="str">
        <f>"7501125418143"</f>
        <v>7501125418143</v>
      </c>
      <c r="B415">
        <v>1</v>
      </c>
    </row>
    <row r="416" spans="1:2" x14ac:dyDescent="0.25">
      <c r="A416" t="str">
        <f>"7501018203863"</f>
        <v>7501018203863</v>
      </c>
      <c r="B416">
        <v>1</v>
      </c>
    </row>
    <row r="417" spans="1:2" x14ac:dyDescent="0.25">
      <c r="A417" t="str">
        <f>"7501738131231"</f>
        <v>7501738131231</v>
      </c>
      <c r="B417">
        <v>1</v>
      </c>
    </row>
    <row r="418" spans="1:2" x14ac:dyDescent="0.25">
      <c r="A418" t="str">
        <f>"636817024252"</f>
        <v>636817024252</v>
      </c>
      <c r="B418">
        <v>1</v>
      </c>
    </row>
    <row r="419" spans="1:2" x14ac:dyDescent="0.25">
      <c r="A419" t="str">
        <f>"7501003393050"</f>
        <v>7501003393050</v>
      </c>
      <c r="B419">
        <v>1</v>
      </c>
    </row>
    <row r="420" spans="1:2" x14ac:dyDescent="0.25">
      <c r="A420" t="str">
        <f>"036200000502"</f>
        <v>036200000502</v>
      </c>
      <c r="B420">
        <v>1</v>
      </c>
    </row>
    <row r="421" spans="1:2" x14ac:dyDescent="0.25">
      <c r="A421" t="str">
        <f>"731082007112"</f>
        <v>731082007112</v>
      </c>
      <c r="B421">
        <v>1</v>
      </c>
    </row>
    <row r="422" spans="1:2" x14ac:dyDescent="0.25">
      <c r="A422" t="str">
        <f>"633148599305"</f>
        <v>633148599305</v>
      </c>
      <c r="B422">
        <v>1</v>
      </c>
    </row>
    <row r="423" spans="1:2" x14ac:dyDescent="0.25">
      <c r="A423" t="str">
        <f>"7501090531236"</f>
        <v>7501090531236</v>
      </c>
      <c r="B423">
        <v>1</v>
      </c>
    </row>
    <row r="424" spans="1:2" x14ac:dyDescent="0.25">
      <c r="A424" t="str">
        <f>"7503022076006"</f>
        <v>7503022076006</v>
      </c>
      <c r="B424">
        <v>1</v>
      </c>
    </row>
    <row r="425" spans="1:2" x14ac:dyDescent="0.25">
      <c r="A425" t="str">
        <f>"605811000241"</f>
        <v>605811000241</v>
      </c>
      <c r="B425">
        <v>1</v>
      </c>
    </row>
    <row r="426" spans="1:2" x14ac:dyDescent="0.25">
      <c r="A426" t="str">
        <f>"7501011350687"</f>
        <v>7501011350687</v>
      </c>
      <c r="B426">
        <v>1</v>
      </c>
    </row>
    <row r="427" spans="1:2" x14ac:dyDescent="0.25">
      <c r="A427" t="str">
        <f>"7501279700149"</f>
        <v>7501279700149</v>
      </c>
      <c r="B427">
        <v>1</v>
      </c>
    </row>
    <row r="428" spans="1:2" x14ac:dyDescent="0.25">
      <c r="A428" t="str">
        <f>"7501039127308"</f>
        <v>7501039127308</v>
      </c>
      <c r="B428">
        <v>1</v>
      </c>
    </row>
    <row r="429" spans="1:2" x14ac:dyDescent="0.25">
      <c r="A429" t="str">
        <f>"7501003390271"</f>
        <v>7501003390271</v>
      </c>
      <c r="B429">
        <v>1</v>
      </c>
    </row>
    <row r="430" spans="1:2" x14ac:dyDescent="0.25">
      <c r="A430" t="str">
        <f>"7501052470030"</f>
        <v>7501052470030</v>
      </c>
      <c r="B430">
        <v>1</v>
      </c>
    </row>
    <row r="431" spans="1:2" x14ac:dyDescent="0.25">
      <c r="A431" t="str">
        <f>"094331238751"</f>
        <v>094331238751</v>
      </c>
      <c r="B431">
        <v>1</v>
      </c>
    </row>
    <row r="432" spans="1:2" x14ac:dyDescent="0.25">
      <c r="A432" t="str">
        <f>"094331238812"</f>
        <v>094331238812</v>
      </c>
      <c r="B432">
        <v>1</v>
      </c>
    </row>
    <row r="433" spans="1:2" x14ac:dyDescent="0.25">
      <c r="A433" t="str">
        <f>"7501058621795"</f>
        <v>7501058621795</v>
      </c>
      <c r="B433">
        <v>1</v>
      </c>
    </row>
    <row r="434" spans="1:2" x14ac:dyDescent="0.25">
      <c r="A434" t="str">
        <f>"7501060700310"</f>
        <v>7501060700310</v>
      </c>
      <c r="B434">
        <v>1</v>
      </c>
    </row>
    <row r="435" spans="1:2" x14ac:dyDescent="0.25">
      <c r="A435" t="str">
        <f>"7501017005055"</f>
        <v>7501017005055</v>
      </c>
      <c r="B435">
        <v>1</v>
      </c>
    </row>
    <row r="436" spans="1:2" x14ac:dyDescent="0.25">
      <c r="A436" t="str">
        <f>"7501011323278"</f>
        <v>7501011323278</v>
      </c>
      <c r="B436">
        <v>1</v>
      </c>
    </row>
    <row r="437" spans="1:2" x14ac:dyDescent="0.25">
      <c r="A437" t="str">
        <f>"7501006532753"</f>
        <v>7501006532753</v>
      </c>
      <c r="B437">
        <v>1</v>
      </c>
    </row>
    <row r="438" spans="1:2" x14ac:dyDescent="0.25">
      <c r="A438" t="str">
        <f>"7501017004157"</f>
        <v>7501017004157</v>
      </c>
      <c r="B438">
        <v>1</v>
      </c>
    </row>
    <row r="439" spans="1:2" x14ac:dyDescent="0.25">
      <c r="A439" t="str">
        <f>"012245055141"</f>
        <v>012245055141</v>
      </c>
      <c r="B439">
        <v>1</v>
      </c>
    </row>
    <row r="440" spans="1:2" x14ac:dyDescent="0.25">
      <c r="A440" t="str">
        <f>"7501006556636"</f>
        <v>7501006556636</v>
      </c>
      <c r="B440">
        <v>1</v>
      </c>
    </row>
    <row r="441" spans="1:2" x14ac:dyDescent="0.25">
      <c r="A441" t="str">
        <f>"7501017043590"</f>
        <v>7501017043590</v>
      </c>
      <c r="B441">
        <v>1</v>
      </c>
    </row>
    <row r="442" spans="1:2" x14ac:dyDescent="0.25">
      <c r="A442" t="str">
        <f>"75015374"</f>
        <v>75015374</v>
      </c>
      <c r="B442">
        <v>1</v>
      </c>
    </row>
    <row r="443" spans="1:2" x14ac:dyDescent="0.25">
      <c r="A443" t="str">
        <f>"75013332"</f>
        <v>75013332</v>
      </c>
      <c r="B443">
        <v>1</v>
      </c>
    </row>
    <row r="444" spans="1:2" x14ac:dyDescent="0.25">
      <c r="A444" t="str">
        <f>"75013394"</f>
        <v>75013394</v>
      </c>
      <c r="B444">
        <v>1</v>
      </c>
    </row>
    <row r="445" spans="1:2" x14ac:dyDescent="0.25">
      <c r="A445" t="str">
        <f>"7501000902156"</f>
        <v>7501000902156</v>
      </c>
      <c r="B445">
        <v>1</v>
      </c>
    </row>
    <row r="446" spans="1:2" x14ac:dyDescent="0.25">
      <c r="A446" t="str">
        <f>"7501000976973"</f>
        <v>7501000976973</v>
      </c>
      <c r="B446">
        <v>1</v>
      </c>
    </row>
    <row r="447" spans="1:2" x14ac:dyDescent="0.25">
      <c r="A447" t="str">
        <f>"75004743"</f>
        <v>75004743</v>
      </c>
      <c r="B447">
        <v>1</v>
      </c>
    </row>
    <row r="448" spans="1:2" x14ac:dyDescent="0.25">
      <c r="A448" t="str">
        <f>"7501069210391"</f>
        <v>7501069210391</v>
      </c>
      <c r="B448">
        <v>1</v>
      </c>
    </row>
    <row r="449" spans="1:2" x14ac:dyDescent="0.25">
      <c r="A449" t="str">
        <f>"016000490949"</f>
        <v>016000490949</v>
      </c>
      <c r="B449">
        <v>1</v>
      </c>
    </row>
    <row r="450" spans="1:2" x14ac:dyDescent="0.25">
      <c r="A450" t="str">
        <f>"13000005746"</f>
        <v>13000005746</v>
      </c>
      <c r="B450">
        <v>1</v>
      </c>
    </row>
    <row r="451" spans="1:2" x14ac:dyDescent="0.25">
      <c r="A451" t="str">
        <f>"7501018316044"</f>
        <v>7501018316044</v>
      </c>
      <c r="B451">
        <v>1</v>
      </c>
    </row>
    <row r="452" spans="1:2" x14ac:dyDescent="0.25">
      <c r="A452" t="str">
        <f>"7501013191035"</f>
        <v>7501013191035</v>
      </c>
      <c r="B452">
        <v>1</v>
      </c>
    </row>
    <row r="453" spans="1:2" x14ac:dyDescent="0.25">
      <c r="A453" t="str">
        <f>"7501013103533"</f>
        <v>7501013103533</v>
      </c>
      <c r="B453">
        <v>1</v>
      </c>
    </row>
    <row r="454" spans="1:2" x14ac:dyDescent="0.25">
      <c r="A454" t="str">
        <f>"7501013104455"</f>
        <v>7501013104455</v>
      </c>
      <c r="B454">
        <v>1</v>
      </c>
    </row>
    <row r="455" spans="1:2" x14ac:dyDescent="0.25">
      <c r="A455" t="str">
        <f>"7501058638076"</f>
        <v>7501058638076</v>
      </c>
      <c r="B455">
        <v>1</v>
      </c>
    </row>
    <row r="456" spans="1:2" x14ac:dyDescent="0.25">
      <c r="A456" t="str">
        <f>"7501017005109"</f>
        <v>7501017005109</v>
      </c>
      <c r="B456">
        <v>1</v>
      </c>
    </row>
    <row r="457" spans="1:2" x14ac:dyDescent="0.25">
      <c r="A457" t="str">
        <f>"7501058625212"</f>
        <v>7501058625212</v>
      </c>
      <c r="B457">
        <v>1</v>
      </c>
    </row>
    <row r="458" spans="1:2" x14ac:dyDescent="0.25">
      <c r="A458" t="str">
        <f>"7501058625229"</f>
        <v>7501058625229</v>
      </c>
      <c r="B458">
        <v>1</v>
      </c>
    </row>
    <row r="459" spans="1:2" x14ac:dyDescent="0.25">
      <c r="A459" t="str">
        <f>"7501058616678"</f>
        <v>7501058616678</v>
      </c>
      <c r="B459">
        <v>1</v>
      </c>
    </row>
    <row r="460" spans="1:2" x14ac:dyDescent="0.25">
      <c r="A460" t="str">
        <f>"7506475106801"</f>
        <v>7506475106801</v>
      </c>
      <c r="B460">
        <v>1</v>
      </c>
    </row>
    <row r="461" spans="1:2" x14ac:dyDescent="0.25">
      <c r="A461" t="str">
        <f>"7506475106771"</f>
        <v>7506475106771</v>
      </c>
      <c r="B461">
        <v>1</v>
      </c>
    </row>
    <row r="462" spans="1:2" x14ac:dyDescent="0.25">
      <c r="A462" t="str">
        <f>"7506475106788"</f>
        <v>7506475106788</v>
      </c>
      <c r="B462">
        <v>1</v>
      </c>
    </row>
    <row r="463" spans="1:2" x14ac:dyDescent="0.25">
      <c r="A463" t="str">
        <f>"7501018319175"</f>
        <v>7501018319175</v>
      </c>
      <c r="B463">
        <v>1</v>
      </c>
    </row>
    <row r="464" spans="1:2" x14ac:dyDescent="0.25">
      <c r="A464" t="str">
        <f>"7501864101641"</f>
        <v>7501864101641</v>
      </c>
      <c r="B464">
        <v>1</v>
      </c>
    </row>
    <row r="465" spans="1:2" x14ac:dyDescent="0.25">
      <c r="A465" t="str">
        <f>"7501017052288"</f>
        <v>7501017052288</v>
      </c>
      <c r="B465">
        <v>1</v>
      </c>
    </row>
    <row r="466" spans="1:2" x14ac:dyDescent="0.25">
      <c r="A466" t="str">
        <f>"75009861"</f>
        <v>75009861</v>
      </c>
      <c r="B466">
        <v>1</v>
      </c>
    </row>
    <row r="467" spans="1:2" x14ac:dyDescent="0.25">
      <c r="A467" t="str">
        <f>"7501003127235"</f>
        <v>7501003127235</v>
      </c>
      <c r="B467">
        <v>1</v>
      </c>
    </row>
    <row r="468" spans="1:2" x14ac:dyDescent="0.25">
      <c r="A468" t="str">
        <f>"7501059204133"</f>
        <v>7501059204133</v>
      </c>
      <c r="B468">
        <v>1</v>
      </c>
    </row>
    <row r="469" spans="1:2" x14ac:dyDescent="0.25">
      <c r="A469" t="str">
        <f>"7501017005932"</f>
        <v>7501017005932</v>
      </c>
      <c r="B469">
        <v>1</v>
      </c>
    </row>
    <row r="470" spans="1:2" x14ac:dyDescent="0.25">
      <c r="A470" t="str">
        <f>"7501037217223"</f>
        <v>7501037217223</v>
      </c>
      <c r="B470">
        <v>1</v>
      </c>
    </row>
    <row r="471" spans="1:2" x14ac:dyDescent="0.25">
      <c r="A471" t="str">
        <f>"633148100167"</f>
        <v>633148100167</v>
      </c>
      <c r="B471">
        <v>1</v>
      </c>
    </row>
    <row r="472" spans="1:2" x14ac:dyDescent="0.25">
      <c r="A472" t="str">
        <f>"7503007301116"</f>
        <v>7503007301116</v>
      </c>
      <c r="B472">
        <v>1</v>
      </c>
    </row>
    <row r="473" spans="1:2" x14ac:dyDescent="0.25">
      <c r="A473" t="str">
        <f>"7501090543055"</f>
        <v>7501090543055</v>
      </c>
      <c r="B473">
        <v>1</v>
      </c>
    </row>
    <row r="474" spans="1:2" x14ac:dyDescent="0.25">
      <c r="A474" t="str">
        <f>"7501052470061"</f>
        <v>7501052470061</v>
      </c>
      <c r="B474">
        <v>1</v>
      </c>
    </row>
    <row r="475" spans="1:2" x14ac:dyDescent="0.25">
      <c r="A475" t="str">
        <f>"7501071300615"</f>
        <v>7501071300615</v>
      </c>
      <c r="B475">
        <v>1</v>
      </c>
    </row>
    <row r="476" spans="1:2" x14ac:dyDescent="0.25">
      <c r="A476" t="str">
        <f>"7501096200471"</f>
        <v>7501096200471</v>
      </c>
      <c r="B476">
        <v>1</v>
      </c>
    </row>
    <row r="477" spans="1:2" x14ac:dyDescent="0.25">
      <c r="A477" t="str">
        <f>"7501060700327"</f>
        <v>7501060700327</v>
      </c>
      <c r="B477">
        <v>1</v>
      </c>
    </row>
    <row r="478" spans="1:2" x14ac:dyDescent="0.25">
      <c r="A478" t="str">
        <f>"7501060700433"</f>
        <v>7501060700433</v>
      </c>
      <c r="B478">
        <v>1</v>
      </c>
    </row>
    <row r="479" spans="1:2" x14ac:dyDescent="0.25">
      <c r="A479" t="str">
        <f>"742696007054"</f>
        <v>742696007054</v>
      </c>
      <c r="B479">
        <v>1</v>
      </c>
    </row>
    <row r="480" spans="1:2" x14ac:dyDescent="0.25">
      <c r="A480" t="str">
        <f>"7506205802164"</f>
        <v>7506205802164</v>
      </c>
      <c r="B480">
        <v>1</v>
      </c>
    </row>
    <row r="481" spans="1:2" x14ac:dyDescent="0.25">
      <c r="A481" t="str">
        <f>"7230420200220"</f>
        <v>7230420200220</v>
      </c>
      <c r="B481">
        <v>1</v>
      </c>
    </row>
    <row r="482" spans="1:2" x14ac:dyDescent="0.25">
      <c r="A482" t="str">
        <f>"7501071301490"</f>
        <v>7501071301490</v>
      </c>
      <c r="B482">
        <v>1</v>
      </c>
    </row>
    <row r="483" spans="1:2" x14ac:dyDescent="0.25">
      <c r="A483" t="str">
        <f>"7501052424606"</f>
        <v>7501052424606</v>
      </c>
      <c r="B483">
        <v>1</v>
      </c>
    </row>
    <row r="484" spans="1:2" x14ac:dyDescent="0.25">
      <c r="A484" t="str">
        <f>"7501017042944"</f>
        <v>7501017042944</v>
      </c>
      <c r="B484">
        <v>1</v>
      </c>
    </row>
    <row r="485" spans="1:2" x14ac:dyDescent="0.25">
      <c r="A485" t="str">
        <f>"7501052422022"</f>
        <v>7501052422022</v>
      </c>
      <c r="B485">
        <v>1</v>
      </c>
    </row>
    <row r="486" spans="1:2" x14ac:dyDescent="0.25">
      <c r="A486" t="str">
        <f>"7501017004423"</f>
        <v>7501017004423</v>
      </c>
      <c r="B486">
        <v>1</v>
      </c>
    </row>
    <row r="487" spans="1:2" x14ac:dyDescent="0.25">
      <c r="A487" t="str">
        <f>"094331791553"</f>
        <v>094331791553</v>
      </c>
      <c r="B487">
        <v>1</v>
      </c>
    </row>
    <row r="488" spans="1:2" x14ac:dyDescent="0.25">
      <c r="A488" t="str">
        <f>"7622210697431"</f>
        <v>7622210697431</v>
      </c>
      <c r="B488">
        <v>1</v>
      </c>
    </row>
    <row r="489" spans="1:2" x14ac:dyDescent="0.25">
      <c r="A489" t="str">
        <f>"7622210699305"</f>
        <v>7622210699305</v>
      </c>
      <c r="B489">
        <v>1</v>
      </c>
    </row>
    <row r="490" spans="1:2" x14ac:dyDescent="0.25">
      <c r="A490" t="str">
        <f>"7622210697394"</f>
        <v>7622210697394</v>
      </c>
      <c r="B490">
        <v>1</v>
      </c>
    </row>
    <row r="491" spans="1:2" x14ac:dyDescent="0.25">
      <c r="A491" t="str">
        <f>"735257002643"</f>
        <v>735257002643</v>
      </c>
      <c r="B491">
        <v>1</v>
      </c>
    </row>
    <row r="492" spans="1:2" x14ac:dyDescent="0.25">
      <c r="A492" t="str">
        <f>"75013349"</f>
        <v>75013349</v>
      </c>
      <c r="B492">
        <v>1</v>
      </c>
    </row>
    <row r="493" spans="1:2" x14ac:dyDescent="0.25">
      <c r="A493" t="str">
        <f>"7501000976966"</f>
        <v>7501000976966</v>
      </c>
      <c r="B493">
        <v>1</v>
      </c>
    </row>
    <row r="494" spans="1:2" x14ac:dyDescent="0.25">
      <c r="A494" t="str">
        <f>"7501058614131"</f>
        <v>7501058614131</v>
      </c>
      <c r="B494">
        <v>1</v>
      </c>
    </row>
    <row r="495" spans="1:2" x14ac:dyDescent="0.25">
      <c r="A495" t="str">
        <f>"7506475102421"</f>
        <v>7506475102421</v>
      </c>
      <c r="B495">
        <v>1</v>
      </c>
    </row>
    <row r="496" spans="1:2" x14ac:dyDescent="0.25">
      <c r="A496" t="str">
        <f>"0614143490002"</f>
        <v>0614143490002</v>
      </c>
      <c r="B496">
        <v>1</v>
      </c>
    </row>
    <row r="497" spans="1:2" x14ac:dyDescent="0.25">
      <c r="A497" t="str">
        <f>"094331400004"</f>
        <v>094331400004</v>
      </c>
      <c r="B497">
        <v>1</v>
      </c>
    </row>
    <row r="498" spans="1:2" x14ac:dyDescent="0.25">
      <c r="A498" t="str">
        <f>"608875005740"</f>
        <v>608875005740</v>
      </c>
      <c r="B498">
        <v>1</v>
      </c>
    </row>
    <row r="499" spans="1:2" x14ac:dyDescent="0.25">
      <c r="A499" t="str">
        <f>"608875000486"</f>
        <v>608875000486</v>
      </c>
      <c r="B499">
        <v>1</v>
      </c>
    </row>
    <row r="500" spans="1:2" x14ac:dyDescent="0.25">
      <c r="A500" t="str">
        <f>"7506306317567"</f>
        <v>7506306317567</v>
      </c>
      <c r="B500">
        <v>1</v>
      </c>
    </row>
    <row r="501" spans="1:2" x14ac:dyDescent="0.25">
      <c r="A501" t="str">
        <f>"735257006351"</f>
        <v>735257006351</v>
      </c>
      <c r="B501">
        <v>1</v>
      </c>
    </row>
    <row r="502" spans="1:2" x14ac:dyDescent="0.25">
      <c r="A502" t="str">
        <f>"058897093728"</f>
        <v>058897093728</v>
      </c>
      <c r="B502">
        <v>1</v>
      </c>
    </row>
    <row r="503" spans="1:2" x14ac:dyDescent="0.25">
      <c r="A503" t="str">
        <f>"7501013140033"</f>
        <v>7501013140033</v>
      </c>
      <c r="B503">
        <v>1</v>
      </c>
    </row>
    <row r="504" spans="1:2" x14ac:dyDescent="0.25">
      <c r="A504" t="str">
        <f>"7501013100969"</f>
        <v>7501013100969</v>
      </c>
      <c r="B504">
        <v>1</v>
      </c>
    </row>
    <row r="505" spans="1:2" x14ac:dyDescent="0.25">
      <c r="A505" t="str">
        <f>"7502500290026"</f>
        <v>7502500290026</v>
      </c>
      <c r="B505">
        <v>1</v>
      </c>
    </row>
    <row r="506" spans="1:2" x14ac:dyDescent="0.25">
      <c r="A506" t="str">
        <f>"7344520000168"</f>
        <v>7344520000168</v>
      </c>
      <c r="B506">
        <v>1</v>
      </c>
    </row>
    <row r="507" spans="1:2" x14ac:dyDescent="0.25">
      <c r="A507" t="str">
        <f>"7502223775046"</f>
        <v>7502223775046</v>
      </c>
      <c r="B507">
        <v>1</v>
      </c>
    </row>
    <row r="508" spans="1:2" x14ac:dyDescent="0.25">
      <c r="A508" t="str">
        <f>"7501013103465"</f>
        <v>7501013103465</v>
      </c>
      <c r="B508">
        <v>1</v>
      </c>
    </row>
    <row r="509" spans="1:2" x14ac:dyDescent="0.25">
      <c r="A509" t="str">
        <f>"7501055310807"</f>
        <v>7501055310807</v>
      </c>
      <c r="B509">
        <v>1</v>
      </c>
    </row>
    <row r="510" spans="1:2" x14ac:dyDescent="0.25">
      <c r="A510" t="str">
        <f>"034587090468"</f>
        <v>034587090468</v>
      </c>
      <c r="B510">
        <v>1</v>
      </c>
    </row>
    <row r="511" spans="1:2" x14ac:dyDescent="0.25">
      <c r="A511" t="str">
        <f>"7501006585117"</f>
        <v>7501006585117</v>
      </c>
      <c r="B511">
        <v>1</v>
      </c>
    </row>
    <row r="512" spans="1:2" x14ac:dyDescent="0.25">
      <c r="A512" t="str">
        <f>"636817054259"</f>
        <v>636817054259</v>
      </c>
      <c r="B512">
        <v>1</v>
      </c>
    </row>
    <row r="513" spans="1:2" x14ac:dyDescent="0.25">
      <c r="A513" t="str">
        <f>"7501003127334"</f>
        <v>7501003127334</v>
      </c>
      <c r="B513">
        <v>1</v>
      </c>
    </row>
    <row r="514" spans="1:2" x14ac:dyDescent="0.25">
      <c r="A514" t="str">
        <f>"058897092912"</f>
        <v>058897092912</v>
      </c>
      <c r="B514">
        <v>1</v>
      </c>
    </row>
    <row r="515" spans="1:2" x14ac:dyDescent="0.25">
      <c r="A515" t="str">
        <f>"633148100617"</f>
        <v>633148100617</v>
      </c>
      <c r="B515">
        <v>1</v>
      </c>
    </row>
    <row r="516" spans="1:2" x14ac:dyDescent="0.25">
      <c r="A516" t="str">
        <f>"633148100112"</f>
        <v>633148100112</v>
      </c>
      <c r="B516">
        <v>1</v>
      </c>
    </row>
    <row r="517" spans="1:2" x14ac:dyDescent="0.25">
      <c r="A517" t="str">
        <f>"7503005933548"</f>
        <v>7503005933548</v>
      </c>
      <c r="B517">
        <v>1</v>
      </c>
    </row>
    <row r="518" spans="1:2" x14ac:dyDescent="0.25">
      <c r="A518" t="str">
        <f>"7501279700200"</f>
        <v>7501279700200</v>
      </c>
      <c r="B518">
        <v>1</v>
      </c>
    </row>
    <row r="519" spans="1:2" x14ac:dyDescent="0.25">
      <c r="A519" t="str">
        <f>"7501045401423"</f>
        <v>7501045401423</v>
      </c>
      <c r="B519">
        <v>1</v>
      </c>
    </row>
    <row r="520" spans="1:2" x14ac:dyDescent="0.25">
      <c r="A520" t="str">
        <f>"094331238003"</f>
        <v>094331238003</v>
      </c>
      <c r="B520">
        <v>1</v>
      </c>
    </row>
    <row r="521" spans="1:2" x14ac:dyDescent="0.25">
      <c r="A521" t="str">
        <f>"7501023350132"</f>
        <v>7501023350132</v>
      </c>
      <c r="B521">
        <v>1</v>
      </c>
    </row>
    <row r="522" spans="1:2" x14ac:dyDescent="0.25">
      <c r="A522" t="str">
        <f>"7501058652652"</f>
        <v>7501058652652</v>
      </c>
      <c r="B522">
        <v>1</v>
      </c>
    </row>
    <row r="523" spans="1:2" x14ac:dyDescent="0.25">
      <c r="A523" t="str">
        <f>"7501017003013"</f>
        <v>7501017003013</v>
      </c>
      <c r="B523">
        <v>1</v>
      </c>
    </row>
    <row r="524" spans="1:2" x14ac:dyDescent="0.25">
      <c r="A524" t="str">
        <f>"7501058642172"</f>
        <v>7501058642172</v>
      </c>
      <c r="B524">
        <v>1</v>
      </c>
    </row>
    <row r="525" spans="1:2" x14ac:dyDescent="0.25">
      <c r="A525" t="str">
        <f>"7506192504171"</f>
        <v>7506192504171</v>
      </c>
      <c r="B525">
        <v>1</v>
      </c>
    </row>
    <row r="526" spans="1:2" x14ac:dyDescent="0.25">
      <c r="A526" t="str">
        <f>"7503023299022"</f>
        <v>7503023299022</v>
      </c>
      <c r="B526">
        <v>1</v>
      </c>
    </row>
    <row r="527" spans="1:2" x14ac:dyDescent="0.25">
      <c r="A527" t="str">
        <f>"7501017042937"</f>
        <v>7501017042937</v>
      </c>
      <c r="B527">
        <v>1</v>
      </c>
    </row>
    <row r="528" spans="1:2" x14ac:dyDescent="0.25">
      <c r="A528" t="str">
        <f>"7501052422039"</f>
        <v>7501052422039</v>
      </c>
      <c r="B528">
        <v>1</v>
      </c>
    </row>
    <row r="529" spans="1:2" x14ac:dyDescent="0.25">
      <c r="A529" t="str">
        <f>"735257013007"</f>
        <v>735257013007</v>
      </c>
      <c r="B529">
        <v>1</v>
      </c>
    </row>
    <row r="530" spans="1:2" x14ac:dyDescent="0.25">
      <c r="A530" t="str">
        <f>"7501069210766"</f>
        <v>7501069210766</v>
      </c>
      <c r="B530">
        <v>1</v>
      </c>
    </row>
    <row r="531" spans="1:2" x14ac:dyDescent="0.25">
      <c r="A531" t="str">
        <f>"644209307500"</f>
        <v>644209307500</v>
      </c>
      <c r="B531">
        <v>1</v>
      </c>
    </row>
    <row r="532" spans="1:2" x14ac:dyDescent="0.25">
      <c r="A532" t="str">
        <f>"7501200483134"</f>
        <v>7501200483134</v>
      </c>
      <c r="B532">
        <v>1</v>
      </c>
    </row>
    <row r="533" spans="1:2" x14ac:dyDescent="0.25">
      <c r="A533" t="str">
        <f>"016000490987"</f>
        <v>016000490987</v>
      </c>
      <c r="B533">
        <v>1</v>
      </c>
    </row>
    <row r="534" spans="1:2" x14ac:dyDescent="0.25">
      <c r="A534" t="str">
        <f>"7501005181044"</f>
        <v>7501005181044</v>
      </c>
      <c r="B534">
        <v>1</v>
      </c>
    </row>
    <row r="535" spans="1:2" x14ac:dyDescent="0.25">
      <c r="A535" t="str">
        <f>"8585002432315"</f>
        <v>8585002432315</v>
      </c>
      <c r="B535">
        <v>1</v>
      </c>
    </row>
    <row r="536" spans="1:2" x14ac:dyDescent="0.25">
      <c r="A536" t="str">
        <f>"7501003336323"</f>
        <v>7501003336323</v>
      </c>
      <c r="B536">
        <v>1</v>
      </c>
    </row>
    <row r="537" spans="1:2" x14ac:dyDescent="0.25">
      <c r="A537" t="str">
        <f>"7501059296381"</f>
        <v>7501059296381</v>
      </c>
      <c r="B537">
        <v>1</v>
      </c>
    </row>
    <row r="538" spans="1:2" x14ac:dyDescent="0.25">
      <c r="A538" t="str">
        <f>"608875005092"</f>
        <v>608875005092</v>
      </c>
      <c r="B538">
        <v>1</v>
      </c>
    </row>
    <row r="539" spans="1:2" x14ac:dyDescent="0.25">
      <c r="A539" t="str">
        <f>"7501018319007"</f>
        <v>7501018319007</v>
      </c>
      <c r="B539">
        <v>1</v>
      </c>
    </row>
    <row r="540" spans="1:2" x14ac:dyDescent="0.25">
      <c r="A540" t="str">
        <f>"010248765258"</f>
        <v>010248765258</v>
      </c>
      <c r="B540">
        <v>1</v>
      </c>
    </row>
    <row r="541" spans="1:2" x14ac:dyDescent="0.25">
      <c r="A541" t="str">
        <f>"7503015496149"</f>
        <v>7503015496149</v>
      </c>
      <c r="B541">
        <v>1</v>
      </c>
    </row>
    <row r="542" spans="1:2" x14ac:dyDescent="0.25">
      <c r="A542" t="str">
        <f>"7501125418235"</f>
        <v>7501125418235</v>
      </c>
      <c r="B542">
        <v>1</v>
      </c>
    </row>
    <row r="543" spans="1:2" x14ac:dyDescent="0.25">
      <c r="A543" t="str">
        <f>"636817044250"</f>
        <v>636817044250</v>
      </c>
      <c r="B543">
        <v>1</v>
      </c>
    </row>
    <row r="544" spans="1:2" x14ac:dyDescent="0.25">
      <c r="A544" t="str">
        <f>"7501017042449"</f>
        <v>7501017042449</v>
      </c>
      <c r="B544">
        <v>1</v>
      </c>
    </row>
    <row r="545" spans="1:2" x14ac:dyDescent="0.25">
      <c r="A545" t="str">
        <f>"7503013543548"</f>
        <v>7503013543548</v>
      </c>
      <c r="B545">
        <v>1</v>
      </c>
    </row>
    <row r="546" spans="1:2" x14ac:dyDescent="0.25">
      <c r="A546" t="str">
        <f>"7503013543067"</f>
        <v>7503013543067</v>
      </c>
      <c r="B546">
        <v>1</v>
      </c>
    </row>
    <row r="547" spans="1:2" x14ac:dyDescent="0.25">
      <c r="A547" t="str">
        <f>"3260"</f>
        <v>3260</v>
      </c>
      <c r="B547">
        <v>1</v>
      </c>
    </row>
    <row r="548" spans="1:2" x14ac:dyDescent="0.25">
      <c r="A548" t="str">
        <f>"7501023351436"</f>
        <v>7501023351436</v>
      </c>
      <c r="B548">
        <v>1</v>
      </c>
    </row>
    <row r="549" spans="1:2" x14ac:dyDescent="0.25">
      <c r="A549" t="str">
        <f>"7501017043798"</f>
        <v>7501017043798</v>
      </c>
      <c r="B549">
        <v>1</v>
      </c>
    </row>
    <row r="550" spans="1:2" x14ac:dyDescent="0.25">
      <c r="A550" t="str">
        <f>"035200284271"</f>
        <v>035200284271</v>
      </c>
      <c r="B550">
        <v>1</v>
      </c>
    </row>
    <row r="551" spans="1:2" x14ac:dyDescent="0.25">
      <c r="A551" t="str">
        <f>"077353032170"</f>
        <v>077353032170</v>
      </c>
      <c r="B551">
        <v>1</v>
      </c>
    </row>
    <row r="552" spans="1:2" x14ac:dyDescent="0.25">
      <c r="A552" t="str">
        <f>"7501023350507"</f>
        <v>7501023350507</v>
      </c>
      <c r="B552">
        <v>1</v>
      </c>
    </row>
    <row r="553" spans="1:2" x14ac:dyDescent="0.25">
      <c r="A553" t="str">
        <f>"7501038310121"</f>
        <v>7501038310121</v>
      </c>
      <c r="B553">
        <v>1</v>
      </c>
    </row>
    <row r="554" spans="1:2" x14ac:dyDescent="0.25">
      <c r="A554" t="str">
        <f>"7501480900246"</f>
        <v>7501480900246</v>
      </c>
      <c r="B554">
        <v>1</v>
      </c>
    </row>
    <row r="555" spans="1:2" x14ac:dyDescent="0.25">
      <c r="A555" t="str">
        <f>"7501011320178"</f>
        <v>7501011320178</v>
      </c>
      <c r="B555">
        <v>1</v>
      </c>
    </row>
    <row r="556" spans="1:2" x14ac:dyDescent="0.25">
      <c r="A556" t="str">
        <f>"7501017043705"</f>
        <v>7501017043705</v>
      </c>
      <c r="B556">
        <v>1</v>
      </c>
    </row>
    <row r="557" spans="1:2" x14ac:dyDescent="0.25">
      <c r="A557" t="str">
        <f>"7501003124326"</f>
        <v>7501003124326</v>
      </c>
      <c r="B557">
        <v>1</v>
      </c>
    </row>
    <row r="558" spans="1:2" x14ac:dyDescent="0.25">
      <c r="A558" t="str">
        <f>"7506475106917"</f>
        <v>7506475106917</v>
      </c>
      <c r="B558">
        <v>1</v>
      </c>
    </row>
    <row r="559" spans="1:2" x14ac:dyDescent="0.25">
      <c r="A559" t="str">
        <f>"7501008039397"</f>
        <v>7501008039397</v>
      </c>
      <c r="B559">
        <v>1</v>
      </c>
    </row>
    <row r="560" spans="1:2" x14ac:dyDescent="0.25">
      <c r="A560" t="str">
        <f>"7501008743393"</f>
        <v>7501008743393</v>
      </c>
      <c r="B560">
        <v>1</v>
      </c>
    </row>
    <row r="561" spans="1:2" x14ac:dyDescent="0.25">
      <c r="A561" t="str">
        <f>"7622210699190"</f>
        <v>7622210699190</v>
      </c>
      <c r="B561">
        <v>1</v>
      </c>
    </row>
    <row r="562" spans="1:2" x14ac:dyDescent="0.25">
      <c r="A562" t="str">
        <f>"735257002490"</f>
        <v>735257002490</v>
      </c>
      <c r="B562">
        <v>1</v>
      </c>
    </row>
    <row r="563" spans="1:2" x14ac:dyDescent="0.25">
      <c r="A563" t="str">
        <f>"7501200482342"</f>
        <v>7501200482342</v>
      </c>
      <c r="B563">
        <v>1</v>
      </c>
    </row>
    <row r="564" spans="1:2" x14ac:dyDescent="0.25">
      <c r="A564" t="str">
        <f>"7506475102490"</f>
        <v>7506475102490</v>
      </c>
      <c r="B564">
        <v>1</v>
      </c>
    </row>
    <row r="565" spans="1:2" x14ac:dyDescent="0.25">
      <c r="A565" t="str">
        <f>"7501000906260"</f>
        <v>7501000906260</v>
      </c>
      <c r="B565">
        <v>1</v>
      </c>
    </row>
    <row r="566" spans="1:2" x14ac:dyDescent="0.25">
      <c r="A566" t="str">
        <f>"7501639308367"</f>
        <v>7501639308367</v>
      </c>
      <c r="B566">
        <v>1</v>
      </c>
    </row>
    <row r="567" spans="1:2" x14ac:dyDescent="0.25">
      <c r="A567" t="str">
        <f>"644209411351"</f>
        <v>644209411351</v>
      </c>
      <c r="B567">
        <v>1</v>
      </c>
    </row>
    <row r="568" spans="1:2" x14ac:dyDescent="0.25">
      <c r="A568" t="str">
        <f>"7501013122114"</f>
        <v>7501013122114</v>
      </c>
      <c r="B568">
        <v>1</v>
      </c>
    </row>
    <row r="569" spans="1:2" x14ac:dyDescent="0.25">
      <c r="A569" t="str">
        <f>"7501005129961"</f>
        <v>7501005129961</v>
      </c>
      <c r="B569">
        <v>1</v>
      </c>
    </row>
    <row r="570" spans="1:2" x14ac:dyDescent="0.25">
      <c r="A570" t="str">
        <f>"7502500290507"</f>
        <v>7502500290507</v>
      </c>
      <c r="B570">
        <v>1</v>
      </c>
    </row>
    <row r="571" spans="1:2" x14ac:dyDescent="0.25">
      <c r="A571" t="str">
        <f>"7613037005554"</f>
        <v>7613037005554</v>
      </c>
      <c r="B571">
        <v>1</v>
      </c>
    </row>
    <row r="572" spans="1:2" x14ac:dyDescent="0.25">
      <c r="A572" t="str">
        <f>"7501005110242"</f>
        <v>7501005110242</v>
      </c>
      <c r="B572">
        <v>1</v>
      </c>
    </row>
    <row r="573" spans="1:2" x14ac:dyDescent="0.25">
      <c r="A573" t="str">
        <f>"7501005103077"</f>
        <v>7501005103077</v>
      </c>
      <c r="B573">
        <v>1</v>
      </c>
    </row>
    <row r="574" spans="1:2" x14ac:dyDescent="0.25">
      <c r="A574" t="str">
        <f>"7501003334336"</f>
        <v>7501003334336</v>
      </c>
      <c r="B574">
        <v>1</v>
      </c>
    </row>
    <row r="575" spans="1:2" x14ac:dyDescent="0.25">
      <c r="A575" t="str">
        <f>"7501003336521"</f>
        <v>7501003336521</v>
      </c>
      <c r="B575">
        <v>1</v>
      </c>
    </row>
    <row r="576" spans="1:2" x14ac:dyDescent="0.25">
      <c r="A576" t="str">
        <f>"919313000624"</f>
        <v>919313000624</v>
      </c>
      <c r="B576">
        <v>1</v>
      </c>
    </row>
    <row r="577" spans="1:2" x14ac:dyDescent="0.25">
      <c r="A577" t="str">
        <f>"7506475100564"</f>
        <v>7506475100564</v>
      </c>
      <c r="B577">
        <v>1</v>
      </c>
    </row>
    <row r="578" spans="1:2" x14ac:dyDescent="0.25">
      <c r="A578" t="str">
        <f>"7501000911745"</f>
        <v>7501000911745</v>
      </c>
      <c r="B578">
        <v>1</v>
      </c>
    </row>
    <row r="579" spans="1:2" x14ac:dyDescent="0.25">
      <c r="A579" t="str">
        <f>"7501039122228"</f>
        <v>7501039122228</v>
      </c>
      <c r="B579">
        <v>1</v>
      </c>
    </row>
    <row r="580" spans="1:2" x14ac:dyDescent="0.25">
      <c r="A580" t="str">
        <f>"608875005115"</f>
        <v>608875005115</v>
      </c>
      <c r="B580">
        <v>1</v>
      </c>
    </row>
    <row r="581" spans="1:2" x14ac:dyDescent="0.25">
      <c r="A581" t="str">
        <f>"7501018310578"</f>
        <v>7501018310578</v>
      </c>
      <c r="B581">
        <v>1</v>
      </c>
    </row>
    <row r="582" spans="1:2" x14ac:dyDescent="0.25">
      <c r="A582" t="str">
        <f>"7501018320522"</f>
        <v>7501018320522</v>
      </c>
      <c r="B582">
        <v>1</v>
      </c>
    </row>
    <row r="583" spans="1:2" x14ac:dyDescent="0.25">
      <c r="A583" t="str">
        <f>"7501006586909"</f>
        <v>7501006586909</v>
      </c>
      <c r="B583">
        <v>1</v>
      </c>
    </row>
    <row r="584" spans="1:2" x14ac:dyDescent="0.25">
      <c r="A584" t="str">
        <f>"7501052473567"</f>
        <v>7501052473567</v>
      </c>
      <c r="B584">
        <v>1</v>
      </c>
    </row>
    <row r="585" spans="1:2" x14ac:dyDescent="0.25">
      <c r="A585" t="str">
        <f>"7501018312237"</f>
        <v>7501018312237</v>
      </c>
      <c r="B585">
        <v>1</v>
      </c>
    </row>
    <row r="586" spans="1:2" x14ac:dyDescent="0.25">
      <c r="A586" t="str">
        <f>"7501018312299"</f>
        <v>7501018312299</v>
      </c>
      <c r="B586">
        <v>1</v>
      </c>
    </row>
    <row r="587" spans="1:2" x14ac:dyDescent="0.25">
      <c r="A587" t="str">
        <f>"7501006584943"</f>
        <v>7501006584943</v>
      </c>
      <c r="B587">
        <v>1</v>
      </c>
    </row>
    <row r="588" spans="1:2" x14ac:dyDescent="0.25">
      <c r="A588" t="str">
        <f>"7501864101344"</f>
        <v>7501864101344</v>
      </c>
      <c r="B588">
        <v>1</v>
      </c>
    </row>
    <row r="589" spans="1:2" x14ac:dyDescent="0.25">
      <c r="A589" t="str">
        <f>"613008738884"</f>
        <v>613008738884</v>
      </c>
      <c r="B589">
        <v>1</v>
      </c>
    </row>
    <row r="590" spans="1:2" x14ac:dyDescent="0.25">
      <c r="A590" t="str">
        <f>"7501003339140"</f>
        <v>7501003339140</v>
      </c>
      <c r="B590">
        <v>1</v>
      </c>
    </row>
    <row r="591" spans="1:2" x14ac:dyDescent="0.25">
      <c r="A591" t="str">
        <f>"052100737256"</f>
        <v>052100737256</v>
      </c>
      <c r="B591">
        <v>1</v>
      </c>
    </row>
    <row r="592" spans="1:2" x14ac:dyDescent="0.25">
      <c r="A592" t="str">
        <f>"7503013543654"</f>
        <v>7503013543654</v>
      </c>
      <c r="B592">
        <v>1</v>
      </c>
    </row>
    <row r="593" spans="1:2" x14ac:dyDescent="0.25">
      <c r="A593" t="str">
        <f>"7501023351429"</f>
        <v>7501023351429</v>
      </c>
      <c r="B593">
        <v>1</v>
      </c>
    </row>
    <row r="594" spans="1:2" x14ac:dyDescent="0.25">
      <c r="A594" t="str">
        <f>"7501039122020"</f>
        <v>7501039122020</v>
      </c>
      <c r="B594">
        <v>1</v>
      </c>
    </row>
    <row r="595" spans="1:2" x14ac:dyDescent="0.25">
      <c r="A595" t="str">
        <f>"7501003390288"</f>
        <v>7501003390288</v>
      </c>
      <c r="B595">
        <v>1</v>
      </c>
    </row>
    <row r="596" spans="1:2" x14ac:dyDescent="0.25">
      <c r="A596" t="str">
        <f>"7501055374793"</f>
        <v>7501055374793</v>
      </c>
      <c r="B596">
        <v>1</v>
      </c>
    </row>
    <row r="597" spans="1:2" x14ac:dyDescent="0.25">
      <c r="A597" t="str">
        <f>"7503023299190"</f>
        <v>7503023299190</v>
      </c>
      <c r="B597">
        <v>1</v>
      </c>
    </row>
    <row r="598" spans="1:2" x14ac:dyDescent="0.25">
      <c r="A598" t="str">
        <f>"7501037217124"</f>
        <v>7501037217124</v>
      </c>
      <c r="B598">
        <v>1</v>
      </c>
    </row>
    <row r="599" spans="1:2" x14ac:dyDescent="0.25">
      <c r="A599" t="str">
        <f>"7501003123435"</f>
        <v>7501003123435</v>
      </c>
      <c r="B599">
        <v>1</v>
      </c>
    </row>
    <row r="600" spans="1:2" x14ac:dyDescent="0.25">
      <c r="A600" t="str">
        <f>"058897090536"</f>
        <v>058897090536</v>
      </c>
      <c r="B600">
        <v>1</v>
      </c>
    </row>
    <row r="601" spans="1:2" x14ac:dyDescent="0.25">
      <c r="A601" t="str">
        <f>"7502219560519"</f>
        <v>7502219560519</v>
      </c>
      <c r="B601">
        <v>1</v>
      </c>
    </row>
    <row r="602" spans="1:2" x14ac:dyDescent="0.25">
      <c r="A602" t="str">
        <f>"7506475106924"</f>
        <v>7506475106924</v>
      </c>
      <c r="B602">
        <v>1</v>
      </c>
    </row>
    <row r="603" spans="1:2" x14ac:dyDescent="0.25">
      <c r="A603" t="str">
        <f>"7501017042999"</f>
        <v>7501017042999</v>
      </c>
      <c r="B603">
        <v>1</v>
      </c>
    </row>
    <row r="604" spans="1:2" x14ac:dyDescent="0.25">
      <c r="A604" t="str">
        <f>"7501125418341"</f>
        <v>7501125418341</v>
      </c>
      <c r="B604">
        <v>1</v>
      </c>
    </row>
    <row r="605" spans="1:2" x14ac:dyDescent="0.25">
      <c r="A605" t="str">
        <f>"094331355502"</f>
        <v>094331355502</v>
      </c>
      <c r="B605">
        <v>1</v>
      </c>
    </row>
    <row r="606" spans="1:2" x14ac:dyDescent="0.25">
      <c r="A606" t="str">
        <f>"7501200483127"</f>
        <v>7501200483127</v>
      </c>
      <c r="B606">
        <v>1</v>
      </c>
    </row>
    <row r="607" spans="1:2" x14ac:dyDescent="0.25">
      <c r="A607" t="str">
        <f>"608875007331"</f>
        <v>608875007331</v>
      </c>
      <c r="B607">
        <v>1</v>
      </c>
    </row>
    <row r="608" spans="1:2" x14ac:dyDescent="0.25">
      <c r="A608" t="str">
        <f>"608875005436"</f>
        <v>608875005436</v>
      </c>
      <c r="B608">
        <v>1</v>
      </c>
    </row>
    <row r="609" spans="1:2" x14ac:dyDescent="0.25">
      <c r="A609" t="str">
        <f>"608875005429"</f>
        <v>608875005429</v>
      </c>
      <c r="B609">
        <v>1</v>
      </c>
    </row>
    <row r="610" spans="1:2" x14ac:dyDescent="0.25">
      <c r="A610" t="str">
        <f>"7501013191066"</f>
        <v>7501013191066</v>
      </c>
      <c r="B610">
        <v>1</v>
      </c>
    </row>
    <row r="611" spans="1:2" x14ac:dyDescent="0.25">
      <c r="A611" t="str">
        <f>"7501013104103"</f>
        <v>7501013104103</v>
      </c>
      <c r="B611">
        <v>1</v>
      </c>
    </row>
    <row r="612" spans="1:2" x14ac:dyDescent="0.25">
      <c r="A612" t="str">
        <f>"012245057800"</f>
        <v>012245057800</v>
      </c>
      <c r="B612">
        <v>1</v>
      </c>
    </row>
    <row r="613" spans="1:2" x14ac:dyDescent="0.25">
      <c r="A613" t="str">
        <f>"7501295600140"</f>
        <v>7501295600140</v>
      </c>
      <c r="B613">
        <v>1</v>
      </c>
    </row>
    <row r="614" spans="1:2" x14ac:dyDescent="0.25">
      <c r="A614" t="str">
        <f>"613963110411"</f>
        <v>613963110411</v>
      </c>
      <c r="B614">
        <v>1</v>
      </c>
    </row>
    <row r="615" spans="1:2" x14ac:dyDescent="0.25">
      <c r="A615" t="str">
        <f>"044774030122"</f>
        <v>044774030122</v>
      </c>
      <c r="B615">
        <v>1</v>
      </c>
    </row>
    <row r="616" spans="1:2" x14ac:dyDescent="0.25">
      <c r="A616" t="str">
        <f>"7506306313965"</f>
        <v>7506306313965</v>
      </c>
      <c r="B616">
        <v>1</v>
      </c>
    </row>
    <row r="617" spans="1:2" x14ac:dyDescent="0.25">
      <c r="A617" t="str">
        <f>"7501052474069"</f>
        <v>7501052474069</v>
      </c>
      <c r="B617">
        <v>1</v>
      </c>
    </row>
    <row r="618" spans="1:2" x14ac:dyDescent="0.25">
      <c r="A618" t="str">
        <f>"7502219551227"</f>
        <v>7502219551227</v>
      </c>
      <c r="B618">
        <v>1</v>
      </c>
    </row>
    <row r="619" spans="1:2" x14ac:dyDescent="0.25">
      <c r="A619" t="str">
        <f>"7501003100177"</f>
        <v>7501003100177</v>
      </c>
      <c r="B619">
        <v>1</v>
      </c>
    </row>
    <row r="620" spans="1:2" x14ac:dyDescent="0.25">
      <c r="A620" t="str">
        <f>"7501058656155"</f>
        <v>7501058656155</v>
      </c>
      <c r="B620">
        <v>1</v>
      </c>
    </row>
    <row r="621" spans="1:2" x14ac:dyDescent="0.25">
      <c r="A621" t="str">
        <f>"7501018312329"</f>
        <v>7501018312329</v>
      </c>
      <c r="B621">
        <v>1</v>
      </c>
    </row>
    <row r="622" spans="1:2" x14ac:dyDescent="0.25">
      <c r="A622" t="str">
        <f>"7501018319151"</f>
        <v>7501018319151</v>
      </c>
      <c r="B622">
        <v>1</v>
      </c>
    </row>
    <row r="623" spans="1:2" x14ac:dyDescent="0.25">
      <c r="A623" t="str">
        <f>"7501055310791"</f>
        <v>7501055310791</v>
      </c>
      <c r="B623">
        <v>1</v>
      </c>
    </row>
    <row r="624" spans="1:2" x14ac:dyDescent="0.25">
      <c r="A624" t="str">
        <f>"7501023311041"</f>
        <v>7501023311041</v>
      </c>
      <c r="B624">
        <v>1</v>
      </c>
    </row>
    <row r="625" spans="1:2" x14ac:dyDescent="0.25">
      <c r="A625" t="str">
        <f>"034587080018"</f>
        <v>034587080018</v>
      </c>
      <c r="B625">
        <v>1</v>
      </c>
    </row>
    <row r="626" spans="1:2" x14ac:dyDescent="0.25">
      <c r="A626" t="str">
        <f>"7501017660483"</f>
        <v>7501017660483</v>
      </c>
      <c r="B626">
        <v>1</v>
      </c>
    </row>
    <row r="627" spans="1:2" x14ac:dyDescent="0.25">
      <c r="A627" t="str">
        <f>"7501017042463"</f>
        <v>7501017042463</v>
      </c>
      <c r="B627">
        <v>1</v>
      </c>
    </row>
    <row r="628" spans="1:2" x14ac:dyDescent="0.25">
      <c r="A628" t="str">
        <f>"036200013694"</f>
        <v>036200013694</v>
      </c>
      <c r="B628">
        <v>1</v>
      </c>
    </row>
    <row r="629" spans="1:2" x14ac:dyDescent="0.25">
      <c r="A629" t="str">
        <f>"7501864101658"</f>
        <v>7501864101658</v>
      </c>
      <c r="B629">
        <v>1</v>
      </c>
    </row>
    <row r="630" spans="1:2" x14ac:dyDescent="0.25">
      <c r="A630" t="str">
        <f>"7501018312145"</f>
        <v>7501018312145</v>
      </c>
      <c r="B630">
        <v>1</v>
      </c>
    </row>
    <row r="631" spans="1:2" x14ac:dyDescent="0.25">
      <c r="A631" t="str">
        <f>"7503013543555"</f>
        <v>7503013543555</v>
      </c>
      <c r="B631">
        <v>1</v>
      </c>
    </row>
    <row r="632" spans="1:2" x14ac:dyDescent="0.25">
      <c r="A632" t="str">
        <f>"7501039122600"</f>
        <v>7501039122600</v>
      </c>
      <c r="B632">
        <v>1</v>
      </c>
    </row>
    <row r="633" spans="1:2" x14ac:dyDescent="0.25">
      <c r="A633" t="str">
        <f>"7501017058518"</f>
        <v>7501017058518</v>
      </c>
      <c r="B633">
        <v>1</v>
      </c>
    </row>
    <row r="634" spans="1:2" x14ac:dyDescent="0.25">
      <c r="A634" t="str">
        <f>"7501003334152"</f>
        <v>7501003334152</v>
      </c>
      <c r="B634">
        <v>1</v>
      </c>
    </row>
    <row r="635" spans="1:2" x14ac:dyDescent="0.25">
      <c r="A635" t="str">
        <f>"7501041419378"</f>
        <v>7501041419378</v>
      </c>
      <c r="B635">
        <v>1</v>
      </c>
    </row>
    <row r="636" spans="1:2" x14ac:dyDescent="0.25">
      <c r="A636" t="str">
        <f>"094331421313"</f>
        <v>094331421313</v>
      </c>
      <c r="B636">
        <v>1</v>
      </c>
    </row>
    <row r="637" spans="1:2" x14ac:dyDescent="0.25">
      <c r="A637" t="str">
        <f>"7501003123329"</f>
        <v>7501003123329</v>
      </c>
      <c r="B637">
        <v>1</v>
      </c>
    </row>
    <row r="638" spans="1:2" x14ac:dyDescent="0.25">
      <c r="A638" t="str">
        <f>"7501017005314"</f>
        <v>7501017005314</v>
      </c>
      <c r="B638">
        <v>1</v>
      </c>
    </row>
    <row r="639" spans="1:2" x14ac:dyDescent="0.25">
      <c r="A639" t="str">
        <f>"7503023299091"</f>
        <v>7503023299091</v>
      </c>
      <c r="B639">
        <v>1</v>
      </c>
    </row>
    <row r="640" spans="1:2" x14ac:dyDescent="0.25">
      <c r="A640" t="str">
        <f>"7501041415615"</f>
        <v>7501041415615</v>
      </c>
      <c r="B640">
        <v>1</v>
      </c>
    </row>
    <row r="641" spans="1:2" x14ac:dyDescent="0.25">
      <c r="A641" t="str">
        <f>"7501125419034"</f>
        <v>7501125419034</v>
      </c>
      <c r="B641">
        <v>1</v>
      </c>
    </row>
    <row r="642" spans="1:2" x14ac:dyDescent="0.25">
      <c r="A642" t="str">
        <f>"7501008735503"</f>
        <v>7501008735503</v>
      </c>
      <c r="B642">
        <v>1</v>
      </c>
    </row>
    <row r="643" spans="1:2" x14ac:dyDescent="0.25">
      <c r="A643" t="str">
        <f>"7622210699299"</f>
        <v>7622210699299</v>
      </c>
      <c r="B643">
        <v>1</v>
      </c>
    </row>
    <row r="644" spans="1:2" x14ac:dyDescent="0.25">
      <c r="A644" t="str">
        <f>"7506475102452"</f>
        <v>7506475102452</v>
      </c>
      <c r="B644">
        <v>1</v>
      </c>
    </row>
    <row r="645" spans="1:2" x14ac:dyDescent="0.25">
      <c r="A645" t="str">
        <f>"7501069213965"</f>
        <v>7501069213965</v>
      </c>
      <c r="B645">
        <v>1</v>
      </c>
    </row>
    <row r="646" spans="1:2" x14ac:dyDescent="0.25">
      <c r="A646" t="str">
        <f>"608875006365"</f>
        <v>608875006365</v>
      </c>
      <c r="B646">
        <v>1</v>
      </c>
    </row>
    <row r="647" spans="1:2" x14ac:dyDescent="0.25">
      <c r="A647" t="str">
        <f>"7501013103359"</f>
        <v>7501013103359</v>
      </c>
      <c r="B647">
        <v>1</v>
      </c>
    </row>
    <row r="648" spans="1:2" x14ac:dyDescent="0.25">
      <c r="A648" t="str">
        <f>"7501013196146"</f>
        <v>7501013196146</v>
      </c>
      <c r="B648">
        <v>1</v>
      </c>
    </row>
    <row r="649" spans="1:2" x14ac:dyDescent="0.25">
      <c r="A649" t="str">
        <f>"7501013103298"</f>
        <v>7501013103298</v>
      </c>
      <c r="B649">
        <v>1</v>
      </c>
    </row>
    <row r="650" spans="1:2" x14ac:dyDescent="0.25">
      <c r="A650" t="str">
        <f>"7501013101546"</f>
        <v>7501013101546</v>
      </c>
      <c r="B650">
        <v>1</v>
      </c>
    </row>
    <row r="651" spans="1:2" x14ac:dyDescent="0.25">
      <c r="A651" t="str">
        <f>"7501031307289"</f>
        <v>7501031307289</v>
      </c>
      <c r="B651">
        <v>1</v>
      </c>
    </row>
    <row r="652" spans="1:2" x14ac:dyDescent="0.25">
      <c r="A652" t="str">
        <f>"7501013109528"</f>
        <v>7501013109528</v>
      </c>
      <c r="B652">
        <v>1</v>
      </c>
    </row>
    <row r="653" spans="1:2" x14ac:dyDescent="0.25">
      <c r="A653" t="str">
        <f>"7501017003341"</f>
        <v>7501017003341</v>
      </c>
      <c r="B653">
        <v>1</v>
      </c>
    </row>
    <row r="654" spans="1:2" x14ac:dyDescent="0.25">
      <c r="A654" t="str">
        <f>"7501003309341"</f>
        <v>7501003309341</v>
      </c>
      <c r="B654">
        <v>1</v>
      </c>
    </row>
    <row r="655" spans="1:2" x14ac:dyDescent="0.25">
      <c r="A655" t="str">
        <f>"7501058615541"</f>
        <v>7501058615541</v>
      </c>
      <c r="B655">
        <v>1</v>
      </c>
    </row>
    <row r="656" spans="1:2" x14ac:dyDescent="0.25">
      <c r="A656" t="str">
        <f>"064144030347"</f>
        <v>064144030347</v>
      </c>
      <c r="B656">
        <v>1</v>
      </c>
    </row>
    <row r="657" spans="1:2" x14ac:dyDescent="0.25">
      <c r="A657" t="str">
        <f>"608875005108"</f>
        <v>608875005108</v>
      </c>
      <c r="B657">
        <v>1</v>
      </c>
    </row>
    <row r="658" spans="1:2" x14ac:dyDescent="0.25">
      <c r="A658" t="str">
        <f>"7502500290033"</f>
        <v>7502500290033</v>
      </c>
      <c r="B658">
        <v>1</v>
      </c>
    </row>
    <row r="659" spans="1:2" x14ac:dyDescent="0.25">
      <c r="A659" t="str">
        <f>"7501071300592"</f>
        <v>7501071300592</v>
      </c>
      <c r="B659">
        <v>1</v>
      </c>
    </row>
    <row r="660" spans="1:2" x14ac:dyDescent="0.25">
      <c r="A660" t="str">
        <f>"7501017043712"</f>
        <v>7501017043712</v>
      </c>
      <c r="B660">
        <v>1</v>
      </c>
    </row>
    <row r="661" spans="1:2" x14ac:dyDescent="0.25">
      <c r="A661" t="str">
        <f>"7501023348047"</f>
        <v>7501023348047</v>
      </c>
      <c r="B661">
        <v>1</v>
      </c>
    </row>
    <row r="662" spans="1:2" x14ac:dyDescent="0.25">
      <c r="A662" t="str">
        <f>"031200610331"</f>
        <v>031200610331</v>
      </c>
      <c r="B662">
        <v>1</v>
      </c>
    </row>
    <row r="663" spans="1:2" x14ac:dyDescent="0.25">
      <c r="A663" t="str">
        <f>"094331043706"</f>
        <v>094331043706</v>
      </c>
      <c r="B663">
        <v>1</v>
      </c>
    </row>
    <row r="664" spans="1:2" x14ac:dyDescent="0.25">
      <c r="A664" t="str">
        <f>"608875007072"</f>
        <v>608875007072</v>
      </c>
      <c r="B664">
        <v>1</v>
      </c>
    </row>
    <row r="665" spans="1:2" x14ac:dyDescent="0.25">
      <c r="A665" t="str">
        <f>"608875007089"</f>
        <v>608875007089</v>
      </c>
      <c r="B665">
        <v>1</v>
      </c>
    </row>
    <row r="666" spans="1:2" x14ac:dyDescent="0.25">
      <c r="A666" t="str">
        <f>"7501058621788"</f>
        <v>7501058621788</v>
      </c>
      <c r="B666">
        <v>1</v>
      </c>
    </row>
    <row r="667" spans="1:2" x14ac:dyDescent="0.25">
      <c r="A667" t="str">
        <f>"7501060700334"</f>
        <v>7501060700334</v>
      </c>
      <c r="B667">
        <v>1</v>
      </c>
    </row>
    <row r="668" spans="1:2" x14ac:dyDescent="0.25">
      <c r="A668" t="str">
        <f>"7501023350170"</f>
        <v>7501023350170</v>
      </c>
      <c r="B668">
        <v>1</v>
      </c>
    </row>
    <row r="669" spans="1:2" x14ac:dyDescent="0.25">
      <c r="A669" t="str">
        <f>"7501052417608"</f>
        <v>7501052417608</v>
      </c>
      <c r="B669">
        <v>1</v>
      </c>
    </row>
    <row r="670" spans="1:2" x14ac:dyDescent="0.25">
      <c r="A670" t="str">
        <f>"7502233114569"</f>
        <v>7502233114569</v>
      </c>
      <c r="B670">
        <v>1</v>
      </c>
    </row>
    <row r="671" spans="1:2" x14ac:dyDescent="0.25">
      <c r="A671" t="str">
        <f>"633148100556"</f>
        <v>633148100556</v>
      </c>
      <c r="B671">
        <v>1</v>
      </c>
    </row>
    <row r="672" spans="1:2" x14ac:dyDescent="0.25">
      <c r="A672" t="str">
        <f>"014800515343"</f>
        <v>014800515343</v>
      </c>
      <c r="B672">
        <v>1</v>
      </c>
    </row>
    <row r="673" spans="1:2" x14ac:dyDescent="0.25">
      <c r="A673" t="str">
        <f>"7501017003358"</f>
        <v>7501017003358</v>
      </c>
      <c r="B673">
        <v>1</v>
      </c>
    </row>
    <row r="674" spans="1:2" x14ac:dyDescent="0.25">
      <c r="A674" t="str">
        <f>"7501011312623"</f>
        <v>7501011312623</v>
      </c>
      <c r="B674">
        <v>1</v>
      </c>
    </row>
    <row r="675" spans="1:2" x14ac:dyDescent="0.25">
      <c r="A675" t="str">
        <f>"7501096200488"</f>
        <v>7501096200488</v>
      </c>
      <c r="B675">
        <v>1</v>
      </c>
    </row>
    <row r="676" spans="1:2" x14ac:dyDescent="0.25">
      <c r="A676" t="str">
        <f>"7501071301353"</f>
        <v>7501071301353</v>
      </c>
      <c r="B676">
        <v>1</v>
      </c>
    </row>
    <row r="677" spans="1:2" x14ac:dyDescent="0.25">
      <c r="A677" t="str">
        <f>"012245055196"</f>
        <v>012245055196</v>
      </c>
      <c r="B677">
        <v>1</v>
      </c>
    </row>
    <row r="678" spans="1:2" x14ac:dyDescent="0.25">
      <c r="A678" t="str">
        <f>"7501008744390"</f>
        <v>7501008744390</v>
      </c>
      <c r="B678">
        <v>1</v>
      </c>
    </row>
    <row r="679" spans="1:2" x14ac:dyDescent="0.25">
      <c r="A679" t="str">
        <f>"7622210697271"</f>
        <v>7622210697271</v>
      </c>
      <c r="B679">
        <v>1</v>
      </c>
    </row>
    <row r="680" spans="1:2" x14ac:dyDescent="0.25">
      <c r="A680" t="str">
        <f>"735257002452"</f>
        <v>735257002452</v>
      </c>
      <c r="B680">
        <v>1</v>
      </c>
    </row>
    <row r="681" spans="1:2" x14ac:dyDescent="0.25">
      <c r="A681" t="str">
        <f>"7506475102520"</f>
        <v>7506475102520</v>
      </c>
      <c r="B681">
        <v>1</v>
      </c>
    </row>
    <row r="682" spans="1:2" x14ac:dyDescent="0.25">
      <c r="A682" t="str">
        <f>"7501013104080"</f>
        <v>7501013104080</v>
      </c>
      <c r="B682">
        <v>1</v>
      </c>
    </row>
    <row r="683" spans="1:2" x14ac:dyDescent="0.25">
      <c r="A683" t="str">
        <f>"7501031307258"</f>
        <v>7501031307258</v>
      </c>
      <c r="B683">
        <v>1</v>
      </c>
    </row>
    <row r="684" spans="1:2" x14ac:dyDescent="0.25">
      <c r="A684" t="str">
        <f>"735051016372"</f>
        <v>735051016372</v>
      </c>
      <c r="B684">
        <v>1</v>
      </c>
    </row>
    <row r="685" spans="1:2" x14ac:dyDescent="0.25">
      <c r="A685" t="str">
        <f>"7501005100854"</f>
        <v>7501005100854</v>
      </c>
      <c r="B685">
        <v>1</v>
      </c>
    </row>
    <row r="686" spans="1:2" x14ac:dyDescent="0.25">
      <c r="A686" t="str">
        <f>"7501005110426"</f>
        <v>7501005110426</v>
      </c>
      <c r="B686">
        <v>1</v>
      </c>
    </row>
    <row r="687" spans="1:2" x14ac:dyDescent="0.25">
      <c r="A687" t="str">
        <f>"7501003300652"</f>
        <v>7501003300652</v>
      </c>
      <c r="B687">
        <v>1</v>
      </c>
    </row>
    <row r="688" spans="1:2" x14ac:dyDescent="0.25">
      <c r="A688" t="str">
        <f>"7501003335104"</f>
        <v>7501003335104</v>
      </c>
      <c r="B688">
        <v>1</v>
      </c>
    </row>
    <row r="689" spans="1:2" x14ac:dyDescent="0.25">
      <c r="A689" t="str">
        <f>"608875005399"</f>
        <v>608875005399</v>
      </c>
      <c r="B689">
        <v>1</v>
      </c>
    </row>
    <row r="690" spans="1:2" x14ac:dyDescent="0.25">
      <c r="A690" t="str">
        <f>"7501018320515"</f>
        <v>7501018320515</v>
      </c>
      <c r="B690">
        <v>1</v>
      </c>
    </row>
    <row r="691" spans="1:2" x14ac:dyDescent="0.25">
      <c r="A691" t="str">
        <f>"7501011390911"</f>
        <v>7501011390911</v>
      </c>
      <c r="B691">
        <v>1</v>
      </c>
    </row>
    <row r="692" spans="1:2" x14ac:dyDescent="0.25">
      <c r="A692" t="str">
        <f>"7501003303639"</f>
        <v>7501003303639</v>
      </c>
      <c r="B692">
        <v>1</v>
      </c>
    </row>
    <row r="693" spans="1:2" x14ac:dyDescent="0.25">
      <c r="A693" t="str">
        <f>"027000500330"</f>
        <v>027000500330</v>
      </c>
      <c r="B693">
        <v>1</v>
      </c>
    </row>
    <row r="694" spans="1:2" x14ac:dyDescent="0.25">
      <c r="A694" t="str">
        <f>"7501864101313"</f>
        <v>7501864101313</v>
      </c>
      <c r="B694">
        <v>1</v>
      </c>
    </row>
    <row r="695" spans="1:2" x14ac:dyDescent="0.25">
      <c r="A695" t="str">
        <f>"7501018315252"</f>
        <v>7501018315252</v>
      </c>
      <c r="B695">
        <v>1</v>
      </c>
    </row>
    <row r="696" spans="1:2" x14ac:dyDescent="0.25">
      <c r="A696" t="str">
        <f>"7501018315269"</f>
        <v>7501018315269</v>
      </c>
      <c r="B696">
        <v>1</v>
      </c>
    </row>
    <row r="697" spans="1:2" x14ac:dyDescent="0.25">
      <c r="A697" t="str">
        <f>"070662141236"</f>
        <v>070662141236</v>
      </c>
      <c r="B697">
        <v>1</v>
      </c>
    </row>
    <row r="698" spans="1:2" x14ac:dyDescent="0.25">
      <c r="A698" t="str">
        <f>"7501279700118"</f>
        <v>7501279700118</v>
      </c>
      <c r="B698">
        <v>1</v>
      </c>
    </row>
    <row r="699" spans="1:2" x14ac:dyDescent="0.25">
      <c r="A699" t="str">
        <f>"7501039127292"</f>
        <v>7501039127292</v>
      </c>
      <c r="B699">
        <v>1</v>
      </c>
    </row>
    <row r="700" spans="1:2" x14ac:dyDescent="0.25">
      <c r="A700" t="str">
        <f>"011848275574"</f>
        <v>011848275574</v>
      </c>
      <c r="B700">
        <v>1</v>
      </c>
    </row>
    <row r="701" spans="1:2" x14ac:dyDescent="0.25">
      <c r="A701" t="str">
        <f>"7501018319434"</f>
        <v>7501018319434</v>
      </c>
      <c r="B701">
        <v>1</v>
      </c>
    </row>
    <row r="702" spans="1:2" x14ac:dyDescent="0.25">
      <c r="A702" t="str">
        <f>"7502219560540"</f>
        <v>7502219560540</v>
      </c>
      <c r="B702">
        <v>1</v>
      </c>
    </row>
    <row r="703" spans="1:2" x14ac:dyDescent="0.25">
      <c r="A703" t="str">
        <f>"7501071307935"</f>
        <v>7501071307935</v>
      </c>
      <c r="B703">
        <v>1</v>
      </c>
    </row>
    <row r="704" spans="1:2" x14ac:dyDescent="0.25">
      <c r="A704" t="str">
        <f>"7501052420035"</f>
        <v>7501052420035</v>
      </c>
      <c r="B704">
        <v>1</v>
      </c>
    </row>
    <row r="705" spans="1:2" x14ac:dyDescent="0.25">
      <c r="A705" t="str">
        <f>"7501052420165"</f>
        <v>7501052420165</v>
      </c>
      <c r="B705">
        <v>1</v>
      </c>
    </row>
    <row r="706" spans="1:2" x14ac:dyDescent="0.25">
      <c r="A706" t="str">
        <f>"7501000922246"</f>
        <v>7501000922246</v>
      </c>
      <c r="B706">
        <v>1</v>
      </c>
    </row>
    <row r="707" spans="1:2" x14ac:dyDescent="0.25">
      <c r="A707" t="str">
        <f>"7506475102537"</f>
        <v>7506475102537</v>
      </c>
      <c r="B707">
        <v>1</v>
      </c>
    </row>
    <row r="708" spans="1:2" x14ac:dyDescent="0.25">
      <c r="A708" t="str">
        <f>"75004729"</f>
        <v>75004729</v>
      </c>
      <c r="B708">
        <v>1</v>
      </c>
    </row>
    <row r="709" spans="1:2" x14ac:dyDescent="0.25">
      <c r="A709" t="str">
        <f>"0614143490026"</f>
        <v>0614143490026</v>
      </c>
      <c r="B709">
        <v>1</v>
      </c>
    </row>
    <row r="710" spans="1:2" x14ac:dyDescent="0.25">
      <c r="A710" t="str">
        <f>"7501200481109"</f>
        <v>7501200481109</v>
      </c>
      <c r="B710">
        <v>1</v>
      </c>
    </row>
    <row r="711" spans="1:2" x14ac:dyDescent="0.25">
      <c r="A711" t="str">
        <f>"608875005146"</f>
        <v>608875005146</v>
      </c>
      <c r="B711">
        <v>1</v>
      </c>
    </row>
    <row r="712" spans="1:2" x14ac:dyDescent="0.25">
      <c r="A712" t="str">
        <f>"7501013109566"</f>
        <v>7501013109566</v>
      </c>
      <c r="B712">
        <v>1</v>
      </c>
    </row>
    <row r="713" spans="1:2" x14ac:dyDescent="0.25">
      <c r="A713" t="str">
        <f>"7501005134712"</f>
        <v>7501005134712</v>
      </c>
      <c r="B713">
        <v>1</v>
      </c>
    </row>
    <row r="714" spans="1:2" x14ac:dyDescent="0.25">
      <c r="A714" t="str">
        <f>"7501005112222"</f>
        <v>7501005112222</v>
      </c>
      <c r="B714">
        <v>1</v>
      </c>
    </row>
    <row r="715" spans="1:2" x14ac:dyDescent="0.25">
      <c r="A715" t="str">
        <f>"7501018314323"</f>
        <v>7501018314323</v>
      </c>
      <c r="B715">
        <v>1</v>
      </c>
    </row>
    <row r="716" spans="1:2" x14ac:dyDescent="0.25">
      <c r="A716" t="str">
        <f>"7501158414471"</f>
        <v>7501158414471</v>
      </c>
      <c r="B716">
        <v>1</v>
      </c>
    </row>
    <row r="717" spans="1:2" x14ac:dyDescent="0.25">
      <c r="A717" t="str">
        <f>"8585002432292"</f>
        <v>8585002432292</v>
      </c>
      <c r="B717">
        <v>1</v>
      </c>
    </row>
    <row r="718" spans="1:2" x14ac:dyDescent="0.25">
      <c r="A718" t="str">
        <f>"7501017005369"</f>
        <v>7501017005369</v>
      </c>
      <c r="B718">
        <v>1</v>
      </c>
    </row>
    <row r="719" spans="1:2" x14ac:dyDescent="0.25">
      <c r="A719" t="str">
        <f>"044774040008"</f>
        <v>044774040008</v>
      </c>
      <c r="B719">
        <v>1</v>
      </c>
    </row>
    <row r="720" spans="1:2" x14ac:dyDescent="0.25">
      <c r="A720" t="str">
        <f>"7501001604325"</f>
        <v>7501001604325</v>
      </c>
      <c r="B720">
        <v>1</v>
      </c>
    </row>
    <row r="721" spans="1:2" x14ac:dyDescent="0.25">
      <c r="A721" t="str">
        <f>"7501011390492"</f>
        <v>7501011390492</v>
      </c>
      <c r="B721">
        <v>1</v>
      </c>
    </row>
    <row r="722" spans="1:2" x14ac:dyDescent="0.25">
      <c r="A722" t="str">
        <f>"7501018319304"</f>
        <v>7501018319304</v>
      </c>
      <c r="B722">
        <v>1</v>
      </c>
    </row>
    <row r="723" spans="1:2" x14ac:dyDescent="0.25">
      <c r="A723" t="str">
        <f>"722776002896"</f>
        <v>722776002896</v>
      </c>
      <c r="B723">
        <v>1</v>
      </c>
    </row>
    <row r="724" spans="1:2" x14ac:dyDescent="0.25">
      <c r="A724" t="str">
        <f>"7501011350700"</f>
        <v>7501011350700</v>
      </c>
      <c r="B724">
        <v>1</v>
      </c>
    </row>
    <row r="725" spans="1:2" x14ac:dyDescent="0.25">
      <c r="A725" t="str">
        <f>"7501017004140"</f>
        <v>7501017004140</v>
      </c>
      <c r="B725">
        <v>1</v>
      </c>
    </row>
    <row r="726" spans="1:2" x14ac:dyDescent="0.25">
      <c r="A726" t="str">
        <f>"7501017004911"</f>
        <v>7501017004911</v>
      </c>
      <c r="B726">
        <v>1</v>
      </c>
    </row>
    <row r="727" spans="1:2" x14ac:dyDescent="0.25">
      <c r="A727" t="str">
        <f>"7501058642127"</f>
        <v>7501058642127</v>
      </c>
      <c r="B727">
        <v>1</v>
      </c>
    </row>
    <row r="728" spans="1:2" x14ac:dyDescent="0.25">
      <c r="A728" t="str">
        <f>"7501017004294"</f>
        <v>7501017004294</v>
      </c>
      <c r="B728">
        <v>1</v>
      </c>
    </row>
    <row r="729" spans="1:2" x14ac:dyDescent="0.25">
      <c r="A729" t="str">
        <f>"7501023335634"</f>
        <v>7501023335634</v>
      </c>
      <c r="B729">
        <v>1</v>
      </c>
    </row>
    <row r="730" spans="1:2" x14ac:dyDescent="0.25">
      <c r="A730" t="str">
        <f>"7501578550063"</f>
        <v>7501578550063</v>
      </c>
      <c r="B730">
        <v>1</v>
      </c>
    </row>
    <row r="731" spans="1:2" x14ac:dyDescent="0.25">
      <c r="A731" t="str">
        <f>"75003289"</f>
        <v>75003289</v>
      </c>
      <c r="B731">
        <v>1</v>
      </c>
    </row>
    <row r="732" spans="1:2" x14ac:dyDescent="0.25">
      <c r="A732" t="str">
        <f>"7501000922239"</f>
        <v>7501000922239</v>
      </c>
      <c r="B732">
        <v>1</v>
      </c>
    </row>
    <row r="733" spans="1:2" x14ac:dyDescent="0.25">
      <c r="A733" t="str">
        <f>"7501000909735"</f>
        <v>7501000909735</v>
      </c>
      <c r="B733">
        <v>1</v>
      </c>
    </row>
    <row r="734" spans="1:2" x14ac:dyDescent="0.25">
      <c r="A734" t="str">
        <f>"7506475102469"</f>
        <v>7506475102469</v>
      </c>
      <c r="B734">
        <v>1</v>
      </c>
    </row>
    <row r="735" spans="1:2" x14ac:dyDescent="0.25">
      <c r="A735" t="str">
        <f>"7501000906246"</f>
        <v>7501000906246</v>
      </c>
      <c r="B735">
        <v>1</v>
      </c>
    </row>
    <row r="736" spans="1:2" x14ac:dyDescent="0.25">
      <c r="A736" t="str">
        <f>"094331400257"</f>
        <v>094331400257</v>
      </c>
      <c r="B736">
        <v>1</v>
      </c>
    </row>
    <row r="737" spans="1:2" x14ac:dyDescent="0.25">
      <c r="A737" t="str">
        <f>"7501639308398"</f>
        <v>7501639308398</v>
      </c>
      <c r="B737">
        <v>1</v>
      </c>
    </row>
    <row r="738" spans="1:2" x14ac:dyDescent="0.25">
      <c r="A738" t="str">
        <f>"7501013103519"</f>
        <v>7501013103519</v>
      </c>
      <c r="B738">
        <v>1</v>
      </c>
    </row>
    <row r="739" spans="1:2" x14ac:dyDescent="0.25">
      <c r="A739" t="str">
        <f>"7501020527551"</f>
        <v>7501020527551</v>
      </c>
      <c r="B739">
        <v>1</v>
      </c>
    </row>
    <row r="740" spans="1:2" x14ac:dyDescent="0.25">
      <c r="A740" t="str">
        <f>"7501013109535"</f>
        <v>7501013109535</v>
      </c>
      <c r="B740">
        <v>1</v>
      </c>
    </row>
    <row r="741" spans="1:2" x14ac:dyDescent="0.25">
      <c r="A741" t="str">
        <f>"7501005183703"</f>
        <v>7501005183703</v>
      </c>
      <c r="B741">
        <v>1</v>
      </c>
    </row>
    <row r="742" spans="1:2" x14ac:dyDescent="0.25">
      <c r="A742" t="str">
        <f>"758104006526"</f>
        <v>758104006526</v>
      </c>
      <c r="B742">
        <v>1</v>
      </c>
    </row>
    <row r="743" spans="1:2" x14ac:dyDescent="0.25">
      <c r="A743" t="str">
        <f>"7501005110389"</f>
        <v>7501005110389</v>
      </c>
      <c r="B743">
        <v>1</v>
      </c>
    </row>
    <row r="744" spans="1:2" x14ac:dyDescent="0.25">
      <c r="A744" t="str">
        <f>"7506306307872"</f>
        <v>7506306307872</v>
      </c>
      <c r="B744">
        <v>1</v>
      </c>
    </row>
    <row r="745" spans="1:2" x14ac:dyDescent="0.25">
      <c r="A745" t="str">
        <f>"919313000600"</f>
        <v>919313000600</v>
      </c>
      <c r="B745">
        <v>1</v>
      </c>
    </row>
    <row r="746" spans="1:2" x14ac:dyDescent="0.25">
      <c r="A746" t="str">
        <f>"7502223775039"</f>
        <v>7502223775039</v>
      </c>
      <c r="B746">
        <v>1</v>
      </c>
    </row>
    <row r="747" spans="1:2" x14ac:dyDescent="0.25">
      <c r="A747" t="str">
        <f>"7501017006915"</f>
        <v>7501017006915</v>
      </c>
      <c r="B747">
        <v>1</v>
      </c>
    </row>
    <row r="748" spans="1:2" x14ac:dyDescent="0.25">
      <c r="A748" t="str">
        <f>"7501013103458"</f>
        <v>7501013103458</v>
      </c>
      <c r="B748">
        <v>1</v>
      </c>
    </row>
    <row r="749" spans="1:2" x14ac:dyDescent="0.25">
      <c r="A749" t="str">
        <f>"7506475103053"</f>
        <v>7506475103053</v>
      </c>
      <c r="B749">
        <v>1</v>
      </c>
    </row>
    <row r="750" spans="1:2" x14ac:dyDescent="0.25">
      <c r="A750" t="str">
        <f>"064144030323"</f>
        <v>064144030323</v>
      </c>
      <c r="B750">
        <v>1</v>
      </c>
    </row>
    <row r="751" spans="1:2" x14ac:dyDescent="0.25">
      <c r="A751" t="str">
        <f>"010248765203"</f>
        <v>010248765203</v>
      </c>
      <c r="B751">
        <v>1</v>
      </c>
    </row>
    <row r="752" spans="1:2" x14ac:dyDescent="0.25">
      <c r="A752" t="str">
        <f>"041390000508"</f>
        <v>041390000508</v>
      </c>
      <c r="B752">
        <v>1</v>
      </c>
    </row>
    <row r="753" spans="1:2" x14ac:dyDescent="0.25">
      <c r="A753" t="str">
        <f>"7500462007546"</f>
        <v>7500462007546</v>
      </c>
      <c r="B753">
        <v>1</v>
      </c>
    </row>
    <row r="754" spans="1:2" x14ac:dyDescent="0.25">
      <c r="A754" t="str">
        <f>"036200005507"</f>
        <v>036200005507</v>
      </c>
      <c r="B754">
        <v>1</v>
      </c>
    </row>
    <row r="755" spans="1:2" x14ac:dyDescent="0.25">
      <c r="A755" t="str">
        <f>"7501020552928"</f>
        <v>7501020552928</v>
      </c>
      <c r="B755">
        <v>1</v>
      </c>
    </row>
    <row r="756" spans="1:2" x14ac:dyDescent="0.25">
      <c r="A756" t="str">
        <f>"7501008072301"</f>
        <v>7501008072301</v>
      </c>
      <c r="B756">
        <v>1</v>
      </c>
    </row>
    <row r="757" spans="1:2" x14ac:dyDescent="0.25">
      <c r="A757" t="str">
        <f>"7501069213859"</f>
        <v>7501069213859</v>
      </c>
      <c r="B757">
        <v>1</v>
      </c>
    </row>
    <row r="758" spans="1:2" x14ac:dyDescent="0.25">
      <c r="A758" t="str">
        <f>"094331238706"</f>
        <v>094331238706</v>
      </c>
      <c r="B758">
        <v>1</v>
      </c>
    </row>
    <row r="759" spans="1:2" x14ac:dyDescent="0.25">
      <c r="A759" t="str">
        <f>"7501096201409"</f>
        <v>7501096201409</v>
      </c>
      <c r="B759">
        <v>1</v>
      </c>
    </row>
    <row r="760" spans="1:2" x14ac:dyDescent="0.25">
      <c r="A760" t="str">
        <f>"823703800346"</f>
        <v>823703800346</v>
      </c>
      <c r="B760">
        <v>1</v>
      </c>
    </row>
    <row r="761" spans="1:2" x14ac:dyDescent="0.25">
      <c r="A761" t="str">
        <f>"7503013543111"</f>
        <v>7503013543111</v>
      </c>
      <c r="B761">
        <v>1</v>
      </c>
    </row>
    <row r="762" spans="1:2" x14ac:dyDescent="0.25">
      <c r="A762" t="str">
        <f>"7501017003167"</f>
        <v>7501017003167</v>
      </c>
      <c r="B762">
        <v>1</v>
      </c>
    </row>
    <row r="763" spans="1:2" x14ac:dyDescent="0.25">
      <c r="A763" t="str">
        <f>"7501071307928"</f>
        <v>7501071307928</v>
      </c>
      <c r="B763">
        <v>1</v>
      </c>
    </row>
    <row r="764" spans="1:2" x14ac:dyDescent="0.25">
      <c r="A764" t="str">
        <f>"7622210697325"</f>
        <v>7622210697325</v>
      </c>
      <c r="B764">
        <v>1</v>
      </c>
    </row>
    <row r="765" spans="1:2" x14ac:dyDescent="0.25">
      <c r="A765" t="str">
        <f>"7501200483158"</f>
        <v>7501200483158</v>
      </c>
      <c r="B765">
        <v>1</v>
      </c>
    </row>
    <row r="766" spans="1:2" x14ac:dyDescent="0.25">
      <c r="A766" t="str">
        <f>"7501055333936"</f>
        <v>7501055333936</v>
      </c>
      <c r="B766">
        <v>1</v>
      </c>
    </row>
    <row r="767" spans="1:2" x14ac:dyDescent="0.25">
      <c r="A767" t="str">
        <f>"7501209705312"</f>
        <v>7501209705312</v>
      </c>
      <c r="B767">
        <v>1</v>
      </c>
    </row>
    <row r="768" spans="1:2" x14ac:dyDescent="0.25">
      <c r="A768" t="str">
        <f>"7501005134002"</f>
        <v>7501005134002</v>
      </c>
      <c r="B768">
        <v>1</v>
      </c>
    </row>
    <row r="769" spans="1:2" x14ac:dyDescent="0.25">
      <c r="A769" t="str">
        <f>"7501005186674"</f>
        <v>7501005186674</v>
      </c>
      <c r="B769">
        <v>1</v>
      </c>
    </row>
    <row r="770" spans="1:2" x14ac:dyDescent="0.25">
      <c r="A770" t="str">
        <f>"7501209704490"</f>
        <v>7501209704490</v>
      </c>
      <c r="B770">
        <v>1</v>
      </c>
    </row>
    <row r="771" spans="1:2" x14ac:dyDescent="0.25">
      <c r="A771" t="str">
        <f>"7501018312046"</f>
        <v>7501018312046</v>
      </c>
      <c r="B771">
        <v>1</v>
      </c>
    </row>
    <row r="772" spans="1:2" x14ac:dyDescent="0.25">
      <c r="A772" t="str">
        <f>"7501003309334"</f>
        <v>7501003309334</v>
      </c>
      <c r="B772">
        <v>1</v>
      </c>
    </row>
    <row r="773" spans="1:2" x14ac:dyDescent="0.25">
      <c r="A773" t="str">
        <f>"044774040046"</f>
        <v>044774040046</v>
      </c>
      <c r="B773">
        <v>1</v>
      </c>
    </row>
    <row r="774" spans="1:2" x14ac:dyDescent="0.25">
      <c r="A774" t="str">
        <f>"7501003335036"</f>
        <v>7501003335036</v>
      </c>
      <c r="B774">
        <v>1</v>
      </c>
    </row>
    <row r="775" spans="1:2" x14ac:dyDescent="0.25">
      <c r="A775" t="str">
        <f>"7501000375288"</f>
        <v>7501000375288</v>
      </c>
      <c r="B775">
        <v>1</v>
      </c>
    </row>
    <row r="776" spans="1:2" x14ac:dyDescent="0.25">
      <c r="A776" t="str">
        <f>"608875005382"</f>
        <v>608875005382</v>
      </c>
      <c r="B776">
        <v>1</v>
      </c>
    </row>
    <row r="777" spans="1:2" x14ac:dyDescent="0.25">
      <c r="A777" t="str">
        <f>"7501006591897"</f>
        <v>7501006591897</v>
      </c>
      <c r="B777">
        <v>1</v>
      </c>
    </row>
    <row r="778" spans="1:2" x14ac:dyDescent="0.25">
      <c r="A778" t="str">
        <f>"7501059204102"</f>
        <v>7501059204102</v>
      </c>
      <c r="B778">
        <v>1</v>
      </c>
    </row>
    <row r="779" spans="1:2" x14ac:dyDescent="0.25">
      <c r="A779" t="str">
        <f>"097339000207"</f>
        <v>097339000207</v>
      </c>
      <c r="B779">
        <v>1</v>
      </c>
    </row>
    <row r="780" spans="1:2" x14ac:dyDescent="0.25">
      <c r="A780" t="str">
        <f>"731082007105"</f>
        <v>731082007105</v>
      </c>
      <c r="B780">
        <v>1</v>
      </c>
    </row>
    <row r="781" spans="1:2" x14ac:dyDescent="0.25">
      <c r="A781" t="str">
        <f>"7501018315023"</f>
        <v>7501018315023</v>
      </c>
      <c r="B781">
        <v>1</v>
      </c>
    </row>
    <row r="782" spans="1:2" x14ac:dyDescent="0.25">
      <c r="A782" t="str">
        <f>"7501045402529"</f>
        <v>7501045402529</v>
      </c>
      <c r="B782">
        <v>1</v>
      </c>
    </row>
    <row r="783" spans="1:2" x14ac:dyDescent="0.25">
      <c r="A783" t="str">
        <f>"7501013101232"</f>
        <v>7501013101232</v>
      </c>
      <c r="B783">
        <v>1</v>
      </c>
    </row>
    <row r="784" spans="1:2" x14ac:dyDescent="0.25">
      <c r="A784" t="str">
        <f>"019836103632"</f>
        <v>019836103632</v>
      </c>
      <c r="B784">
        <v>1</v>
      </c>
    </row>
    <row r="785" spans="1:2" x14ac:dyDescent="0.25">
      <c r="A785" t="str">
        <f>"7501038350202"</f>
        <v>7501038350202</v>
      </c>
      <c r="B785">
        <v>1</v>
      </c>
    </row>
    <row r="786" spans="1:2" x14ac:dyDescent="0.25">
      <c r="A786" t="str">
        <f>"7501058619211"</f>
        <v>7501058619211</v>
      </c>
      <c r="B786">
        <v>1</v>
      </c>
    </row>
    <row r="787" spans="1:2" x14ac:dyDescent="0.25">
      <c r="A787" t="str">
        <f>"7501059235038"</f>
        <v>7501059235038</v>
      </c>
      <c r="B787">
        <v>1</v>
      </c>
    </row>
    <row r="788" spans="1:2" x14ac:dyDescent="0.25">
      <c r="A788" t="str">
        <f>"7501052420431"</f>
        <v>7501052420431</v>
      </c>
      <c r="B788">
        <v>1</v>
      </c>
    </row>
    <row r="789" spans="1:2" x14ac:dyDescent="0.25">
      <c r="A789" t="str">
        <f>"7501200482328"</f>
        <v>7501200482328</v>
      </c>
      <c r="B789">
        <v>1</v>
      </c>
    </row>
    <row r="790" spans="1:2" x14ac:dyDescent="0.25">
      <c r="A790" t="str">
        <f>"75013400"</f>
        <v>75013400</v>
      </c>
      <c r="B790">
        <v>1</v>
      </c>
    </row>
    <row r="791" spans="1:2" x14ac:dyDescent="0.25">
      <c r="A791" t="str">
        <f>"7501013122060"</f>
        <v>7501013122060</v>
      </c>
      <c r="B791">
        <v>1</v>
      </c>
    </row>
    <row r="792" spans="1:2" x14ac:dyDescent="0.25">
      <c r="A792" t="str">
        <f>"7501005100847"</f>
        <v>7501005100847</v>
      </c>
      <c r="B792">
        <v>1</v>
      </c>
    </row>
    <row r="793" spans="1:2" x14ac:dyDescent="0.25">
      <c r="A793" t="str">
        <f>"7501005129930"</f>
        <v>7501005129930</v>
      </c>
      <c r="B793">
        <v>1</v>
      </c>
    </row>
    <row r="794" spans="1:2" x14ac:dyDescent="0.25">
      <c r="A794" t="str">
        <f>"7501295600157"</f>
        <v>7501295600157</v>
      </c>
      <c r="B794">
        <v>1</v>
      </c>
    </row>
    <row r="795" spans="1:2" x14ac:dyDescent="0.25">
      <c r="A795" t="str">
        <f>"613963110633"</f>
        <v>613963110633</v>
      </c>
      <c r="B795">
        <v>1</v>
      </c>
    </row>
    <row r="796" spans="1:2" x14ac:dyDescent="0.25">
      <c r="A796" t="str">
        <f>"7501058618917"</f>
        <v>7501058618917</v>
      </c>
      <c r="B796">
        <v>1</v>
      </c>
    </row>
    <row r="797" spans="1:2" x14ac:dyDescent="0.25">
      <c r="A797" t="str">
        <f>"7501017003334"</f>
        <v>7501017003334</v>
      </c>
      <c r="B797">
        <v>1</v>
      </c>
    </row>
    <row r="798" spans="1:2" x14ac:dyDescent="0.25">
      <c r="A798" t="str">
        <f>"7501055329366"</f>
        <v>7501055329366</v>
      </c>
      <c r="B798">
        <v>1</v>
      </c>
    </row>
    <row r="799" spans="1:2" x14ac:dyDescent="0.25">
      <c r="A799" t="str">
        <f>"7501369816224"</f>
        <v>7501369816224</v>
      </c>
      <c r="B799">
        <v>1</v>
      </c>
    </row>
    <row r="800" spans="1:2" x14ac:dyDescent="0.25">
      <c r="A800" t="str">
        <f>"7501018203849"</f>
        <v>7501018203849</v>
      </c>
      <c r="B800">
        <v>1</v>
      </c>
    </row>
    <row r="801" spans="1:2" x14ac:dyDescent="0.25">
      <c r="A801" t="str">
        <f>"7501052473574"</f>
        <v>7501052473574</v>
      </c>
      <c r="B801">
        <v>1</v>
      </c>
    </row>
    <row r="802" spans="1:2" x14ac:dyDescent="0.25">
      <c r="A802" t="str">
        <f>"7503005933135"</f>
        <v>7503005933135</v>
      </c>
      <c r="B802">
        <v>1</v>
      </c>
    </row>
    <row r="803" spans="1:2" x14ac:dyDescent="0.25">
      <c r="A803" t="str">
        <f>"722776020012"</f>
        <v>722776020012</v>
      </c>
      <c r="B803">
        <v>1</v>
      </c>
    </row>
    <row r="804" spans="1:2" x14ac:dyDescent="0.25">
      <c r="A804" t="str">
        <f>"7501020550962"</f>
        <v>7501020550962</v>
      </c>
      <c r="B804">
        <v>1</v>
      </c>
    </row>
    <row r="805" spans="1:2" x14ac:dyDescent="0.25">
      <c r="A805" t="str">
        <f>"7501041417244"</f>
        <v>7501041417244</v>
      </c>
      <c r="B805">
        <v>1</v>
      </c>
    </row>
    <row r="806" spans="1:2" x14ac:dyDescent="0.25">
      <c r="A806" t="str">
        <f>"7501023318057"</f>
        <v>7501023318057</v>
      </c>
      <c r="B806">
        <v>1</v>
      </c>
    </row>
    <row r="807" spans="1:2" x14ac:dyDescent="0.25">
      <c r="A807" t="str">
        <f>"7501017043132"</f>
        <v>7501017043132</v>
      </c>
      <c r="B807">
        <v>1</v>
      </c>
    </row>
    <row r="808" spans="1:2" x14ac:dyDescent="0.25">
      <c r="A808" t="str">
        <f>"7501071301445"</f>
        <v>7501071301445</v>
      </c>
      <c r="B808">
        <v>1</v>
      </c>
    </row>
    <row r="809" spans="1:2" x14ac:dyDescent="0.25">
      <c r="A809" t="str">
        <f>"7501052425061"</f>
        <v>7501052425061</v>
      </c>
      <c r="B809">
        <v>1</v>
      </c>
    </row>
    <row r="810" spans="1:2" x14ac:dyDescent="0.25">
      <c r="A810" t="str">
        <f>"7622210699176"</f>
        <v>7622210699176</v>
      </c>
      <c r="B810">
        <v>1</v>
      </c>
    </row>
    <row r="811" spans="1:2" x14ac:dyDescent="0.25">
      <c r="A811" t="str">
        <f>"7501200482359"</f>
        <v>7501200482359</v>
      </c>
      <c r="B811">
        <v>1</v>
      </c>
    </row>
    <row r="812" spans="1:2" x14ac:dyDescent="0.25">
      <c r="A812" t="str">
        <f>"7501013196030"</f>
        <v>7501013196030</v>
      </c>
      <c r="B812">
        <v>1</v>
      </c>
    </row>
    <row r="813" spans="1:2" x14ac:dyDescent="0.25">
      <c r="A813" t="str">
        <f>"7501001604103"</f>
        <v>7501001604103</v>
      </c>
      <c r="B813">
        <v>1</v>
      </c>
    </row>
    <row r="814" spans="1:2" x14ac:dyDescent="0.25">
      <c r="A814" t="str">
        <f>"7501005199681"</f>
        <v>7501005199681</v>
      </c>
      <c r="B814">
        <v>1</v>
      </c>
    </row>
    <row r="815" spans="1:2" x14ac:dyDescent="0.25">
      <c r="A815" t="str">
        <f>"7501055349005"</f>
        <v>7501055349005</v>
      </c>
      <c r="B815">
        <v>1</v>
      </c>
    </row>
    <row r="816" spans="1:2" x14ac:dyDescent="0.25">
      <c r="A816" t="str">
        <f>"017929132507"</f>
        <v>017929132507</v>
      </c>
      <c r="B816">
        <v>1</v>
      </c>
    </row>
    <row r="817" spans="1:2" x14ac:dyDescent="0.25">
      <c r="A817" t="str">
        <f>"058897102055"</f>
        <v>058897102055</v>
      </c>
      <c r="B817">
        <v>1</v>
      </c>
    </row>
    <row r="818" spans="1:2" x14ac:dyDescent="0.25">
      <c r="A818" t="str">
        <f>"7501005114196"</f>
        <v>7501005114196</v>
      </c>
      <c r="B818">
        <v>1</v>
      </c>
    </row>
    <row r="819" spans="1:2" x14ac:dyDescent="0.25">
      <c r="A819" t="str">
        <f>"7501003309808"</f>
        <v>7501003309808</v>
      </c>
      <c r="B819">
        <v>1</v>
      </c>
    </row>
    <row r="820" spans="1:2" x14ac:dyDescent="0.25">
      <c r="A820" t="str">
        <f>"7501003150158"</f>
        <v>7501003150158</v>
      </c>
      <c r="B820">
        <v>1</v>
      </c>
    </row>
    <row r="821" spans="1:2" x14ac:dyDescent="0.25">
      <c r="A821" t="str">
        <f>"7501000375417"</f>
        <v>7501000375417</v>
      </c>
      <c r="B821">
        <v>1</v>
      </c>
    </row>
    <row r="822" spans="1:2" x14ac:dyDescent="0.25">
      <c r="A822" t="str">
        <f>"7501006584028"</f>
        <v>7501006584028</v>
      </c>
      <c r="B822">
        <v>1</v>
      </c>
    </row>
    <row r="823" spans="1:2" x14ac:dyDescent="0.25">
      <c r="A823" t="str">
        <f>"731082007129"</f>
        <v>731082007129</v>
      </c>
      <c r="B823">
        <v>1</v>
      </c>
    </row>
    <row r="824" spans="1:2" x14ac:dyDescent="0.25">
      <c r="A824" t="str">
        <f>"7501045403274"</f>
        <v>7501045403274</v>
      </c>
      <c r="B824">
        <v>1</v>
      </c>
    </row>
    <row r="825" spans="1:2" x14ac:dyDescent="0.25">
      <c r="A825" t="str">
        <f>"7501018312138"</f>
        <v>7501018312138</v>
      </c>
      <c r="B825">
        <v>1</v>
      </c>
    </row>
    <row r="826" spans="1:2" x14ac:dyDescent="0.25">
      <c r="A826" t="str">
        <f>"722776020029"</f>
        <v>722776020029</v>
      </c>
      <c r="B826">
        <v>1</v>
      </c>
    </row>
    <row r="827" spans="1:2" x14ac:dyDescent="0.25">
      <c r="A827" t="str">
        <f>"7503007301215"</f>
        <v>7503007301215</v>
      </c>
      <c r="B827">
        <v>1</v>
      </c>
    </row>
    <row r="828" spans="1:2" x14ac:dyDescent="0.25">
      <c r="A828" t="str">
        <f>"7501279700187"</f>
        <v>7501279700187</v>
      </c>
      <c r="B828">
        <v>1</v>
      </c>
    </row>
    <row r="829" spans="1:2" x14ac:dyDescent="0.25">
      <c r="A829" t="str">
        <f>"7501052470016"</f>
        <v>7501052470016</v>
      </c>
      <c r="B829">
        <v>1</v>
      </c>
    </row>
    <row r="830" spans="1:2" x14ac:dyDescent="0.25">
      <c r="A830" t="str">
        <f>"7501214100102"</f>
        <v>7501214100102</v>
      </c>
      <c r="B830">
        <v>1</v>
      </c>
    </row>
    <row r="831" spans="1:2" x14ac:dyDescent="0.25">
      <c r="A831" t="str">
        <f>"038527132577"</f>
        <v>038527132577</v>
      </c>
      <c r="B831">
        <v>1</v>
      </c>
    </row>
    <row r="832" spans="1:2" x14ac:dyDescent="0.25">
      <c r="A832" t="str">
        <f>"7501013101171"</f>
        <v>7501013101171</v>
      </c>
      <c r="B832">
        <v>1</v>
      </c>
    </row>
    <row r="833" spans="1:2" x14ac:dyDescent="0.25">
      <c r="A833" t="str">
        <f>"7501055337385"</f>
        <v>7501055337385</v>
      </c>
      <c r="B833">
        <v>1</v>
      </c>
    </row>
    <row r="834" spans="1:2" x14ac:dyDescent="0.25">
      <c r="A834" t="str">
        <f>"7501023350651"</f>
        <v>7501023350651</v>
      </c>
      <c r="B834">
        <v>1</v>
      </c>
    </row>
    <row r="835" spans="1:2" x14ac:dyDescent="0.25">
      <c r="A835" t="str">
        <f>"7506192504164"</f>
        <v>7506192504164</v>
      </c>
      <c r="B835">
        <v>1</v>
      </c>
    </row>
    <row r="836" spans="1:2" x14ac:dyDescent="0.25">
      <c r="A836" t="str">
        <f>"7501200480515"</f>
        <v>7501200480515</v>
      </c>
      <c r="B836">
        <v>1</v>
      </c>
    </row>
    <row r="837" spans="1:2" x14ac:dyDescent="0.25">
      <c r="A837" t="str">
        <f>"7501209705541"</f>
        <v>7501209705541</v>
      </c>
      <c r="B837">
        <v>1</v>
      </c>
    </row>
    <row r="838" spans="1:2" x14ac:dyDescent="0.25">
      <c r="A838" t="str">
        <f>"7501013103526"</f>
        <v>7501013103526</v>
      </c>
      <c r="B838">
        <v>1</v>
      </c>
    </row>
    <row r="839" spans="1:2" x14ac:dyDescent="0.25">
      <c r="A839" t="str">
        <f>"7501158414501"</f>
        <v>7501158414501</v>
      </c>
      <c r="B839">
        <v>1</v>
      </c>
    </row>
    <row r="840" spans="1:2" x14ac:dyDescent="0.25">
      <c r="A840" t="str">
        <f>"7501017005093"</f>
        <v>7501017005093</v>
      </c>
      <c r="B840">
        <v>1</v>
      </c>
    </row>
    <row r="841" spans="1:2" x14ac:dyDescent="0.25">
      <c r="A841" t="str">
        <f>"608875002565"</f>
        <v>608875002565</v>
      </c>
      <c r="B841">
        <v>1</v>
      </c>
    </row>
    <row r="842" spans="1:2" x14ac:dyDescent="0.25">
      <c r="A842" t="str">
        <f>"7503020048180"</f>
        <v>7503020048180</v>
      </c>
      <c r="B842">
        <v>1</v>
      </c>
    </row>
    <row r="843" spans="1:2" x14ac:dyDescent="0.25">
      <c r="A843" t="str">
        <f>"032239052024"</f>
        <v>032239052024</v>
      </c>
      <c r="B843">
        <v>1</v>
      </c>
    </row>
    <row r="844" spans="1:2" x14ac:dyDescent="0.25">
      <c r="A844" t="str">
        <f>"7501000375295"</f>
        <v>7501000375295</v>
      </c>
      <c r="B844">
        <v>1</v>
      </c>
    </row>
    <row r="845" spans="1:2" x14ac:dyDescent="0.25">
      <c r="A845" t="str">
        <f>"7501204010114"</f>
        <v>7501204010114</v>
      </c>
      <c r="B845">
        <v>1</v>
      </c>
    </row>
    <row r="846" spans="1:2" x14ac:dyDescent="0.25">
      <c r="A846" t="str">
        <f>"7501864101368"</f>
        <v>7501864101368</v>
      </c>
      <c r="B846">
        <v>1</v>
      </c>
    </row>
    <row r="847" spans="1:2" x14ac:dyDescent="0.25">
      <c r="A847" t="str">
        <f>"7503005933111"</f>
        <v>7503005933111</v>
      </c>
      <c r="B847">
        <v>1</v>
      </c>
    </row>
    <row r="848" spans="1:2" x14ac:dyDescent="0.25">
      <c r="A848" t="str">
        <f>"7503005933128"</f>
        <v>7503005933128</v>
      </c>
      <c r="B848">
        <v>1</v>
      </c>
    </row>
    <row r="849" spans="1:2" x14ac:dyDescent="0.25">
      <c r="A849" t="str">
        <f>"7501003105448"</f>
        <v>7501003105448</v>
      </c>
      <c r="B849">
        <v>1</v>
      </c>
    </row>
    <row r="850" spans="1:2" x14ac:dyDescent="0.25">
      <c r="A850" t="str">
        <f>"731082001202"</f>
        <v>731082001202</v>
      </c>
      <c r="B850">
        <v>1</v>
      </c>
    </row>
    <row r="851" spans="1:2" x14ac:dyDescent="0.25">
      <c r="A851" t="str">
        <f>"7503013543487"</f>
        <v>7503013543487</v>
      </c>
      <c r="B851">
        <v>1</v>
      </c>
    </row>
    <row r="852" spans="1:2" x14ac:dyDescent="0.25">
      <c r="A852" t="str">
        <f>"7500478000401"</f>
        <v>7500478000401</v>
      </c>
      <c r="B852">
        <v>1</v>
      </c>
    </row>
    <row r="853" spans="1:2" x14ac:dyDescent="0.25">
      <c r="A853" t="str">
        <f>"7401030031546"</f>
        <v>7401030031546</v>
      </c>
      <c r="B853">
        <v>1</v>
      </c>
    </row>
    <row r="854" spans="1:2" x14ac:dyDescent="0.25">
      <c r="A854" t="str">
        <f>"7501096203090"</f>
        <v>7501096203090</v>
      </c>
      <c r="B854">
        <v>1</v>
      </c>
    </row>
    <row r="855" spans="1:2" x14ac:dyDescent="0.25">
      <c r="A855" t="str">
        <f>"044774030504"</f>
        <v>044774030504</v>
      </c>
      <c r="B855">
        <v>1</v>
      </c>
    </row>
    <row r="856" spans="1:2" x14ac:dyDescent="0.25">
      <c r="A856" t="str">
        <f>"758104005635"</f>
        <v>758104005635</v>
      </c>
      <c r="B856">
        <v>1</v>
      </c>
    </row>
    <row r="857" spans="1:2" x14ac:dyDescent="0.25">
      <c r="A857" t="str">
        <f>"7501059278868"</f>
        <v>7501059278868</v>
      </c>
      <c r="B857">
        <v>1</v>
      </c>
    </row>
    <row r="858" spans="1:2" x14ac:dyDescent="0.25">
      <c r="A858" t="str">
        <f>"7506475103244"</f>
        <v>7506475103244</v>
      </c>
      <c r="B858">
        <v>1</v>
      </c>
    </row>
    <row r="859" spans="1:2" x14ac:dyDescent="0.25">
      <c r="A859" t="str">
        <f>"010248765142"</f>
        <v>010248765142</v>
      </c>
      <c r="B859">
        <v>1</v>
      </c>
    </row>
    <row r="860" spans="1:2" x14ac:dyDescent="0.25">
      <c r="A860" t="str">
        <f>"7501017005956"</f>
        <v>7501017005956</v>
      </c>
      <c r="B860">
        <v>1</v>
      </c>
    </row>
    <row r="861" spans="1:2" x14ac:dyDescent="0.25">
      <c r="A861" t="str">
        <f>"7503014162007"</f>
        <v>7503014162007</v>
      </c>
      <c r="B861">
        <v>1</v>
      </c>
    </row>
    <row r="862" spans="1:2" x14ac:dyDescent="0.25">
      <c r="A862" t="str">
        <f>"7500462007515"</f>
        <v>7500462007515</v>
      </c>
      <c r="B862">
        <v>1</v>
      </c>
    </row>
    <row r="863" spans="1:2" x14ac:dyDescent="0.25">
      <c r="A863" t="str">
        <f>"7501003127600"</f>
        <v>7501003127600</v>
      </c>
      <c r="B863">
        <v>1</v>
      </c>
    </row>
    <row r="864" spans="1:2" x14ac:dyDescent="0.25">
      <c r="A864" t="str">
        <f>"7501018312008"</f>
        <v>7501018312008</v>
      </c>
      <c r="B864">
        <v>1</v>
      </c>
    </row>
    <row r="865" spans="1:2" x14ac:dyDescent="0.25">
      <c r="A865" t="str">
        <f>"7501039122013"</f>
        <v>7501039122013</v>
      </c>
      <c r="B865">
        <v>1</v>
      </c>
    </row>
    <row r="866" spans="1:2" x14ac:dyDescent="0.25">
      <c r="A866" t="str">
        <f>"7501020552935"</f>
        <v>7501020552935</v>
      </c>
      <c r="B866">
        <v>1</v>
      </c>
    </row>
    <row r="867" spans="1:2" x14ac:dyDescent="0.25">
      <c r="A867" t="str">
        <f>"7501003123114"</f>
        <v>7501003123114</v>
      </c>
      <c r="B867">
        <v>1</v>
      </c>
    </row>
    <row r="868" spans="1:2" x14ac:dyDescent="0.25">
      <c r="A868" t="str">
        <f>"7501055330683"</f>
        <v>7501055330683</v>
      </c>
      <c r="B868">
        <v>1</v>
      </c>
    </row>
    <row r="869" spans="1:2" x14ac:dyDescent="0.25">
      <c r="A869" t="str">
        <f>"012245055097"</f>
        <v>012245055097</v>
      </c>
      <c r="B869">
        <v>1</v>
      </c>
    </row>
    <row r="870" spans="1:2" x14ac:dyDescent="0.25">
      <c r="A870" t="str">
        <f>"7501468700134"</f>
        <v>7501468700134</v>
      </c>
      <c r="B870">
        <v>1</v>
      </c>
    </row>
    <row r="871" spans="1:2" x14ac:dyDescent="0.25">
      <c r="A871" t="str">
        <f>"7501058611987"</f>
        <v>7501058611987</v>
      </c>
      <c r="B871">
        <v>1</v>
      </c>
    </row>
    <row r="872" spans="1:2" x14ac:dyDescent="0.25">
      <c r="A872" t="str">
        <f>"7501013122022"</f>
        <v>7501013122022</v>
      </c>
      <c r="B872">
        <v>1</v>
      </c>
    </row>
    <row r="873" spans="1:2" x14ac:dyDescent="0.25">
      <c r="A873" t="str">
        <f>"7501209701444"</f>
        <v>7501209701444</v>
      </c>
      <c r="B873">
        <v>1</v>
      </c>
    </row>
    <row r="874" spans="1:2" x14ac:dyDescent="0.25">
      <c r="A874" t="str">
        <f>"7501059225411"</f>
        <v>7501059225411</v>
      </c>
      <c r="B874">
        <v>1</v>
      </c>
    </row>
    <row r="875" spans="1:2" x14ac:dyDescent="0.25">
      <c r="A875" t="str">
        <f>"758104006656"</f>
        <v>758104006656</v>
      </c>
      <c r="B875">
        <v>1</v>
      </c>
    </row>
    <row r="876" spans="1:2" x14ac:dyDescent="0.25">
      <c r="A876" t="str">
        <f>"7500326250811"</f>
        <v>7500326250811</v>
      </c>
      <c r="B876">
        <v>1</v>
      </c>
    </row>
    <row r="877" spans="1:2" x14ac:dyDescent="0.25">
      <c r="A877" t="str">
        <f>"7501018320935"</f>
        <v>7501018320935</v>
      </c>
      <c r="B877">
        <v>1</v>
      </c>
    </row>
    <row r="878" spans="1:2" x14ac:dyDescent="0.25">
      <c r="A878" t="str">
        <f>"7501055310777"</f>
        <v>7501055310777</v>
      </c>
      <c r="B878">
        <v>1</v>
      </c>
    </row>
    <row r="879" spans="1:2" x14ac:dyDescent="0.25">
      <c r="A879" t="str">
        <f>"636817124259"</f>
        <v>636817124259</v>
      </c>
      <c r="B879">
        <v>1</v>
      </c>
    </row>
    <row r="880" spans="1:2" x14ac:dyDescent="0.25">
      <c r="A880" t="str">
        <f>"7500462007539"</f>
        <v>7500462007539</v>
      </c>
      <c r="B880">
        <v>1</v>
      </c>
    </row>
    <row r="881" spans="1:2" x14ac:dyDescent="0.25">
      <c r="A881" t="str">
        <f>"7501001604318"</f>
        <v>7501001604318</v>
      </c>
      <c r="B881">
        <v>1</v>
      </c>
    </row>
    <row r="882" spans="1:2" x14ac:dyDescent="0.25">
      <c r="A882" t="str">
        <f>"636817154256"</f>
        <v>636817154256</v>
      </c>
      <c r="B882">
        <v>1</v>
      </c>
    </row>
    <row r="883" spans="1:2" x14ac:dyDescent="0.25">
      <c r="A883" t="str">
        <f>"7503015496057"</f>
        <v>7503015496057</v>
      </c>
      <c r="B883">
        <v>1</v>
      </c>
    </row>
    <row r="884" spans="1:2" x14ac:dyDescent="0.25">
      <c r="A884" t="str">
        <f>"7501018315337"</f>
        <v>7501018315337</v>
      </c>
      <c r="B884">
        <v>1</v>
      </c>
    </row>
    <row r="885" spans="1:2" x14ac:dyDescent="0.25">
      <c r="A885" t="str">
        <f>"7503005933456"</f>
        <v>7503005933456</v>
      </c>
      <c r="B885">
        <v>1</v>
      </c>
    </row>
    <row r="886" spans="1:2" x14ac:dyDescent="0.25">
      <c r="A886" t="str">
        <f>"7503007301055"</f>
        <v>7503007301055</v>
      </c>
      <c r="B886">
        <v>1</v>
      </c>
    </row>
    <row r="887" spans="1:2" x14ac:dyDescent="0.25">
      <c r="A887" t="str">
        <f>"7503007301048"</f>
        <v>7503007301048</v>
      </c>
      <c r="B887">
        <v>1</v>
      </c>
    </row>
    <row r="888" spans="1:2" x14ac:dyDescent="0.25">
      <c r="A888" t="str">
        <f>"7501041419361"</f>
        <v>7501041419361</v>
      </c>
      <c r="B888">
        <v>1</v>
      </c>
    </row>
    <row r="889" spans="1:2" x14ac:dyDescent="0.25">
      <c r="A889" t="str">
        <f>"7501058611857"</f>
        <v>7501058611857</v>
      </c>
      <c r="B889">
        <v>1</v>
      </c>
    </row>
    <row r="890" spans="1:2" x14ac:dyDescent="0.25">
      <c r="A890" t="str">
        <f>"7501200460104"</f>
        <v>7501200460104</v>
      </c>
      <c r="B890">
        <v>1</v>
      </c>
    </row>
    <row r="891" spans="1:2" x14ac:dyDescent="0.25">
      <c r="A891" t="str">
        <f>"7501017040681"</f>
        <v>7501017040681</v>
      </c>
      <c r="B891">
        <v>1</v>
      </c>
    </row>
    <row r="892" spans="1:2" x14ac:dyDescent="0.25">
      <c r="A892" t="str">
        <f>"7501017004270"</f>
        <v>7501017004270</v>
      </c>
      <c r="B892">
        <v>1</v>
      </c>
    </row>
    <row r="893" spans="1:2" x14ac:dyDescent="0.25">
      <c r="A893" t="str">
        <f>"7501003124272"</f>
        <v>7501003124272</v>
      </c>
      <c r="B893">
        <v>1</v>
      </c>
    </row>
    <row r="894" spans="1:2" x14ac:dyDescent="0.25">
      <c r="A894" t="str">
        <f>"7501003106223"</f>
        <v>7501003106223</v>
      </c>
      <c r="B894">
        <v>1</v>
      </c>
    </row>
    <row r="895" spans="1:2" x14ac:dyDescent="0.25">
      <c r="A895" t="str">
        <f>"7501013122039"</f>
        <v>7501013122039</v>
      </c>
      <c r="B895">
        <v>1</v>
      </c>
    </row>
    <row r="896" spans="1:2" x14ac:dyDescent="0.25">
      <c r="A896" t="str">
        <f>"7501158415317"</f>
        <v>7501158415317</v>
      </c>
      <c r="B896">
        <v>1</v>
      </c>
    </row>
    <row r="897" spans="1:2" x14ac:dyDescent="0.25">
      <c r="A897" t="str">
        <f>"7502223775015"</f>
        <v>7502223775015</v>
      </c>
      <c r="B897">
        <v>1</v>
      </c>
    </row>
    <row r="898" spans="1:2" x14ac:dyDescent="0.25">
      <c r="A898" t="str">
        <f>"7501013104097"</f>
        <v>7501013104097</v>
      </c>
      <c r="B898">
        <v>1</v>
      </c>
    </row>
    <row r="899" spans="1:2" x14ac:dyDescent="0.25">
      <c r="A899" t="str">
        <f>"7501018310011"</f>
        <v>7501018310011</v>
      </c>
      <c r="B899">
        <v>1</v>
      </c>
    </row>
    <row r="900" spans="1:2" x14ac:dyDescent="0.25">
      <c r="A900" t="str">
        <f>"7501018310257"</f>
        <v>7501018310257</v>
      </c>
      <c r="B900">
        <v>1</v>
      </c>
    </row>
    <row r="901" spans="1:2" x14ac:dyDescent="0.25">
      <c r="A901" t="str">
        <f>"7502219553429"</f>
        <v>7502219553429</v>
      </c>
      <c r="B901">
        <v>1</v>
      </c>
    </row>
    <row r="902" spans="1:2" x14ac:dyDescent="0.25">
      <c r="A902" t="str">
        <f>"7501864101733"</f>
        <v>7501864101733</v>
      </c>
      <c r="B902">
        <v>1</v>
      </c>
    </row>
    <row r="903" spans="1:2" x14ac:dyDescent="0.25">
      <c r="A903" t="str">
        <f>"070662242025"</f>
        <v>070662242025</v>
      </c>
      <c r="B903">
        <v>1</v>
      </c>
    </row>
    <row r="904" spans="1:2" x14ac:dyDescent="0.25">
      <c r="A904" t="str">
        <f>"7501020550955"</f>
        <v>7501020550955</v>
      </c>
      <c r="B904">
        <v>1</v>
      </c>
    </row>
    <row r="905" spans="1:2" x14ac:dyDescent="0.25">
      <c r="A905" t="str">
        <f>"7501005102728"</f>
        <v>7501005102728</v>
      </c>
      <c r="B905">
        <v>1</v>
      </c>
    </row>
    <row r="906" spans="1:2" x14ac:dyDescent="0.25">
      <c r="A906" t="str">
        <f>"7501013101256"</f>
        <v>7501013101256</v>
      </c>
      <c r="B906">
        <v>1</v>
      </c>
    </row>
    <row r="907" spans="1:2" x14ac:dyDescent="0.25">
      <c r="A907" t="str">
        <f>"7502233114552"</f>
        <v>7502233114552</v>
      </c>
      <c r="B907">
        <v>1</v>
      </c>
    </row>
    <row r="908" spans="1:2" x14ac:dyDescent="0.25">
      <c r="A908" t="str">
        <f>"7502233114545"</f>
        <v>7502233114545</v>
      </c>
      <c r="B908">
        <v>1</v>
      </c>
    </row>
    <row r="909" spans="1:2" x14ac:dyDescent="0.25">
      <c r="A909" t="str">
        <f>"014800515664"</f>
        <v>014800515664</v>
      </c>
      <c r="B909">
        <v>1</v>
      </c>
    </row>
    <row r="910" spans="1:2" x14ac:dyDescent="0.25">
      <c r="A910" t="str">
        <f>"7501011312678"</f>
        <v>7501011312678</v>
      </c>
      <c r="B910">
        <v>1</v>
      </c>
    </row>
    <row r="911" spans="1:2" x14ac:dyDescent="0.25">
      <c r="A911" t="str">
        <f>"7501041415608"</f>
        <v>7501041415608</v>
      </c>
      <c r="B911">
        <v>1</v>
      </c>
    </row>
    <row r="912" spans="1:2" x14ac:dyDescent="0.25">
      <c r="A912" t="str">
        <f>"7501055358885"</f>
        <v>7501055358885</v>
      </c>
      <c r="B912">
        <v>1</v>
      </c>
    </row>
    <row r="913" spans="1:2" x14ac:dyDescent="0.25">
      <c r="A913" t="str">
        <f>"094331036890"</f>
        <v>094331036890</v>
      </c>
      <c r="B913">
        <v>1</v>
      </c>
    </row>
    <row r="914" spans="1:2" x14ac:dyDescent="0.25">
      <c r="A914" t="str">
        <f>"7501209708061"</f>
        <v>7501209708061</v>
      </c>
      <c r="B914">
        <v>1</v>
      </c>
    </row>
    <row r="915" spans="1:2" x14ac:dyDescent="0.25">
      <c r="A915" t="str">
        <f>"7501200482335"</f>
        <v>7501200482335</v>
      </c>
      <c r="B915">
        <v>1</v>
      </c>
    </row>
    <row r="916" spans="1:2" x14ac:dyDescent="0.25">
      <c r="A916" t="str">
        <f>"7501013103304"</f>
        <v>7501013103304</v>
      </c>
      <c r="B916">
        <v>1</v>
      </c>
    </row>
    <row r="917" spans="1:2" x14ac:dyDescent="0.25">
      <c r="A917" t="str">
        <f>"7501005190794"</f>
        <v>7501005190794</v>
      </c>
      <c r="B917">
        <v>1</v>
      </c>
    </row>
    <row r="918" spans="1:2" x14ac:dyDescent="0.25">
      <c r="A918" t="str">
        <f>"758104006625"</f>
        <v>758104006625</v>
      </c>
      <c r="B918">
        <v>1</v>
      </c>
    </row>
    <row r="919" spans="1:2" x14ac:dyDescent="0.25">
      <c r="A919" t="str">
        <f>"7501369815227"</f>
        <v>7501369815227</v>
      </c>
      <c r="B919">
        <v>1</v>
      </c>
    </row>
    <row r="920" spans="1:2" x14ac:dyDescent="0.25">
      <c r="A920" t="str">
        <f>"7503014341228"</f>
        <v>7503014341228</v>
      </c>
      <c r="B920">
        <v>1</v>
      </c>
    </row>
    <row r="921" spans="1:2" x14ac:dyDescent="0.25">
      <c r="A921" t="str">
        <f>"731082002018"</f>
        <v>731082002018</v>
      </c>
      <c r="B921">
        <v>1</v>
      </c>
    </row>
    <row r="922" spans="1:2" x14ac:dyDescent="0.25">
      <c r="A922" t="str">
        <f>"7501209707897"</f>
        <v>7501209707897</v>
      </c>
      <c r="B922">
        <v>1</v>
      </c>
    </row>
    <row r="923" spans="1:2" x14ac:dyDescent="0.25">
      <c r="A923" t="str">
        <f>"7501209704841"</f>
        <v>7501209704841</v>
      </c>
      <c r="B923">
        <v>1</v>
      </c>
    </row>
    <row r="924" spans="1:2" x14ac:dyDescent="0.25">
      <c r="A924" t="str">
        <f>"7501038410296"</f>
        <v>7501038410296</v>
      </c>
      <c r="B924">
        <v>1</v>
      </c>
    </row>
    <row r="925" spans="1:2" x14ac:dyDescent="0.25">
      <c r="A925" t="str">
        <f>"0644209412259"</f>
        <v>0644209412259</v>
      </c>
      <c r="B925">
        <v>1</v>
      </c>
    </row>
    <row r="926" spans="1:2" x14ac:dyDescent="0.25">
      <c r="A926" t="str">
        <f>"7501013103229"</f>
        <v>7501013103229</v>
      </c>
      <c r="B926">
        <v>1</v>
      </c>
    </row>
    <row r="927" spans="1:2" x14ac:dyDescent="0.25">
      <c r="A927" t="str">
        <f>"7501209709938"</f>
        <v>7501209709938</v>
      </c>
      <c r="B927">
        <v>1</v>
      </c>
    </row>
    <row r="928" spans="1:2" x14ac:dyDescent="0.25">
      <c r="A928" t="str">
        <f>"7501059225350"</f>
        <v>7501059225350</v>
      </c>
      <c r="B928">
        <v>1</v>
      </c>
    </row>
    <row r="929" spans="1:2" x14ac:dyDescent="0.25">
      <c r="A929" t="str">
        <f>"025293002661"</f>
        <v>025293002661</v>
      </c>
      <c r="B929">
        <v>1</v>
      </c>
    </row>
    <row r="930" spans="1:2" x14ac:dyDescent="0.25">
      <c r="A930" t="str">
        <f>"636817114250"</f>
        <v>636817114250</v>
      </c>
      <c r="B930">
        <v>1</v>
      </c>
    </row>
    <row r="931" spans="1:2" x14ac:dyDescent="0.25">
      <c r="A931" t="str">
        <f>"070662141281"</f>
        <v>070662141281</v>
      </c>
      <c r="B931">
        <v>1</v>
      </c>
    </row>
    <row r="932" spans="1:2" x14ac:dyDescent="0.25">
      <c r="A932" t="str">
        <f>"605811000210"</f>
        <v>605811000210</v>
      </c>
      <c r="B932">
        <v>1</v>
      </c>
    </row>
    <row r="933" spans="1:2" x14ac:dyDescent="0.25">
      <c r="A933" t="str">
        <f>"7503022581104"</f>
        <v>7503022581104</v>
      </c>
      <c r="B933">
        <v>1</v>
      </c>
    </row>
    <row r="934" spans="1:2" x14ac:dyDescent="0.25">
      <c r="A934" t="str">
        <f>"7501000364695"</f>
        <v>7501000364695</v>
      </c>
      <c r="B934">
        <v>1</v>
      </c>
    </row>
    <row r="935" spans="1:2" x14ac:dyDescent="0.25">
      <c r="A935" t="str">
        <f>"7501003124319"</f>
        <v>7501003124319</v>
      </c>
      <c r="B935">
        <v>1</v>
      </c>
    </row>
    <row r="936" spans="1:2" x14ac:dyDescent="0.25">
      <c r="A936" t="str">
        <f>"7501039121740"</f>
        <v>7501039121740</v>
      </c>
      <c r="B936">
        <v>1</v>
      </c>
    </row>
    <row r="937" spans="1:2" x14ac:dyDescent="0.25">
      <c r="A937" t="str">
        <f>"700"</f>
        <v>700</v>
      </c>
      <c r="B937">
        <v>1</v>
      </c>
    </row>
    <row r="938" spans="1:2" x14ac:dyDescent="0.25">
      <c r="A938" t="str">
        <f>"7501058613554"</f>
        <v>7501058613554</v>
      </c>
      <c r="B938">
        <v>1</v>
      </c>
    </row>
    <row r="939" spans="1:2" x14ac:dyDescent="0.25">
      <c r="A939" t="str">
        <f>"7501023350675"</f>
        <v>7501023350675</v>
      </c>
      <c r="B939">
        <v>1</v>
      </c>
    </row>
    <row r="940" spans="1:2" x14ac:dyDescent="0.25">
      <c r="A940" t="str">
        <f>"7501023351146"</f>
        <v>7501023351146</v>
      </c>
      <c r="B940">
        <v>1</v>
      </c>
    </row>
    <row r="941" spans="1:2" x14ac:dyDescent="0.25">
      <c r="A941" t="str">
        <f>"7501017004010"</f>
        <v>7501017004010</v>
      </c>
      <c r="B941">
        <v>1</v>
      </c>
    </row>
    <row r="942" spans="1:2" x14ac:dyDescent="0.25">
      <c r="A942" t="str">
        <f>"014800000283"</f>
        <v>014800000283</v>
      </c>
      <c r="B942">
        <v>1</v>
      </c>
    </row>
    <row r="943" spans="1:2" x14ac:dyDescent="0.25">
      <c r="A943" t="str">
        <f>"7501058642134"</f>
        <v>7501058642134</v>
      </c>
      <c r="B943">
        <v>1</v>
      </c>
    </row>
    <row r="944" spans="1:2" x14ac:dyDescent="0.25">
      <c r="A944" t="str">
        <f>"7501003124241"</f>
        <v>7501003124241</v>
      </c>
      <c r="B944">
        <v>1</v>
      </c>
    </row>
    <row r="945" spans="1:2" x14ac:dyDescent="0.25">
      <c r="A945" t="str">
        <f>"7501071307751"</f>
        <v>7501071307751</v>
      </c>
      <c r="B945">
        <v>1</v>
      </c>
    </row>
    <row r="946" spans="1:2" x14ac:dyDescent="0.25">
      <c r="A946" t="str">
        <f>"7501200482113"</f>
        <v>7501200482113</v>
      </c>
      <c r="B946">
        <v>1</v>
      </c>
    </row>
    <row r="947" spans="1:2" x14ac:dyDescent="0.25">
      <c r="A947" t="str">
        <f>"7501013196023"</f>
        <v>7501013196023</v>
      </c>
      <c r="B947">
        <v>1</v>
      </c>
    </row>
    <row r="948" spans="1:2" x14ac:dyDescent="0.25">
      <c r="A948" t="str">
        <f>"7501005118217"</f>
        <v>7501005118217</v>
      </c>
      <c r="B948">
        <v>1</v>
      </c>
    </row>
    <row r="949" spans="1:2" x14ac:dyDescent="0.25">
      <c r="A949" t="str">
        <f>"7501005107297"</f>
        <v>7501005107297</v>
      </c>
      <c r="B949">
        <v>1</v>
      </c>
    </row>
    <row r="950" spans="1:2" x14ac:dyDescent="0.25">
      <c r="A950" t="str">
        <f>"7501020556865"</f>
        <v>7501020556865</v>
      </c>
      <c r="B950">
        <v>1</v>
      </c>
    </row>
    <row r="951" spans="1:2" x14ac:dyDescent="0.25">
      <c r="A951" t="str">
        <f>"041789001833"</f>
        <v>041789001833</v>
      </c>
      <c r="B951">
        <v>1</v>
      </c>
    </row>
    <row r="952" spans="1:2" x14ac:dyDescent="0.25">
      <c r="A952" t="str">
        <f>"019836103625"</f>
        <v>019836103625</v>
      </c>
      <c r="B952">
        <v>1</v>
      </c>
    </row>
    <row r="953" spans="1:2" x14ac:dyDescent="0.25">
      <c r="A953" t="str">
        <f>"7501038350288"</f>
        <v>7501038350288</v>
      </c>
      <c r="B953">
        <v>1</v>
      </c>
    </row>
    <row r="954" spans="1:2" x14ac:dyDescent="0.25">
      <c r="A954" t="str">
        <f>"7501052417400"</f>
        <v>7501052417400</v>
      </c>
      <c r="B954">
        <v>1</v>
      </c>
    </row>
    <row r="955" spans="1:2" x14ac:dyDescent="0.25">
      <c r="A955" t="str">
        <f>"7501006535549"</f>
        <v>7501006535549</v>
      </c>
      <c r="B955">
        <v>1</v>
      </c>
    </row>
    <row r="956" spans="1:2" x14ac:dyDescent="0.25">
      <c r="A956" t="str">
        <f>"7501017005826"</f>
        <v>7501017005826</v>
      </c>
      <c r="B956">
        <v>1</v>
      </c>
    </row>
    <row r="957" spans="1:2" x14ac:dyDescent="0.25">
      <c r="A957" t="str">
        <f>"7501071301438"</f>
        <v>7501071301438</v>
      </c>
      <c r="B957">
        <v>1</v>
      </c>
    </row>
    <row r="958" spans="1:2" x14ac:dyDescent="0.25">
      <c r="A958" t="str">
        <f>"7501017004287"</f>
        <v>7501017004287</v>
      </c>
      <c r="B958">
        <v>1</v>
      </c>
    </row>
    <row r="959" spans="1:2" x14ac:dyDescent="0.25">
      <c r="A959" t="str">
        <f>"7501200482304"</f>
        <v>7501200482304</v>
      </c>
      <c r="B959">
        <v>1</v>
      </c>
    </row>
    <row r="960" spans="1:2" x14ac:dyDescent="0.25">
      <c r="A960" t="str">
        <f>"7501200482106"</f>
        <v>7501200482106</v>
      </c>
      <c r="B960">
        <v>1</v>
      </c>
    </row>
    <row r="961" spans="1:2" x14ac:dyDescent="0.25">
      <c r="A961" t="str">
        <f>"7501200482144"</f>
        <v>7501200482144</v>
      </c>
      <c r="B961">
        <v>1</v>
      </c>
    </row>
    <row r="962" spans="1:2" x14ac:dyDescent="0.25">
      <c r="A962" t="str">
        <f>"7506306300354"</f>
        <v>7506306300354</v>
      </c>
      <c r="B962">
        <v>1</v>
      </c>
    </row>
    <row r="963" spans="1:2" x14ac:dyDescent="0.25">
      <c r="A963" t="str">
        <f>"7501059296374"</f>
        <v>7501059296374</v>
      </c>
      <c r="B963">
        <v>1</v>
      </c>
    </row>
    <row r="964" spans="1:2" x14ac:dyDescent="0.25">
      <c r="A964" t="str">
        <f>"7501030478409"</f>
        <v>7501030478409</v>
      </c>
      <c r="B964">
        <v>1</v>
      </c>
    </row>
    <row r="965" spans="1:2" x14ac:dyDescent="0.25">
      <c r="A965" t="str">
        <f>"7501055310784"</f>
        <v>7501055310784</v>
      </c>
      <c r="B965">
        <v>1</v>
      </c>
    </row>
    <row r="966" spans="1:2" x14ac:dyDescent="0.25">
      <c r="A966" t="str">
        <f>"013602000507"</f>
        <v>013602000507</v>
      </c>
      <c r="B966">
        <v>1</v>
      </c>
    </row>
    <row r="967" spans="1:2" x14ac:dyDescent="0.25">
      <c r="A967" t="str">
        <f>"7500462007522"</f>
        <v>7500462007522</v>
      </c>
      <c r="B967">
        <v>1</v>
      </c>
    </row>
    <row r="968" spans="1:2" x14ac:dyDescent="0.25">
      <c r="A968" t="str">
        <f>"7501017005925"</f>
        <v>7501017005925</v>
      </c>
      <c r="B968">
        <v>1</v>
      </c>
    </row>
    <row r="969" spans="1:2" x14ac:dyDescent="0.25">
      <c r="A969" t="str">
        <f>"7502223777309"</f>
        <v>7502223777309</v>
      </c>
      <c r="B969">
        <v>1</v>
      </c>
    </row>
    <row r="970" spans="1:2" x14ac:dyDescent="0.25">
      <c r="A970" t="str">
        <f>"7501017043026"</f>
        <v>7501017043026</v>
      </c>
      <c r="B970">
        <v>1</v>
      </c>
    </row>
    <row r="971" spans="1:2" x14ac:dyDescent="0.25">
      <c r="A971" t="str">
        <f>"7501200482366"</f>
        <v>7501200482366</v>
      </c>
      <c r="B971">
        <v>1</v>
      </c>
    </row>
    <row r="972" spans="1:2" x14ac:dyDescent="0.25">
      <c r="A972" t="str">
        <f>"7501000909759"</f>
        <v>7501000909759</v>
      </c>
      <c r="B972">
        <v>1</v>
      </c>
    </row>
    <row r="973" spans="1:2" x14ac:dyDescent="0.25">
      <c r="A973" t="str">
        <f>"7501005129923"</f>
        <v>7501005129923</v>
      </c>
      <c r="B973">
        <v>1</v>
      </c>
    </row>
    <row r="974" spans="1:2" x14ac:dyDescent="0.25">
      <c r="A974" t="str">
        <f>"7501005180658"</f>
        <v>7501005180658</v>
      </c>
      <c r="B974">
        <v>1</v>
      </c>
    </row>
    <row r="975" spans="1:2" x14ac:dyDescent="0.25">
      <c r="A975" t="str">
        <f>"025293002678"</f>
        <v>025293002678</v>
      </c>
      <c r="B975">
        <v>1</v>
      </c>
    </row>
    <row r="976" spans="1:2" x14ac:dyDescent="0.25">
      <c r="A976" t="str">
        <f>"7501018319144"</f>
        <v>7501018319144</v>
      </c>
      <c r="B976">
        <v>1</v>
      </c>
    </row>
    <row r="977" spans="1:2" x14ac:dyDescent="0.25">
      <c r="A977" t="str">
        <f>"7501017052264"</f>
        <v>7501017052264</v>
      </c>
      <c r="B977">
        <v>1</v>
      </c>
    </row>
    <row r="978" spans="1:2" x14ac:dyDescent="0.25">
      <c r="A978" t="str">
        <f>"7503005933104"</f>
        <v>7503005933104</v>
      </c>
      <c r="B978">
        <v>1</v>
      </c>
    </row>
    <row r="979" spans="1:2" x14ac:dyDescent="0.25">
      <c r="A979" t="str">
        <f>"7501006584035"</f>
        <v>7501006584035</v>
      </c>
      <c r="B979">
        <v>1</v>
      </c>
    </row>
    <row r="980" spans="1:2" x14ac:dyDescent="0.25">
      <c r="A980" t="str">
        <f>"7501023351160"</f>
        <v>7501023351160</v>
      </c>
      <c r="B980">
        <v>1</v>
      </c>
    </row>
    <row r="981" spans="1:2" x14ac:dyDescent="0.25">
      <c r="A981" t="str">
        <f>"058897091229"</f>
        <v>058897091229</v>
      </c>
      <c r="B981">
        <v>1</v>
      </c>
    </row>
    <row r="982" spans="1:2" x14ac:dyDescent="0.25">
      <c r="A982" t="str">
        <f>"7506192502672"</f>
        <v>7506192502672</v>
      </c>
      <c r="B982">
        <v>1</v>
      </c>
    </row>
    <row r="983" spans="1:2" x14ac:dyDescent="0.25">
      <c r="A983" t="str">
        <f>"7501071307768"</f>
        <v>7501071307768</v>
      </c>
      <c r="B983">
        <v>1</v>
      </c>
    </row>
    <row r="984" spans="1:2" x14ac:dyDescent="0.25">
      <c r="A984" t="str">
        <f>"7501200482120"</f>
        <v>7501200482120</v>
      </c>
      <c r="B984">
        <v>1</v>
      </c>
    </row>
    <row r="985" spans="1:2" x14ac:dyDescent="0.25">
      <c r="A985" t="str">
        <f>"7506306317598"</f>
        <v>7506306317598</v>
      </c>
      <c r="B985">
        <v>1</v>
      </c>
    </row>
    <row r="986" spans="1:2" x14ac:dyDescent="0.25">
      <c r="A986" t="str">
        <f>"758104006472"</f>
        <v>758104006472</v>
      </c>
      <c r="B986">
        <v>1</v>
      </c>
    </row>
    <row r="987" spans="1:2" x14ac:dyDescent="0.25">
      <c r="A987" t="str">
        <f>"7501158415331"</f>
        <v>7501158415331</v>
      </c>
      <c r="B987">
        <v>1</v>
      </c>
    </row>
    <row r="988" spans="1:2" x14ac:dyDescent="0.25">
      <c r="A988" t="str">
        <f>"7501013103434"</f>
        <v>7501013103434</v>
      </c>
      <c r="B988">
        <v>1</v>
      </c>
    </row>
    <row r="989" spans="1:2" x14ac:dyDescent="0.25">
      <c r="A989" t="str">
        <f>"7503014162069"</f>
        <v>7503014162069</v>
      </c>
      <c r="B989">
        <v>1</v>
      </c>
    </row>
    <row r="990" spans="1:2" x14ac:dyDescent="0.25">
      <c r="A990" t="str">
        <f>"7501018315054"</f>
        <v>7501018315054</v>
      </c>
      <c r="B990">
        <v>1</v>
      </c>
    </row>
    <row r="991" spans="1:2" x14ac:dyDescent="0.25">
      <c r="A991" t="str">
        <f>"7503007301567"</f>
        <v>7503007301567</v>
      </c>
      <c r="B991">
        <v>1</v>
      </c>
    </row>
    <row r="992" spans="1:2" x14ac:dyDescent="0.25">
      <c r="A992" t="str">
        <f>"011848125763"</f>
        <v>011848125763</v>
      </c>
      <c r="B992">
        <v>1</v>
      </c>
    </row>
    <row r="993" spans="1:2" x14ac:dyDescent="0.25">
      <c r="A993" t="str">
        <f>"7501020552942"</f>
        <v>7501020552942</v>
      </c>
      <c r="B993">
        <v>1</v>
      </c>
    </row>
    <row r="994" spans="1:2" x14ac:dyDescent="0.25">
      <c r="A994" t="str">
        <f>"7501003123237"</f>
        <v>7501003123237</v>
      </c>
      <c r="B994">
        <v>1</v>
      </c>
    </row>
    <row r="995" spans="1:2" x14ac:dyDescent="0.25">
      <c r="A995" t="str">
        <f>"7503000912135"</f>
        <v>7503000912135</v>
      </c>
      <c r="B995">
        <v>1</v>
      </c>
    </row>
    <row r="996" spans="1:2" x14ac:dyDescent="0.25">
      <c r="A996" t="str">
        <f>"014800515640"</f>
        <v>014800515640</v>
      </c>
      <c r="B996">
        <v>1</v>
      </c>
    </row>
    <row r="997" spans="1:2" x14ac:dyDescent="0.25">
      <c r="A997" t="str">
        <f>"7501006532807"</f>
        <v>7501006532807</v>
      </c>
      <c r="B997">
        <v>1</v>
      </c>
    </row>
    <row r="998" spans="1:2" x14ac:dyDescent="0.25">
      <c r="A998" t="str">
        <f>"7501003124333"</f>
        <v>7501003124333</v>
      </c>
      <c r="B998">
        <v>1</v>
      </c>
    </row>
    <row r="999" spans="1:2" x14ac:dyDescent="0.25">
      <c r="A999" t="str">
        <f>"7501209707910"</f>
        <v>7501209707910</v>
      </c>
      <c r="B999">
        <v>1</v>
      </c>
    </row>
    <row r="1000" spans="1:2" x14ac:dyDescent="0.25">
      <c r="A1000" t="str">
        <f>"7501017006465"</f>
        <v>7501017006465</v>
      </c>
      <c r="B1000">
        <v>1</v>
      </c>
    </row>
    <row r="1001" spans="1:2" x14ac:dyDescent="0.25">
      <c r="A1001" t="str">
        <f>"608875007119"</f>
        <v>608875007119</v>
      </c>
      <c r="B1001">
        <v>1</v>
      </c>
    </row>
    <row r="1002" spans="1:2" x14ac:dyDescent="0.25">
      <c r="A1002" t="str">
        <f>"7501018310219"</f>
        <v>7501018310219</v>
      </c>
      <c r="B1002">
        <v>1</v>
      </c>
    </row>
    <row r="1003" spans="1:2" x14ac:dyDescent="0.25">
      <c r="A1003" t="str">
        <f>"636817014253"</f>
        <v>636817014253</v>
      </c>
      <c r="B1003">
        <v>1</v>
      </c>
    </row>
    <row r="1004" spans="1:2" x14ac:dyDescent="0.25">
      <c r="A1004" t="str">
        <f>"7501578550094"</f>
        <v>7501578550094</v>
      </c>
      <c r="B1004">
        <v>1</v>
      </c>
    </row>
    <row r="1005" spans="1:2" x14ac:dyDescent="0.25">
      <c r="A1005" t="str">
        <f>"7501030426837"</f>
        <v>7501030426837</v>
      </c>
      <c r="B1005">
        <v>1</v>
      </c>
    </row>
    <row r="1006" spans="1:2" x14ac:dyDescent="0.25">
      <c r="A1006" t="str">
        <f>"7501030433729"</f>
        <v>7501030433729</v>
      </c>
      <c r="B1006">
        <v>1</v>
      </c>
    </row>
    <row r="1007" spans="1:2" x14ac:dyDescent="0.25">
      <c r="A1007" t="str">
        <f>"7501023350620"</f>
        <v>7501023350620</v>
      </c>
      <c r="B1007">
        <v>1</v>
      </c>
    </row>
    <row r="1008" spans="1:2" x14ac:dyDescent="0.25">
      <c r="A1008" t="str">
        <f>"7501055317875"</f>
        <v>7501055317875</v>
      </c>
      <c r="B1008">
        <v>1</v>
      </c>
    </row>
    <row r="1009" spans="1:2" x14ac:dyDescent="0.25">
      <c r="A1009" t="str">
        <f>"7501013123036"</f>
        <v>7501013123036</v>
      </c>
      <c r="B1009">
        <v>1</v>
      </c>
    </row>
    <row r="1010" spans="1:2" x14ac:dyDescent="0.25">
      <c r="A1010" t="str">
        <f>"7501005129947"</f>
        <v>7501005129947</v>
      </c>
      <c r="B1010">
        <v>1</v>
      </c>
    </row>
    <row r="1011" spans="1:2" x14ac:dyDescent="0.25">
      <c r="A1011" t="str">
        <f>"7503020048005"</f>
        <v>7503020048005</v>
      </c>
      <c r="B1011">
        <v>1</v>
      </c>
    </row>
    <row r="1012" spans="1:2" x14ac:dyDescent="0.25">
      <c r="A1012" t="str">
        <f>"7501030471356"</f>
        <v>7501030471356</v>
      </c>
      <c r="B1012">
        <v>1</v>
      </c>
    </row>
    <row r="1013" spans="1:2" x14ac:dyDescent="0.25">
      <c r="A1013" t="str">
        <f>"7501018310585"</f>
        <v>7501018310585</v>
      </c>
      <c r="B1013">
        <v>1</v>
      </c>
    </row>
    <row r="1014" spans="1:2" x14ac:dyDescent="0.25">
      <c r="A1014" t="str">
        <f>"058897091731"</f>
        <v>058897091731</v>
      </c>
      <c r="B1014">
        <v>1</v>
      </c>
    </row>
    <row r="1015" spans="1:2" x14ac:dyDescent="0.25">
      <c r="A1015" t="str">
        <f>"7500462007508"</f>
        <v>7500462007508</v>
      </c>
      <c r="B1015">
        <v>1</v>
      </c>
    </row>
    <row r="1016" spans="1:2" x14ac:dyDescent="0.25">
      <c r="A1016" t="str">
        <f>"7501018315009"</f>
        <v>7501018315009</v>
      </c>
      <c r="B1016">
        <v>1</v>
      </c>
    </row>
    <row r="1017" spans="1:2" x14ac:dyDescent="0.25">
      <c r="A1017" t="str">
        <f>"1123"</f>
        <v>1123</v>
      </c>
      <c r="B1017">
        <v>1</v>
      </c>
    </row>
    <row r="1018" spans="1:2" x14ac:dyDescent="0.25">
      <c r="A1018" t="str">
        <f>"7501017006007"</f>
        <v>7501017006007</v>
      </c>
      <c r="B1018">
        <v>1</v>
      </c>
    </row>
    <row r="1019" spans="1:2" x14ac:dyDescent="0.25">
      <c r="A1019" t="str">
        <f>"7501048100170"</f>
        <v>7501048100170</v>
      </c>
      <c r="B1019">
        <v>1</v>
      </c>
    </row>
    <row r="1020" spans="1:2" x14ac:dyDescent="0.25">
      <c r="A1020" t="str">
        <f>"7501209705251"</f>
        <v>7501209705251</v>
      </c>
      <c r="B1020">
        <v>1</v>
      </c>
    </row>
    <row r="1021" spans="1:2" x14ac:dyDescent="0.25">
      <c r="A1021" t="str">
        <f>"7501023350262"</f>
        <v>7501023350262</v>
      </c>
      <c r="B1021">
        <v>1</v>
      </c>
    </row>
    <row r="1022" spans="1:2" x14ac:dyDescent="0.25">
      <c r="A1022" t="str">
        <f>"7502233116372"</f>
        <v>7502233116372</v>
      </c>
      <c r="B1022">
        <v>1</v>
      </c>
    </row>
    <row r="1023" spans="1:2" x14ac:dyDescent="0.25">
      <c r="A1023" t="str">
        <f>"7501003123213"</f>
        <v>7501003123213</v>
      </c>
      <c r="B1023">
        <v>1</v>
      </c>
    </row>
    <row r="1024" spans="1:2" x14ac:dyDescent="0.25">
      <c r="A1024" t="str">
        <f>"7501017005017"</f>
        <v>7501017005017</v>
      </c>
      <c r="B1024">
        <v>1</v>
      </c>
    </row>
    <row r="1025" spans="1:2" x14ac:dyDescent="0.25">
      <c r="A1025" t="str">
        <f>"7501058642141"</f>
        <v>7501058642141</v>
      </c>
      <c r="B1025">
        <v>1</v>
      </c>
    </row>
    <row r="1026" spans="1:2" x14ac:dyDescent="0.25">
      <c r="A1026" t="str">
        <f>"7501017041497"</f>
        <v>7501017041497</v>
      </c>
      <c r="B1026">
        <v>1</v>
      </c>
    </row>
    <row r="1027" spans="1:2" x14ac:dyDescent="0.25">
      <c r="A1027" t="str">
        <f>"7501200482151"</f>
        <v>7501200482151</v>
      </c>
      <c r="B1027">
        <v>1</v>
      </c>
    </row>
    <row r="1028" spans="1:2" x14ac:dyDescent="0.25">
      <c r="A1028" t="str">
        <f>"7501200482168"</f>
        <v>7501200482168</v>
      </c>
      <c r="B1028">
        <v>1</v>
      </c>
    </row>
    <row r="1029" spans="1:2" x14ac:dyDescent="0.25">
      <c r="A1029" t="str">
        <f>"044774030115"</f>
        <v>044774030115</v>
      </c>
      <c r="B1029">
        <v>1</v>
      </c>
    </row>
    <row r="1030" spans="1:2" x14ac:dyDescent="0.25">
      <c r="A1030" t="str">
        <f>"7501020556858"</f>
        <v>7501020556858</v>
      </c>
      <c r="B1030">
        <v>1</v>
      </c>
    </row>
    <row r="1031" spans="1:2" x14ac:dyDescent="0.25">
      <c r="A1031" t="str">
        <f>"7501017002115"</f>
        <v>7501017002115</v>
      </c>
      <c r="B1031">
        <v>1</v>
      </c>
    </row>
    <row r="1032" spans="1:2" x14ac:dyDescent="0.25">
      <c r="A1032" t="str">
        <f>"7501041418388"</f>
        <v>7501041418388</v>
      </c>
      <c r="B1032">
        <v>1</v>
      </c>
    </row>
    <row r="1033" spans="1:2" x14ac:dyDescent="0.25">
      <c r="A1033" t="str">
        <f>"7501209701765"</f>
        <v>7501209701765</v>
      </c>
      <c r="B1033">
        <v>1</v>
      </c>
    </row>
    <row r="1034" spans="1:2" x14ac:dyDescent="0.25">
      <c r="A1034" t="str">
        <f>"7501003124166"</f>
        <v>7501003124166</v>
      </c>
      <c r="B1034">
        <v>1</v>
      </c>
    </row>
    <row r="1035" spans="1:2" x14ac:dyDescent="0.25">
      <c r="A1035" t="str">
        <f>"7501209708047"</f>
        <v>7501209708047</v>
      </c>
      <c r="B1035">
        <v>1</v>
      </c>
    </row>
    <row r="1036" spans="1:2" x14ac:dyDescent="0.25">
      <c r="A1036" t="str">
        <f>"7501158414518"</f>
        <v>7501158414518</v>
      </c>
      <c r="B1036">
        <v>1</v>
      </c>
    </row>
    <row r="1037" spans="1:2" x14ac:dyDescent="0.25">
      <c r="A1037" t="str">
        <f>"7501003100085"</f>
        <v>7501003100085</v>
      </c>
      <c r="B1037">
        <v>1</v>
      </c>
    </row>
    <row r="1038" spans="1:2" x14ac:dyDescent="0.25">
      <c r="A1038" t="str">
        <f>"7503013543524"</f>
        <v>7503013543524</v>
      </c>
      <c r="B1038">
        <v>1</v>
      </c>
    </row>
    <row r="1039" spans="1:2" x14ac:dyDescent="0.25">
      <c r="A1039" t="str">
        <f>"7503007301154"</f>
        <v>7503007301154</v>
      </c>
      <c r="B1039">
        <v>1</v>
      </c>
    </row>
    <row r="1040" spans="1:2" x14ac:dyDescent="0.25">
      <c r="A1040" t="str">
        <f>"7501030480778"</f>
        <v>7501030480778</v>
      </c>
      <c r="B1040">
        <v>1</v>
      </c>
    </row>
    <row r="1041" spans="1:2" x14ac:dyDescent="0.25">
      <c r="A1041" t="str">
        <f>"7501209709471"</f>
        <v>7501209709471</v>
      </c>
      <c r="B1041">
        <v>1</v>
      </c>
    </row>
    <row r="1042" spans="1:2" x14ac:dyDescent="0.25">
      <c r="A1042" t="str">
        <f>"7501041417299"</f>
        <v>7501041417299</v>
      </c>
      <c r="B1042">
        <v>1</v>
      </c>
    </row>
    <row r="1043" spans="1:2" x14ac:dyDescent="0.25">
      <c r="A1043" t="str">
        <f>"7501209701758"</f>
        <v>7501209701758</v>
      </c>
      <c r="B1043">
        <v>1</v>
      </c>
    </row>
    <row r="1044" spans="1:2" x14ac:dyDescent="0.25">
      <c r="A1044" t="str">
        <f>"7503004316281"</f>
        <v>7503004316281</v>
      </c>
      <c r="B1044">
        <v>1</v>
      </c>
    </row>
    <row r="1045" spans="1:2" x14ac:dyDescent="0.25">
      <c r="A1045" t="str">
        <f>"7501030031543"</f>
        <v>7501030031543</v>
      </c>
      <c r="B1045">
        <v>1</v>
      </c>
    </row>
    <row r="1046" spans="1:2" x14ac:dyDescent="0.25">
      <c r="A1046" t="str">
        <f>"7501005129954"</f>
        <v>7501005129954</v>
      </c>
      <c r="B1046">
        <v>1</v>
      </c>
    </row>
    <row r="1047" spans="1:2" x14ac:dyDescent="0.25">
      <c r="A1047" t="str">
        <f>"7501058618931"</f>
        <v>7501058618931</v>
      </c>
      <c r="B1047">
        <v>1</v>
      </c>
    </row>
    <row r="1048" spans="1:2" x14ac:dyDescent="0.25">
      <c r="A1048" t="str">
        <f>"013602000309"</f>
        <v>013602000309</v>
      </c>
      <c r="B1048">
        <v>1</v>
      </c>
    </row>
    <row r="1049" spans="1:2" x14ac:dyDescent="0.25">
      <c r="A1049" t="str">
        <f>"7503014162045"</f>
        <v>7503014162045</v>
      </c>
      <c r="B1049">
        <v>1</v>
      </c>
    </row>
    <row r="1050" spans="1:2" x14ac:dyDescent="0.25">
      <c r="A1050" t="str">
        <f>"731082001004"</f>
        <v>731082001004</v>
      </c>
      <c r="B1050">
        <v>1</v>
      </c>
    </row>
    <row r="1051" spans="1:2" x14ac:dyDescent="0.25">
      <c r="A1051" t="str">
        <f>"7501017004041"</f>
        <v>7501017004041</v>
      </c>
      <c r="B1051">
        <v>1</v>
      </c>
    </row>
    <row r="1052" spans="1:2" x14ac:dyDescent="0.25">
      <c r="A1052" t="str">
        <f>"7501214100058"</f>
        <v>7501214100058</v>
      </c>
      <c r="B1052">
        <v>1</v>
      </c>
    </row>
    <row r="1053" spans="1:2" x14ac:dyDescent="0.25">
      <c r="A1053" t="str">
        <f>"014800515336"</f>
        <v>014800515336</v>
      </c>
      <c r="B1053">
        <v>1</v>
      </c>
    </row>
    <row r="1054" spans="1:2" x14ac:dyDescent="0.25">
      <c r="A1054" t="str">
        <f>"7501468733330"</f>
        <v>7501468733330</v>
      </c>
      <c r="B1054">
        <v>1</v>
      </c>
    </row>
    <row r="1055" spans="1:2" x14ac:dyDescent="0.25">
      <c r="A1055" t="str">
        <f>"094331154792"</f>
        <v>094331154792</v>
      </c>
      <c r="B1055">
        <v>1</v>
      </c>
    </row>
    <row r="1056" spans="1:2" x14ac:dyDescent="0.25">
      <c r="A1056" t="str">
        <f>"7501071301155"</f>
        <v>7501071301155</v>
      </c>
      <c r="B1056">
        <v>1</v>
      </c>
    </row>
    <row r="1057" spans="1:2" x14ac:dyDescent="0.25">
      <c r="A1057" t="str">
        <f>"032239052017"</f>
        <v>032239052017</v>
      </c>
      <c r="B1057">
        <v>1</v>
      </c>
    </row>
    <row r="1058" spans="1:2" x14ac:dyDescent="0.25">
      <c r="A1058" t="str">
        <f>"605811000500"</f>
        <v>605811000500</v>
      </c>
      <c r="B1058">
        <v>1</v>
      </c>
    </row>
    <row r="1059" spans="1:2" x14ac:dyDescent="0.25">
      <c r="A1059" t="str">
        <f>"7501017006229"</f>
        <v>7501017006229</v>
      </c>
      <c r="B1059">
        <v>1</v>
      </c>
    </row>
    <row r="1060" spans="1:2" x14ac:dyDescent="0.25">
      <c r="A1060" t="str">
        <f>"1124"</f>
        <v>1124</v>
      </c>
      <c r="B1060">
        <v>1</v>
      </c>
    </row>
    <row r="1061" spans="1:2" x14ac:dyDescent="0.25">
      <c r="A1061" t="str">
        <f>"7501038460727"</f>
        <v>7501038460727</v>
      </c>
      <c r="B1061">
        <v>1</v>
      </c>
    </row>
    <row r="1062" spans="1:2" x14ac:dyDescent="0.25">
      <c r="A1062" t="str">
        <f>"7501058611697"</f>
        <v>7501058611697</v>
      </c>
      <c r="B1062">
        <v>1</v>
      </c>
    </row>
    <row r="1063" spans="1:2" x14ac:dyDescent="0.25">
      <c r="A1063" t="str">
        <f>"7501578510098"</f>
        <v>7501578510098</v>
      </c>
      <c r="B1063">
        <v>1</v>
      </c>
    </row>
    <row r="1064" spans="1:2" x14ac:dyDescent="0.25">
      <c r="A1064" t="str">
        <f>"7501013103335"</f>
        <v>7501013103335</v>
      </c>
      <c r="B1064">
        <v>1</v>
      </c>
    </row>
    <row r="1065" spans="1:2" x14ac:dyDescent="0.25">
      <c r="A1065" t="str">
        <f>"7501209705930"</f>
        <v>7501209705930</v>
      </c>
      <c r="B1065">
        <v>1</v>
      </c>
    </row>
    <row r="1066" spans="1:2" x14ac:dyDescent="0.25">
      <c r="A1066" t="str">
        <f>"7501209705510"</f>
        <v>7501209705510</v>
      </c>
      <c r="B1066">
        <v>1</v>
      </c>
    </row>
    <row r="1067" spans="1:2" x14ac:dyDescent="0.25">
      <c r="A1067" t="str">
        <f>"7501209705336"</f>
        <v>7501209705336</v>
      </c>
      <c r="B1067">
        <v>1</v>
      </c>
    </row>
    <row r="1068" spans="1:2" x14ac:dyDescent="0.25">
      <c r="A1068" t="str">
        <f>"7501071301629"</f>
        <v>7501071301629</v>
      </c>
      <c r="B1068">
        <v>1</v>
      </c>
    </row>
    <row r="1069" spans="1:2" x14ac:dyDescent="0.25">
      <c r="A1069" t="str">
        <f>"7501003105431"</f>
        <v>7501003105431</v>
      </c>
      <c r="B1069">
        <v>1</v>
      </c>
    </row>
    <row r="1070" spans="1:2" x14ac:dyDescent="0.25">
      <c r="A1070" t="str">
        <f>"7503005933487"</f>
        <v>7503005933487</v>
      </c>
      <c r="B1070">
        <v>1</v>
      </c>
    </row>
    <row r="1071" spans="1:2" x14ac:dyDescent="0.25">
      <c r="A1071" t="str">
        <f>"7501023351412"</f>
        <v>7501023351412</v>
      </c>
      <c r="B1071">
        <v>1</v>
      </c>
    </row>
    <row r="1072" spans="1:2" x14ac:dyDescent="0.25">
      <c r="A1072" t="str">
        <f>"7501096201546"</f>
        <v>7501096201546</v>
      </c>
      <c r="B1072">
        <v>1</v>
      </c>
    </row>
    <row r="1073" spans="1:2" x14ac:dyDescent="0.25">
      <c r="A1073" t="str">
        <f>"7501017004362"</f>
        <v>7501017004362</v>
      </c>
      <c r="B1073">
        <v>1</v>
      </c>
    </row>
    <row r="1074" spans="1:2" x14ac:dyDescent="0.25">
      <c r="A1074" t="str">
        <f>"7501125419010"</f>
        <v>7501125419010</v>
      </c>
      <c r="B1074">
        <v>1</v>
      </c>
    </row>
    <row r="1075" spans="1:2" x14ac:dyDescent="0.25">
      <c r="A1075" t="str">
        <f>"7501209708054"</f>
        <v>7501209708054</v>
      </c>
      <c r="B1075">
        <v>1</v>
      </c>
    </row>
    <row r="1076" spans="1:2" x14ac:dyDescent="0.25">
      <c r="A1076" t="str">
        <f>"7501059297586"</f>
        <v>7501059297586</v>
      </c>
      <c r="B1076">
        <v>1</v>
      </c>
    </row>
    <row r="1077" spans="1:2" x14ac:dyDescent="0.25">
      <c r="A1077" t="str">
        <f>"7502223774025"</f>
        <v>7502223774025</v>
      </c>
      <c r="B1077">
        <v>1</v>
      </c>
    </row>
    <row r="1078" spans="1:2" x14ac:dyDescent="0.25">
      <c r="A1078" t="str">
        <f>"7501003305923"</f>
        <v>7501003305923</v>
      </c>
      <c r="B1078">
        <v>1</v>
      </c>
    </row>
    <row r="1079" spans="1:2" x14ac:dyDescent="0.25">
      <c r="A1079" t="str">
        <f>"633148100013"</f>
        <v>633148100013</v>
      </c>
      <c r="B1079">
        <v>1</v>
      </c>
    </row>
    <row r="1080" spans="1:2" x14ac:dyDescent="0.25">
      <c r="A1080" t="str">
        <f>"7501037217179"</f>
        <v>7501037217179</v>
      </c>
      <c r="B1080">
        <v>1</v>
      </c>
    </row>
    <row r="1081" spans="1:2" x14ac:dyDescent="0.25">
      <c r="A1081" t="str">
        <f>"7501039127285"</f>
        <v>7501039127285</v>
      </c>
      <c r="B1081">
        <v>1</v>
      </c>
    </row>
    <row r="1082" spans="1:2" x14ac:dyDescent="0.25">
      <c r="A1082" t="str">
        <f>"7501003124135"</f>
        <v>7501003124135</v>
      </c>
      <c r="B1082">
        <v>1</v>
      </c>
    </row>
    <row r="1083" spans="1:2" x14ac:dyDescent="0.25">
      <c r="A1083" t="str">
        <f>"7501017003075"</f>
        <v>7501017003075</v>
      </c>
      <c r="B1083">
        <v>1</v>
      </c>
    </row>
    <row r="1084" spans="1:2" x14ac:dyDescent="0.25">
      <c r="A1084" t="str">
        <f>"7501017042043"</f>
        <v>7501017042043</v>
      </c>
      <c r="B1084">
        <v>1</v>
      </c>
    </row>
    <row r="1085" spans="1:2" x14ac:dyDescent="0.25">
      <c r="A1085" t="str">
        <f>"7501005151931"</f>
        <v>7501005151931</v>
      </c>
      <c r="B1085">
        <v>1</v>
      </c>
    </row>
    <row r="1086" spans="1:2" x14ac:dyDescent="0.25">
      <c r="A1086" t="str">
        <f>"7501030491668"</f>
        <v>7501030491668</v>
      </c>
      <c r="B1086">
        <v>1</v>
      </c>
    </row>
    <row r="1087" spans="1:2" x14ac:dyDescent="0.25">
      <c r="A1087" t="str">
        <f>"7501017003716"</f>
        <v>7501017003716</v>
      </c>
      <c r="B1087">
        <v>1</v>
      </c>
    </row>
    <row r="1088" spans="1:2" x14ac:dyDescent="0.25">
      <c r="A1088" t="str">
        <f>"7501002612114"</f>
        <v>7501002612114</v>
      </c>
      <c r="B1088">
        <v>1</v>
      </c>
    </row>
    <row r="1089" spans="1:2" x14ac:dyDescent="0.25">
      <c r="A1089" t="str">
        <f>"7503005933265"</f>
        <v>7503005933265</v>
      </c>
      <c r="B1089">
        <v>1</v>
      </c>
    </row>
    <row r="1090" spans="1:2" x14ac:dyDescent="0.25">
      <c r="A1090" t="str">
        <f>"7501023329978"</f>
        <v>7501023329978</v>
      </c>
      <c r="B1090">
        <v>1</v>
      </c>
    </row>
    <row r="1091" spans="1:2" x14ac:dyDescent="0.25">
      <c r="A1091" t="str">
        <f>"7501045403908"</f>
        <v>7501045403908</v>
      </c>
      <c r="B1091">
        <v>1</v>
      </c>
    </row>
    <row r="1092" spans="1:2" x14ac:dyDescent="0.25">
      <c r="A1092" t="str">
        <f>"7502233115825"</f>
        <v>7502233115825</v>
      </c>
      <c r="B1092">
        <v>1</v>
      </c>
    </row>
    <row r="1093" spans="1:2" x14ac:dyDescent="0.25">
      <c r="A1093" t="str">
        <f>"7501052424033"</f>
        <v>7501052424033</v>
      </c>
      <c r="B1093">
        <v>1</v>
      </c>
    </row>
    <row r="1094" spans="1:2" x14ac:dyDescent="0.25">
      <c r="A1094" t="str">
        <f>"7501052420011"</f>
        <v>7501052420011</v>
      </c>
      <c r="B1094">
        <v>1</v>
      </c>
    </row>
    <row r="1095" spans="1:2" x14ac:dyDescent="0.25">
      <c r="A1095" t="str">
        <f>"7503015496040"</f>
        <v>7503015496040</v>
      </c>
      <c r="B1095">
        <v>1</v>
      </c>
    </row>
    <row r="1096" spans="1:2" x14ac:dyDescent="0.25">
      <c r="A1096" t="str">
        <f>"7501003335128"</f>
        <v>7501003335128</v>
      </c>
      <c r="B1096">
        <v>1</v>
      </c>
    </row>
    <row r="1097" spans="1:2" x14ac:dyDescent="0.25">
      <c r="A1097" t="str">
        <f>"7501013103205"</f>
        <v>7501013103205</v>
      </c>
      <c r="B1097">
        <v>1</v>
      </c>
    </row>
    <row r="1098" spans="1:2" x14ac:dyDescent="0.25">
      <c r="A1098" t="str">
        <f>"7501209707903"</f>
        <v>7501209707903</v>
      </c>
      <c r="B1098">
        <v>1</v>
      </c>
    </row>
    <row r="1099" spans="1:2" x14ac:dyDescent="0.25">
      <c r="A1099" t="str">
        <f>"7501086800636"</f>
        <v>7501086800636</v>
      </c>
      <c r="B1099">
        <v>1</v>
      </c>
    </row>
    <row r="1100" spans="1:2" x14ac:dyDescent="0.25">
      <c r="A1100" t="str">
        <f>"823703800360"</f>
        <v>823703800360</v>
      </c>
      <c r="B1100">
        <v>1</v>
      </c>
    </row>
    <row r="1101" spans="1:2" x14ac:dyDescent="0.25">
      <c r="A1101" t="str">
        <f>"7501052417202"</f>
        <v>7501052417202</v>
      </c>
      <c r="B1101">
        <v>1</v>
      </c>
    </row>
    <row r="1102" spans="1:2" x14ac:dyDescent="0.25">
      <c r="A1102" t="str">
        <f>"7501200450112"</f>
        <v>7501200450112</v>
      </c>
      <c r="B1102">
        <v>1</v>
      </c>
    </row>
    <row r="1103" spans="1:2" x14ac:dyDescent="0.25">
      <c r="A1103" t="str">
        <f>"7502233115269"</f>
        <v>7502233115269</v>
      </c>
      <c r="B1103">
        <v>1</v>
      </c>
    </row>
    <row r="1104" spans="1:2" x14ac:dyDescent="0.25">
      <c r="A1104" t="str">
        <f>"7501013103373"</f>
        <v>7501013103373</v>
      </c>
      <c r="B1104">
        <v>1</v>
      </c>
    </row>
    <row r="1105" spans="1:2" x14ac:dyDescent="0.25">
      <c r="A1105" t="str">
        <f>"7501468700127"</f>
        <v>7501468700127</v>
      </c>
      <c r="B1105">
        <v>1</v>
      </c>
    </row>
    <row r="1106" spans="1:2" x14ac:dyDescent="0.25">
      <c r="A1106" t="str">
        <f>"7501003305855"</f>
        <v>7501003305855</v>
      </c>
      <c r="B1106">
        <v>1</v>
      </c>
    </row>
    <row r="1107" spans="1:2" x14ac:dyDescent="0.25">
      <c r="A1107" t="str">
        <f>"7501030426745"</f>
        <v>7501030426745</v>
      </c>
      <c r="B1107">
        <v>1</v>
      </c>
    </row>
    <row r="1108" spans="1:2" x14ac:dyDescent="0.25">
      <c r="A1108" t="str">
        <f>"7501003100184"</f>
        <v>7501003100184</v>
      </c>
      <c r="B1108">
        <v>1</v>
      </c>
    </row>
    <row r="1109" spans="1:2" x14ac:dyDescent="0.25">
      <c r="A1109" t="str">
        <f>"7501738200210"</f>
        <v>7501738200210</v>
      </c>
      <c r="B1109">
        <v>1</v>
      </c>
    </row>
    <row r="1110" spans="1:2" x14ac:dyDescent="0.25">
      <c r="A1110" t="str">
        <f>"7501017003761"</f>
        <v>7501017003761</v>
      </c>
      <c r="B1110">
        <v>1</v>
      </c>
    </row>
    <row r="1111" spans="1:2" x14ac:dyDescent="0.25">
      <c r="A1111" t="str">
        <f>"7501052470238"</f>
        <v>7501052470238</v>
      </c>
      <c r="B1111">
        <v>1</v>
      </c>
    </row>
    <row r="1112" spans="1:2" x14ac:dyDescent="0.25">
      <c r="A1112" t="str">
        <f>"7501055310487"</f>
        <v>7501055310487</v>
      </c>
      <c r="B1112">
        <v>1</v>
      </c>
    </row>
    <row r="1113" spans="1:2" x14ac:dyDescent="0.25">
      <c r="A1113" t="str">
        <f>"7501013101188"</f>
        <v>7501013101188</v>
      </c>
      <c r="B1113">
        <v>1</v>
      </c>
    </row>
    <row r="1114" spans="1:2" x14ac:dyDescent="0.25">
      <c r="A1114" t="str">
        <f>"7501058611369"</f>
        <v>7501058611369</v>
      </c>
      <c r="B1114">
        <v>1</v>
      </c>
    </row>
    <row r="1115" spans="1:2" x14ac:dyDescent="0.25">
      <c r="A1115" t="str">
        <f>"7501013101348"</f>
        <v>7501013101348</v>
      </c>
      <c r="B1115">
        <v>1</v>
      </c>
    </row>
    <row r="1116" spans="1:2" x14ac:dyDescent="0.25">
      <c r="A1116" t="str">
        <f>"7501005107013"</f>
        <v>7501005107013</v>
      </c>
      <c r="B1116">
        <v>1</v>
      </c>
    </row>
    <row r="1117" spans="1:2" x14ac:dyDescent="0.25">
      <c r="A1117" t="str">
        <f>"7501013103441"</f>
        <v>7501013103441</v>
      </c>
      <c r="B1117">
        <v>1</v>
      </c>
    </row>
    <row r="1118" spans="1:2" x14ac:dyDescent="0.25">
      <c r="A1118" t="str">
        <f>"7501006585100"</f>
        <v>7501006585100</v>
      </c>
      <c r="B1118">
        <v>1</v>
      </c>
    </row>
    <row r="1119" spans="1:2" x14ac:dyDescent="0.25">
      <c r="A1119" t="str">
        <f>"7501864101764"</f>
        <v>7501864101764</v>
      </c>
      <c r="B1119">
        <v>1</v>
      </c>
    </row>
    <row r="1120" spans="1:2" x14ac:dyDescent="0.25">
      <c r="A1120" t="str">
        <f>"7501279700156"</f>
        <v>7501279700156</v>
      </c>
      <c r="B1120">
        <v>1</v>
      </c>
    </row>
    <row r="1121" spans="1:2" x14ac:dyDescent="0.25">
      <c r="A1121" t="str">
        <f>"7501864101337"</f>
        <v>7501864101337</v>
      </c>
      <c r="B1121">
        <v>1</v>
      </c>
    </row>
    <row r="1122" spans="1:2" x14ac:dyDescent="0.25">
      <c r="A1122" t="str">
        <f>"823703800353"</f>
        <v>823703800353</v>
      </c>
      <c r="B1122">
        <v>1</v>
      </c>
    </row>
    <row r="1123" spans="1:2" x14ac:dyDescent="0.25">
      <c r="A1123" t="str">
        <f>"7501013122121"</f>
        <v>7501013122121</v>
      </c>
      <c r="B1123">
        <v>1</v>
      </c>
    </row>
    <row r="1124" spans="1:2" x14ac:dyDescent="0.25">
      <c r="A1124" t="str">
        <f>"7501005106801"</f>
        <v>7501005106801</v>
      </c>
      <c r="B1124">
        <v>1</v>
      </c>
    </row>
    <row r="1125" spans="1:2" x14ac:dyDescent="0.25">
      <c r="A1125" t="str">
        <f>"7501003336125"</f>
        <v>7501003336125</v>
      </c>
      <c r="B1125">
        <v>1</v>
      </c>
    </row>
    <row r="1126" spans="1:2" x14ac:dyDescent="0.25">
      <c r="A1126" t="str">
        <f>"7501058618924"</f>
        <v>7501058618924</v>
      </c>
      <c r="B1126">
        <v>1</v>
      </c>
    </row>
    <row r="1127" spans="1:2" x14ac:dyDescent="0.25">
      <c r="A1127" t="str">
        <f>"7501204101010"</f>
        <v>7501204101010</v>
      </c>
      <c r="B1127">
        <v>1</v>
      </c>
    </row>
    <row r="1128" spans="1:2" x14ac:dyDescent="0.25">
      <c r="A1128" t="str">
        <f>"058897091366"</f>
        <v>058897091366</v>
      </c>
      <c r="B1128">
        <v>1</v>
      </c>
    </row>
    <row r="1129" spans="1:2" x14ac:dyDescent="0.25">
      <c r="A1129" t="str">
        <f>"7501071303784"</f>
        <v>7501071303784</v>
      </c>
      <c r="B1129">
        <v>1</v>
      </c>
    </row>
    <row r="1130" spans="1:2" x14ac:dyDescent="0.25">
      <c r="A1130" t="str">
        <f>"7501209707880"</f>
        <v>7501209707880</v>
      </c>
      <c r="B1130">
        <v>1</v>
      </c>
    </row>
    <row r="1131" spans="1:2" x14ac:dyDescent="0.25">
      <c r="A1131" t="str">
        <f>"7501055304721"</f>
        <v>7501055304721</v>
      </c>
      <c r="B1131">
        <v>1</v>
      </c>
    </row>
    <row r="1132" spans="1:2" x14ac:dyDescent="0.25">
      <c r="A1132" t="str">
        <f>"7501209705428"</f>
        <v>7501209705428</v>
      </c>
      <c r="B1132">
        <v>1</v>
      </c>
    </row>
    <row r="1133" spans="1:2" x14ac:dyDescent="0.25">
      <c r="A1133" t="str">
        <f>"7501017005765"</f>
        <v>7501017005765</v>
      </c>
      <c r="B1133">
        <v>1</v>
      </c>
    </row>
    <row r="1134" spans="1:2" x14ac:dyDescent="0.25">
      <c r="A1134" t="str">
        <f>"7501018310042"</f>
        <v>7501018310042</v>
      </c>
      <c r="B1134">
        <v>1</v>
      </c>
    </row>
    <row r="1135" spans="1:2" x14ac:dyDescent="0.25">
      <c r="A1135" t="str">
        <f>"604722005604"</f>
        <v>604722005604</v>
      </c>
      <c r="B1135">
        <v>1</v>
      </c>
    </row>
    <row r="1136" spans="1:2" x14ac:dyDescent="0.25">
      <c r="A1136" t="str">
        <f>"7501048100163"</f>
        <v>7501048100163</v>
      </c>
      <c r="B1136">
        <v>1</v>
      </c>
    </row>
    <row r="1137" spans="1:2" x14ac:dyDescent="0.25">
      <c r="A1137" t="str">
        <f>"7501017005345"</f>
        <v>7501017005345</v>
      </c>
      <c r="B1137">
        <v>1</v>
      </c>
    </row>
    <row r="1138" spans="1:2" x14ac:dyDescent="0.25">
      <c r="A1138" t="str">
        <f>"7501209701451"</f>
        <v>7501209701451</v>
      </c>
      <c r="B1138">
        <v>1</v>
      </c>
    </row>
    <row r="1139" spans="1:2" x14ac:dyDescent="0.25">
      <c r="A1139" t="str">
        <f>"7501578550049"</f>
        <v>7501578550049</v>
      </c>
      <c r="B1139">
        <v>1</v>
      </c>
    </row>
    <row r="1140" spans="1:2" x14ac:dyDescent="0.25">
      <c r="A1140" t="str">
        <f>"032239052000"</f>
        <v>032239052000</v>
      </c>
      <c r="B1140">
        <v>1</v>
      </c>
    </row>
    <row r="1141" spans="1:2" x14ac:dyDescent="0.25">
      <c r="A1141" t="str">
        <f>"7501369815364"</f>
        <v>7501369815364</v>
      </c>
      <c r="B1141">
        <v>1</v>
      </c>
    </row>
    <row r="1142" spans="1:2" x14ac:dyDescent="0.25">
      <c r="A1142" t="str">
        <f>"7501073800113"</f>
        <v>7501073800113</v>
      </c>
      <c r="B1142">
        <v>1</v>
      </c>
    </row>
    <row r="1143" spans="1:2" x14ac:dyDescent="0.25">
      <c r="A1143" t="str">
        <f>"7501578510043"</f>
        <v>7501578510043</v>
      </c>
      <c r="B1143">
        <v>1</v>
      </c>
    </row>
    <row r="1144" spans="1:2" x14ac:dyDescent="0.25">
      <c r="A1144" t="str">
        <f>"7501071307799"</f>
        <v>7501071307799</v>
      </c>
      <c r="B1144">
        <v>1</v>
      </c>
    </row>
    <row r="1145" spans="1:2" x14ac:dyDescent="0.25">
      <c r="A1145" t="str">
        <f>"735257006306"</f>
        <v>735257006306</v>
      </c>
      <c r="B1145">
        <v>1</v>
      </c>
    </row>
    <row r="1146" spans="1:2" x14ac:dyDescent="0.25">
      <c r="A1146" t="str">
        <f>"7501018310530"</f>
        <v>7501018310530</v>
      </c>
      <c r="B1146">
        <v>1</v>
      </c>
    </row>
    <row r="1147" spans="1:2" x14ac:dyDescent="0.25">
      <c r="A1147" t="str">
        <f>"058897091373"</f>
        <v>058897091373</v>
      </c>
      <c r="B1147">
        <v>1</v>
      </c>
    </row>
    <row r="1148" spans="1:2" x14ac:dyDescent="0.25">
      <c r="A1148" t="str">
        <f>"7503007301000"</f>
        <v>7503007301000</v>
      </c>
      <c r="B1148">
        <v>1</v>
      </c>
    </row>
    <row r="1149" spans="1:2" x14ac:dyDescent="0.25">
      <c r="A1149" t="str">
        <f>"7502223772250"</f>
        <v>7502223772250</v>
      </c>
      <c r="B1149">
        <v>1</v>
      </c>
    </row>
    <row r="1150" spans="1:2" x14ac:dyDescent="0.25">
      <c r="A1150" t="str">
        <f>"7501209709884"</f>
        <v>7501209709884</v>
      </c>
      <c r="B1150">
        <v>1</v>
      </c>
    </row>
    <row r="1151" spans="1:2" x14ac:dyDescent="0.25">
      <c r="A1151" t="str">
        <f>"7501008051924"</f>
        <v>7501008051924</v>
      </c>
      <c r="B1151">
        <v>1</v>
      </c>
    </row>
    <row r="1152" spans="1:2" x14ac:dyDescent="0.25">
      <c r="A1152" t="str">
        <f>"7501005152006"</f>
        <v>7501005152006</v>
      </c>
      <c r="B1152">
        <v>1</v>
      </c>
    </row>
    <row r="1153" spans="1:2" x14ac:dyDescent="0.25">
      <c r="A1153" t="str">
        <f>"7501018319168"</f>
        <v>7501018319168</v>
      </c>
      <c r="B1153">
        <v>1</v>
      </c>
    </row>
    <row r="1154" spans="1:2" x14ac:dyDescent="0.25">
      <c r="A1154" t="str">
        <f>"7501738200067"</f>
        <v>7501738200067</v>
      </c>
      <c r="B1154">
        <v>1</v>
      </c>
    </row>
    <row r="1155" spans="1:2" x14ac:dyDescent="0.25">
      <c r="A1155" t="str">
        <f>"014800000276"</f>
        <v>014800000276</v>
      </c>
      <c r="B1155">
        <v>1</v>
      </c>
    </row>
    <row r="1156" spans="1:2" x14ac:dyDescent="0.25">
      <c r="A1156" t="str">
        <f>"097339000061"</f>
        <v>097339000061</v>
      </c>
      <c r="B1156">
        <v>1</v>
      </c>
    </row>
    <row r="1157" spans="1:2" x14ac:dyDescent="0.25">
      <c r="A1157" t="str">
        <f>"7501017005833"</f>
        <v>7501017005833</v>
      </c>
      <c r="B1157">
        <v>1</v>
      </c>
    </row>
    <row r="1158" spans="1:2" x14ac:dyDescent="0.25">
      <c r="A1158" t="str">
        <f>"019836103618"</f>
        <v>019836103618</v>
      </c>
      <c r="B1158">
        <v>1</v>
      </c>
    </row>
    <row r="1159" spans="1:2" x14ac:dyDescent="0.25">
      <c r="A1159" t="str">
        <f>"7501052421254"</f>
        <v>7501052421254</v>
      </c>
      <c r="B1159">
        <v>1</v>
      </c>
    </row>
    <row r="1160" spans="1:2" x14ac:dyDescent="0.25">
      <c r="A1160" t="str">
        <f>"608875001216"</f>
        <v>608875001216</v>
      </c>
      <c r="B1160">
        <v>1</v>
      </c>
    </row>
    <row r="1161" spans="1:2" x14ac:dyDescent="0.25">
      <c r="A1161" t="str">
        <f>"7501340700016"</f>
        <v>7501340700016</v>
      </c>
      <c r="B1161">
        <v>1</v>
      </c>
    </row>
    <row r="1162" spans="1:2" x14ac:dyDescent="0.25">
      <c r="A1162" t="str">
        <f>"7501864107094"</f>
        <v>7501864107094</v>
      </c>
      <c r="B1162">
        <v>1</v>
      </c>
    </row>
    <row r="1163" spans="1:2" x14ac:dyDescent="0.25">
      <c r="A1163" t="str">
        <f>"7501738200197"</f>
        <v>7501738200197</v>
      </c>
      <c r="B1163">
        <v>1</v>
      </c>
    </row>
    <row r="1164" spans="1:2" x14ac:dyDescent="0.25">
      <c r="A1164" t="str">
        <f>"7503032248325"</f>
        <v>7503032248325</v>
      </c>
      <c r="B1164">
        <v>1</v>
      </c>
    </row>
    <row r="1165" spans="1:2" x14ac:dyDescent="0.25">
      <c r="A1165" t="str">
        <f>"7501048100217"</f>
        <v>7501048100217</v>
      </c>
      <c r="B1165">
        <v>1</v>
      </c>
    </row>
    <row r="1166" spans="1:2" x14ac:dyDescent="0.25">
      <c r="A1166" t="str">
        <f>"102984"</f>
        <v>102984</v>
      </c>
      <c r="B1166">
        <v>1</v>
      </c>
    </row>
    <row r="1167" spans="1:2" x14ac:dyDescent="0.25">
      <c r="A1167" t="str">
        <f>"7503013543050"</f>
        <v>7503013543050</v>
      </c>
      <c r="B1167">
        <v>1</v>
      </c>
    </row>
    <row r="1168" spans="1:2" x14ac:dyDescent="0.25">
      <c r="A1168" t="str">
        <f>"7501738200258"</f>
        <v>7501738200258</v>
      </c>
      <c r="B1168">
        <v>1</v>
      </c>
    </row>
    <row r="1169" spans="1:2" x14ac:dyDescent="0.25">
      <c r="A1169" t="str">
        <f>"7501214100836"</f>
        <v>7501214100836</v>
      </c>
      <c r="B1169">
        <v>1</v>
      </c>
    </row>
    <row r="1170" spans="1:2" x14ac:dyDescent="0.25">
      <c r="A1170" t="str">
        <f>"7501200482137"</f>
        <v>7501200482137</v>
      </c>
      <c r="B1170">
        <v>1</v>
      </c>
    </row>
    <row r="1171" spans="1:2" x14ac:dyDescent="0.25">
      <c r="A1171" t="str">
        <f>"738545030069"</f>
        <v>738545030069</v>
      </c>
      <c r="B1171">
        <v>1</v>
      </c>
    </row>
    <row r="1172" spans="1:2" x14ac:dyDescent="0.25">
      <c r="A1172" t="str">
        <f>"7501468700882"</f>
        <v>7501468700882</v>
      </c>
      <c r="B1172">
        <v>1</v>
      </c>
    </row>
    <row r="1173" spans="1:2" x14ac:dyDescent="0.25">
      <c r="A1173" t="str">
        <f>"7501000906253"</f>
        <v>7501000906253</v>
      </c>
      <c r="B1173">
        <v>1</v>
      </c>
    </row>
    <row r="1174" spans="1:2" x14ac:dyDescent="0.25">
      <c r="A1174" t="str">
        <f>"7501209704742"</f>
        <v>7501209704742</v>
      </c>
      <c r="B1174">
        <v>1</v>
      </c>
    </row>
    <row r="1175" spans="1:2" x14ac:dyDescent="0.25">
      <c r="A1175" t="str">
        <f>"746172090080"</f>
        <v>746172090080</v>
      </c>
      <c r="B1175">
        <v>1</v>
      </c>
    </row>
    <row r="1176" spans="1:2" x14ac:dyDescent="0.25">
      <c r="A1176" t="str">
        <f>"7501006536683"</f>
        <v>7501006536683</v>
      </c>
      <c r="B1176">
        <v>1</v>
      </c>
    </row>
    <row r="1177" spans="1:2" x14ac:dyDescent="0.25">
      <c r="A1177" t="str">
        <f>"7501204102024"</f>
        <v>7501204102024</v>
      </c>
      <c r="B1177">
        <v>1</v>
      </c>
    </row>
    <row r="1178" spans="1:2" x14ac:dyDescent="0.25">
      <c r="A1178" t="str">
        <f>"7501039122716"</f>
        <v>7501039122716</v>
      </c>
      <c r="B1178">
        <v>1</v>
      </c>
    </row>
    <row r="1179" spans="1:2" x14ac:dyDescent="0.25">
      <c r="A1179" t="str">
        <f>"7501041415844"</f>
        <v>7501041415844</v>
      </c>
      <c r="B1179">
        <v>1</v>
      </c>
    </row>
    <row r="1180" spans="1:2" x14ac:dyDescent="0.25">
      <c r="A1180" t="str">
        <f>"014563000070"</f>
        <v>014563000070</v>
      </c>
      <c r="B1180">
        <v>1</v>
      </c>
    </row>
    <row r="1181" spans="1:2" x14ac:dyDescent="0.25">
      <c r="A1181" t="str">
        <f>"613963110213"</f>
        <v>613963110213</v>
      </c>
      <c r="B1181">
        <v>1</v>
      </c>
    </row>
    <row r="1182" spans="1:2" x14ac:dyDescent="0.25">
      <c r="A1182" t="str">
        <f>"7501209705978"</f>
        <v>7501209705978</v>
      </c>
      <c r="B1182">
        <v>1</v>
      </c>
    </row>
    <row r="1183" spans="1:2" x14ac:dyDescent="0.25">
      <c r="A1183" t="str">
        <f>"7501018312022"</f>
        <v>7501018312022</v>
      </c>
      <c r="B1183">
        <v>1</v>
      </c>
    </row>
    <row r="1184" spans="1:2" x14ac:dyDescent="0.25">
      <c r="A1184" t="str">
        <f>"613963110534"</f>
        <v>613963110534</v>
      </c>
      <c r="B1184">
        <v>1</v>
      </c>
    </row>
    <row r="1185" spans="1:2" x14ac:dyDescent="0.25">
      <c r="A1185" t="str">
        <f>"160"</f>
        <v>160</v>
      </c>
      <c r="B1185">
        <v>1</v>
      </c>
    </row>
    <row r="1186" spans="1:2" x14ac:dyDescent="0.25">
      <c r="A1186" t="str">
        <f>"7501017040506"</f>
        <v>7501017040506</v>
      </c>
      <c r="B1186">
        <v>1</v>
      </c>
    </row>
    <row r="1187" spans="1:2" x14ac:dyDescent="0.25">
      <c r="A1187" t="str">
        <f>"7501018310516"</f>
        <v>7501018310516</v>
      </c>
      <c r="B1187">
        <v>1</v>
      </c>
    </row>
    <row r="1188" spans="1:2" x14ac:dyDescent="0.25">
      <c r="A1188" t="str">
        <f>"7501002612015"</f>
        <v>7501002612015</v>
      </c>
      <c r="B1188">
        <v>1</v>
      </c>
    </row>
    <row r="1189" spans="1:2" x14ac:dyDescent="0.25">
      <c r="A1189" t="str">
        <f>"7503006003011"</f>
        <v>7503006003011</v>
      </c>
      <c r="B1189">
        <v>1</v>
      </c>
    </row>
    <row r="1190" spans="1:2" x14ac:dyDescent="0.25">
      <c r="A1190" t="str">
        <f>"014800515329"</f>
        <v>014800515329</v>
      </c>
      <c r="B1190">
        <v>1</v>
      </c>
    </row>
    <row r="1191" spans="1:2" x14ac:dyDescent="0.25">
      <c r="A1191" t="str">
        <f>"613963110510"</f>
        <v>613963110510</v>
      </c>
      <c r="B1191">
        <v>1</v>
      </c>
    </row>
    <row r="1192" spans="1:2" x14ac:dyDescent="0.25">
      <c r="A1192" t="str">
        <f>"7501003300676"</f>
        <v>7501003300676</v>
      </c>
      <c r="B1192">
        <v>1</v>
      </c>
    </row>
    <row r="1193" spans="1:2" x14ac:dyDescent="0.25">
      <c r="A1193" t="str">
        <f>"010248765135"</f>
        <v>010248765135</v>
      </c>
      <c r="B1193">
        <v>1</v>
      </c>
    </row>
    <row r="1194" spans="1:2" x14ac:dyDescent="0.25">
      <c r="A1194" t="str">
        <f>"7506306312074"</f>
        <v>7506306312074</v>
      </c>
      <c r="B1194">
        <v>1</v>
      </c>
    </row>
    <row r="1195" spans="1:2" x14ac:dyDescent="0.25">
      <c r="A1195" t="str">
        <f>"7501058619228"</f>
        <v>7501058619228</v>
      </c>
      <c r="B1195">
        <v>1</v>
      </c>
    </row>
    <row r="1196" spans="1:2" x14ac:dyDescent="0.25">
      <c r="A1196" t="str">
        <f>"7501369815425"</f>
        <v>7501369815425</v>
      </c>
      <c r="B1196">
        <v>1</v>
      </c>
    </row>
    <row r="1197" spans="1:2" x14ac:dyDescent="0.25">
      <c r="A1197" t="str">
        <f>"7501006523973"</f>
        <v>7501006523973</v>
      </c>
      <c r="B1197">
        <v>1</v>
      </c>
    </row>
    <row r="1198" spans="1:2" x14ac:dyDescent="0.25">
      <c r="A1198" t="str">
        <f>"7501003123411"</f>
        <v>7501003123411</v>
      </c>
      <c r="B1198">
        <v>1</v>
      </c>
    </row>
    <row r="1199" spans="1:2" x14ac:dyDescent="0.25">
      <c r="A1199" t="str">
        <f>"7501017051311"</f>
        <v>7501017051311</v>
      </c>
      <c r="B1199">
        <v>1</v>
      </c>
    </row>
    <row r="1200" spans="1:2" x14ac:dyDescent="0.25">
      <c r="A1200" t="str">
        <f>"041789001956"</f>
        <v>041789001956</v>
      </c>
      <c r="B1200">
        <v>1</v>
      </c>
    </row>
    <row r="1201" spans="1:2" x14ac:dyDescent="0.25">
      <c r="A1201" t="str">
        <f>"744886233144"</f>
        <v>744886233144</v>
      </c>
      <c r="B1201">
        <v>1</v>
      </c>
    </row>
    <row r="1202" spans="1:2" x14ac:dyDescent="0.25">
      <c r="A1202" t="str">
        <f>"790910333014"</f>
        <v>790910333014</v>
      </c>
      <c r="B1202">
        <v>1</v>
      </c>
    </row>
    <row r="1203" spans="1:2" x14ac:dyDescent="0.25">
      <c r="A1203" t="str">
        <f>"7501013101195"</f>
        <v>7501013101195</v>
      </c>
      <c r="B1203">
        <v>1</v>
      </c>
    </row>
    <row r="1204" spans="1:2" x14ac:dyDescent="0.25">
      <c r="A1204" t="str">
        <f>"7501018310554"</f>
        <v>7501018310554</v>
      </c>
      <c r="B1204">
        <v>1</v>
      </c>
    </row>
    <row r="1205" spans="1:2" x14ac:dyDescent="0.25">
      <c r="A1205" t="str">
        <f>"010248765128"</f>
        <v>010248765128</v>
      </c>
      <c r="B1205">
        <v>1</v>
      </c>
    </row>
    <row r="1206" spans="1:2" x14ac:dyDescent="0.25">
      <c r="A1206" t="str">
        <f>"7501020550986"</f>
        <v>7501020550986</v>
      </c>
      <c r="B1206">
        <v>1</v>
      </c>
    </row>
    <row r="1207" spans="1:2" x14ac:dyDescent="0.25">
      <c r="A1207" t="str">
        <f>"7503014162038"</f>
        <v>7503014162038</v>
      </c>
      <c r="B1207">
        <v>1</v>
      </c>
    </row>
    <row r="1208" spans="1:2" x14ac:dyDescent="0.25">
      <c r="A1208" t="str">
        <f>"7501722112215"</f>
        <v>7501722112215</v>
      </c>
      <c r="B1208">
        <v>1</v>
      </c>
    </row>
    <row r="1209" spans="1:2" x14ac:dyDescent="0.25">
      <c r="A1209" t="str">
        <f>"034587090253"</f>
        <v>034587090253</v>
      </c>
      <c r="B1209">
        <v>1</v>
      </c>
    </row>
    <row r="1210" spans="1:2" x14ac:dyDescent="0.25">
      <c r="A1210" t="str">
        <f>"7622201768102"</f>
        <v>7622201768102</v>
      </c>
      <c r="B1210">
        <v>1</v>
      </c>
    </row>
    <row r="1211" spans="1:2" x14ac:dyDescent="0.25">
      <c r="A1211" t="str">
        <f>"102671"</f>
        <v>102671</v>
      </c>
      <c r="B1211">
        <v>1</v>
      </c>
    </row>
    <row r="1212" spans="1:2" x14ac:dyDescent="0.25">
      <c r="A1212" t="str">
        <f>"7506192508407"</f>
        <v>7506192508407</v>
      </c>
      <c r="B1212">
        <v>1</v>
      </c>
    </row>
    <row r="1213" spans="1:2" x14ac:dyDescent="0.25">
      <c r="A1213" t="str">
        <f>"7501158414310"</f>
        <v>7501158414310</v>
      </c>
      <c r="B1213">
        <v>1</v>
      </c>
    </row>
    <row r="1214" spans="1:2" x14ac:dyDescent="0.25">
      <c r="A1214" t="str">
        <f>"7501000912612"</f>
        <v>7501000912612</v>
      </c>
      <c r="B1214">
        <v>1</v>
      </c>
    </row>
    <row r="1215" spans="1:2" x14ac:dyDescent="0.25">
      <c r="A1215" t="str">
        <f>"7501013103212"</f>
        <v>7501013103212</v>
      </c>
      <c r="B1215">
        <v>1</v>
      </c>
    </row>
    <row r="1216" spans="1:2" x14ac:dyDescent="0.25">
      <c r="A1216" t="str">
        <f>"730399005118"</f>
        <v>730399005118</v>
      </c>
      <c r="B1216">
        <v>1</v>
      </c>
    </row>
    <row r="1217" spans="1:2" x14ac:dyDescent="0.25">
      <c r="A1217" t="str">
        <f>"013602000101"</f>
        <v>013602000101</v>
      </c>
      <c r="B1217">
        <v>1</v>
      </c>
    </row>
    <row r="1218" spans="1:2" x14ac:dyDescent="0.25">
      <c r="A1218" t="str">
        <f>"7501020550979"</f>
        <v>7501020550979</v>
      </c>
      <c r="B1218">
        <v>1</v>
      </c>
    </row>
    <row r="1219" spans="1:2" x14ac:dyDescent="0.25">
      <c r="A1219" t="str">
        <f>"7501209704872"</f>
        <v>7501209704872</v>
      </c>
      <c r="B1219">
        <v>1</v>
      </c>
    </row>
    <row r="1220" spans="1:2" x14ac:dyDescent="0.25">
      <c r="A1220" t="str">
        <f>"7501005199292"</f>
        <v>7501005199292</v>
      </c>
      <c r="B1220">
        <v>1</v>
      </c>
    </row>
    <row r="1221" spans="1:2" x14ac:dyDescent="0.25">
      <c r="A1221" t="str">
        <f>"7501000372089"</f>
        <v>7501000372089</v>
      </c>
      <c r="B1221">
        <v>1</v>
      </c>
    </row>
    <row r="1222" spans="1:2" x14ac:dyDescent="0.25">
      <c r="A1222" t="str">
        <f>"7501048103515"</f>
        <v>7501048103515</v>
      </c>
      <c r="B1222">
        <v>1</v>
      </c>
    </row>
    <row r="1223" spans="1:2" x14ac:dyDescent="0.25">
      <c r="A1223" t="str">
        <f>"7501073836730"</f>
        <v>7501073836730</v>
      </c>
      <c r="B1223">
        <v>1</v>
      </c>
    </row>
    <row r="1224" spans="1:2" x14ac:dyDescent="0.25">
      <c r="A1224" t="str">
        <f>"7501041417282"</f>
        <v>7501041417282</v>
      </c>
      <c r="B1224">
        <v>1</v>
      </c>
    </row>
    <row r="1225" spans="1:2" x14ac:dyDescent="0.25">
      <c r="A1225" t="str">
        <f>"7501209704827"</f>
        <v>7501209704827</v>
      </c>
      <c r="B1225">
        <v>1</v>
      </c>
    </row>
    <row r="1226" spans="1:2" x14ac:dyDescent="0.25">
      <c r="A1226" t="str">
        <f>"7501055307906"</f>
        <v>7501055307906</v>
      </c>
      <c r="B1226">
        <v>1</v>
      </c>
    </row>
    <row r="1227" spans="1:2" x14ac:dyDescent="0.25">
      <c r="A1227" t="str">
        <f>"7501013100143"</f>
        <v>7501013100143</v>
      </c>
      <c r="B1227">
        <v>1</v>
      </c>
    </row>
    <row r="1228" spans="1:2" x14ac:dyDescent="0.25">
      <c r="A1228" t="str">
        <f>"7501000111695"</f>
        <v>7501000111695</v>
      </c>
      <c r="B1228">
        <v>1</v>
      </c>
    </row>
    <row r="1229" spans="1:2" x14ac:dyDescent="0.25">
      <c r="A1229" t="str">
        <f>"7501017003006"</f>
        <v>7501017003006</v>
      </c>
      <c r="B1229">
        <v>1</v>
      </c>
    </row>
    <row r="1230" spans="1:2" x14ac:dyDescent="0.25">
      <c r="A1230" t="str">
        <f>"102983"</f>
        <v>102983</v>
      </c>
      <c r="B1230">
        <v>1</v>
      </c>
    </row>
    <row r="1231" spans="1:2" x14ac:dyDescent="0.25">
      <c r="A1231" t="str">
        <f>"7501023329961"</f>
        <v>7501023329961</v>
      </c>
      <c r="B1231">
        <v>1</v>
      </c>
    </row>
    <row r="1232" spans="1:2" x14ac:dyDescent="0.25">
      <c r="A1232" t="str">
        <f>"7501125412028"</f>
        <v>7501125412028</v>
      </c>
      <c r="B1232">
        <v>1</v>
      </c>
    </row>
    <row r="1233" spans="1:2" x14ac:dyDescent="0.25">
      <c r="A1233" t="str">
        <f>"7501017005062"</f>
        <v>7501017005062</v>
      </c>
      <c r="B1233">
        <v>1</v>
      </c>
    </row>
    <row r="1234" spans="1:2" x14ac:dyDescent="0.25">
      <c r="A1234" t="str">
        <f>"7501006582949"</f>
        <v>7501006582949</v>
      </c>
      <c r="B1234">
        <v>1</v>
      </c>
    </row>
    <row r="1235" spans="1:2" x14ac:dyDescent="0.25">
      <c r="A1235" t="str">
        <f>"727"</f>
        <v>727</v>
      </c>
      <c r="B1235">
        <v>1</v>
      </c>
    </row>
    <row r="1236" spans="1:2" x14ac:dyDescent="0.25">
      <c r="A1236" t="str">
        <f>"7501017006014"</f>
        <v>7501017006014</v>
      </c>
      <c r="B1236">
        <v>1</v>
      </c>
    </row>
    <row r="1237" spans="1:2" x14ac:dyDescent="0.25">
      <c r="A1237" t="str">
        <f>"7501018312015"</f>
        <v>7501018312015</v>
      </c>
      <c r="B1237">
        <v>1</v>
      </c>
    </row>
    <row r="1238" spans="1:2" x14ac:dyDescent="0.25">
      <c r="A1238" t="str">
        <f>"7501000112333"</f>
        <v>7501000112333</v>
      </c>
      <c r="B1238">
        <v>1</v>
      </c>
    </row>
    <row r="1239" spans="1:2" x14ac:dyDescent="0.25">
      <c r="A1239" t="str">
        <f>"7501018310523"</f>
        <v>7501018310523</v>
      </c>
      <c r="B1239">
        <v>1</v>
      </c>
    </row>
    <row r="1240" spans="1:2" x14ac:dyDescent="0.25">
      <c r="A1240" t="str">
        <f>"7501018310592"</f>
        <v>7501018310592</v>
      </c>
      <c r="B1240">
        <v>1</v>
      </c>
    </row>
    <row r="1241" spans="1:2" x14ac:dyDescent="0.25">
      <c r="A1241" t="str">
        <f>"7501013103991"</f>
        <v>7501013103991</v>
      </c>
      <c r="B1241">
        <v>1</v>
      </c>
    </row>
    <row r="1242" spans="1:2" x14ac:dyDescent="0.25">
      <c r="A1242" t="str">
        <f>"7501017043217"</f>
        <v>7501017043217</v>
      </c>
      <c r="B1242">
        <v>1</v>
      </c>
    </row>
    <row r="1243" spans="1:2" x14ac:dyDescent="0.25">
      <c r="A1243" t="str">
        <f>"7501468700868"</f>
        <v>7501468700868</v>
      </c>
      <c r="B1243">
        <v>1</v>
      </c>
    </row>
    <row r="1244" spans="1:2" x14ac:dyDescent="0.25">
      <c r="A1244" t="str">
        <f>"7501041415592"</f>
        <v>7501041415592</v>
      </c>
      <c r="B1244">
        <v>1</v>
      </c>
    </row>
    <row r="1245" spans="1:2" x14ac:dyDescent="0.25">
      <c r="A1245" t="str">
        <f>"7501209708962"</f>
        <v>7501209708962</v>
      </c>
      <c r="B1245">
        <v>1</v>
      </c>
    </row>
    <row r="1246" spans="1:2" x14ac:dyDescent="0.25">
      <c r="A1246" t="str">
        <f>"613963110626"</f>
        <v>613963110626</v>
      </c>
      <c r="B1246">
        <v>1</v>
      </c>
    </row>
    <row r="1247" spans="1:2" x14ac:dyDescent="0.25">
      <c r="A1247" t="str">
        <f>"7501003111036"</f>
        <v>7501003111036</v>
      </c>
      <c r="B1247">
        <v>1</v>
      </c>
    </row>
    <row r="1248" spans="1:2" x14ac:dyDescent="0.25">
      <c r="A1248" t="str">
        <f>"7501006532531"</f>
        <v>7501006532531</v>
      </c>
      <c r="B1248">
        <v>1</v>
      </c>
    </row>
    <row r="1249" spans="1:2" x14ac:dyDescent="0.25">
      <c r="A1249" t="str">
        <f>"7501017003020"</f>
        <v>7501017003020</v>
      </c>
      <c r="B1249">
        <v>1</v>
      </c>
    </row>
    <row r="1250" spans="1:2" x14ac:dyDescent="0.25">
      <c r="A1250" t="str">
        <f>"014800515312"</f>
        <v>014800515312</v>
      </c>
      <c r="B1250">
        <v>1</v>
      </c>
    </row>
    <row r="1251" spans="1:2" x14ac:dyDescent="0.25">
      <c r="A1251" t="str">
        <f>"7501209708931"</f>
        <v>7501209708931</v>
      </c>
      <c r="B1251">
        <v>1</v>
      </c>
    </row>
    <row r="1252" spans="1:2" x14ac:dyDescent="0.25">
      <c r="A1252" t="str">
        <f>"102677"</f>
        <v>102677</v>
      </c>
      <c r="B1252">
        <v>1</v>
      </c>
    </row>
    <row r="1253" spans="1:2" x14ac:dyDescent="0.25">
      <c r="A1253" t="str">
        <f>"744886233236"</f>
        <v>744886233236</v>
      </c>
      <c r="B1253">
        <v>1</v>
      </c>
    </row>
    <row r="1254" spans="1:2" x14ac:dyDescent="0.25">
      <c r="A1254" t="str">
        <f>"7501578550032"</f>
        <v>7501578550032</v>
      </c>
      <c r="B1254">
        <v>1</v>
      </c>
    </row>
    <row r="1255" spans="1:2" x14ac:dyDescent="0.25">
      <c r="A1255" t="str">
        <f>"7501003300461"</f>
        <v>7501003300461</v>
      </c>
      <c r="B1255">
        <v>1</v>
      </c>
    </row>
    <row r="1256" spans="1:2" x14ac:dyDescent="0.25">
      <c r="A1256" t="str">
        <f>"7501052470085"</f>
        <v>7501052470085</v>
      </c>
      <c r="B1256">
        <v>1</v>
      </c>
    </row>
    <row r="1257" spans="1:2" x14ac:dyDescent="0.25">
      <c r="A1257" t="str">
        <f>"608875001193"</f>
        <v>608875001193</v>
      </c>
      <c r="B1257">
        <v>1</v>
      </c>
    </row>
    <row r="1258" spans="1:2" x14ac:dyDescent="0.25">
      <c r="A1258" t="str">
        <f>"7501013174038"</f>
        <v>7501013174038</v>
      </c>
      <c r="B1258">
        <v>1</v>
      </c>
    </row>
    <row r="1259" spans="1:2" x14ac:dyDescent="0.25">
      <c r="A1259" t="str">
        <f>"7503000912128"</f>
        <v>7503000912128</v>
      </c>
      <c r="B1259">
        <v>1</v>
      </c>
    </row>
    <row r="1260" spans="1:2" x14ac:dyDescent="0.25">
      <c r="A1260" t="str">
        <f>"613963111012"</f>
        <v>613963111012</v>
      </c>
      <c r="B1260">
        <v>1</v>
      </c>
    </row>
    <row r="1261" spans="1:2" x14ac:dyDescent="0.25">
      <c r="A1261" t="str">
        <f>"633148100624"</f>
        <v>633148100624</v>
      </c>
      <c r="B1261">
        <v>1</v>
      </c>
    </row>
    <row r="1262" spans="1:2" x14ac:dyDescent="0.25">
      <c r="A1262" t="str">
        <f>"021595000152"</f>
        <v>021595000152</v>
      </c>
      <c r="B1262">
        <v>1</v>
      </c>
    </row>
    <row r="1263" spans="1:2" x14ac:dyDescent="0.25">
      <c r="A1263" t="str">
        <f>"7501017042920"</f>
        <v>7501017042920</v>
      </c>
      <c r="B1263">
        <v>1</v>
      </c>
    </row>
    <row r="1264" spans="1:2" x14ac:dyDescent="0.25">
      <c r="A1264" t="str">
        <f>"7501024579327"</f>
        <v>7501024579327</v>
      </c>
      <c r="B1264">
        <v>1</v>
      </c>
    </row>
    <row r="1265" spans="1:2" x14ac:dyDescent="0.25">
      <c r="A1265" t="str">
        <f>"7501039126745"</f>
        <v>7501039126745</v>
      </c>
      <c r="B1265">
        <v>1</v>
      </c>
    </row>
    <row r="1266" spans="1:2" x14ac:dyDescent="0.25">
      <c r="A1266" t="str">
        <f>"7501125412042"</f>
        <v>7501125412042</v>
      </c>
      <c r="B1266">
        <v>1</v>
      </c>
    </row>
    <row r="1267" spans="1:2" x14ac:dyDescent="0.25">
      <c r="A1267" t="str">
        <f>"7501722112314"</f>
        <v>7501722112314</v>
      </c>
      <c r="B1267">
        <v>1</v>
      </c>
    </row>
    <row r="1268" spans="1:2" x14ac:dyDescent="0.25">
      <c r="A1268" t="str">
        <f>"7500478019083"</f>
        <v>7500478019083</v>
      </c>
      <c r="B1268">
        <v>1</v>
      </c>
    </row>
    <row r="1269" spans="1:2" x14ac:dyDescent="0.25">
      <c r="A1269" t="str">
        <f>"7501013103342"</f>
        <v>7501013103342</v>
      </c>
      <c r="B1269">
        <v>1</v>
      </c>
    </row>
    <row r="1270" spans="1:2" x14ac:dyDescent="0.25">
      <c r="A1270" t="str">
        <f>"7501003335029"</f>
        <v>7501003335029</v>
      </c>
      <c r="B1270">
        <v>1</v>
      </c>
    </row>
    <row r="1271" spans="1:2" x14ac:dyDescent="0.25">
      <c r="A1271" t="str">
        <f>"010248765272"</f>
        <v>010248765272</v>
      </c>
      <c r="B1271">
        <v>1</v>
      </c>
    </row>
    <row r="1272" spans="1:2" x14ac:dyDescent="0.25">
      <c r="A1272" t="str">
        <f>"7503005933005"</f>
        <v>7503005933005</v>
      </c>
      <c r="B1272">
        <v>1</v>
      </c>
    </row>
    <row r="1273" spans="1:2" x14ac:dyDescent="0.25">
      <c r="A1273" t="str">
        <f>"7501017004621"</f>
        <v>7501017004621</v>
      </c>
      <c r="B1273">
        <v>1</v>
      </c>
    </row>
    <row r="1274" spans="1:2" x14ac:dyDescent="0.25">
      <c r="A1274" t="str">
        <f>"7501055335985"</f>
        <v>7501055335985</v>
      </c>
      <c r="B1274">
        <v>1</v>
      </c>
    </row>
    <row r="1275" spans="1:2" x14ac:dyDescent="0.25">
      <c r="A1275" t="str">
        <f>"7502223774018"</f>
        <v>7502223774018</v>
      </c>
      <c r="B1275">
        <v>1</v>
      </c>
    </row>
    <row r="1276" spans="1:2" x14ac:dyDescent="0.25">
      <c r="A1276" t="str">
        <f>"7501077400098"</f>
        <v>7501077400098</v>
      </c>
      <c r="B1276">
        <v>1</v>
      </c>
    </row>
    <row r="1277" spans="1:2" x14ac:dyDescent="0.25">
      <c r="A1277" t="str">
        <f>"7501020556841"</f>
        <v>7501020556841</v>
      </c>
      <c r="B1277">
        <v>1</v>
      </c>
    </row>
    <row r="1278" spans="1:2" x14ac:dyDescent="0.25">
      <c r="A1278" t="str">
        <f>"7501125412035"</f>
        <v>7501125412035</v>
      </c>
      <c r="B1278">
        <v>1</v>
      </c>
    </row>
    <row r="1279" spans="1:2" x14ac:dyDescent="0.25">
      <c r="A1279" t="str">
        <f>"7501404609088"</f>
        <v>7501404609088</v>
      </c>
      <c r="B1279">
        <v>1</v>
      </c>
    </row>
    <row r="1280" spans="1:2" x14ac:dyDescent="0.25">
      <c r="A1280" t="str">
        <f>"7501017005031"</f>
        <v>7501017005031</v>
      </c>
      <c r="B1280">
        <v>1</v>
      </c>
    </row>
    <row r="1281" spans="1:2" x14ac:dyDescent="0.25">
      <c r="A1281" t="str">
        <f>"7501008756409"</f>
        <v>7501008756409</v>
      </c>
      <c r="B1281">
        <v>1</v>
      </c>
    </row>
    <row r="1282" spans="1:2" x14ac:dyDescent="0.25">
      <c r="A1282" t="str">
        <f>"013000001243"</f>
        <v>013000001243</v>
      </c>
      <c r="B1282">
        <v>1</v>
      </c>
    </row>
    <row r="1283" spans="1:2" x14ac:dyDescent="0.25">
      <c r="A1283" t="str">
        <f>"7501578550025"</f>
        <v>7501578550025</v>
      </c>
      <c r="B1283">
        <v>1</v>
      </c>
    </row>
    <row r="1284" spans="1:2" x14ac:dyDescent="0.25">
      <c r="A1284" t="str">
        <f>"7501761810394"</f>
        <v>7501761810394</v>
      </c>
      <c r="B1284">
        <v>1</v>
      </c>
    </row>
    <row r="1285" spans="1:2" x14ac:dyDescent="0.25">
      <c r="A1285" t="str">
        <f>"7501003340139"</f>
        <v>7501003340139</v>
      </c>
      <c r="B1285">
        <v>1</v>
      </c>
    </row>
    <row r="1286" spans="1:2" x14ac:dyDescent="0.25">
      <c r="A1286" t="str">
        <f>"041789001925"</f>
        <v>041789001925</v>
      </c>
      <c r="B1286">
        <v>1</v>
      </c>
    </row>
    <row r="1287" spans="1:2" x14ac:dyDescent="0.25">
      <c r="A1287" t="str">
        <f>"7500478005567"</f>
        <v>7500478005567</v>
      </c>
      <c r="B1287">
        <v>1</v>
      </c>
    </row>
    <row r="1288" spans="1:2" x14ac:dyDescent="0.25">
      <c r="A1288" t="str">
        <f>"7501059297289"</f>
        <v>7501059297289</v>
      </c>
      <c r="B1288">
        <v>1</v>
      </c>
    </row>
    <row r="1289" spans="1:2" x14ac:dyDescent="0.25">
      <c r="A1289" t="str">
        <f>"7501013123067"</f>
        <v>7501013123067</v>
      </c>
      <c r="B1289">
        <v>1</v>
      </c>
    </row>
    <row r="1290" spans="1:2" x14ac:dyDescent="0.25">
      <c r="A1290" t="str">
        <f>"7503005933593"</f>
        <v>7503005933593</v>
      </c>
      <c r="B1290">
        <v>1</v>
      </c>
    </row>
    <row r="1291" spans="1:2" x14ac:dyDescent="0.25">
      <c r="A1291" t="str">
        <f>"7501048100200"</f>
        <v>7501048100200</v>
      </c>
      <c r="B1291">
        <v>1</v>
      </c>
    </row>
    <row r="1292" spans="1:2" x14ac:dyDescent="0.25">
      <c r="A1292" t="str">
        <f>"7501048101047"</f>
        <v>7501048101047</v>
      </c>
      <c r="B1292">
        <v>1</v>
      </c>
    </row>
    <row r="1293" spans="1:2" x14ac:dyDescent="0.25">
      <c r="A1293" t="str">
        <f>"7501018310561"</f>
        <v>7501018310561</v>
      </c>
      <c r="B1293">
        <v>1</v>
      </c>
    </row>
    <row r="1294" spans="1:2" x14ac:dyDescent="0.25">
      <c r="A1294" t="str">
        <f>"7501209708016"</f>
        <v>7501209708016</v>
      </c>
      <c r="B1294">
        <v>1</v>
      </c>
    </row>
    <row r="1295" spans="1:2" x14ac:dyDescent="0.25">
      <c r="A1295" t="str">
        <f>"7501001600426"</f>
        <v>7501001600426</v>
      </c>
      <c r="B1295">
        <v>1</v>
      </c>
    </row>
    <row r="1296" spans="1:2" x14ac:dyDescent="0.25">
      <c r="A1296" t="str">
        <f>"7501017005611"</f>
        <v>7501017005611</v>
      </c>
      <c r="B1296">
        <v>1</v>
      </c>
    </row>
    <row r="1297" spans="1:2" x14ac:dyDescent="0.25">
      <c r="A1297" t="str">
        <f>"070662141229"</f>
        <v>070662141229</v>
      </c>
      <c r="B1297">
        <v>1</v>
      </c>
    </row>
    <row r="1298" spans="1:2" x14ac:dyDescent="0.25">
      <c r="A1298" t="str">
        <f>"7501480900208"</f>
        <v>7501480900208</v>
      </c>
      <c r="B1298">
        <v>1</v>
      </c>
    </row>
    <row r="1299" spans="1:2" x14ac:dyDescent="0.25">
      <c r="A1299" t="str">
        <f>"7501069213835"</f>
        <v>7501069213835</v>
      </c>
      <c r="B1299">
        <v>1</v>
      </c>
    </row>
    <row r="1300" spans="1:2" x14ac:dyDescent="0.25">
      <c r="A1300" t="str">
        <f>"7501003124555"</f>
        <v>7501003124555</v>
      </c>
      <c r="B1300">
        <v>1</v>
      </c>
    </row>
    <row r="1301" spans="1:2" x14ac:dyDescent="0.25">
      <c r="A1301" t="str">
        <f>"7501125410116"</f>
        <v>7501125410116</v>
      </c>
      <c r="B1301">
        <v>1</v>
      </c>
    </row>
    <row r="1302" spans="1:2" x14ac:dyDescent="0.25">
      <c r="A1302" t="str">
        <f>"7501209704889"</f>
        <v>7501209704889</v>
      </c>
      <c r="B1302">
        <v>1</v>
      </c>
    </row>
    <row r="1303" spans="1:2" x14ac:dyDescent="0.25">
      <c r="A1303" t="str">
        <f>"7501020548556"</f>
        <v>7501020548556</v>
      </c>
      <c r="B1303">
        <v>1</v>
      </c>
    </row>
    <row r="1304" spans="1:2" x14ac:dyDescent="0.25">
      <c r="A1304" t="str">
        <f>"7501005114509"</f>
        <v>7501005114509</v>
      </c>
      <c r="B1304">
        <v>1</v>
      </c>
    </row>
    <row r="1305" spans="1:2" x14ac:dyDescent="0.25">
      <c r="A1305" t="str">
        <f>"041789002984"</f>
        <v>041789002984</v>
      </c>
      <c r="B1305">
        <v>1</v>
      </c>
    </row>
    <row r="1306" spans="1:2" x14ac:dyDescent="0.25">
      <c r="A1306" t="str">
        <f>"7501006532814"</f>
        <v>7501006532814</v>
      </c>
      <c r="B1306">
        <v>1</v>
      </c>
    </row>
    <row r="1307" spans="1:2" x14ac:dyDescent="0.25">
      <c r="A1307" t="str">
        <f>"7503009612012"</f>
        <v>7503009612012</v>
      </c>
      <c r="B1307">
        <v>1</v>
      </c>
    </row>
    <row r="1308" spans="1:2" x14ac:dyDescent="0.25">
      <c r="A1308" t="str">
        <f>"7501013100822"</f>
        <v>7501013100822</v>
      </c>
      <c r="B1308">
        <v>1</v>
      </c>
    </row>
    <row r="1309" spans="1:2" x14ac:dyDescent="0.25">
      <c r="A1309" t="str">
        <f>"7501005107150"</f>
        <v>7501005107150</v>
      </c>
      <c r="B1309">
        <v>1</v>
      </c>
    </row>
    <row r="1310" spans="1:2" x14ac:dyDescent="0.25">
      <c r="A1310" t="str">
        <f>"722776000175"</f>
        <v>722776000175</v>
      </c>
      <c r="B1310">
        <v>1</v>
      </c>
    </row>
    <row r="1311" spans="1:2" x14ac:dyDescent="0.25">
      <c r="A1311" t="str">
        <f>"7501214102113"</f>
        <v>7501214102113</v>
      </c>
      <c r="B1311">
        <v>1</v>
      </c>
    </row>
    <row r="1312" spans="1:2" x14ac:dyDescent="0.25">
      <c r="A1312" t="str">
        <f>"094331198697"</f>
        <v>094331198697</v>
      </c>
      <c r="B1312">
        <v>1</v>
      </c>
    </row>
    <row r="1313" spans="1:2" x14ac:dyDescent="0.25">
      <c r="A1313" t="str">
        <f>"7501005145442"</f>
        <v>7501005145442</v>
      </c>
      <c r="B1313">
        <v>1</v>
      </c>
    </row>
    <row r="1314" spans="1:2" x14ac:dyDescent="0.25">
      <c r="A1314" t="str">
        <f>"7506306311527"</f>
        <v>7506306311527</v>
      </c>
      <c r="B1314">
        <v>1</v>
      </c>
    </row>
    <row r="1315" spans="1:2" x14ac:dyDescent="0.25">
      <c r="A1315" t="str">
        <f>"7501000912605"</f>
        <v>7501000912605</v>
      </c>
      <c r="B1315">
        <v>1</v>
      </c>
    </row>
    <row r="1316" spans="1:2" x14ac:dyDescent="0.25">
      <c r="A1316" t="str">
        <f>"7501030474739"</f>
        <v>7501030474739</v>
      </c>
      <c r="B1316">
        <v>1</v>
      </c>
    </row>
    <row r="1317" spans="1:2" x14ac:dyDescent="0.25">
      <c r="A1317" t="str">
        <f>"7501020539042"</f>
        <v>7501020539042</v>
      </c>
      <c r="B1317">
        <v>1</v>
      </c>
    </row>
    <row r="1318" spans="1:2" x14ac:dyDescent="0.25">
      <c r="A1318" t="str">
        <f>"7501035025929"</f>
        <v>7501035025929</v>
      </c>
      <c r="B1318">
        <v>1</v>
      </c>
    </row>
    <row r="1319" spans="1:2" x14ac:dyDescent="0.25">
      <c r="A1319" t="str">
        <f>"7501864101320"</f>
        <v>7501864101320</v>
      </c>
      <c r="B1319">
        <v>1</v>
      </c>
    </row>
    <row r="1320" spans="1:2" x14ac:dyDescent="0.25">
      <c r="A1320" t="str">
        <f>"7501214102816"</f>
        <v>7501214102816</v>
      </c>
      <c r="B1320">
        <v>1</v>
      </c>
    </row>
    <row r="1321" spans="1:2" x14ac:dyDescent="0.25">
      <c r="A1321" t="str">
        <f>"7501204010107"</f>
        <v>7501204010107</v>
      </c>
      <c r="B1321">
        <v>1</v>
      </c>
    </row>
    <row r="1322" spans="1:2" x14ac:dyDescent="0.25">
      <c r="A1322" t="str">
        <f>"7501003339133"</f>
        <v>7501003339133</v>
      </c>
      <c r="B1322">
        <v>1</v>
      </c>
    </row>
    <row r="1323" spans="1:2" x14ac:dyDescent="0.25">
      <c r="A1323" t="str">
        <f>"7501003340122"</f>
        <v>7501003340122</v>
      </c>
      <c r="B1323">
        <v>1</v>
      </c>
    </row>
    <row r="1324" spans="1:2" x14ac:dyDescent="0.25">
      <c r="A1324" t="str">
        <f>"7501008763995"</f>
        <v>7501008763995</v>
      </c>
      <c r="B1324">
        <v>1</v>
      </c>
    </row>
    <row r="1325" spans="1:2" x14ac:dyDescent="0.25">
      <c r="A1325" t="str">
        <f>"7501013103267"</f>
        <v>7501013103267</v>
      </c>
      <c r="B1325">
        <v>1</v>
      </c>
    </row>
    <row r="1326" spans="1:2" x14ac:dyDescent="0.25">
      <c r="A1326" t="str">
        <f>"7502223775008"</f>
        <v>7502223775008</v>
      </c>
      <c r="B1326">
        <v>1</v>
      </c>
    </row>
    <row r="1327" spans="1:2" x14ac:dyDescent="0.25">
      <c r="A1327" t="str">
        <f>"7501058616470"</f>
        <v>7501058616470</v>
      </c>
      <c r="B1327">
        <v>1</v>
      </c>
    </row>
    <row r="1328" spans="1:2" x14ac:dyDescent="0.25">
      <c r="A1328" t="str">
        <f>"034587090758"</f>
        <v>034587090758</v>
      </c>
      <c r="B1328">
        <v>1</v>
      </c>
    </row>
    <row r="1329" spans="1:2" x14ac:dyDescent="0.25">
      <c r="A1329" t="str">
        <f>"7501020531008"</f>
        <v>7501020531008</v>
      </c>
      <c r="B1329">
        <v>1</v>
      </c>
    </row>
    <row r="1330" spans="1:2" x14ac:dyDescent="0.25">
      <c r="A1330" t="str">
        <f>"7501000300730"</f>
        <v>7501000300730</v>
      </c>
      <c r="B1330">
        <v>1</v>
      </c>
    </row>
    <row r="1331" spans="1:2" x14ac:dyDescent="0.25">
      <c r="A1331" t="str">
        <f>"011848455570"</f>
        <v>011848455570</v>
      </c>
      <c r="B1331">
        <v>1</v>
      </c>
    </row>
    <row r="1332" spans="1:2" x14ac:dyDescent="0.25">
      <c r="A1332" t="str">
        <f>"7501045404288"</f>
        <v>7501045404288</v>
      </c>
      <c r="B1332">
        <v>1</v>
      </c>
    </row>
    <row r="1333" spans="1:2" x14ac:dyDescent="0.25">
      <c r="A1333" t="str">
        <f>"613963110718"</f>
        <v>613963110718</v>
      </c>
      <c r="B1333">
        <v>1</v>
      </c>
    </row>
    <row r="1334" spans="1:2" x14ac:dyDescent="0.25">
      <c r="A1334" t="str">
        <f>"7501058628473"</f>
        <v>7501058628473</v>
      </c>
      <c r="B1334">
        <v>1</v>
      </c>
    </row>
    <row r="1335" spans="1:2" x14ac:dyDescent="0.25">
      <c r="A1335" t="str">
        <f>"7501069213842"</f>
        <v>7501069213842</v>
      </c>
      <c r="B1335">
        <v>1</v>
      </c>
    </row>
    <row r="1336" spans="1:2" x14ac:dyDescent="0.25">
      <c r="A1336" t="str">
        <f>"7501006532746"</f>
        <v>7501006532746</v>
      </c>
      <c r="B1336">
        <v>1</v>
      </c>
    </row>
    <row r="1337" spans="1:2" x14ac:dyDescent="0.25">
      <c r="A1337" t="str">
        <f>"7501468700172"</f>
        <v>7501468700172</v>
      </c>
      <c r="B1337">
        <v>1</v>
      </c>
    </row>
    <row r="1338" spans="1:2" x14ac:dyDescent="0.25">
      <c r="A1338" t="str">
        <f>"744886239283"</f>
        <v>744886239283</v>
      </c>
      <c r="B1338">
        <v>1</v>
      </c>
    </row>
    <row r="1339" spans="1:2" x14ac:dyDescent="0.25">
      <c r="A1339" t="str">
        <f>"094331238744"</f>
        <v>094331238744</v>
      </c>
      <c r="B1339">
        <v>1</v>
      </c>
    </row>
    <row r="1340" spans="1:2" x14ac:dyDescent="0.25">
      <c r="A1340" t="str">
        <f>"7501020539059"</f>
        <v>7501020539059</v>
      </c>
      <c r="B1340">
        <v>1</v>
      </c>
    </row>
    <row r="1341" spans="1:2" x14ac:dyDescent="0.25">
      <c r="A1341" t="str">
        <f>"7501020539066"</f>
        <v>7501020539066</v>
      </c>
      <c r="B1341">
        <v>1</v>
      </c>
    </row>
    <row r="1342" spans="1:2" x14ac:dyDescent="0.25">
      <c r="A1342" t="str">
        <f>"7501013103328"</f>
        <v>7501013103328</v>
      </c>
      <c r="B1342">
        <v>1</v>
      </c>
    </row>
    <row r="1343" spans="1:2" x14ac:dyDescent="0.25">
      <c r="A1343" t="str">
        <f>"097339000054"</f>
        <v>097339000054</v>
      </c>
      <c r="B1343">
        <v>1</v>
      </c>
    </row>
    <row r="1344" spans="1:2" x14ac:dyDescent="0.25">
      <c r="A1344" t="str">
        <f>"7501045403915"</f>
        <v>7501045403915</v>
      </c>
      <c r="B1344">
        <v>1</v>
      </c>
    </row>
    <row r="1345" spans="1:2" x14ac:dyDescent="0.25">
      <c r="A1345" t="str">
        <f>"75063375"</f>
        <v>75063375</v>
      </c>
      <c r="B1345">
        <v>1</v>
      </c>
    </row>
    <row r="1346" spans="1:2" x14ac:dyDescent="0.25">
      <c r="A1346" t="str">
        <f>"010248765234"</f>
        <v>010248765234</v>
      </c>
      <c r="B1346">
        <v>1</v>
      </c>
    </row>
    <row r="1347" spans="1:2" x14ac:dyDescent="0.25">
      <c r="A1347" t="str">
        <f>"7503005933012"</f>
        <v>7503005933012</v>
      </c>
      <c r="B1347">
        <v>1</v>
      </c>
    </row>
    <row r="1348" spans="1:2" x14ac:dyDescent="0.25">
      <c r="A1348" t="str">
        <f>"038629003799"</f>
        <v>038629003799</v>
      </c>
      <c r="B1348">
        <v>1</v>
      </c>
    </row>
    <row r="1349" spans="1:2" x14ac:dyDescent="0.25">
      <c r="A1349" t="str">
        <f>"7501017003068"</f>
        <v>7501017003068</v>
      </c>
      <c r="B1349">
        <v>1</v>
      </c>
    </row>
    <row r="1350" spans="1:2" x14ac:dyDescent="0.25">
      <c r="A1350" t="str">
        <f>"7503004488056"</f>
        <v>7503004488056</v>
      </c>
      <c r="B1350">
        <v>1</v>
      </c>
    </row>
    <row r="1351" spans="1:2" x14ac:dyDescent="0.25">
      <c r="A1351" t="str">
        <f>"094331198734"</f>
        <v>094331198734</v>
      </c>
      <c r="B1351">
        <v>1</v>
      </c>
    </row>
    <row r="1352" spans="1:2" x14ac:dyDescent="0.25">
      <c r="A1352" t="str">
        <f>"010248765210"</f>
        <v>010248765210</v>
      </c>
      <c r="B1352">
        <v>1</v>
      </c>
    </row>
    <row r="1353" spans="1:2" x14ac:dyDescent="0.25">
      <c r="A1353" t="str">
        <f>"095188011283"</f>
        <v>095188011283</v>
      </c>
      <c r="B1353">
        <v>1</v>
      </c>
    </row>
    <row r="1354" spans="1:2" x14ac:dyDescent="0.25">
      <c r="A1354" t="str">
        <f>"034587090192"</f>
        <v>034587090192</v>
      </c>
      <c r="B1354">
        <v>1</v>
      </c>
    </row>
    <row r="1355" spans="1:2" x14ac:dyDescent="0.25">
      <c r="A1355" t="str">
        <f>"7501209704759"</f>
        <v>7501209704759</v>
      </c>
      <c r="B1355">
        <v>1</v>
      </c>
    </row>
    <row r="1356" spans="1:2" x14ac:dyDescent="0.25">
      <c r="A1356" t="str">
        <f>"7501000111800"</f>
        <v>7501000111800</v>
      </c>
      <c r="B1356">
        <v>1</v>
      </c>
    </row>
    <row r="1357" spans="1:2" x14ac:dyDescent="0.25">
      <c r="A1357" t="str">
        <f>"7501086801121"</f>
        <v>7501086801121</v>
      </c>
      <c r="B1357">
        <v>1</v>
      </c>
    </row>
    <row r="1358" spans="1:2" x14ac:dyDescent="0.25">
      <c r="A1358" t="str">
        <f>"7500478005598"</f>
        <v>7500478005598</v>
      </c>
      <c r="B1358">
        <v>1</v>
      </c>
    </row>
    <row r="1359" spans="1:2" x14ac:dyDescent="0.25">
      <c r="A1359" t="str">
        <f>"7501030475132"</f>
        <v>7501030475132</v>
      </c>
      <c r="B1359">
        <v>1</v>
      </c>
    </row>
    <row r="1360" spans="1:2" x14ac:dyDescent="0.25">
      <c r="A1360" t="str">
        <f>"7501003300478"</f>
        <v>7501003300478</v>
      </c>
      <c r="B1360">
        <v>1</v>
      </c>
    </row>
    <row r="1361" spans="1:2" x14ac:dyDescent="0.25">
      <c r="A1361" t="str">
        <f>"605811000203"</f>
        <v>605811000203</v>
      </c>
      <c r="B1361">
        <v>1</v>
      </c>
    </row>
    <row r="1362" spans="1:2" x14ac:dyDescent="0.25">
      <c r="A1362" t="str">
        <f>"758104003174"</f>
        <v>758104003174</v>
      </c>
      <c r="B1362">
        <v>1</v>
      </c>
    </row>
    <row r="1363" spans="1:2" x14ac:dyDescent="0.25">
      <c r="A1363" t="str">
        <f>"7503001993058"</f>
        <v>7503001993058</v>
      </c>
      <c r="B1363">
        <v>1</v>
      </c>
    </row>
    <row r="1364" spans="1:2" x14ac:dyDescent="0.25">
      <c r="A1364" t="str">
        <f>"7501204000399"</f>
        <v>7501204000399</v>
      </c>
      <c r="B1364">
        <v>1</v>
      </c>
    </row>
    <row r="1365" spans="1:2" x14ac:dyDescent="0.25">
      <c r="A1365" t="str">
        <f>"7501204010299"</f>
        <v>7501204010299</v>
      </c>
      <c r="B1365">
        <v>1</v>
      </c>
    </row>
    <row r="1366" spans="1:2" x14ac:dyDescent="0.25">
      <c r="A1366" t="str">
        <f>"7503014162021"</f>
        <v>7503014162021</v>
      </c>
      <c r="B1366">
        <v>1</v>
      </c>
    </row>
    <row r="1367" spans="1:2" x14ac:dyDescent="0.25">
      <c r="A1367" t="str">
        <f>"7501005113373"</f>
        <v>7501005113373</v>
      </c>
      <c r="B1367">
        <v>1</v>
      </c>
    </row>
    <row r="1368" spans="1:2" x14ac:dyDescent="0.25">
      <c r="A1368" t="str">
        <f>"7501214100256"</f>
        <v>7501214100256</v>
      </c>
      <c r="B1368">
        <v>1</v>
      </c>
    </row>
    <row r="1369" spans="1:2" x14ac:dyDescent="0.25">
      <c r="A1369" t="str">
        <f>"7501578550018"</f>
        <v>7501578550018</v>
      </c>
      <c r="B1369">
        <v>1</v>
      </c>
    </row>
    <row r="1370" spans="1:2" x14ac:dyDescent="0.25">
      <c r="A1370" t="str">
        <f>"7501013103274"</f>
        <v>7501013103274</v>
      </c>
      <c r="B1370">
        <v>1</v>
      </c>
    </row>
    <row r="1371" spans="1:2" x14ac:dyDescent="0.25">
      <c r="A1371" t="str">
        <f>"7501018312039"</f>
        <v>7501018312039</v>
      </c>
      <c r="B1371">
        <v>1</v>
      </c>
    </row>
    <row r="1372" spans="1:2" x14ac:dyDescent="0.25">
      <c r="A1372" t="str">
        <f>"75061678"</f>
        <v>75061678</v>
      </c>
      <c r="B1372">
        <v>1</v>
      </c>
    </row>
    <row r="1373" spans="1:2" x14ac:dyDescent="0.25">
      <c r="A1373" t="str">
        <f>"738545010016"</f>
        <v>738545010016</v>
      </c>
      <c r="B1373">
        <v>1</v>
      </c>
    </row>
    <row r="1374" spans="1:2" x14ac:dyDescent="0.25">
      <c r="A1374" t="str">
        <f>"613963110817"</f>
        <v>613963110817</v>
      </c>
      <c r="B1374">
        <v>1</v>
      </c>
    </row>
    <row r="1375" spans="1:2" x14ac:dyDescent="0.25">
      <c r="A1375" t="str">
        <f>"7501295600126"</f>
        <v>7501295600126</v>
      </c>
      <c r="B1375">
        <v>1</v>
      </c>
    </row>
    <row r="1376" spans="1:2" x14ac:dyDescent="0.25">
      <c r="A1376" t="str">
        <f>"7501077400302"</f>
        <v>7501077400302</v>
      </c>
      <c r="B1376">
        <v>1</v>
      </c>
    </row>
    <row r="1377" spans="1:2" x14ac:dyDescent="0.25">
      <c r="A1377" t="str">
        <f>"7501071301711"</f>
        <v>7501071301711</v>
      </c>
      <c r="B1377">
        <v>1</v>
      </c>
    </row>
    <row r="1378" spans="1:2" x14ac:dyDescent="0.25">
      <c r="A1378" t="str">
        <f>"7501864105281"</f>
        <v>7501864105281</v>
      </c>
      <c r="B1378">
        <v>1</v>
      </c>
    </row>
    <row r="1379" spans="1:2" x14ac:dyDescent="0.25">
      <c r="A1379" t="str">
        <f>"7501041418371"</f>
        <v>7501041418371</v>
      </c>
      <c r="B1379">
        <v>1</v>
      </c>
    </row>
    <row r="1380" spans="1:2" x14ac:dyDescent="0.25">
      <c r="A1380" t="str">
        <f>"014563000209"</f>
        <v>014563000209</v>
      </c>
      <c r="B1380">
        <v>1</v>
      </c>
    </row>
    <row r="1381" spans="1:2" x14ac:dyDescent="0.25">
      <c r="A1381" t="str">
        <f>"7501125410130"</f>
        <v>7501125410130</v>
      </c>
      <c r="B1381">
        <v>1</v>
      </c>
    </row>
    <row r="1382" spans="1:2" x14ac:dyDescent="0.25">
      <c r="A1382" t="str">
        <f>"7501020548549"</f>
        <v>7501020548549</v>
      </c>
      <c r="B1382">
        <v>1</v>
      </c>
    </row>
    <row r="1383" spans="1:2" x14ac:dyDescent="0.25">
      <c r="A1383" t="str">
        <f>"7501017050215"</f>
        <v>7501017050215</v>
      </c>
      <c r="B1383">
        <v>1</v>
      </c>
    </row>
    <row r="1384" spans="1:2" x14ac:dyDescent="0.25">
      <c r="A1384" t="str">
        <f>"7501340700023"</f>
        <v>7501340700023</v>
      </c>
      <c r="B1384">
        <v>1</v>
      </c>
    </row>
    <row r="1385" spans="1:2" x14ac:dyDescent="0.25">
      <c r="A1385" t="str">
        <f>"7501000131440"</f>
        <v>7501000131440</v>
      </c>
      <c r="B1385">
        <v>1</v>
      </c>
    </row>
    <row r="1386" spans="1:2" x14ac:dyDescent="0.25">
      <c r="A1386" t="str">
        <f>"7501073830004"</f>
        <v>7501073830004</v>
      </c>
      <c r="B1386">
        <v>1</v>
      </c>
    </row>
    <row r="1387" spans="1:2" x14ac:dyDescent="0.25">
      <c r="A1387" t="str">
        <f>"7613287216670"</f>
        <v>7613287216670</v>
      </c>
      <c r="B1387">
        <v>1</v>
      </c>
    </row>
    <row r="1388" spans="1:2" x14ac:dyDescent="0.25">
      <c r="A1388" t="str">
        <f>"7506306321045"</f>
        <v>7506306321045</v>
      </c>
      <c r="B1388">
        <v>1</v>
      </c>
    </row>
    <row r="1389" spans="1:2" x14ac:dyDescent="0.25">
      <c r="A1389" t="str">
        <f>"7501039121993"</f>
        <v>7501039121993</v>
      </c>
      <c r="B1389">
        <v>1</v>
      </c>
    </row>
    <row r="1390" spans="1:2" x14ac:dyDescent="0.25">
      <c r="A1390" t="str">
        <f>"600"</f>
        <v>600</v>
      </c>
      <c r="B1390">
        <v>1</v>
      </c>
    </row>
    <row r="1391" spans="1:2" x14ac:dyDescent="0.25">
      <c r="A1391" t="str">
        <f>"7501158414617"</f>
        <v>7501158414617</v>
      </c>
      <c r="B1391">
        <v>1</v>
      </c>
    </row>
    <row r="1392" spans="1:2" x14ac:dyDescent="0.25">
      <c r="A1392" t="str">
        <f>"7503031028812"</f>
        <v>7503031028812</v>
      </c>
      <c r="B1392">
        <v>1</v>
      </c>
    </row>
    <row r="1393" spans="1:2" x14ac:dyDescent="0.25">
      <c r="A1393" t="str">
        <f>"7501125410093"</f>
        <v>7501125410093</v>
      </c>
      <c r="B1393">
        <v>1</v>
      </c>
    </row>
    <row r="1394" spans="1:2" x14ac:dyDescent="0.25">
      <c r="A1394" t="str">
        <f>"7501017004515"</f>
        <v>7501017004515</v>
      </c>
      <c r="B1394">
        <v>1</v>
      </c>
    </row>
    <row r="1395" spans="1:2" x14ac:dyDescent="0.25">
      <c r="A1395" t="str">
        <f>"7501005110723"</f>
        <v>7501005110723</v>
      </c>
      <c r="B1395">
        <v>1</v>
      </c>
    </row>
    <row r="1396" spans="1:2" x14ac:dyDescent="0.25">
      <c r="A1396" t="str">
        <f>"7501204003505"</f>
        <v>7501204003505</v>
      </c>
      <c r="B1396">
        <v>1</v>
      </c>
    </row>
    <row r="1397" spans="1:2" x14ac:dyDescent="0.25">
      <c r="A1397" t="str">
        <f>"7501058620002"</f>
        <v>7501058620002</v>
      </c>
      <c r="B1397">
        <v>1</v>
      </c>
    </row>
    <row r="1398" spans="1:2" x14ac:dyDescent="0.25">
      <c r="A1398" t="str">
        <f>"7501158415515"</f>
        <v>7501158415515</v>
      </c>
      <c r="B1398">
        <v>1</v>
      </c>
    </row>
    <row r="1399" spans="1:2" x14ac:dyDescent="0.25">
      <c r="A1399" t="str">
        <f>"7501030467090"</f>
        <v>7501030467090</v>
      </c>
      <c r="B1399">
        <v>1</v>
      </c>
    </row>
    <row r="1400" spans="1:2" x14ac:dyDescent="0.25">
      <c r="A1400" t="str">
        <f>"7501055310883"</f>
        <v>7501055310883</v>
      </c>
      <c r="B1400">
        <v>1</v>
      </c>
    </row>
    <row r="1401" spans="1:2" x14ac:dyDescent="0.25">
      <c r="A1401" t="str">
        <f>"7501055335978"</f>
        <v>7501055335978</v>
      </c>
      <c r="B1401">
        <v>1</v>
      </c>
    </row>
    <row r="1402" spans="1:2" x14ac:dyDescent="0.25">
      <c r="A1402" t="str">
        <f>"7501209704193"</f>
        <v>7501209704193</v>
      </c>
      <c r="B1402">
        <v>1</v>
      </c>
    </row>
    <row r="1403" spans="1:2" x14ac:dyDescent="0.25">
      <c r="A1403" t="str">
        <f>"7503005933258"</f>
        <v>7503005933258</v>
      </c>
      <c r="B1403">
        <v>1</v>
      </c>
    </row>
    <row r="1404" spans="1:2" x14ac:dyDescent="0.25">
      <c r="A1404" t="str">
        <f>"7501006536713"</f>
        <v>7501006536713</v>
      </c>
      <c r="B1404">
        <v>1</v>
      </c>
    </row>
    <row r="1405" spans="1:2" x14ac:dyDescent="0.25">
      <c r="A1405" t="str">
        <f>"034587020021"</f>
        <v>034587020021</v>
      </c>
      <c r="B1405">
        <v>1</v>
      </c>
    </row>
    <row r="1406" spans="1:2" x14ac:dyDescent="0.25">
      <c r="A1406" t="str">
        <f>"613963110091"</f>
        <v>613963110091</v>
      </c>
      <c r="B1406">
        <v>1</v>
      </c>
    </row>
    <row r="1407" spans="1:2" x14ac:dyDescent="0.25">
      <c r="A1407" t="str">
        <f>"7501003124234"</f>
        <v>7501003124234</v>
      </c>
      <c r="B1407">
        <v>1</v>
      </c>
    </row>
    <row r="1408" spans="1:2" x14ac:dyDescent="0.25">
      <c r="A1408" t="str">
        <f>"7501041415837"</f>
        <v>7501041415837</v>
      </c>
      <c r="B1408">
        <v>1</v>
      </c>
    </row>
    <row r="1409" spans="1:2" x14ac:dyDescent="0.25">
      <c r="A1409" t="str">
        <f>"7502006943648"</f>
        <v>7502006943648</v>
      </c>
      <c r="B1409">
        <v>1</v>
      </c>
    </row>
    <row r="1410" spans="1:2" x14ac:dyDescent="0.25">
      <c r="A1410" t="str">
        <f>"7500478019069"</f>
        <v>7500478019069</v>
      </c>
      <c r="B1410">
        <v>1</v>
      </c>
    </row>
    <row r="1411" spans="1:2" x14ac:dyDescent="0.25">
      <c r="A1411" t="str">
        <f>"7501058616548"</f>
        <v>7501058616548</v>
      </c>
      <c r="B1411">
        <v>1</v>
      </c>
    </row>
    <row r="1412" spans="1:2" x14ac:dyDescent="0.25">
      <c r="A1412" t="str">
        <f>"7501086801077"</f>
        <v>7501086801077</v>
      </c>
      <c r="B1412">
        <v>1</v>
      </c>
    </row>
    <row r="1413" spans="1:2" x14ac:dyDescent="0.25">
      <c r="A1413" t="str">
        <f>"102672"</f>
        <v>102672</v>
      </c>
      <c r="B1413">
        <v>1</v>
      </c>
    </row>
    <row r="1414" spans="1:2" x14ac:dyDescent="0.25">
      <c r="A1414" t="str">
        <f>"7501003105479"</f>
        <v>7501003105479</v>
      </c>
      <c r="B1414">
        <v>1</v>
      </c>
    </row>
    <row r="1415" spans="1:2" x14ac:dyDescent="0.25">
      <c r="A1415" t="str">
        <f>"7501059211209"</f>
        <v>7501059211209</v>
      </c>
      <c r="B1415">
        <v>1</v>
      </c>
    </row>
    <row r="1416" spans="1:2" x14ac:dyDescent="0.25">
      <c r="A1416" t="str">
        <f>"7501020515183"</f>
        <v>7501020515183</v>
      </c>
      <c r="B1416">
        <v>1</v>
      </c>
    </row>
    <row r="1417" spans="1:2" x14ac:dyDescent="0.25">
      <c r="A1417" t="str">
        <f>"7503009612074"</f>
        <v>7503009612074</v>
      </c>
      <c r="B1417">
        <v>1</v>
      </c>
    </row>
    <row r="1418" spans="1:2" x14ac:dyDescent="0.25">
      <c r="A1418" t="str">
        <f>"7501018310103"</f>
        <v>7501018310103</v>
      </c>
      <c r="B1418">
        <v>1</v>
      </c>
    </row>
    <row r="1419" spans="1:2" x14ac:dyDescent="0.25">
      <c r="A1419" t="str">
        <f>"7503022581098"</f>
        <v>7503022581098</v>
      </c>
      <c r="B1419">
        <v>1</v>
      </c>
    </row>
    <row r="1420" spans="1:2" x14ac:dyDescent="0.25">
      <c r="A1420" t="str">
        <f>"7501071307775"</f>
        <v>7501071307775</v>
      </c>
      <c r="B1420">
        <v>1</v>
      </c>
    </row>
    <row r="1421" spans="1:2" x14ac:dyDescent="0.25">
      <c r="A1421" t="str">
        <f>"7501738200104"</f>
        <v>7501738200104</v>
      </c>
      <c r="B1421">
        <v>1</v>
      </c>
    </row>
    <row r="1422" spans="1:2" x14ac:dyDescent="0.25">
      <c r="A1422" t="str">
        <f>"75061685"</f>
        <v>75061685</v>
      </c>
      <c r="B1422">
        <v>1</v>
      </c>
    </row>
    <row r="1423" spans="1:2" x14ac:dyDescent="0.25">
      <c r="A1423" t="str">
        <f>"7501006585209"</f>
        <v>7501006585209</v>
      </c>
      <c r="B1423">
        <v>1</v>
      </c>
    </row>
    <row r="1424" spans="1:2" x14ac:dyDescent="0.25">
      <c r="A1424" t="str">
        <f>"7501468799992"</f>
        <v>7501468799992</v>
      </c>
      <c r="B1424">
        <v>1</v>
      </c>
    </row>
    <row r="1425" spans="1:2" x14ac:dyDescent="0.25">
      <c r="A1425" t="str">
        <f>"7501013118032"</f>
        <v>7501013118032</v>
      </c>
      <c r="B1425">
        <v>1</v>
      </c>
    </row>
    <row r="1426" spans="1:2" x14ac:dyDescent="0.25">
      <c r="A1426" t="str">
        <f>"613963110329"</f>
        <v>613963110329</v>
      </c>
      <c r="B1426">
        <v>1</v>
      </c>
    </row>
    <row r="1427" spans="1:2" x14ac:dyDescent="0.25">
      <c r="A1427" t="str">
        <f>"75005443"</f>
        <v>75005443</v>
      </c>
      <c r="B1427">
        <v>1</v>
      </c>
    </row>
    <row r="1428" spans="1:2" x14ac:dyDescent="0.25">
      <c r="A1428" t="str">
        <f>"7501020526004"</f>
        <v>7501020526004</v>
      </c>
      <c r="B1428">
        <v>1</v>
      </c>
    </row>
    <row r="1429" spans="1:2" x14ac:dyDescent="0.25">
      <c r="A1429" t="str">
        <f>"7501738200173"</f>
        <v>7501738200173</v>
      </c>
      <c r="B1429">
        <v>1</v>
      </c>
    </row>
    <row r="1430" spans="1:2" x14ac:dyDescent="0.25">
      <c r="A1430" t="str">
        <f>"7501058628466"</f>
        <v>7501058628466</v>
      </c>
      <c r="B1430">
        <v>1</v>
      </c>
    </row>
    <row r="1431" spans="1:2" x14ac:dyDescent="0.25">
      <c r="A1431" t="str">
        <f>"7501204010251"</f>
        <v>7501204010251</v>
      </c>
      <c r="B1431">
        <v>1</v>
      </c>
    </row>
    <row r="1432" spans="1:2" x14ac:dyDescent="0.25">
      <c r="A1432" t="str">
        <f>"7501003124807"</f>
        <v>7501003124807</v>
      </c>
      <c r="B1432">
        <v>1</v>
      </c>
    </row>
    <row r="1433" spans="1:2" x14ac:dyDescent="0.25">
      <c r="A1433" t="str">
        <f>"094331198758"</f>
        <v>094331198758</v>
      </c>
      <c r="B1433">
        <v>1</v>
      </c>
    </row>
    <row r="1434" spans="1:2" x14ac:dyDescent="0.25">
      <c r="A1434" t="str">
        <f>"7501000111855"</f>
        <v>7501000111855</v>
      </c>
      <c r="B1434">
        <v>1</v>
      </c>
    </row>
    <row r="1435" spans="1:2" x14ac:dyDescent="0.25">
      <c r="A1435" t="str">
        <f>"7501071305153"</f>
        <v>7501071305153</v>
      </c>
      <c r="B1435">
        <v>1</v>
      </c>
    </row>
    <row r="1436" spans="1:2" x14ac:dyDescent="0.25">
      <c r="A1436" t="str">
        <f>"7502224043564"</f>
        <v>7502224043564</v>
      </c>
      <c r="B1436">
        <v>1</v>
      </c>
    </row>
    <row r="1437" spans="1:2" x14ac:dyDescent="0.25">
      <c r="A1437" t="str">
        <f>"7501013100860"</f>
        <v>7501013100860</v>
      </c>
      <c r="B1437">
        <v>1</v>
      </c>
    </row>
    <row r="1438" spans="1:2" x14ac:dyDescent="0.25">
      <c r="A1438" t="str">
        <f>"7501020548440"</f>
        <v>7501020548440</v>
      </c>
      <c r="B1438">
        <v>1</v>
      </c>
    </row>
    <row r="1439" spans="1:2" x14ac:dyDescent="0.25">
      <c r="A1439" t="str">
        <f>"7501020548495"</f>
        <v>7501020548495</v>
      </c>
      <c r="B1439">
        <v>1</v>
      </c>
    </row>
    <row r="1440" spans="1:2" x14ac:dyDescent="0.25">
      <c r="A1440" t="str">
        <f>"75014339"</f>
        <v>75014339</v>
      </c>
      <c r="B1440">
        <v>1</v>
      </c>
    </row>
    <row r="1441" spans="1:2" x14ac:dyDescent="0.25">
      <c r="A1441" t="str">
        <f>"7501722112512"</f>
        <v>7501722112512</v>
      </c>
      <c r="B1441">
        <v>1</v>
      </c>
    </row>
    <row r="1442" spans="1:2" x14ac:dyDescent="0.25">
      <c r="A1442" t="str">
        <f>"7622201770778"</f>
        <v>7622201770778</v>
      </c>
      <c r="B1442">
        <v>1</v>
      </c>
    </row>
    <row r="1443" spans="1:2" x14ac:dyDescent="0.25">
      <c r="A1443" t="str">
        <f>"7501020514315"</f>
        <v>7501020514315</v>
      </c>
      <c r="B1443">
        <v>1</v>
      </c>
    </row>
    <row r="1444" spans="1:2" x14ac:dyDescent="0.25">
      <c r="A1444" t="str">
        <f>"7501369815524"</f>
        <v>7501369815524</v>
      </c>
      <c r="B1444">
        <v>1</v>
      </c>
    </row>
    <row r="1445" spans="1:2" x14ac:dyDescent="0.25">
      <c r="A1445" t="str">
        <f>"7501006532494"</f>
        <v>7501006532494</v>
      </c>
      <c r="B1445">
        <v>1</v>
      </c>
    </row>
    <row r="1446" spans="1:2" x14ac:dyDescent="0.25">
      <c r="A1446" t="str">
        <f>"7501468722228"</f>
        <v>7501468722228</v>
      </c>
      <c r="B1446">
        <v>1</v>
      </c>
    </row>
    <row r="1447" spans="1:2" x14ac:dyDescent="0.25">
      <c r="A1447" t="str">
        <f>"7501058620019"</f>
        <v>7501058620019</v>
      </c>
      <c r="B1447">
        <v>1</v>
      </c>
    </row>
    <row r="1448" spans="1:2" x14ac:dyDescent="0.25">
      <c r="A1448" t="str">
        <f>"658480001101"</f>
        <v>658480001101</v>
      </c>
      <c r="B1448">
        <v>1</v>
      </c>
    </row>
    <row r="1449" spans="1:2" x14ac:dyDescent="0.25">
      <c r="A1449" t="str">
        <f>"738545010030"</f>
        <v>738545010030</v>
      </c>
      <c r="B1449">
        <v>1</v>
      </c>
    </row>
    <row r="1450" spans="1:2" x14ac:dyDescent="0.25">
      <c r="A1450" t="str">
        <f>"605811009619"</f>
        <v>605811009619</v>
      </c>
      <c r="B1450">
        <v>1</v>
      </c>
    </row>
    <row r="1451" spans="1:2" x14ac:dyDescent="0.25">
      <c r="A1451" t="str">
        <f>"7501578520059"</f>
        <v>7501578520059</v>
      </c>
      <c r="B1451">
        <v>1</v>
      </c>
    </row>
    <row r="1452" spans="1:2" x14ac:dyDescent="0.25">
      <c r="A1452" t="str">
        <f>"7501000984770"</f>
        <v>7501000984770</v>
      </c>
      <c r="B1452">
        <v>1</v>
      </c>
    </row>
    <row r="1453" spans="1:2" x14ac:dyDescent="0.25">
      <c r="A1453" t="str">
        <f>"7501079702848"</f>
        <v>7501079702848</v>
      </c>
      <c r="B1453">
        <v>1</v>
      </c>
    </row>
    <row r="1454" spans="1:2" x14ac:dyDescent="0.25">
      <c r="A1454" t="str">
        <f>"7501289610032"</f>
        <v>7501289610032</v>
      </c>
      <c r="B1454">
        <v>1</v>
      </c>
    </row>
    <row r="1455" spans="1:2" x14ac:dyDescent="0.25">
      <c r="A1455" t="str">
        <f>"7500478018192"</f>
        <v>7500478018192</v>
      </c>
      <c r="B1455">
        <v>1</v>
      </c>
    </row>
    <row r="1456" spans="1:2" x14ac:dyDescent="0.25">
      <c r="A1456" t="str">
        <f>"7501017006021"</f>
        <v>7501017006021</v>
      </c>
      <c r="B1456">
        <v>1</v>
      </c>
    </row>
    <row r="1457" spans="1:2" x14ac:dyDescent="0.25">
      <c r="A1457" t="str">
        <f>"7501738200234"</f>
        <v>7501738200234</v>
      </c>
      <c r="B1457">
        <v>1</v>
      </c>
    </row>
    <row r="1458" spans="1:2" x14ac:dyDescent="0.25">
      <c r="A1458" t="str">
        <f>"7501005117371"</f>
        <v>7501005117371</v>
      </c>
      <c r="B1458">
        <v>1</v>
      </c>
    </row>
    <row r="1459" spans="1:2" x14ac:dyDescent="0.25">
      <c r="A1459" t="str">
        <f>"7501119901002"</f>
        <v>7501119901002</v>
      </c>
      <c r="B1459">
        <v>1</v>
      </c>
    </row>
    <row r="1460" spans="1:2" x14ac:dyDescent="0.25">
      <c r="A1460" t="str">
        <f>"7501017005000"</f>
        <v>7501017005000</v>
      </c>
      <c r="B1460">
        <v>1</v>
      </c>
    </row>
    <row r="1461" spans="1:2" x14ac:dyDescent="0.25">
      <c r="A1461" t="str">
        <f>"041789002915"</f>
        <v>041789002915</v>
      </c>
      <c r="B1461">
        <v>1</v>
      </c>
    </row>
    <row r="1462" spans="1:2" x14ac:dyDescent="0.25">
      <c r="A1462" t="str">
        <f>"7501055335961"</f>
        <v>7501055335961</v>
      </c>
      <c r="B1462">
        <v>1</v>
      </c>
    </row>
    <row r="1463" spans="1:2" x14ac:dyDescent="0.25">
      <c r="A1463" t="str">
        <f>"7501204010282"</f>
        <v>7501204010282</v>
      </c>
      <c r="B1463">
        <v>1</v>
      </c>
    </row>
    <row r="1464" spans="1:2" x14ac:dyDescent="0.25">
      <c r="A1464" t="str">
        <f>"7501000101238"</f>
        <v>7501000101238</v>
      </c>
      <c r="B1464">
        <v>1</v>
      </c>
    </row>
    <row r="1465" spans="1:2" x14ac:dyDescent="0.25">
      <c r="A1465" t="str">
        <f>"041789002977"</f>
        <v>041789002977</v>
      </c>
      <c r="B1465">
        <v>1</v>
      </c>
    </row>
    <row r="1466" spans="1:2" x14ac:dyDescent="0.25">
      <c r="A1466" t="str">
        <f>"7501761869156"</f>
        <v>7501761869156</v>
      </c>
      <c r="B1466">
        <v>1</v>
      </c>
    </row>
    <row r="1467" spans="1:2" x14ac:dyDescent="0.25">
      <c r="A1467" t="str">
        <f>"7613287218162"</f>
        <v>7613287218162</v>
      </c>
      <c r="B1467">
        <v>1</v>
      </c>
    </row>
    <row r="1468" spans="1:2" x14ac:dyDescent="0.25">
      <c r="A1468" t="str">
        <f>"7501119901019"</f>
        <v>7501119901019</v>
      </c>
      <c r="B1468">
        <v>1</v>
      </c>
    </row>
    <row r="1469" spans="1:2" x14ac:dyDescent="0.25">
      <c r="A1469" t="str">
        <f>"7501578520042"</f>
        <v>7501578520042</v>
      </c>
      <c r="B1469">
        <v>1</v>
      </c>
    </row>
    <row r="1470" spans="1:2" x14ac:dyDescent="0.25">
      <c r="A1470" t="str">
        <f>"7501013100853"</f>
        <v>7501013100853</v>
      </c>
      <c r="B1470">
        <v>1</v>
      </c>
    </row>
    <row r="1471" spans="1:2" x14ac:dyDescent="0.25">
      <c r="A1471" t="str">
        <f>"7501011351097"</f>
        <v>7501011351097</v>
      </c>
      <c r="B1471">
        <v>1</v>
      </c>
    </row>
    <row r="1472" spans="1:2" x14ac:dyDescent="0.25">
      <c r="A1472" t="str">
        <f>"7501020556971"</f>
        <v>7501020556971</v>
      </c>
      <c r="B1472">
        <v>1</v>
      </c>
    </row>
    <row r="1473" spans="1:2" x14ac:dyDescent="0.25">
      <c r="A1473" t="str">
        <f>"7501055333424"</f>
        <v>7501055333424</v>
      </c>
      <c r="B1473">
        <v>1</v>
      </c>
    </row>
    <row r="1474" spans="1:2" x14ac:dyDescent="0.25">
      <c r="A1474" t="str">
        <f>"7501005196499"</f>
        <v>7501005196499</v>
      </c>
      <c r="B1474">
        <v>1</v>
      </c>
    </row>
    <row r="1475" spans="1:2" x14ac:dyDescent="0.25">
      <c r="A1475" t="str">
        <f>"7501020556988"</f>
        <v>7501020556988</v>
      </c>
      <c r="B1475">
        <v>1</v>
      </c>
    </row>
    <row r="1476" spans="1:2" x14ac:dyDescent="0.25">
      <c r="A1476" t="str">
        <f>"7501086801015"</f>
        <v>7501086801015</v>
      </c>
      <c r="B1476">
        <v>1</v>
      </c>
    </row>
    <row r="1477" spans="1:2" x14ac:dyDescent="0.25">
      <c r="A1477" t="str">
        <f>"7501204010275"</f>
        <v>7501204010275</v>
      </c>
      <c r="B1477">
        <v>1</v>
      </c>
    </row>
    <row r="1478" spans="1:2" x14ac:dyDescent="0.25">
      <c r="A1478" t="str">
        <f>"7501017004003"</f>
        <v>7501017004003</v>
      </c>
      <c r="B1478">
        <v>1</v>
      </c>
    </row>
    <row r="1479" spans="1:2" x14ac:dyDescent="0.25">
      <c r="A1479" t="str">
        <f>"010248765166"</f>
        <v>010248765166</v>
      </c>
      <c r="B1479">
        <v>1</v>
      </c>
    </row>
    <row r="1480" spans="1:2" x14ac:dyDescent="0.25">
      <c r="A1480" t="str">
        <f>"7506475104722"</f>
        <v>7506475104722</v>
      </c>
      <c r="B1480">
        <v>1</v>
      </c>
    </row>
    <row r="1481" spans="1:2" x14ac:dyDescent="0.25">
      <c r="A1481" t="str">
        <f>"041789002960"</f>
        <v>041789002960</v>
      </c>
      <c r="B1481">
        <v>1</v>
      </c>
    </row>
    <row r="1482" spans="1:2" x14ac:dyDescent="0.25">
      <c r="A1482" t="str">
        <f>"7501058611062"</f>
        <v>7501058611062</v>
      </c>
      <c r="B1482">
        <v>1</v>
      </c>
    </row>
    <row r="1483" spans="1:2" x14ac:dyDescent="0.25">
      <c r="A1483" t="str">
        <f>"7501003150233"</f>
        <v>7501003150233</v>
      </c>
      <c r="B1483">
        <v>1</v>
      </c>
    </row>
    <row r="1484" spans="1:2" x14ac:dyDescent="0.25">
      <c r="A1484" t="str">
        <f>"658480001262"</f>
        <v>658480001262</v>
      </c>
      <c r="B1484">
        <v>1</v>
      </c>
    </row>
    <row r="1485" spans="1:2" x14ac:dyDescent="0.25">
      <c r="A1485" t="str">
        <f>"7501005151962"</f>
        <v>7501005151962</v>
      </c>
      <c r="B1485">
        <v>1</v>
      </c>
    </row>
    <row r="1486" spans="1:2" x14ac:dyDescent="0.25">
      <c r="A1486" t="str">
        <f>"7501000149100"</f>
        <v>7501000149100</v>
      </c>
      <c r="B1486">
        <v>1</v>
      </c>
    </row>
    <row r="1487" spans="1:2" x14ac:dyDescent="0.25">
      <c r="A1487" t="str">
        <f>"7501020556964"</f>
        <v>7501020556964</v>
      </c>
      <c r="B1487">
        <v>1</v>
      </c>
    </row>
    <row r="1488" spans="1:2" x14ac:dyDescent="0.25">
      <c r="A1488" t="str">
        <f>"7501204010008"</f>
        <v>7501204010008</v>
      </c>
      <c r="B1488">
        <v>1</v>
      </c>
    </row>
    <row r="1489" spans="1:2" x14ac:dyDescent="0.25">
      <c r="A1489" t="str">
        <f>"7501214100249"</f>
        <v>7501214100249</v>
      </c>
      <c r="B1489">
        <v>1</v>
      </c>
    </row>
    <row r="1490" spans="1:2" x14ac:dyDescent="0.25">
      <c r="A1490" t="str">
        <f>"7501030418412"</f>
        <v>7501030418412</v>
      </c>
      <c r="B1490">
        <v>1</v>
      </c>
    </row>
    <row r="1491" spans="1:2" x14ac:dyDescent="0.25">
      <c r="A1491" t="str">
        <f>"7501005106979"</f>
        <v>7501005106979</v>
      </c>
      <c r="B1491">
        <v>1</v>
      </c>
    </row>
    <row r="1492" spans="1:2" x14ac:dyDescent="0.25">
      <c r="A1492" t="str">
        <f>"7501018310035"</f>
        <v>7501018310035</v>
      </c>
      <c r="B1492">
        <v>1</v>
      </c>
    </row>
    <row r="1493" spans="1:2" x14ac:dyDescent="0.25">
      <c r="A1493" t="str">
        <f>"982297"</f>
        <v>982297</v>
      </c>
      <c r="B1493">
        <v>1</v>
      </c>
    </row>
    <row r="1494" spans="1:2" x14ac:dyDescent="0.25">
      <c r="A1494" t="str">
        <f>"7501204010404"</f>
        <v>7501204010404</v>
      </c>
      <c r="B1494">
        <v>1</v>
      </c>
    </row>
    <row r="1495" spans="1:2" x14ac:dyDescent="0.25">
      <c r="A1495" t="str">
        <f>"010248765173"</f>
        <v>010248765173</v>
      </c>
      <c r="B1495">
        <v>1</v>
      </c>
    </row>
    <row r="1496" spans="1:2" x14ac:dyDescent="0.25">
      <c r="A1496" t="str">
        <f>"7501017050536"</f>
        <v>7501017050536</v>
      </c>
      <c r="B1496">
        <v>1</v>
      </c>
    </row>
    <row r="1497" spans="1:2" x14ac:dyDescent="0.25">
      <c r="A1497" t="str">
        <f>"7501013100846"</f>
        <v>7501013100846</v>
      </c>
      <c r="B1497">
        <v>1</v>
      </c>
    </row>
    <row r="1498" spans="1:2" x14ac:dyDescent="0.25">
      <c r="A1498" t="str">
        <f>"7613287216458"</f>
        <v>7613287216458</v>
      </c>
      <c r="B1498">
        <v>1</v>
      </c>
    </row>
    <row r="1499" spans="1:2" x14ac:dyDescent="0.25">
      <c r="A1499" t="str">
        <f>"613963110220"</f>
        <v>613963110220</v>
      </c>
      <c r="B1499">
        <v>1</v>
      </c>
    </row>
    <row r="1500" spans="1:2" x14ac:dyDescent="0.25">
      <c r="A1500" t="str">
        <f>"7501013154146"</f>
        <v>7501013154146</v>
      </c>
      <c r="B1500">
        <v>1</v>
      </c>
    </row>
    <row r="1501" spans="1:2" x14ac:dyDescent="0.25">
      <c r="A1501" t="str">
        <f>"041789001857"</f>
        <v>041789001857</v>
      </c>
      <c r="B1501">
        <v>1</v>
      </c>
    </row>
    <row r="1502" spans="1:2" x14ac:dyDescent="0.25">
      <c r="A1502" t="str">
        <f>"7501008763537"</f>
        <v>7501008763537</v>
      </c>
      <c r="B1502">
        <v>1</v>
      </c>
    </row>
    <row r="1503" spans="1:2" x14ac:dyDescent="0.25">
      <c r="A1503" t="str">
        <f>"7501017004027"</f>
        <v>7501017004027</v>
      </c>
      <c r="B1503">
        <v>1</v>
      </c>
    </row>
    <row r="1504" spans="1:2" x14ac:dyDescent="0.25">
      <c r="A1504" t="str">
        <f>"7501086801046"</f>
        <v>7501086801046</v>
      </c>
      <c r="B1504">
        <v>1</v>
      </c>
    </row>
    <row r="1505" spans="1:2" x14ac:dyDescent="0.25">
      <c r="A1505" t="str">
        <f>"7501013100815"</f>
        <v>7501013100815</v>
      </c>
      <c r="B1505">
        <v>1</v>
      </c>
    </row>
    <row r="1506" spans="1:2" x14ac:dyDescent="0.25">
      <c r="A1506" t="str">
        <f>"7501013154184"</f>
        <v>7501013154184</v>
      </c>
      <c r="B1506">
        <v>1</v>
      </c>
    </row>
    <row r="1507" spans="1:2" x14ac:dyDescent="0.25">
      <c r="A1507" t="str">
        <f>"613963110725"</f>
        <v>613963110725</v>
      </c>
      <c r="B1507">
        <v>1</v>
      </c>
    </row>
    <row r="1508" spans="1:2" x14ac:dyDescent="0.25">
      <c r="A1508" t="str">
        <f>"7501017051298"</f>
        <v>7501017051298</v>
      </c>
      <c r="B1508">
        <v>1</v>
      </c>
    </row>
    <row r="1509" spans="1:2" x14ac:dyDescent="0.25">
      <c r="A1509" t="str">
        <f>"7502223774001"</f>
        <v>7502223774001</v>
      </c>
      <c r="B1509">
        <v>1</v>
      </c>
    </row>
    <row r="1510" spans="1:2" x14ac:dyDescent="0.25">
      <c r="A1510" t="str">
        <f>"7501045404417"</f>
        <v>7501045404417</v>
      </c>
      <c r="B1510">
        <v>1</v>
      </c>
    </row>
    <row r="1511" spans="1:2" x14ac:dyDescent="0.25">
      <c r="A1511" t="str">
        <f>"010248765197"</f>
        <v>010248765197</v>
      </c>
      <c r="B1511">
        <v>1</v>
      </c>
    </row>
    <row r="1512" spans="1:2" x14ac:dyDescent="0.25">
      <c r="A1512" t="str">
        <f>"7501017005024"</f>
        <v>7501017005024</v>
      </c>
      <c r="B1512">
        <v>1</v>
      </c>
    </row>
    <row r="1513" spans="1:2" x14ac:dyDescent="0.25">
      <c r="A1513" t="str">
        <f>"7501005151955"</f>
        <v>7501005151955</v>
      </c>
      <c r="B1513">
        <v>1</v>
      </c>
    </row>
    <row r="1514" spans="1:2" x14ac:dyDescent="0.25">
      <c r="A1514" t="str">
        <f>"7501214100232"</f>
        <v>7501214100232</v>
      </c>
      <c r="B1514">
        <v>1</v>
      </c>
    </row>
    <row r="1515" spans="1:2" x14ac:dyDescent="0.25">
      <c r="A1515" t="str">
        <f>"7501006535303"</f>
        <v>7501006535303</v>
      </c>
      <c r="B1515">
        <v>1</v>
      </c>
    </row>
    <row r="1516" spans="1:2" x14ac:dyDescent="0.25">
      <c r="A1516" t="str">
        <f>"7501204000351"</f>
        <v>7501204000351</v>
      </c>
      <c r="B1516">
        <v>1</v>
      </c>
    </row>
    <row r="1517" spans="1:2" x14ac:dyDescent="0.25">
      <c r="A1517" t="str">
        <f>"7622201768126"</f>
        <v>7622201768126</v>
      </c>
      <c r="B1517">
        <v>1</v>
      </c>
    </row>
    <row r="1518" spans="1:2" x14ac:dyDescent="0.25">
      <c r="A1518" t="str">
        <f>"7501578520035"</f>
        <v>7501578520035</v>
      </c>
      <c r="B1518">
        <v>1</v>
      </c>
    </row>
    <row r="1519" spans="1:2" x14ac:dyDescent="0.25">
      <c r="A1519" t="str">
        <f>"75075392"</f>
        <v>75075392</v>
      </c>
      <c r="B1519">
        <v>1</v>
      </c>
    </row>
    <row r="1520" spans="1:2" x14ac:dyDescent="0.25">
      <c r="A1520" t="str">
        <f>"7501013154023"</f>
        <v>7501013154023</v>
      </c>
      <c r="B1520">
        <v>1</v>
      </c>
    </row>
    <row r="1521" spans="1:2" x14ac:dyDescent="0.25">
      <c r="A1521" t="str">
        <f>"7501071301698"</f>
        <v>7501071301698</v>
      </c>
      <c r="B1521">
        <v>1</v>
      </c>
    </row>
    <row r="1522" spans="1:2" x14ac:dyDescent="0.25">
      <c r="A1522" t="str">
        <f>"613963110312"</f>
        <v>613963110312</v>
      </c>
      <c r="B1522">
        <v>1</v>
      </c>
    </row>
    <row r="1523" spans="1:2" x14ac:dyDescent="0.25">
      <c r="A1523" t="str">
        <f>"7501058620101"</f>
        <v>7501058620101</v>
      </c>
      <c r="B1523">
        <v>1</v>
      </c>
    </row>
    <row r="1524" spans="1:2" x14ac:dyDescent="0.25">
      <c r="A1524" t="str">
        <f>"7501020532036"</f>
        <v>7501020532036</v>
      </c>
      <c r="B1524">
        <v>1</v>
      </c>
    </row>
    <row r="1525" spans="1:2" x14ac:dyDescent="0.25">
      <c r="A1525" t="str">
        <f>"7501017005321"</f>
        <v>7501017005321</v>
      </c>
      <c r="B1525">
        <v>1</v>
      </c>
    </row>
    <row r="1526" spans="1:2" x14ac:dyDescent="0.25">
      <c r="A1526" t="str">
        <f>"7501209704858"</f>
        <v>7501209704858</v>
      </c>
      <c r="B1526">
        <v>1</v>
      </c>
    </row>
    <row r="1527" spans="1:2" x14ac:dyDescent="0.25">
      <c r="A1527" t="str">
        <f>"7501077400050"</f>
        <v>7501077400050</v>
      </c>
      <c r="B1527">
        <v>1</v>
      </c>
    </row>
    <row r="1528" spans="1:2" x14ac:dyDescent="0.25">
      <c r="A1528" t="str">
        <f>"7501018310066"</f>
        <v>7501018310066</v>
      </c>
      <c r="B1528">
        <v>1</v>
      </c>
    </row>
    <row r="1529" spans="1:2" x14ac:dyDescent="0.25">
      <c r="A1529" t="str">
        <f>"7501209704865"</f>
        <v>7501209704865</v>
      </c>
      <c r="B1529">
        <v>1</v>
      </c>
    </row>
    <row r="1530" spans="1:2" x14ac:dyDescent="0.25">
      <c r="A1530" t="str">
        <f>"7501404603116"</f>
        <v>7501404603116</v>
      </c>
      <c r="B1530">
        <v>1</v>
      </c>
    </row>
    <row r="1531" spans="1:2" x14ac:dyDescent="0.25">
      <c r="A1531" t="str">
        <f>"7501071307782"</f>
        <v>7501071307782</v>
      </c>
      <c r="B1531">
        <v>1</v>
      </c>
    </row>
    <row r="1532" spans="1:2" x14ac:dyDescent="0.25">
      <c r="A1532" t="str">
        <f>"7501209704803"</f>
        <v>7501209704803</v>
      </c>
      <c r="B1532">
        <v>1</v>
      </c>
    </row>
    <row r="1533" spans="1:2" x14ac:dyDescent="0.25">
      <c r="A1533" t="str">
        <f>"046900001778"</f>
        <v>046900001778</v>
      </c>
      <c r="B1533">
        <v>1</v>
      </c>
    </row>
    <row r="1534" spans="1:2" x14ac:dyDescent="0.25">
      <c r="A1534" t="str">
        <f>"7501059224827"</f>
        <v>7501059224827</v>
      </c>
      <c r="B1534">
        <v>1</v>
      </c>
    </row>
    <row r="1535" spans="1:2" x14ac:dyDescent="0.25">
      <c r="A1535" t="str">
        <f>"7501079702855"</f>
        <v>7501079702855</v>
      </c>
      <c r="B1535">
        <v>1</v>
      </c>
    </row>
    <row r="1536" spans="1:2" x14ac:dyDescent="0.25">
      <c r="A1536" t="str">
        <f>"7501013103175"</f>
        <v>7501013103175</v>
      </c>
      <c r="B1536">
        <v>1</v>
      </c>
    </row>
    <row r="1537" spans="1:2" x14ac:dyDescent="0.25">
      <c r="A1537" t="str">
        <f>"7501000336319"</f>
        <v>7501000336319</v>
      </c>
      <c r="B1537">
        <v>1</v>
      </c>
    </row>
    <row r="1538" spans="1:2" x14ac:dyDescent="0.25">
      <c r="A1538" t="str">
        <f>"7501041419071"</f>
        <v>7501041419071</v>
      </c>
      <c r="B1538">
        <v>1</v>
      </c>
    </row>
    <row r="1539" spans="1:2" x14ac:dyDescent="0.25">
      <c r="A1539" t="str">
        <f>"7501020515879"</f>
        <v>7501020515879</v>
      </c>
      <c r="B1539">
        <v>1</v>
      </c>
    </row>
    <row r="1540" spans="1:2" x14ac:dyDescent="0.25">
      <c r="A1540" t="str">
        <f>"010248765180"</f>
        <v>010248765180</v>
      </c>
      <c r="B1540">
        <v>1</v>
      </c>
    </row>
    <row r="1541" spans="1:2" x14ac:dyDescent="0.25">
      <c r="A1541" t="str">
        <f>"034587090017"</f>
        <v>034587090017</v>
      </c>
      <c r="B1541">
        <v>1</v>
      </c>
    </row>
    <row r="1542" spans="1:2" x14ac:dyDescent="0.25">
      <c r="A1542" t="str">
        <f>"7502224043557"</f>
        <v>7502224043557</v>
      </c>
      <c r="B1542">
        <v>1</v>
      </c>
    </row>
    <row r="1543" spans="1:2" x14ac:dyDescent="0.25">
      <c r="A1543" t="str">
        <f>"7503009612005"</f>
        <v>7503009612005</v>
      </c>
      <c r="B1543">
        <v>1</v>
      </c>
    </row>
    <row r="1544" spans="1:2" x14ac:dyDescent="0.25">
      <c r="A1544" t="str">
        <f>"7501020515350"</f>
        <v>7501020515350</v>
      </c>
      <c r="B1544">
        <v>1</v>
      </c>
    </row>
    <row r="1545" spans="1:2" x14ac:dyDescent="0.25">
      <c r="A1545" t="str">
        <f>"102490"</f>
        <v>102490</v>
      </c>
      <c r="B1545">
        <v>1</v>
      </c>
    </row>
    <row r="1546" spans="1:2" x14ac:dyDescent="0.25">
      <c r="A1546" t="str">
        <f>"7501039121610"</f>
        <v>7501039121610</v>
      </c>
      <c r="B1546">
        <v>1</v>
      </c>
    </row>
    <row r="1547" spans="1:2" x14ac:dyDescent="0.25">
      <c r="A1547" t="str">
        <f>"034587030013"</f>
        <v>034587030013</v>
      </c>
      <c r="B1547">
        <v>1</v>
      </c>
    </row>
    <row r="1548" spans="1:2" x14ac:dyDescent="0.25">
      <c r="A1548" t="str">
        <f>"7622201768089"</f>
        <v>7622201768089</v>
      </c>
      <c r="B1548">
        <v>1</v>
      </c>
    </row>
    <row r="1549" spans="1:2" x14ac:dyDescent="0.25">
      <c r="A1549" t="str">
        <f>"7501000111466"</f>
        <v>7501000111466</v>
      </c>
      <c r="B1549">
        <v>1</v>
      </c>
    </row>
    <row r="1550" spans="1:2" x14ac:dyDescent="0.25">
      <c r="A1550" t="str">
        <f>"758104000159"</f>
        <v>758104000159</v>
      </c>
      <c r="B1550">
        <v>1</v>
      </c>
    </row>
    <row r="1551" spans="1:2" x14ac:dyDescent="0.25">
      <c r="A1551" t="str">
        <f>"7501045404400"</f>
        <v>7501045404400</v>
      </c>
      <c r="B1551">
        <v>1</v>
      </c>
    </row>
    <row r="1552" spans="1:2" x14ac:dyDescent="0.25">
      <c r="A1552" t="str">
        <f>"7501000912803"</f>
        <v>7501000912803</v>
      </c>
      <c r="B1552">
        <v>1</v>
      </c>
    </row>
    <row r="1553" spans="1:2" x14ac:dyDescent="0.25">
      <c r="A1553" t="str">
        <f>"7506192504225"</f>
        <v>7506192504225</v>
      </c>
      <c r="B1553">
        <v>1</v>
      </c>
    </row>
    <row r="1554" spans="1:2" x14ac:dyDescent="0.25">
      <c r="A1554" t="str">
        <f>"7501000111503"</f>
        <v>7501000111503</v>
      </c>
      <c r="B1554">
        <v>1</v>
      </c>
    </row>
    <row r="1555" spans="1:2" x14ac:dyDescent="0.25">
      <c r="A1555" t="str">
        <f>"75075385"</f>
        <v>75075385</v>
      </c>
      <c r="B1555">
        <v>1</v>
      </c>
    </row>
    <row r="1556" spans="1:2" x14ac:dyDescent="0.25">
      <c r="A1556" t="str">
        <f>"7501039122105"</f>
        <v>7501039122105</v>
      </c>
      <c r="B1556">
        <v>1</v>
      </c>
    </row>
    <row r="1557" spans="1:2" x14ac:dyDescent="0.25">
      <c r="A1557" t="str">
        <f>"7501578540033"</f>
        <v>7501578540033</v>
      </c>
      <c r="B1557">
        <v>1</v>
      </c>
    </row>
    <row r="1558" spans="1:2" x14ac:dyDescent="0.25">
      <c r="A1558" t="str">
        <f>"7501000121229"</f>
        <v>7501000121229</v>
      </c>
      <c r="B1558">
        <v>1</v>
      </c>
    </row>
    <row r="1559" spans="1:2" x14ac:dyDescent="0.25">
      <c r="A1559" t="str">
        <f>"7501003150219"</f>
        <v>7501003150219</v>
      </c>
      <c r="B1559">
        <v>1</v>
      </c>
    </row>
    <row r="1560" spans="1:2" x14ac:dyDescent="0.25">
      <c r="A1560" t="str">
        <f>"7500478005512"</f>
        <v>7500478005512</v>
      </c>
      <c r="B1560">
        <v>1</v>
      </c>
    </row>
    <row r="1561" spans="1:2" x14ac:dyDescent="0.25">
      <c r="A1561" t="str">
        <f>"7501000111091"</f>
        <v>7501000111091</v>
      </c>
      <c r="B1561">
        <v>1</v>
      </c>
    </row>
    <row r="1562" spans="1:2" x14ac:dyDescent="0.25">
      <c r="A1562" t="str">
        <f>"7500478023899"</f>
        <v>7500478023899</v>
      </c>
      <c r="B1562">
        <v>1</v>
      </c>
    </row>
    <row r="1563" spans="1:2" x14ac:dyDescent="0.25">
      <c r="A1563" t="str">
        <f>"7501013110371"</f>
        <v>7501013110371</v>
      </c>
      <c r="B1563">
        <v>1</v>
      </c>
    </row>
    <row r="1564" spans="1:2" x14ac:dyDescent="0.25">
      <c r="A1564" t="str">
        <f>"7503022581005"</f>
        <v>7503022581005</v>
      </c>
      <c r="B1564">
        <v>1</v>
      </c>
    </row>
    <row r="1565" spans="1:2" x14ac:dyDescent="0.25">
      <c r="A1565" t="str">
        <f>"758104100422"</f>
        <v>758104100422</v>
      </c>
      <c r="B1565">
        <v>1</v>
      </c>
    </row>
    <row r="1566" spans="1:2" x14ac:dyDescent="0.25">
      <c r="A1566" t="str">
        <f>"75043025"</f>
        <v>75043025</v>
      </c>
      <c r="B1566">
        <v>1</v>
      </c>
    </row>
    <row r="1567" spans="1:2" x14ac:dyDescent="0.25">
      <c r="A1567" t="str">
        <f>"7501578530027"</f>
        <v>7501578530027</v>
      </c>
      <c r="B1567">
        <v>1</v>
      </c>
    </row>
    <row r="1568" spans="1:2" x14ac:dyDescent="0.25">
      <c r="A1568" t="str">
        <f>"7501020565935"</f>
        <v>7501020565935</v>
      </c>
      <c r="B1568">
        <v>1</v>
      </c>
    </row>
    <row r="1569" spans="1:2" x14ac:dyDescent="0.25">
      <c r="A1569" t="str">
        <f>"7501036010016"</f>
        <v>7501036010016</v>
      </c>
      <c r="B1569">
        <v>1</v>
      </c>
    </row>
    <row r="1570" spans="1:2" x14ac:dyDescent="0.25">
      <c r="A1570" t="str">
        <f>"7501013103168"</f>
        <v>7501013103168</v>
      </c>
      <c r="B1570">
        <v>1</v>
      </c>
    </row>
    <row r="1571" spans="1:2" x14ac:dyDescent="0.25">
      <c r="A1571" t="str">
        <f>"7501000122332"</f>
        <v>7501000122332</v>
      </c>
      <c r="B1571">
        <v>1</v>
      </c>
    </row>
    <row r="1572" spans="1:2" x14ac:dyDescent="0.25">
      <c r="A1572" t="str">
        <f>"7501119901057"</f>
        <v>7501119901057</v>
      </c>
      <c r="B1572">
        <v>1</v>
      </c>
    </row>
    <row r="1573" spans="1:2" x14ac:dyDescent="0.25">
      <c r="A1573" t="str">
        <f>"7501204010015"</f>
        <v>7501204010015</v>
      </c>
      <c r="B1573">
        <v>1</v>
      </c>
    </row>
    <row r="1574" spans="1:2" x14ac:dyDescent="0.25">
      <c r="A1574" t="str">
        <f>"758104001712"</f>
        <v>758104001712</v>
      </c>
      <c r="B1574">
        <v>1</v>
      </c>
    </row>
    <row r="1575" spans="1:2" x14ac:dyDescent="0.25">
      <c r="A1575" t="str">
        <f>"75053901"</f>
        <v>75053901</v>
      </c>
      <c r="B1575">
        <v>1</v>
      </c>
    </row>
    <row r="1576" spans="1:2" x14ac:dyDescent="0.25">
      <c r="A1576" t="str">
        <f>"7501005180269"</f>
        <v>7501005180269</v>
      </c>
      <c r="B1576">
        <v>1</v>
      </c>
    </row>
    <row r="1577" spans="1:2" x14ac:dyDescent="0.25">
      <c r="A1577" t="str">
        <f>"7501020515398"</f>
        <v>7501020515398</v>
      </c>
      <c r="B1577">
        <v>1</v>
      </c>
    </row>
    <row r="1578" spans="1:2" x14ac:dyDescent="0.25">
      <c r="A1578" t="str">
        <f>"7501041419088"</f>
        <v>7501041419088</v>
      </c>
      <c r="B1578">
        <v>1</v>
      </c>
    </row>
    <row r="1579" spans="1:2" x14ac:dyDescent="0.25">
      <c r="A1579" t="str">
        <f>"7501013103427"</f>
        <v>7501013103427</v>
      </c>
      <c r="B1579">
        <v>1</v>
      </c>
    </row>
    <row r="1580" spans="1:2" x14ac:dyDescent="0.25">
      <c r="A1580" t="str">
        <f>"7500462379209"</f>
        <v>7500462379209</v>
      </c>
      <c r="B1580">
        <v>1</v>
      </c>
    </row>
    <row r="1581" spans="1:2" x14ac:dyDescent="0.25">
      <c r="A1581" t="str">
        <f>"7501468777778"</f>
        <v>7501468777778</v>
      </c>
      <c r="B1581">
        <v>1</v>
      </c>
    </row>
    <row r="1582" spans="1:2" x14ac:dyDescent="0.25">
      <c r="A1582" t="str">
        <f>"7501005181365"</f>
        <v>7501005181365</v>
      </c>
      <c r="B1582">
        <v>1</v>
      </c>
    </row>
    <row r="1583" spans="1:2" x14ac:dyDescent="0.25">
      <c r="A1583" t="str">
        <f>"7501077400708"</f>
        <v>7501077400708</v>
      </c>
      <c r="B1583">
        <v>1</v>
      </c>
    </row>
    <row r="1584" spans="1:2" x14ac:dyDescent="0.25">
      <c r="A1584" t="str">
        <f>"7501204010046"</f>
        <v>7501204010046</v>
      </c>
      <c r="B1584">
        <v>1</v>
      </c>
    </row>
    <row r="1585" spans="1:2" x14ac:dyDescent="0.25">
      <c r="A1585" t="str">
        <f>"7501000658404"</f>
        <v>7501000658404</v>
      </c>
      <c r="B1585">
        <v>1</v>
      </c>
    </row>
    <row r="1586" spans="1:2" x14ac:dyDescent="0.25">
      <c r="A1586" t="str">
        <f>"7503005933043"</f>
        <v>7503005933043</v>
      </c>
      <c r="B1586">
        <v>1</v>
      </c>
    </row>
    <row r="1587" spans="1:2" x14ac:dyDescent="0.25">
      <c r="A1587" t="str">
        <f>"613963110237"</f>
        <v>613963110237</v>
      </c>
      <c r="B1587">
        <v>1</v>
      </c>
    </row>
    <row r="1588" spans="1:2" x14ac:dyDescent="0.25">
      <c r="A1588" t="str">
        <f>"7503001993027"</f>
        <v>7503001993027</v>
      </c>
      <c r="B1588">
        <v>1</v>
      </c>
    </row>
    <row r="1589" spans="1:2" x14ac:dyDescent="0.25">
      <c r="A1589" t="str">
        <f>"7501013103403"</f>
        <v>7501013103403</v>
      </c>
      <c r="B1589">
        <v>1</v>
      </c>
    </row>
    <row r="1590" spans="1:2" x14ac:dyDescent="0.25">
      <c r="A1590" t="str">
        <f>"7501039123027"</f>
        <v>7501039123027</v>
      </c>
      <c r="B1590">
        <v>1</v>
      </c>
    </row>
    <row r="1591" spans="1:2" x14ac:dyDescent="0.25">
      <c r="A1591" t="str">
        <f>"7501125410109"</f>
        <v>7501125410109</v>
      </c>
      <c r="B1591">
        <v>1</v>
      </c>
    </row>
    <row r="1592" spans="1:2" x14ac:dyDescent="0.25">
      <c r="A1592" t="str">
        <f>"75002343"</f>
        <v>75002343</v>
      </c>
      <c r="B1592">
        <v>1</v>
      </c>
    </row>
    <row r="1593" spans="1:2" x14ac:dyDescent="0.25">
      <c r="A1593" t="str">
        <f>"010248765241"</f>
        <v>010248765241</v>
      </c>
      <c r="B1593">
        <v>1</v>
      </c>
    </row>
    <row r="1594" spans="1:2" x14ac:dyDescent="0.25">
      <c r="A1594" t="str">
        <f>"7501048103010"</f>
        <v>7501048103010</v>
      </c>
      <c r="B1594">
        <v>1</v>
      </c>
    </row>
    <row r="1595" spans="1:2" x14ac:dyDescent="0.25">
      <c r="A1595" t="str">
        <f>"010248765159"</f>
        <v>010248765159</v>
      </c>
      <c r="B1595">
        <v>1</v>
      </c>
    </row>
    <row r="1596" spans="1:2" x14ac:dyDescent="0.25">
      <c r="A1596" t="str">
        <f>"7501013103410"</f>
        <v>7501013103410</v>
      </c>
      <c r="B1596">
        <v>1</v>
      </c>
    </row>
    <row r="1597" spans="1:2" x14ac:dyDescent="0.25">
      <c r="A1597" t="str">
        <f>"7501079702817"</f>
        <v>7501079702817</v>
      </c>
      <c r="B1597">
        <v>1</v>
      </c>
    </row>
    <row r="1598" spans="1:2" x14ac:dyDescent="0.25">
      <c r="A1598" t="str">
        <f>"7501006536942"</f>
        <v>7501006536942</v>
      </c>
      <c r="B1598">
        <v>1</v>
      </c>
    </row>
    <row r="1599" spans="1:2" x14ac:dyDescent="0.25">
      <c r="A1599" t="str">
        <f>"7501468700240"</f>
        <v>7501468700240</v>
      </c>
      <c r="B1599">
        <v>1</v>
      </c>
    </row>
    <row r="1600" spans="1:2" x14ac:dyDescent="0.25">
      <c r="A1600" t="str">
        <f>"7501468711116"</f>
        <v>7501468711116</v>
      </c>
      <c r="B1600">
        <v>1</v>
      </c>
    </row>
    <row r="1601" spans="1:2" x14ac:dyDescent="0.25">
      <c r="A1601" t="str">
        <f>"7501048102501"</f>
        <v>7501048102501</v>
      </c>
      <c r="B1601">
        <v>1</v>
      </c>
    </row>
    <row r="1602" spans="1:2" x14ac:dyDescent="0.25">
      <c r="A1602" t="str">
        <f>"7501468755554"</f>
        <v>7501468755554</v>
      </c>
      <c r="B1602">
        <v>1</v>
      </c>
    </row>
    <row r="1603" spans="1:2" x14ac:dyDescent="0.25">
      <c r="A1603" t="str">
        <f>"7503004488001"</f>
        <v>7503004488001</v>
      </c>
      <c r="B1603">
        <v>1</v>
      </c>
    </row>
    <row r="1604" spans="1:2" x14ac:dyDescent="0.25">
      <c r="A1604" t="str">
        <f>"7501020540666"</f>
        <v>7501020540666</v>
      </c>
      <c r="B1604">
        <v>1</v>
      </c>
    </row>
    <row r="1605" spans="1:2" x14ac:dyDescent="0.25">
      <c r="A1605" t="str">
        <f>"644209412259"</f>
        <v>644209412259</v>
      </c>
      <c r="B1605">
        <v>1</v>
      </c>
    </row>
    <row r="1606" spans="1:2" x14ac:dyDescent="0.25">
      <c r="A1606" t="str">
        <f>"7503020651557"</f>
        <v>7503020651557</v>
      </c>
      <c r="B1606">
        <v>1</v>
      </c>
    </row>
    <row r="1607" spans="1:2" x14ac:dyDescent="0.25">
      <c r="A1607" t="str">
        <f>"613008738860"</f>
        <v>613008738860</v>
      </c>
      <c r="B1607">
        <v>1</v>
      </c>
    </row>
    <row r="1608" spans="1:2" x14ac:dyDescent="0.25">
      <c r="A1608" t="str">
        <f>"613008738846"</f>
        <v>613008738846</v>
      </c>
      <c r="B1608">
        <v>1</v>
      </c>
    </row>
    <row r="1609" spans="1:2" x14ac:dyDescent="0.25">
      <c r="A1609" t="str">
        <f>"2000012500114"</f>
        <v>2000012500114</v>
      </c>
      <c r="B1609">
        <v>1</v>
      </c>
    </row>
    <row r="1610" spans="1:2" x14ac:dyDescent="0.25">
      <c r="A1610" t="str">
        <f>"746172090066"</f>
        <v>746172090066</v>
      </c>
      <c r="B1610">
        <v>1</v>
      </c>
    </row>
    <row r="1611" spans="1:2" x14ac:dyDescent="0.25">
      <c r="A1611" t="str">
        <f>"7502233114637"</f>
        <v>7502233114637</v>
      </c>
      <c r="B1611">
        <v>1</v>
      </c>
    </row>
    <row r="1612" spans="1:2" x14ac:dyDescent="0.25">
      <c r="A1612" t="str">
        <f>"7502233113920"</f>
        <v>7502233113920</v>
      </c>
      <c r="B1612">
        <v>1</v>
      </c>
    </row>
    <row r="1613" spans="1:2" x14ac:dyDescent="0.25">
      <c r="A1613" t="str">
        <f>"7501023335306"</f>
        <v>7501023335306</v>
      </c>
      <c r="B1613">
        <v>1</v>
      </c>
    </row>
    <row r="1614" spans="1:2" x14ac:dyDescent="0.25">
      <c r="A1614" t="str">
        <f>"608875005511"</f>
        <v>608875005511</v>
      </c>
      <c r="B1614">
        <v>1</v>
      </c>
    </row>
    <row r="1615" spans="1:2" x14ac:dyDescent="0.25">
      <c r="A1615" t="str">
        <f>"7502223775053"</f>
        <v>7502223775053</v>
      </c>
      <c r="B1615">
        <v>1</v>
      </c>
    </row>
    <row r="1616" spans="1:2" x14ac:dyDescent="0.25">
      <c r="A1616" t="str">
        <f>"608875000523"</f>
        <v>608875000523</v>
      </c>
      <c r="B1616">
        <v>1</v>
      </c>
    </row>
    <row r="1617" spans="1:2" x14ac:dyDescent="0.25">
      <c r="A1617" t="str">
        <f>"7503023385701"</f>
        <v>7503023385701</v>
      </c>
      <c r="B1617">
        <v>1</v>
      </c>
    </row>
    <row r="1618" spans="1:2" x14ac:dyDescent="0.25">
      <c r="A1618" t="str">
        <f>"7503023385695"</f>
        <v>7503023385695</v>
      </c>
      <c r="B1618">
        <v>1</v>
      </c>
    </row>
    <row r="1619" spans="1:2" x14ac:dyDescent="0.25">
      <c r="A1619" t="str">
        <f>"7503008669109"</f>
        <v>7503008669109</v>
      </c>
      <c r="B1619">
        <v>1</v>
      </c>
    </row>
    <row r="1620" spans="1:2" x14ac:dyDescent="0.25">
      <c r="A1620" t="str">
        <f>"7501039123140"</f>
        <v>7501039123140</v>
      </c>
      <c r="B1620">
        <v>1</v>
      </c>
    </row>
    <row r="1621" spans="1:2" x14ac:dyDescent="0.25">
      <c r="A1621" t="str">
        <f>"7501003310187"</f>
        <v>7501003310187</v>
      </c>
      <c r="B1621">
        <v>1</v>
      </c>
    </row>
    <row r="1622" spans="1:2" x14ac:dyDescent="0.25">
      <c r="A1622" t="str">
        <f>"044774056016"</f>
        <v>044774056016</v>
      </c>
      <c r="B1622">
        <v>1</v>
      </c>
    </row>
    <row r="1623" spans="1:2" x14ac:dyDescent="0.25">
      <c r="A1623" t="str">
        <f>"7501005109079"</f>
        <v>7501005109079</v>
      </c>
      <c r="B1623">
        <v>1</v>
      </c>
    </row>
    <row r="1624" spans="1:2" x14ac:dyDescent="0.25">
      <c r="A1624" t="str">
        <f>"7501005102704"</f>
        <v>7501005102704</v>
      </c>
      <c r="B1624">
        <v>1</v>
      </c>
    </row>
    <row r="1625" spans="1:2" x14ac:dyDescent="0.25">
      <c r="A1625" t="str">
        <f>"7501005114523"</f>
        <v>7501005114523</v>
      </c>
      <c r="B1625">
        <v>1</v>
      </c>
    </row>
    <row r="1626" spans="1:2" x14ac:dyDescent="0.25">
      <c r="A1626" t="str">
        <f>"7501005102674"</f>
        <v>7501005102674</v>
      </c>
      <c r="B1626">
        <v>1</v>
      </c>
    </row>
    <row r="1627" spans="1:2" x14ac:dyDescent="0.25">
      <c r="A1627" t="str">
        <f>"7501005102667"</f>
        <v>7501005102667</v>
      </c>
      <c r="B1627">
        <v>1</v>
      </c>
    </row>
    <row r="1628" spans="1:2" x14ac:dyDescent="0.25">
      <c r="A1628" t="str">
        <f>"725"</f>
        <v>725</v>
      </c>
      <c r="B1628">
        <v>1</v>
      </c>
    </row>
    <row r="1629" spans="1:2" x14ac:dyDescent="0.25">
      <c r="A1629" t="str">
        <f>"7501086801138"</f>
        <v>7501086801138</v>
      </c>
      <c r="B1629">
        <v>1</v>
      </c>
    </row>
    <row r="1630" spans="1:2" x14ac:dyDescent="0.25">
      <c r="A1630" t="str">
        <f>"7501008015391"</f>
        <v>7501008015391</v>
      </c>
      <c r="B1630">
        <v>1</v>
      </c>
    </row>
    <row r="1631" spans="1:2" x14ac:dyDescent="0.25">
      <c r="A1631" t="str">
        <f>"7501008072288"</f>
        <v>7501008072288</v>
      </c>
      <c r="B1631">
        <v>1</v>
      </c>
    </row>
    <row r="1632" spans="1:2" x14ac:dyDescent="0.25">
      <c r="A1632" t="str">
        <f>"7501008025543"</f>
        <v>7501008025543</v>
      </c>
      <c r="B1632">
        <v>1</v>
      </c>
    </row>
    <row r="1633" spans="1:2" x14ac:dyDescent="0.25">
      <c r="A1633" t="str">
        <f>"7501008072264"</f>
        <v>7501008072264</v>
      </c>
      <c r="B1633">
        <v>1</v>
      </c>
    </row>
    <row r="1634" spans="1:2" x14ac:dyDescent="0.25">
      <c r="A1634" t="str">
        <f>"7501069213866"</f>
        <v>7501069213866</v>
      </c>
      <c r="B1634">
        <v>1</v>
      </c>
    </row>
    <row r="1635" spans="1:2" x14ac:dyDescent="0.25">
      <c r="A1635" t="str">
        <f>"7501045404271"</f>
        <v>7501045404271</v>
      </c>
      <c r="B1635">
        <v>1</v>
      </c>
    </row>
    <row r="1636" spans="1:2" x14ac:dyDescent="0.25">
      <c r="A1636" t="str">
        <f>"7501468700905"</f>
        <v>7501468700905</v>
      </c>
      <c r="B1636">
        <v>1</v>
      </c>
    </row>
    <row r="1637" spans="1:2" x14ac:dyDescent="0.25">
      <c r="A1637" t="str">
        <f>"031200610348"</f>
        <v>031200610348</v>
      </c>
      <c r="B1637">
        <v>1</v>
      </c>
    </row>
    <row r="1638" spans="1:2" x14ac:dyDescent="0.25">
      <c r="A1638" t="str">
        <f>"031200454553"</f>
        <v>031200454553</v>
      </c>
      <c r="B1638">
        <v>1</v>
      </c>
    </row>
    <row r="1639" spans="1:2" x14ac:dyDescent="0.25">
      <c r="A1639" t="str">
        <f>"031200454577"</f>
        <v>031200454577</v>
      </c>
      <c r="B1639">
        <v>1</v>
      </c>
    </row>
    <row r="1640" spans="1:2" x14ac:dyDescent="0.25">
      <c r="A1640" t="str">
        <f>"644209307579"</f>
        <v>644209307579</v>
      </c>
      <c r="B1640">
        <v>1</v>
      </c>
    </row>
    <row r="1641" spans="1:2" x14ac:dyDescent="0.25">
      <c r="A1641" t="str">
        <f>"644209004386"</f>
        <v>644209004386</v>
      </c>
      <c r="B1641">
        <v>1</v>
      </c>
    </row>
    <row r="1642" spans="1:2" x14ac:dyDescent="0.25">
      <c r="A1642" t="str">
        <f>"019836103816"</f>
        <v>019836103816</v>
      </c>
      <c r="B1642">
        <v>1</v>
      </c>
    </row>
    <row r="1643" spans="1:2" x14ac:dyDescent="0.25">
      <c r="A1643" t="str">
        <f>"025500304212"</f>
        <v>025500304212</v>
      </c>
      <c r="B1643">
        <v>1</v>
      </c>
    </row>
    <row r="1644" spans="1:2" x14ac:dyDescent="0.25">
      <c r="A1644" t="str">
        <f>"7506192508384"</f>
        <v>7506192508384</v>
      </c>
      <c r="B1644">
        <v>1</v>
      </c>
    </row>
    <row r="1645" spans="1:2" x14ac:dyDescent="0.25">
      <c r="A1645" t="str">
        <f>"7501059278691"</f>
        <v>7501059278691</v>
      </c>
      <c r="B1645">
        <v>1</v>
      </c>
    </row>
    <row r="1646" spans="1:2" x14ac:dyDescent="0.25">
      <c r="A1646" t="str">
        <f>"058897094770"</f>
        <v>058897094770</v>
      </c>
      <c r="B1646">
        <v>1</v>
      </c>
    </row>
    <row r="1647" spans="1:2" x14ac:dyDescent="0.25">
      <c r="A1647" t="str">
        <f>"7501011151079"</f>
        <v>7501011151079</v>
      </c>
      <c r="B1647">
        <v>1</v>
      </c>
    </row>
    <row r="1648" spans="1:2" x14ac:dyDescent="0.25">
      <c r="A1648" t="str">
        <f>"7501017002023"</f>
        <v>7501017002023</v>
      </c>
      <c r="B1648">
        <v>1</v>
      </c>
    </row>
    <row r="1649" spans="1:2" x14ac:dyDescent="0.25">
      <c r="A1649" t="str">
        <f>"7501017002238"</f>
        <v>7501017002238</v>
      </c>
      <c r="B1649">
        <v>1</v>
      </c>
    </row>
    <row r="1650" spans="1:2" x14ac:dyDescent="0.25">
      <c r="A1650" t="str">
        <f>"7501024577064"</f>
        <v>7501024577064</v>
      </c>
      <c r="B1650">
        <v>1</v>
      </c>
    </row>
    <row r="1651" spans="1:2" x14ac:dyDescent="0.25">
      <c r="A1651" t="str">
        <f>"7506395600434"</f>
        <v>7506395600434</v>
      </c>
      <c r="B1651">
        <v>1</v>
      </c>
    </row>
    <row r="1652" spans="1:2" x14ac:dyDescent="0.25">
      <c r="A1652" t="str">
        <f>"R7501055330683"</f>
        <v>R7501055330683</v>
      </c>
      <c r="B1652">
        <v>1</v>
      </c>
    </row>
    <row r="1653" spans="1:2" x14ac:dyDescent="0.25">
      <c r="A1653" t="str">
        <f>"7501055361861"</f>
        <v>7501055361861</v>
      </c>
      <c r="B1653">
        <v>1</v>
      </c>
    </row>
    <row r="1654" spans="1:2" x14ac:dyDescent="0.25">
      <c r="A1654" t="str">
        <f>"058897090505"</f>
        <v>058897090505</v>
      </c>
      <c r="B1654">
        <v>1</v>
      </c>
    </row>
    <row r="1655" spans="1:2" x14ac:dyDescent="0.25">
      <c r="A1655" t="str">
        <f>"7501006586725"</f>
        <v>7501006586725</v>
      </c>
      <c r="B1655">
        <v>1</v>
      </c>
    </row>
    <row r="1656" spans="1:2" x14ac:dyDescent="0.25">
      <c r="A1656" t="str">
        <f>"7502219560755"</f>
        <v>7502219560755</v>
      </c>
      <c r="B1656">
        <v>1</v>
      </c>
    </row>
    <row r="1657" spans="1:2" x14ac:dyDescent="0.25">
      <c r="A1657" t="str">
        <f>"735257003299"</f>
        <v>735257003299</v>
      </c>
      <c r="B1657">
        <v>1</v>
      </c>
    </row>
    <row r="1658" spans="1:2" x14ac:dyDescent="0.25">
      <c r="A1658" t="str">
        <f>"R7501055303786"</f>
        <v>R7501055303786</v>
      </c>
      <c r="B1658">
        <v>1</v>
      </c>
    </row>
    <row r="1659" spans="1:2" x14ac:dyDescent="0.25">
      <c r="A1659" t="str">
        <f>"7501052420455"</f>
        <v>7501052420455</v>
      </c>
      <c r="B1659">
        <v>1</v>
      </c>
    </row>
    <row r="1660" spans="1:2" x14ac:dyDescent="0.25">
      <c r="A1660" t="str">
        <f>"7501052420172"</f>
        <v>7501052420172</v>
      </c>
      <c r="B1660">
        <v>1</v>
      </c>
    </row>
    <row r="1661" spans="1:2" x14ac:dyDescent="0.25">
      <c r="A1661" t="str">
        <f>"7501017042197"</f>
        <v>7501017042197</v>
      </c>
      <c r="B1661">
        <v>1</v>
      </c>
    </row>
    <row r="1662" spans="1:2" x14ac:dyDescent="0.25">
      <c r="A1662" t="str">
        <f>"7501017042180"</f>
        <v>7501017042180</v>
      </c>
      <c r="B1662">
        <v>1</v>
      </c>
    </row>
    <row r="1663" spans="1:2" x14ac:dyDescent="0.25">
      <c r="A1663" t="str">
        <f>"7501052420233"</f>
        <v>7501052420233</v>
      </c>
      <c r="B1663">
        <v>1</v>
      </c>
    </row>
    <row r="1664" spans="1:2" x14ac:dyDescent="0.25">
      <c r="A1664" t="str">
        <f>"7501017004379"</f>
        <v>7501017004379</v>
      </c>
      <c r="B1664">
        <v>1</v>
      </c>
    </row>
    <row r="1665" spans="1:2" x14ac:dyDescent="0.25">
      <c r="A1665" t="str">
        <f>"R7501055317875"</f>
        <v>R7501055317875</v>
      </c>
      <c r="B1665">
        <v>1</v>
      </c>
    </row>
    <row r="1666" spans="1:2" x14ac:dyDescent="0.25">
      <c r="A1666" t="str">
        <f>"R7501055358885"</f>
        <v>R7501055358885</v>
      </c>
      <c r="B1666">
        <v>1</v>
      </c>
    </row>
    <row r="1667" spans="1:2" x14ac:dyDescent="0.25">
      <c r="A1667" t="str">
        <f>"658480001958"</f>
        <v>658480001958</v>
      </c>
      <c r="B1667">
        <v>1</v>
      </c>
    </row>
    <row r="1668" spans="1:2" x14ac:dyDescent="0.25">
      <c r="A1668" t="str">
        <f>"094331036913"</f>
        <v>094331036913</v>
      </c>
      <c r="B1668">
        <v>1</v>
      </c>
    </row>
    <row r="1669" spans="1:2" x14ac:dyDescent="0.25">
      <c r="A1669" t="str">
        <f>"735257003039"</f>
        <v>735257003039</v>
      </c>
      <c r="B1669">
        <v>1</v>
      </c>
    </row>
    <row r="1670" spans="1:2" x14ac:dyDescent="0.25">
      <c r="A1670" t="str">
        <f>"735257003077"</f>
        <v>735257003077</v>
      </c>
      <c r="B1670">
        <v>1</v>
      </c>
    </row>
    <row r="1671" spans="1:2" x14ac:dyDescent="0.25">
      <c r="A1671" t="str">
        <f>"735257003114"</f>
        <v>735257003114</v>
      </c>
      <c r="B1671">
        <v>1</v>
      </c>
    </row>
    <row r="1672" spans="1:2" x14ac:dyDescent="0.25">
      <c r="A1672" t="str">
        <f>"735257002513"</f>
        <v>735257002513</v>
      </c>
      <c r="B1672">
        <v>1</v>
      </c>
    </row>
    <row r="1673" spans="1:2" x14ac:dyDescent="0.25">
      <c r="A1673" t="str">
        <f>"735257002476"</f>
        <v>735257002476</v>
      </c>
      <c r="B1673">
        <v>1</v>
      </c>
    </row>
    <row r="1674" spans="1:2" x14ac:dyDescent="0.25">
      <c r="A1674" t="str">
        <f>"735257002469"</f>
        <v>735257002469</v>
      </c>
      <c r="B1674">
        <v>1</v>
      </c>
    </row>
    <row r="1675" spans="1:2" x14ac:dyDescent="0.25">
      <c r="A1675" t="str">
        <f>"7622300471866"</f>
        <v>7622300471866</v>
      </c>
      <c r="B1675">
        <v>1</v>
      </c>
    </row>
    <row r="1676" spans="1:2" x14ac:dyDescent="0.25">
      <c r="A1676" t="str">
        <f>"7622300471828"</f>
        <v>7622300471828</v>
      </c>
      <c r="B1676">
        <v>1</v>
      </c>
    </row>
    <row r="1677" spans="1:2" x14ac:dyDescent="0.25">
      <c r="A1677" t="str">
        <f>"7622300471842"</f>
        <v>7622300471842</v>
      </c>
      <c r="B1677">
        <v>1</v>
      </c>
    </row>
    <row r="1678" spans="1:2" x14ac:dyDescent="0.25">
      <c r="A1678" t="str">
        <f>"7501200482311"</f>
        <v>7501200482311</v>
      </c>
      <c r="B1678">
        <v>1</v>
      </c>
    </row>
    <row r="1679" spans="1:2" x14ac:dyDescent="0.25">
      <c r="A1679" t="str">
        <f>"7501200481857"</f>
        <v>7501200481857</v>
      </c>
      <c r="B1679">
        <v>1</v>
      </c>
    </row>
    <row r="1680" spans="1:2" x14ac:dyDescent="0.25">
      <c r="A1680" t="str">
        <f>"7501000904198"</f>
        <v>7501000904198</v>
      </c>
      <c r="B1680">
        <v>1</v>
      </c>
    </row>
    <row r="1681" spans="1:2" x14ac:dyDescent="0.25">
      <c r="A1681" t="str">
        <f>"7501000906680"</f>
        <v>7501000906680</v>
      </c>
      <c r="B1681">
        <v>1</v>
      </c>
    </row>
    <row r="1682" spans="1:2" x14ac:dyDescent="0.25">
      <c r="A1682" t="str">
        <f>"7501000942008"</f>
        <v>7501000942008</v>
      </c>
      <c r="B1682">
        <v>1</v>
      </c>
    </row>
    <row r="1683" spans="1:2" x14ac:dyDescent="0.25">
      <c r="A1683" t="str">
        <f>"7501058614124"</f>
        <v>7501058614124</v>
      </c>
      <c r="B1683">
        <v>1</v>
      </c>
    </row>
    <row r="1684" spans="1:2" x14ac:dyDescent="0.25">
      <c r="A1684" t="str">
        <f>"0614143155444"</f>
        <v>0614143155444</v>
      </c>
      <c r="B1684">
        <v>1</v>
      </c>
    </row>
    <row r="1685" spans="1:2" x14ac:dyDescent="0.25">
      <c r="A1685" t="str">
        <f>"0614143155451"</f>
        <v>0614143155451</v>
      </c>
      <c r="B1685">
        <v>1</v>
      </c>
    </row>
    <row r="1686" spans="1:2" x14ac:dyDescent="0.25">
      <c r="A1686" t="str">
        <f>"644209411900"</f>
        <v>644209411900</v>
      </c>
      <c r="B1686">
        <v>1</v>
      </c>
    </row>
    <row r="1687" spans="1:2" x14ac:dyDescent="0.25">
      <c r="A1687" t="str">
        <f>"644209410859"</f>
        <v>644209410859</v>
      </c>
      <c r="B1687">
        <v>1</v>
      </c>
    </row>
    <row r="1688" spans="1:2" x14ac:dyDescent="0.25">
      <c r="A1688" t="str">
        <f>"016000490888"</f>
        <v>016000490888</v>
      </c>
      <c r="B1688">
        <v>1</v>
      </c>
    </row>
    <row r="1689" spans="1:2" x14ac:dyDescent="0.25">
      <c r="A1689" t="str">
        <f>"7501006506228"</f>
        <v>7501006506228</v>
      </c>
      <c r="B1689">
        <v>1</v>
      </c>
    </row>
    <row r="1690" spans="1:2" x14ac:dyDescent="0.25">
      <c r="A1690" t="str">
        <f>"644209005802"</f>
        <v>644209005802</v>
      </c>
      <c r="B1690">
        <v>1</v>
      </c>
    </row>
    <row r="1691" spans="1:2" x14ac:dyDescent="0.25">
      <c r="A1691" t="str">
        <f>"644209008568"</f>
        <v>644209008568</v>
      </c>
      <c r="B1691">
        <v>1</v>
      </c>
    </row>
    <row r="1692" spans="1:2" x14ac:dyDescent="0.25">
      <c r="A1692" t="str">
        <f>"7501018315702"</f>
        <v>7501018315702</v>
      </c>
      <c r="B1692">
        <v>1</v>
      </c>
    </row>
    <row r="1693" spans="1:2" x14ac:dyDescent="0.25">
      <c r="A1693" t="str">
        <f>"7501069213828"</f>
        <v>7501069213828</v>
      </c>
      <c r="B1693">
        <v>1</v>
      </c>
    </row>
    <row r="1694" spans="1:2" x14ac:dyDescent="0.25">
      <c r="A1694" t="str">
        <f>"016000490970"</f>
        <v>016000490970</v>
      </c>
      <c r="B1694">
        <v>1</v>
      </c>
    </row>
    <row r="1695" spans="1:2" x14ac:dyDescent="0.25">
      <c r="A1695" t="str">
        <f>"7501200483615"</f>
        <v>7501200483615</v>
      </c>
      <c r="B1695">
        <v>1</v>
      </c>
    </row>
    <row r="1696" spans="1:2" x14ac:dyDescent="0.25">
      <c r="A1696" t="str">
        <f>"013000005746"</f>
        <v>013000005746</v>
      </c>
      <c r="B1696">
        <v>1</v>
      </c>
    </row>
    <row r="1697" spans="1:2" x14ac:dyDescent="0.25">
      <c r="A1697" t="str">
        <f>"608875004477"</f>
        <v>608875004477</v>
      </c>
      <c r="B1697">
        <v>1</v>
      </c>
    </row>
    <row r="1698" spans="1:2" x14ac:dyDescent="0.25">
      <c r="A1698" t="str">
        <f>"608875005504"</f>
        <v>608875005504</v>
      </c>
      <c r="B1698">
        <v>1</v>
      </c>
    </row>
    <row r="1699" spans="1:2" x14ac:dyDescent="0.25">
      <c r="A1699" t="str">
        <f>"735257006399"</f>
        <v>735257006399</v>
      </c>
      <c r="B1699">
        <v>1</v>
      </c>
    </row>
    <row r="1700" spans="1:2" x14ac:dyDescent="0.25">
      <c r="A1700" t="str">
        <f>"735257006405"</f>
        <v>735257006405</v>
      </c>
      <c r="B1700">
        <v>1</v>
      </c>
    </row>
    <row r="1701" spans="1:2" x14ac:dyDescent="0.25">
      <c r="A1701" t="str">
        <f>"7501003106155"</f>
        <v>7501003106155</v>
      </c>
      <c r="B1701">
        <v>1</v>
      </c>
    </row>
    <row r="1702" spans="1:2" x14ac:dyDescent="0.25">
      <c r="A1702" t="str">
        <f>"031200454560"</f>
        <v>031200454560</v>
      </c>
      <c r="B1702">
        <v>1</v>
      </c>
    </row>
    <row r="1703" spans="1:2" x14ac:dyDescent="0.25">
      <c r="A1703" t="str">
        <f>"R7501055333936"</f>
        <v>R7501055333936</v>
      </c>
      <c r="B1703">
        <v>1</v>
      </c>
    </row>
    <row r="1704" spans="1:2" x14ac:dyDescent="0.25">
      <c r="A1704" t="str">
        <f>"7501013140118"</f>
        <v>7501013140118</v>
      </c>
      <c r="B1704">
        <v>1</v>
      </c>
    </row>
    <row r="1705" spans="1:2" x14ac:dyDescent="0.25">
      <c r="A1705" t="str">
        <f>"7501013140026"</f>
        <v>7501013140026</v>
      </c>
      <c r="B1705">
        <v>1</v>
      </c>
    </row>
    <row r="1706" spans="1:2" x14ac:dyDescent="0.25">
      <c r="A1706" t="str">
        <f>"7501013100549"</f>
        <v>7501013100549</v>
      </c>
      <c r="B1706">
        <v>1</v>
      </c>
    </row>
    <row r="1707" spans="1:2" x14ac:dyDescent="0.25">
      <c r="A1707" t="str">
        <f>"7501013154030"</f>
        <v>7501013154030</v>
      </c>
      <c r="B1707">
        <v>1</v>
      </c>
    </row>
    <row r="1708" spans="1:2" x14ac:dyDescent="0.25">
      <c r="A1708" t="str">
        <f>"7501003126221"</f>
        <v>7501003126221</v>
      </c>
      <c r="B1708">
        <v>1</v>
      </c>
    </row>
    <row r="1709" spans="1:2" x14ac:dyDescent="0.25">
      <c r="A1709" t="str">
        <f>"7501013102345"</f>
        <v>7501013102345</v>
      </c>
      <c r="B1709">
        <v>1</v>
      </c>
    </row>
    <row r="1710" spans="1:2" x14ac:dyDescent="0.25">
      <c r="A1710" t="str">
        <f>"7501031307678"</f>
        <v>7501031307678</v>
      </c>
      <c r="B1710">
        <v>1</v>
      </c>
    </row>
    <row r="1711" spans="1:2" x14ac:dyDescent="0.25">
      <c r="A1711" t="str">
        <f>"7501013109559"</f>
        <v>7501013109559</v>
      </c>
      <c r="B1711">
        <v>1</v>
      </c>
    </row>
    <row r="1712" spans="1:2" x14ac:dyDescent="0.25">
      <c r="A1712" t="str">
        <f>"7506306307223"</f>
        <v>7506306307223</v>
      </c>
      <c r="B1712">
        <v>1</v>
      </c>
    </row>
    <row r="1713" spans="1:2" x14ac:dyDescent="0.25">
      <c r="A1713" t="str">
        <f>"7506306314245"</f>
        <v>7506306314245</v>
      </c>
      <c r="B1713">
        <v>1</v>
      </c>
    </row>
    <row r="1714" spans="1:2" x14ac:dyDescent="0.25">
      <c r="A1714" t="str">
        <f>"7506306310575"</f>
        <v>7506306310575</v>
      </c>
      <c r="B1714">
        <v>1</v>
      </c>
    </row>
    <row r="1715" spans="1:2" x14ac:dyDescent="0.25">
      <c r="A1715" t="str">
        <f>"058897094077"</f>
        <v>058897094077</v>
      </c>
      <c r="B1715">
        <v>1</v>
      </c>
    </row>
    <row r="1716" spans="1:2" x14ac:dyDescent="0.25">
      <c r="A1716" t="str">
        <f>"7501209701178"</f>
        <v>7501209701178</v>
      </c>
      <c r="B1716">
        <v>1</v>
      </c>
    </row>
    <row r="1717" spans="1:2" x14ac:dyDescent="0.25">
      <c r="A1717" t="str">
        <f>"7501209701499"</f>
        <v>7501209701499</v>
      </c>
      <c r="B1717">
        <v>1</v>
      </c>
    </row>
    <row r="1718" spans="1:2" x14ac:dyDescent="0.25">
      <c r="A1718" t="str">
        <f>"7501209701505"</f>
        <v>7501209701505</v>
      </c>
      <c r="B1718">
        <v>1</v>
      </c>
    </row>
    <row r="1719" spans="1:2" x14ac:dyDescent="0.25">
      <c r="A1719" t="str">
        <f>"025293002920"</f>
        <v>025293002920</v>
      </c>
      <c r="B1719">
        <v>1</v>
      </c>
    </row>
    <row r="1720" spans="1:2" x14ac:dyDescent="0.25">
      <c r="A1720" t="str">
        <f>"7501000913367"</f>
        <v>7501000913367</v>
      </c>
      <c r="B1720">
        <v>1</v>
      </c>
    </row>
    <row r="1721" spans="1:2" x14ac:dyDescent="0.25">
      <c r="A1721" t="str">
        <f>"7501058631961"</f>
        <v>7501058631961</v>
      </c>
      <c r="B1721">
        <v>1</v>
      </c>
    </row>
    <row r="1722" spans="1:2" x14ac:dyDescent="0.25">
      <c r="A1722" t="str">
        <f>"7501295600638"</f>
        <v>7501295600638</v>
      </c>
      <c r="B1722">
        <v>1</v>
      </c>
    </row>
    <row r="1723" spans="1:2" x14ac:dyDescent="0.25">
      <c r="A1723" t="str">
        <f>"7501295600621"</f>
        <v>7501295600621</v>
      </c>
      <c r="B1723">
        <v>1</v>
      </c>
    </row>
    <row r="1724" spans="1:2" x14ac:dyDescent="0.25">
      <c r="A1724" t="str">
        <f>"7501158415324"</f>
        <v>7501158415324</v>
      </c>
      <c r="B1724">
        <v>1</v>
      </c>
    </row>
    <row r="1725" spans="1:2" x14ac:dyDescent="0.25">
      <c r="A1725" t="str">
        <f>"7502500290309"</f>
        <v>7502500290309</v>
      </c>
      <c r="B1725">
        <v>1</v>
      </c>
    </row>
    <row r="1726" spans="1:2" x14ac:dyDescent="0.25">
      <c r="A1726" t="str">
        <f>"7502500292020"</f>
        <v>7502500292020</v>
      </c>
      <c r="B1726">
        <v>1</v>
      </c>
    </row>
    <row r="1727" spans="1:2" x14ac:dyDescent="0.25">
      <c r="A1727" t="str">
        <f>"8585002432339"</f>
        <v>8585002432339</v>
      </c>
      <c r="B1727">
        <v>1</v>
      </c>
    </row>
    <row r="1728" spans="1:2" x14ac:dyDescent="0.25">
      <c r="A1728" t="str">
        <f>"7501059240742"</f>
        <v>7501059240742</v>
      </c>
      <c r="B1728">
        <v>1</v>
      </c>
    </row>
    <row r="1729" spans="1:2" x14ac:dyDescent="0.25">
      <c r="A1729" t="str">
        <f>"7501071301179"</f>
        <v>7501071301179</v>
      </c>
      <c r="B1729">
        <v>1</v>
      </c>
    </row>
    <row r="1730" spans="1:2" x14ac:dyDescent="0.25">
      <c r="A1730" t="str">
        <f>"044774030108"</f>
        <v>044774030108</v>
      </c>
      <c r="B1730">
        <v>1</v>
      </c>
    </row>
    <row r="1731" spans="1:2" x14ac:dyDescent="0.25">
      <c r="A1731" t="str">
        <f>"7501005110563"</f>
        <v>7501005110563</v>
      </c>
      <c r="B1731">
        <v>1</v>
      </c>
    </row>
    <row r="1732" spans="1:2" x14ac:dyDescent="0.25">
      <c r="A1732" t="str">
        <f>"102507"</f>
        <v>102507</v>
      </c>
      <c r="B1732">
        <v>1</v>
      </c>
    </row>
    <row r="1733" spans="1:2" x14ac:dyDescent="0.25">
      <c r="A1733" t="str">
        <f>"7501003314277"</f>
        <v>7501003314277</v>
      </c>
      <c r="B1733">
        <v>1</v>
      </c>
    </row>
    <row r="1734" spans="1:2" x14ac:dyDescent="0.25">
      <c r="A1734" t="str">
        <f>"7622201768157"</f>
        <v>7622201768157</v>
      </c>
      <c r="B1734">
        <v>1</v>
      </c>
    </row>
    <row r="1735" spans="1:2" x14ac:dyDescent="0.25">
      <c r="A1735" t="str">
        <f>"7501003314260"</f>
        <v>7501003314260</v>
      </c>
      <c r="B1735">
        <v>1</v>
      </c>
    </row>
    <row r="1736" spans="1:2" x14ac:dyDescent="0.25">
      <c r="A1736" t="str">
        <f>"7503011200313"</f>
        <v>7503011200313</v>
      </c>
      <c r="B1736">
        <v>1</v>
      </c>
    </row>
    <row r="1737" spans="1:2" x14ac:dyDescent="0.25">
      <c r="A1737" t="str">
        <f>"7501003312235"</f>
        <v>7501003312235</v>
      </c>
      <c r="B1737">
        <v>1</v>
      </c>
    </row>
    <row r="1738" spans="1:2" x14ac:dyDescent="0.25">
      <c r="A1738" t="str">
        <f>"7344520000083"</f>
        <v>7344520000083</v>
      </c>
      <c r="B1738">
        <v>1</v>
      </c>
    </row>
    <row r="1739" spans="1:2" x14ac:dyDescent="0.25">
      <c r="A1739" t="str">
        <f>"7502219558486"</f>
        <v>7502219558486</v>
      </c>
      <c r="B1739">
        <v>1</v>
      </c>
    </row>
    <row r="1740" spans="1:2" x14ac:dyDescent="0.25">
      <c r="A1740" t="str">
        <f>"7502219551302"</f>
        <v>7502219551302</v>
      </c>
      <c r="B1740">
        <v>1</v>
      </c>
    </row>
    <row r="1741" spans="1:2" x14ac:dyDescent="0.25">
      <c r="A1741" t="str">
        <f>"7501130901050"</f>
        <v>7501130901050</v>
      </c>
      <c r="B1741">
        <v>1</v>
      </c>
    </row>
    <row r="1742" spans="1:2" x14ac:dyDescent="0.25">
      <c r="A1742" t="str">
        <f>"7501017053032"</f>
        <v>7501017053032</v>
      </c>
      <c r="B1742">
        <v>1</v>
      </c>
    </row>
    <row r="1743" spans="1:2" x14ac:dyDescent="0.25">
      <c r="A1743" t="str">
        <f>"7501059278578"</f>
        <v>7501059278578</v>
      </c>
      <c r="B1743">
        <v>1</v>
      </c>
    </row>
    <row r="1744" spans="1:2" x14ac:dyDescent="0.25">
      <c r="A1744" t="str">
        <f>"7501058629135"</f>
        <v>7501058629135</v>
      </c>
      <c r="B1744">
        <v>1</v>
      </c>
    </row>
    <row r="1745" spans="1:2" x14ac:dyDescent="0.25">
      <c r="A1745" t="str">
        <f>"7501059284623"</f>
        <v>7501059284623</v>
      </c>
      <c r="B1745">
        <v>1</v>
      </c>
    </row>
    <row r="1746" spans="1:2" x14ac:dyDescent="0.25">
      <c r="A1746" t="str">
        <f>"7501058616715"</f>
        <v>7501058616715</v>
      </c>
      <c r="B1746">
        <v>1</v>
      </c>
    </row>
    <row r="1747" spans="1:2" x14ac:dyDescent="0.25">
      <c r="A1747" t="str">
        <f>"7506475100557"</f>
        <v>7506475100557</v>
      </c>
      <c r="B1747">
        <v>1</v>
      </c>
    </row>
    <row r="1748" spans="1:2" x14ac:dyDescent="0.25">
      <c r="A1748" t="str">
        <f>"7506475109505"</f>
        <v>7506475109505</v>
      </c>
      <c r="B1748">
        <v>1</v>
      </c>
    </row>
    <row r="1749" spans="1:2" x14ac:dyDescent="0.25">
      <c r="A1749" t="str">
        <f>"7501003301932"</f>
        <v>7501003301932</v>
      </c>
      <c r="B1749">
        <v>1</v>
      </c>
    </row>
    <row r="1750" spans="1:2" x14ac:dyDescent="0.25">
      <c r="A1750" t="str">
        <f>"731082007563"</f>
        <v>731082007563</v>
      </c>
      <c r="B1750">
        <v>1</v>
      </c>
    </row>
    <row r="1751" spans="1:2" x14ac:dyDescent="0.25">
      <c r="A1751" t="str">
        <f>"7501018319038"</f>
        <v>7501018319038</v>
      </c>
      <c r="B1751">
        <v>1</v>
      </c>
    </row>
    <row r="1752" spans="1:2" x14ac:dyDescent="0.25">
      <c r="A1752" t="str">
        <f>"010248765104"</f>
        <v>010248765104</v>
      </c>
      <c r="B1752">
        <v>1</v>
      </c>
    </row>
    <row r="1753" spans="1:2" x14ac:dyDescent="0.25">
      <c r="A1753" t="str">
        <f>"010248765265"</f>
        <v>010248765265</v>
      </c>
      <c r="B1753">
        <v>1</v>
      </c>
    </row>
    <row r="1754" spans="1:2" x14ac:dyDescent="0.25">
      <c r="A1754" t="str">
        <f>"7501052477213"</f>
        <v>7501052477213</v>
      </c>
      <c r="B1754">
        <v>1</v>
      </c>
    </row>
    <row r="1755" spans="1:2" x14ac:dyDescent="0.25">
      <c r="A1755" t="str">
        <f>"7501017003396"</f>
        <v>7501017003396</v>
      </c>
      <c r="B1755">
        <v>1</v>
      </c>
    </row>
    <row r="1756" spans="1:2" x14ac:dyDescent="0.25">
      <c r="A1756" t="str">
        <f>"7501055317684"</f>
        <v>7501055317684</v>
      </c>
      <c r="B1756">
        <v>1</v>
      </c>
    </row>
    <row r="1757" spans="1:2" x14ac:dyDescent="0.25">
      <c r="A1757" t="str">
        <f>"7501055317660"</f>
        <v>7501055317660</v>
      </c>
      <c r="B1757">
        <v>1</v>
      </c>
    </row>
    <row r="1758" spans="1:2" x14ac:dyDescent="0.25">
      <c r="A1758" t="str">
        <f>"7501055317677"</f>
        <v>7501055317677</v>
      </c>
      <c r="B1758">
        <v>1</v>
      </c>
    </row>
    <row r="1759" spans="1:2" x14ac:dyDescent="0.25">
      <c r="A1759" t="str">
        <f>"7501055317653"</f>
        <v>7501055317653</v>
      </c>
      <c r="B1759">
        <v>1</v>
      </c>
    </row>
    <row r="1760" spans="1:2" x14ac:dyDescent="0.25">
      <c r="A1760" t="str">
        <f>"7502219553405"</f>
        <v>7502219553405</v>
      </c>
      <c r="B1760">
        <v>1</v>
      </c>
    </row>
    <row r="1761" spans="1:2" x14ac:dyDescent="0.25">
      <c r="A1761" t="str">
        <f>"735257003817"</f>
        <v>735257003817</v>
      </c>
      <c r="B1761">
        <v>1</v>
      </c>
    </row>
    <row r="1762" spans="1:2" x14ac:dyDescent="0.25">
      <c r="A1762" t="str">
        <f>"7501011131002"</f>
        <v>7501011131002</v>
      </c>
      <c r="B1762">
        <v>1</v>
      </c>
    </row>
    <row r="1763" spans="1:2" x14ac:dyDescent="0.25">
      <c r="A1763" t="str">
        <f>"7501023315032"</f>
        <v>7501023315032</v>
      </c>
      <c r="B1763">
        <v>1</v>
      </c>
    </row>
    <row r="1764" spans="1:2" x14ac:dyDescent="0.25">
      <c r="A1764" t="str">
        <f>"7501003302021"</f>
        <v>7501003302021</v>
      </c>
      <c r="B1764">
        <v>1</v>
      </c>
    </row>
    <row r="1765" spans="1:2" x14ac:dyDescent="0.25">
      <c r="A1765" t="str">
        <f>"7501003301888"</f>
        <v>7501003301888</v>
      </c>
      <c r="B1765">
        <v>1</v>
      </c>
    </row>
    <row r="1766" spans="1:2" x14ac:dyDescent="0.25">
      <c r="A1766" t="str">
        <f>"7501030486985"</f>
        <v>7501030486985</v>
      </c>
      <c r="B1766">
        <v>1</v>
      </c>
    </row>
    <row r="1767" spans="1:2" x14ac:dyDescent="0.25">
      <c r="A1767" t="str">
        <f>"7501017006410"</f>
        <v>7501017006410</v>
      </c>
      <c r="B1767">
        <v>1</v>
      </c>
    </row>
    <row r="1768" spans="1:2" x14ac:dyDescent="0.25">
      <c r="A1768" t="str">
        <f>"7500326140327"</f>
        <v>7500326140327</v>
      </c>
      <c r="B1768">
        <v>1</v>
      </c>
    </row>
    <row r="1769" spans="1:2" x14ac:dyDescent="0.25">
      <c r="A1769" t="str">
        <f>"7500326140273"</f>
        <v>7500326140273</v>
      </c>
      <c r="B1769">
        <v>1</v>
      </c>
    </row>
    <row r="1770" spans="1:2" x14ac:dyDescent="0.25">
      <c r="A1770" t="str">
        <f>"7501017042081"</f>
        <v>7501017042081</v>
      </c>
      <c r="B1770">
        <v>1</v>
      </c>
    </row>
    <row r="1771" spans="1:2" x14ac:dyDescent="0.25">
      <c r="A1771" t="str">
        <f>"7501018312268"</f>
        <v>7501018312268</v>
      </c>
      <c r="B1771">
        <v>1</v>
      </c>
    </row>
    <row r="1772" spans="1:2" x14ac:dyDescent="0.25">
      <c r="A1772" t="str">
        <f>"7500326140365"</f>
        <v>7500326140365</v>
      </c>
      <c r="B1772">
        <v>1</v>
      </c>
    </row>
    <row r="1773" spans="1:2" x14ac:dyDescent="0.25">
      <c r="A1773" t="str">
        <f>"036200003503"</f>
        <v>036200003503</v>
      </c>
      <c r="B1773">
        <v>1</v>
      </c>
    </row>
    <row r="1774" spans="1:2" x14ac:dyDescent="0.25">
      <c r="A1774" t="str">
        <f>"7501006513301"</f>
        <v>7501006513301</v>
      </c>
      <c r="B1774">
        <v>1</v>
      </c>
    </row>
    <row r="1775" spans="1:2" x14ac:dyDescent="0.25">
      <c r="A1775" t="str">
        <f>"7501003127532"</f>
        <v>7501003127532</v>
      </c>
      <c r="B1775">
        <v>1</v>
      </c>
    </row>
    <row r="1776" spans="1:2" x14ac:dyDescent="0.25">
      <c r="A1776" t="str">
        <f>"731082007198"</f>
        <v>731082007198</v>
      </c>
      <c r="B1776">
        <v>1</v>
      </c>
    </row>
    <row r="1777" spans="1:2" x14ac:dyDescent="0.25">
      <c r="A1777" t="str">
        <f>"011848123011"</f>
        <v>011848123011</v>
      </c>
      <c r="B1777">
        <v>1</v>
      </c>
    </row>
    <row r="1778" spans="1:2" x14ac:dyDescent="0.25">
      <c r="A1778" t="str">
        <f>"070662140017"</f>
        <v>070662140017</v>
      </c>
      <c r="B1778">
        <v>1</v>
      </c>
    </row>
    <row r="1779" spans="1:2" x14ac:dyDescent="0.25">
      <c r="A1779" t="str">
        <f>"070662140123"</f>
        <v>070662140123</v>
      </c>
      <c r="B1779">
        <v>1</v>
      </c>
    </row>
    <row r="1780" spans="1:2" x14ac:dyDescent="0.25">
      <c r="A1780" t="str">
        <f>"070662140031"</f>
        <v>070662140031</v>
      </c>
      <c r="B1780">
        <v>1</v>
      </c>
    </row>
    <row r="1781" spans="1:2" x14ac:dyDescent="0.25">
      <c r="A1781" t="str">
        <f>"7501018315108"</f>
        <v>7501018315108</v>
      </c>
      <c r="B1781">
        <v>1</v>
      </c>
    </row>
    <row r="1782" spans="1:2" x14ac:dyDescent="0.25">
      <c r="A1782" t="str">
        <f>"7501018315092"</f>
        <v>7501018315092</v>
      </c>
      <c r="B1782">
        <v>1</v>
      </c>
    </row>
    <row r="1783" spans="1:2" x14ac:dyDescent="0.25">
      <c r="A1783" t="str">
        <f>"7501018315016"</f>
        <v>7501018315016</v>
      </c>
      <c r="B1783">
        <v>1</v>
      </c>
    </row>
    <row r="1784" spans="1:2" x14ac:dyDescent="0.25">
      <c r="A1784" t="str">
        <f>"070662247150"</f>
        <v>070662247150</v>
      </c>
      <c r="B1784">
        <v>1</v>
      </c>
    </row>
    <row r="1785" spans="1:2" x14ac:dyDescent="0.25">
      <c r="A1785" t="str">
        <f>"7501011318076"</f>
        <v>7501011318076</v>
      </c>
      <c r="B1785">
        <v>1</v>
      </c>
    </row>
    <row r="1786" spans="1:2" x14ac:dyDescent="0.25">
      <c r="A1786" t="str">
        <f>"7503013543531"</f>
        <v>7503013543531</v>
      </c>
      <c r="B1786">
        <v>1</v>
      </c>
    </row>
    <row r="1787" spans="1:2" x14ac:dyDescent="0.25">
      <c r="A1787" t="str">
        <f>"7503013543289"</f>
        <v>7503013543289</v>
      </c>
      <c r="B1787">
        <v>1</v>
      </c>
    </row>
    <row r="1788" spans="1:2" x14ac:dyDescent="0.25">
      <c r="A1788" t="str">
        <f>"058897092288"</f>
        <v>058897092288</v>
      </c>
      <c r="B1788">
        <v>1</v>
      </c>
    </row>
    <row r="1789" spans="1:2" x14ac:dyDescent="0.25">
      <c r="A1789" t="str">
        <f>"034587080025"</f>
        <v>034587080025</v>
      </c>
      <c r="B1789">
        <v>1</v>
      </c>
    </row>
    <row r="1790" spans="1:2" x14ac:dyDescent="0.25">
      <c r="A1790" t="str">
        <f>"613008738808"</f>
        <v>613008738808</v>
      </c>
      <c r="B1790">
        <v>1</v>
      </c>
    </row>
    <row r="1791" spans="1:2" x14ac:dyDescent="0.25">
      <c r="A1791" t="str">
        <f>"7501090543215"</f>
        <v>7501090543215</v>
      </c>
      <c r="B1791">
        <v>1</v>
      </c>
    </row>
    <row r="1792" spans="1:2" x14ac:dyDescent="0.25">
      <c r="A1792" t="str">
        <f>"7501003303578"</f>
        <v>7501003303578</v>
      </c>
      <c r="B1792">
        <v>1</v>
      </c>
    </row>
    <row r="1793" spans="1:2" x14ac:dyDescent="0.25">
      <c r="A1793" t="str">
        <f>"7501003339034"</f>
        <v>7501003339034</v>
      </c>
      <c r="B1793">
        <v>1</v>
      </c>
    </row>
    <row r="1794" spans="1:2" x14ac:dyDescent="0.25">
      <c r="A1794" t="str">
        <f>"102673"</f>
        <v>102673</v>
      </c>
      <c r="B1794">
        <v>1</v>
      </c>
    </row>
    <row r="1795" spans="1:2" x14ac:dyDescent="0.25">
      <c r="A1795" t="str">
        <f>"7503005933173"</f>
        <v>7503005933173</v>
      </c>
      <c r="B1795">
        <v>1</v>
      </c>
    </row>
    <row r="1796" spans="1:2" x14ac:dyDescent="0.25">
      <c r="A1796" t="str">
        <f>"102674"</f>
        <v>102674</v>
      </c>
      <c r="B1796">
        <v>1</v>
      </c>
    </row>
    <row r="1797" spans="1:2" x14ac:dyDescent="0.25">
      <c r="A1797" t="str">
        <f>"7503013543005"</f>
        <v>7503013543005</v>
      </c>
      <c r="B1797">
        <v>1</v>
      </c>
    </row>
    <row r="1798" spans="1:2" x14ac:dyDescent="0.25">
      <c r="A1798" t="str">
        <f>"305"</f>
        <v>305</v>
      </c>
      <c r="B1798">
        <v>1</v>
      </c>
    </row>
    <row r="1799" spans="1:2" x14ac:dyDescent="0.25">
      <c r="A1799" t="str">
        <f>"7501030490272"</f>
        <v>7501030490272</v>
      </c>
      <c r="B1799">
        <v>1</v>
      </c>
    </row>
    <row r="1800" spans="1:2" x14ac:dyDescent="0.25">
      <c r="A1800" t="str">
        <f>"7503013543517"</f>
        <v>7503013543517</v>
      </c>
      <c r="B1800">
        <v>1</v>
      </c>
    </row>
    <row r="1801" spans="1:2" x14ac:dyDescent="0.25">
      <c r="A1801" t="str">
        <f>"102493"</f>
        <v>102493</v>
      </c>
      <c r="B1801">
        <v>1</v>
      </c>
    </row>
    <row r="1802" spans="1:2" x14ac:dyDescent="0.25">
      <c r="A1802" t="str">
        <f>"7501279700095"</f>
        <v>7501279700095</v>
      </c>
      <c r="B180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Garcia</dc:creator>
  <cp:lastModifiedBy>Saul Garcia</cp:lastModifiedBy>
  <dcterms:created xsi:type="dcterms:W3CDTF">2022-10-06T19:57:51Z</dcterms:created>
  <dcterms:modified xsi:type="dcterms:W3CDTF">2022-10-17T01:44:16Z</dcterms:modified>
</cp:coreProperties>
</file>