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U:\GCharur\CATALOGO DE PROVEEDORES\GRISI 3170\"/>
    </mc:Choice>
  </mc:AlternateContent>
  <xr:revisionPtr revIDLastSave="0" documentId="13_ncr:1_{30340528-D92D-44A2-B93D-55EA1EF165A1}" xr6:coauthVersionLast="47" xr6:coauthVersionMax="47" xr10:uidLastSave="{00000000-0000-0000-0000-000000000000}"/>
  <bookViews>
    <workbookView xWindow="-120" yWindow="-120" windowWidth="29040" windowHeight="15840" tabRatio="729" xr2:uid="{00000000-000D-0000-FFFF-FFFF00000000}"/>
  </bookViews>
  <sheets>
    <sheet name="C3, C4" sheetId="110" r:id="rId1"/>
    <sheet name="Hoja1" sheetId="111" r:id="rId2"/>
  </sheets>
  <definedNames>
    <definedName name="_xlnm._FilterDatabase" localSheetId="0" hidden="1">'C3, C4'!$A$3:$IS$3</definedName>
    <definedName name="_xlnm._FilterDatabase" localSheetId="1" hidden="1">Hoja1!$A$7:$AC$7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84" i="110" l="1"/>
  <c r="AQ109" i="110"/>
  <c r="AQ7" i="110"/>
  <c r="AQ34" i="110"/>
  <c r="AQ37" i="110"/>
  <c r="AQ54" i="110"/>
  <c r="AQ89" i="110"/>
  <c r="AQ108" i="110"/>
  <c r="AQ9" i="110"/>
  <c r="AQ114" i="110"/>
  <c r="AQ40" i="110"/>
  <c r="AQ30" i="110"/>
  <c r="AQ116" i="110"/>
  <c r="AQ110" i="110"/>
  <c r="AQ81" i="110"/>
  <c r="AQ5" i="110"/>
  <c r="AQ11" i="110"/>
  <c r="AQ75" i="110"/>
  <c r="AQ106" i="110"/>
  <c r="AQ92" i="110"/>
  <c r="AQ99" i="110"/>
  <c r="AQ111" i="110"/>
  <c r="AQ68" i="110"/>
  <c r="AQ53" i="110"/>
  <c r="AQ103" i="110"/>
  <c r="AQ105" i="110"/>
  <c r="AQ95" i="110"/>
  <c r="AQ17" i="110"/>
  <c r="AQ80" i="110"/>
  <c r="AQ72" i="110"/>
  <c r="AQ61" i="110"/>
  <c r="AQ43" i="110"/>
  <c r="AQ115" i="110"/>
  <c r="AQ29" i="110"/>
  <c r="AQ77" i="110"/>
  <c r="AQ86" i="110"/>
  <c r="AQ32" i="110"/>
  <c r="AQ16" i="110"/>
  <c r="AQ14" i="110"/>
  <c r="AQ57" i="110"/>
  <c r="AQ96" i="110"/>
  <c r="AQ20" i="110"/>
  <c r="AQ97" i="110"/>
  <c r="AQ12" i="110"/>
  <c r="AQ71" i="110"/>
  <c r="AQ4" i="110"/>
  <c r="AQ8" i="110"/>
  <c r="AQ51" i="110"/>
  <c r="AQ25" i="110"/>
  <c r="AQ46" i="110"/>
  <c r="AQ44" i="110"/>
  <c r="AQ59" i="110"/>
  <c r="AQ38" i="110"/>
  <c r="AQ88" i="110"/>
  <c r="AQ50" i="110"/>
  <c r="AQ65" i="110"/>
  <c r="AQ66" i="110"/>
  <c r="AG99" i="110"/>
  <c r="AG104" i="110"/>
  <c r="AG42" i="110"/>
  <c r="AG68" i="110"/>
  <c r="AG76" i="110"/>
  <c r="AG48" i="110"/>
  <c r="AG105" i="110"/>
  <c r="AG78" i="110"/>
  <c r="AG95" i="110"/>
  <c r="AG17" i="110"/>
  <c r="AG41" i="110"/>
  <c r="AG13" i="110"/>
  <c r="AG60" i="110"/>
  <c r="AG80" i="110"/>
  <c r="AG72" i="110"/>
  <c r="AG58" i="110"/>
  <c r="AG61" i="110"/>
  <c r="AG43" i="110"/>
  <c r="AG28" i="110"/>
  <c r="AG102" i="110"/>
  <c r="AG90" i="110"/>
  <c r="AG115" i="110"/>
  <c r="AG29" i="110"/>
  <c r="AG49" i="110"/>
  <c r="AG77" i="110"/>
  <c r="AG86" i="110"/>
  <c r="AG19" i="110"/>
  <c r="AG91" i="110"/>
  <c r="AG33" i="110"/>
  <c r="AG32" i="110"/>
  <c r="AG16" i="110"/>
  <c r="AG117" i="110"/>
  <c r="AG14" i="110"/>
  <c r="AG57" i="110"/>
  <c r="AG70" i="110"/>
  <c r="AG45" i="110"/>
  <c r="AG63" i="110"/>
  <c r="AG96" i="110"/>
  <c r="AG24" i="110"/>
  <c r="AG15" i="110"/>
  <c r="AG31" i="110"/>
  <c r="AG20" i="110"/>
  <c r="AG97" i="110"/>
  <c r="AG18" i="110"/>
  <c r="AG12" i="110"/>
  <c r="AG71" i="110"/>
  <c r="AG113" i="110"/>
  <c r="AG67" i="110"/>
  <c r="AG101" i="110"/>
  <c r="AG4" i="110"/>
  <c r="AG8" i="110"/>
  <c r="AG69" i="110"/>
  <c r="AG51" i="110"/>
  <c r="AG25" i="110"/>
  <c r="AG23" i="110"/>
  <c r="AG26" i="110"/>
  <c r="AG27" i="110"/>
  <c r="AG46" i="110"/>
  <c r="AG44" i="110"/>
  <c r="AG62" i="110"/>
  <c r="AG59" i="110"/>
  <c r="AG38" i="110"/>
  <c r="AG50" i="110"/>
  <c r="AG64" i="110"/>
  <c r="AG65" i="110"/>
  <c r="AG66" i="110"/>
  <c r="AQ104" i="110"/>
  <c r="AQ42" i="110"/>
  <c r="AQ76" i="110"/>
  <c r="AQ47" i="110"/>
  <c r="AQ48" i="110"/>
  <c r="AQ78" i="110"/>
  <c r="AQ41" i="110"/>
  <c r="AQ13" i="110"/>
  <c r="AQ60" i="110"/>
  <c r="AQ58" i="110"/>
  <c r="AQ28" i="110"/>
  <c r="AQ102" i="110"/>
  <c r="AQ90" i="110"/>
  <c r="AQ49" i="110"/>
  <c r="AQ19" i="110"/>
  <c r="AQ91" i="110"/>
  <c r="AQ33" i="110"/>
  <c r="AQ117" i="110"/>
  <c r="AQ70" i="110"/>
  <c r="AQ45" i="110"/>
  <c r="AQ63" i="110"/>
  <c r="AQ56" i="110"/>
  <c r="AQ24" i="110"/>
  <c r="AQ15" i="110"/>
  <c r="AQ31" i="110"/>
  <c r="AQ18" i="110"/>
  <c r="AQ113" i="110"/>
  <c r="AQ67" i="110"/>
  <c r="AQ101" i="110"/>
  <c r="AQ69" i="110"/>
  <c r="AQ23" i="110"/>
  <c r="AQ26" i="110"/>
  <c r="AQ27" i="110"/>
  <c r="AQ62" i="110"/>
  <c r="AQ36" i="110"/>
  <c r="AQ100" i="110"/>
  <c r="AQ85" i="110"/>
  <c r="AQ87" i="110"/>
  <c r="AQ112" i="110"/>
  <c r="AQ74" i="110"/>
  <c r="AQ6" i="110"/>
  <c r="AQ55" i="110"/>
  <c r="AQ39" i="110"/>
  <c r="AQ35" i="110"/>
  <c r="AQ22" i="110"/>
  <c r="AQ64" i="110"/>
  <c r="AQ82" i="110"/>
  <c r="AQ21" i="110"/>
  <c r="AQ52" i="110"/>
  <c r="AQ79" i="110"/>
  <c r="AQ83" i="110"/>
  <c r="AQ107" i="110"/>
  <c r="AQ98" i="110"/>
  <c r="AQ94" i="110"/>
  <c r="AQ73" i="110"/>
  <c r="AQ93" i="110"/>
  <c r="AQ10" i="110"/>
  <c r="AM104" i="110" l="1"/>
  <c r="AN104" i="110"/>
  <c r="AO104" i="110"/>
  <c r="AM99" i="110"/>
  <c r="AN99" i="110"/>
  <c r="AO99" i="110"/>
  <c r="AM42" i="110"/>
  <c r="AN42" i="110"/>
  <c r="AO42" i="110"/>
  <c r="AM68" i="110"/>
  <c r="AN68" i="110"/>
  <c r="AO68" i="110"/>
  <c r="AM53" i="110"/>
  <c r="AN53" i="110"/>
  <c r="AO53" i="110"/>
  <c r="AM76" i="110"/>
  <c r="AN76" i="110"/>
  <c r="AO76" i="110"/>
  <c r="AM47" i="110"/>
  <c r="AN47" i="110"/>
  <c r="AO47" i="110"/>
  <c r="AM48" i="110"/>
  <c r="AN48" i="110"/>
  <c r="AO48" i="110"/>
  <c r="AM103" i="110"/>
  <c r="AN103" i="110"/>
  <c r="AO103" i="110"/>
  <c r="AM105" i="110"/>
  <c r="AN105" i="110"/>
  <c r="AO105" i="110"/>
  <c r="AM78" i="110"/>
  <c r="AN78" i="110"/>
  <c r="AO78" i="110"/>
  <c r="AM95" i="110"/>
  <c r="AN95" i="110"/>
  <c r="AO95" i="110"/>
  <c r="AM17" i="110"/>
  <c r="AN17" i="110"/>
  <c r="AO17" i="110"/>
  <c r="AM41" i="110"/>
  <c r="AN41" i="110"/>
  <c r="AO41" i="110"/>
  <c r="AM13" i="110"/>
  <c r="AN13" i="110"/>
  <c r="AO13" i="110"/>
  <c r="AM60" i="110"/>
  <c r="AN60" i="110"/>
  <c r="AO60" i="110"/>
  <c r="AM80" i="110"/>
  <c r="AN80" i="110"/>
  <c r="AO80" i="110"/>
  <c r="AM72" i="110"/>
  <c r="AN72" i="110"/>
  <c r="AO72" i="110"/>
  <c r="AM58" i="110"/>
  <c r="AN58" i="110"/>
  <c r="AO58" i="110"/>
  <c r="AM61" i="110"/>
  <c r="AN61" i="110"/>
  <c r="AO61" i="110"/>
  <c r="AM43" i="110"/>
  <c r="AN43" i="110"/>
  <c r="AO43" i="110"/>
  <c r="AM28" i="110"/>
  <c r="AN28" i="110"/>
  <c r="AO28" i="110"/>
  <c r="AM102" i="110"/>
  <c r="AN102" i="110"/>
  <c r="AO102" i="110"/>
  <c r="AM90" i="110"/>
  <c r="AN90" i="110"/>
  <c r="AO90" i="110"/>
  <c r="AM115" i="110"/>
  <c r="AN115" i="110"/>
  <c r="AO115" i="110"/>
  <c r="AM29" i="110"/>
  <c r="AN29" i="110"/>
  <c r="AO29" i="110"/>
  <c r="AM49" i="110"/>
  <c r="AN49" i="110"/>
  <c r="AO49" i="110"/>
  <c r="AM77" i="110"/>
  <c r="AN77" i="110"/>
  <c r="AO77" i="110"/>
  <c r="AM86" i="110"/>
  <c r="AN86" i="110"/>
  <c r="AO86" i="110"/>
  <c r="AM19" i="110"/>
  <c r="AN19" i="110"/>
  <c r="AO19" i="110"/>
  <c r="AM91" i="110"/>
  <c r="AN91" i="110"/>
  <c r="AO91" i="110"/>
  <c r="AP91" i="110"/>
  <c r="AM33" i="110"/>
  <c r="AN33" i="110"/>
  <c r="AO33" i="110"/>
  <c r="AP33" i="110"/>
  <c r="AM32" i="110"/>
  <c r="AN32" i="110"/>
  <c r="AO32" i="110"/>
  <c r="AM16" i="110"/>
  <c r="AN16" i="110"/>
  <c r="AO16" i="110"/>
  <c r="AM117" i="110"/>
  <c r="AN117" i="110"/>
  <c r="AO117" i="110"/>
  <c r="AM14" i="110"/>
  <c r="AN14" i="110"/>
  <c r="AO14" i="110"/>
  <c r="AM57" i="110"/>
  <c r="AN57" i="110"/>
  <c r="AO57" i="110"/>
  <c r="AM70" i="110"/>
  <c r="AN70" i="110"/>
  <c r="AO70" i="110"/>
  <c r="AM45" i="110"/>
  <c r="AN45" i="110"/>
  <c r="AO45" i="110"/>
  <c r="AM63" i="110"/>
  <c r="AN63" i="110"/>
  <c r="AO63" i="110"/>
  <c r="AM56" i="110"/>
  <c r="AN56" i="110"/>
  <c r="AO56" i="110"/>
  <c r="AM96" i="110"/>
  <c r="AN96" i="110"/>
  <c r="AO96" i="110"/>
  <c r="AM24" i="110"/>
  <c r="AN24" i="110"/>
  <c r="AO24" i="110"/>
  <c r="AM15" i="110"/>
  <c r="AN15" i="110"/>
  <c r="AO15" i="110"/>
  <c r="AM31" i="110"/>
  <c r="AN31" i="110"/>
  <c r="AO31" i="110"/>
  <c r="AM20" i="110"/>
  <c r="AN20" i="110"/>
  <c r="AO20" i="110"/>
  <c r="AM97" i="110"/>
  <c r="AN97" i="110"/>
  <c r="AO97" i="110"/>
  <c r="AM18" i="110"/>
  <c r="AN18" i="110"/>
  <c r="AO18" i="110"/>
  <c r="AM12" i="110"/>
  <c r="AN12" i="110"/>
  <c r="AO12" i="110"/>
  <c r="AM71" i="110"/>
  <c r="AN71" i="110"/>
  <c r="AO71" i="110"/>
  <c r="AM113" i="110"/>
  <c r="AN113" i="110"/>
  <c r="AO113" i="110"/>
  <c r="AM67" i="110"/>
  <c r="AN67" i="110"/>
  <c r="AO67" i="110"/>
  <c r="AM101" i="110"/>
  <c r="AN101" i="110"/>
  <c r="AO101" i="110"/>
  <c r="AM4" i="110"/>
  <c r="AN4" i="110"/>
  <c r="AO4" i="110"/>
  <c r="AM8" i="110"/>
  <c r="AN8" i="110"/>
  <c r="AO8" i="110"/>
  <c r="AM69" i="110"/>
  <c r="AN69" i="110"/>
  <c r="AO69" i="110"/>
  <c r="AM51" i="110"/>
  <c r="AN51" i="110"/>
  <c r="AO51" i="110"/>
  <c r="AM25" i="110"/>
  <c r="AN25" i="110"/>
  <c r="AO25" i="110"/>
  <c r="AP25" i="110"/>
  <c r="AM23" i="110"/>
  <c r="AN23" i="110"/>
  <c r="AO23" i="110"/>
  <c r="AP23" i="110"/>
  <c r="AM26" i="110"/>
  <c r="AN26" i="110"/>
  <c r="AO26" i="110"/>
  <c r="AP26" i="110"/>
  <c r="AM27" i="110"/>
  <c r="AN27" i="110"/>
  <c r="AO27" i="110"/>
  <c r="AP27" i="110"/>
  <c r="AM46" i="110"/>
  <c r="AN46" i="110"/>
  <c r="AO46" i="110"/>
  <c r="AM44" i="110"/>
  <c r="AN44" i="110"/>
  <c r="AO44" i="110"/>
  <c r="AM62" i="110"/>
  <c r="AN62" i="110"/>
  <c r="AO62" i="110"/>
  <c r="AM59" i="110"/>
  <c r="AN59" i="110"/>
  <c r="AO59" i="110"/>
  <c r="AM38" i="110"/>
  <c r="AN38" i="110"/>
  <c r="AO38" i="110"/>
  <c r="AM36" i="110"/>
  <c r="AN36" i="110"/>
  <c r="AO36" i="110"/>
  <c r="AP36" i="110"/>
  <c r="AM100" i="110"/>
  <c r="AN100" i="110"/>
  <c r="AO100" i="110"/>
  <c r="AP100" i="110"/>
  <c r="AM114" i="110"/>
  <c r="AN114" i="110"/>
  <c r="AO114" i="110"/>
  <c r="AP114" i="110"/>
  <c r="AM85" i="110"/>
  <c r="AN85" i="110"/>
  <c r="AO85" i="110"/>
  <c r="AP85" i="110"/>
  <c r="AM109" i="110"/>
  <c r="AN109" i="110"/>
  <c r="AO109" i="110"/>
  <c r="AP109" i="110"/>
  <c r="AM108" i="110"/>
  <c r="AN108" i="110"/>
  <c r="AO108" i="110"/>
  <c r="AP108" i="110"/>
  <c r="AM37" i="110"/>
  <c r="AN37" i="110"/>
  <c r="AO37" i="110"/>
  <c r="AP37" i="110"/>
  <c r="AM87" i="110"/>
  <c r="AN87" i="110"/>
  <c r="AO87" i="110"/>
  <c r="AP87" i="110"/>
  <c r="AM112" i="110"/>
  <c r="AN112" i="110"/>
  <c r="AO112" i="110"/>
  <c r="AP112" i="110"/>
  <c r="AM74" i="110"/>
  <c r="AN74" i="110"/>
  <c r="AO74" i="110"/>
  <c r="AP74" i="110"/>
  <c r="AM88" i="110"/>
  <c r="AN88" i="110"/>
  <c r="AO88" i="110"/>
  <c r="AP88" i="110"/>
  <c r="AM50" i="110"/>
  <c r="AN50" i="110"/>
  <c r="AO50" i="110"/>
  <c r="AM11" i="110"/>
  <c r="AN11" i="110"/>
  <c r="AO11" i="110"/>
  <c r="AP11" i="110"/>
  <c r="AM6" i="110"/>
  <c r="AN6" i="110"/>
  <c r="AO6" i="110"/>
  <c r="AP6" i="110"/>
  <c r="AM40" i="110"/>
  <c r="AN40" i="110"/>
  <c r="AO40" i="110"/>
  <c r="AP40" i="110"/>
  <c r="AM55" i="110"/>
  <c r="AN55" i="110"/>
  <c r="AO55" i="110"/>
  <c r="AP55" i="110"/>
  <c r="AM7" i="110"/>
  <c r="AN7" i="110"/>
  <c r="AO7" i="110"/>
  <c r="AP7" i="110"/>
  <c r="AM39" i="110"/>
  <c r="AN39" i="110"/>
  <c r="AO39" i="110"/>
  <c r="AP39" i="110"/>
  <c r="AM54" i="110"/>
  <c r="AN54" i="110"/>
  <c r="AO54" i="110"/>
  <c r="AP54" i="110"/>
  <c r="AM35" i="110"/>
  <c r="AN35" i="110"/>
  <c r="AO35" i="110"/>
  <c r="AP35" i="110"/>
  <c r="AM22" i="110"/>
  <c r="AN22" i="110"/>
  <c r="AO22" i="110"/>
  <c r="AP22" i="110"/>
  <c r="AM64" i="110"/>
  <c r="AN64" i="110"/>
  <c r="AO64" i="110"/>
  <c r="AM82" i="110"/>
  <c r="AN82" i="110"/>
  <c r="AO82" i="110"/>
  <c r="AP82" i="110"/>
  <c r="AM9" i="110"/>
  <c r="AN9" i="110"/>
  <c r="AO9" i="110"/>
  <c r="AP9" i="110"/>
  <c r="AM21" i="110"/>
  <c r="AN21" i="110"/>
  <c r="AO21" i="110"/>
  <c r="AP21" i="110"/>
  <c r="AM52" i="110"/>
  <c r="AN52" i="110"/>
  <c r="AO52" i="110"/>
  <c r="AP52" i="110"/>
  <c r="AM106" i="110"/>
  <c r="AN106" i="110"/>
  <c r="AO106" i="110"/>
  <c r="AP106" i="110"/>
  <c r="AM92" i="110"/>
  <c r="AN92" i="110"/>
  <c r="AO92" i="110"/>
  <c r="AP92" i="110"/>
  <c r="AM65" i="110"/>
  <c r="AN65" i="110"/>
  <c r="AO65" i="110"/>
  <c r="AM30" i="110"/>
  <c r="AN30" i="110"/>
  <c r="AO30" i="110"/>
  <c r="AP30" i="110"/>
  <c r="AM89" i="110"/>
  <c r="AN89" i="110"/>
  <c r="AO89" i="110"/>
  <c r="AP89" i="110"/>
  <c r="AM79" i="110"/>
  <c r="AN79" i="110"/>
  <c r="AO79" i="110"/>
  <c r="AP79" i="110"/>
  <c r="AM84" i="110"/>
  <c r="AN84" i="110"/>
  <c r="AO84" i="110"/>
  <c r="AP84" i="110"/>
  <c r="AM34" i="110"/>
  <c r="AN34" i="110"/>
  <c r="AO34" i="110"/>
  <c r="AP34" i="110"/>
  <c r="AM66" i="110"/>
  <c r="AN66" i="110"/>
  <c r="AO66" i="110"/>
  <c r="AM83" i="110"/>
  <c r="AN83" i="110"/>
  <c r="AO83" i="110"/>
  <c r="AP83" i="110"/>
  <c r="AM81" i="110"/>
  <c r="AN81" i="110"/>
  <c r="AO81" i="110"/>
  <c r="AP81" i="110"/>
  <c r="AM116" i="110"/>
  <c r="AN116" i="110"/>
  <c r="AO116" i="110"/>
  <c r="AP116" i="110"/>
  <c r="AM107" i="110"/>
  <c r="AN107" i="110"/>
  <c r="AO107" i="110"/>
  <c r="AP107" i="110"/>
  <c r="AM98" i="110"/>
  <c r="AN98" i="110"/>
  <c r="AO98" i="110"/>
  <c r="AP98" i="110"/>
  <c r="AM94" i="110"/>
  <c r="AN94" i="110"/>
  <c r="AO94" i="110"/>
  <c r="AP94" i="110"/>
  <c r="AM110" i="110"/>
  <c r="AN110" i="110"/>
  <c r="AO110" i="110"/>
  <c r="AP110" i="110"/>
  <c r="AM73" i="110"/>
  <c r="AN73" i="110"/>
  <c r="AO73" i="110"/>
  <c r="AP73" i="110"/>
  <c r="AM93" i="110"/>
  <c r="AN93" i="110"/>
  <c r="AO93" i="110"/>
  <c r="AP93" i="110"/>
  <c r="AM5" i="110"/>
  <c r="AN5" i="110"/>
  <c r="AO5" i="110"/>
  <c r="AP5" i="110"/>
  <c r="AM10" i="110"/>
  <c r="AN10" i="110"/>
  <c r="AO10" i="110"/>
  <c r="AP10" i="110"/>
  <c r="AM75" i="110"/>
  <c r="AN75" i="110"/>
  <c r="AO75" i="110"/>
  <c r="AP75" i="110"/>
  <c r="AL104" i="110"/>
  <c r="AL99" i="110"/>
  <c r="AL42" i="110"/>
  <c r="AL68" i="110"/>
  <c r="AL53" i="110"/>
  <c r="AL76" i="110"/>
  <c r="AL47" i="110"/>
  <c r="AL48" i="110"/>
  <c r="AL103" i="110"/>
  <c r="AL105" i="110"/>
  <c r="AL78" i="110"/>
  <c r="AL95" i="110"/>
  <c r="AL17" i="110"/>
  <c r="AL41" i="110"/>
  <c r="AL13" i="110"/>
  <c r="AL60" i="110"/>
  <c r="AL80" i="110"/>
  <c r="AL72" i="110"/>
  <c r="AL58" i="110"/>
  <c r="AL61" i="110"/>
  <c r="AL43" i="110"/>
  <c r="AL28" i="110"/>
  <c r="AL102" i="110"/>
  <c r="AL90" i="110"/>
  <c r="AL115" i="110"/>
  <c r="AL29" i="110"/>
  <c r="AL49" i="110"/>
  <c r="AL77" i="110"/>
  <c r="AL86" i="110"/>
  <c r="AL19" i="110"/>
  <c r="AL91" i="110"/>
  <c r="AL33" i="110"/>
  <c r="AL32" i="110"/>
  <c r="AL16" i="110"/>
  <c r="AL117" i="110"/>
  <c r="AL57" i="110"/>
  <c r="AL70" i="110"/>
  <c r="AL45" i="110"/>
  <c r="AL63" i="110"/>
  <c r="AL56" i="110"/>
  <c r="AL96" i="110"/>
  <c r="AL24" i="110"/>
  <c r="AL15" i="110"/>
  <c r="AL31" i="110"/>
  <c r="AL20" i="110"/>
  <c r="AL97" i="110"/>
  <c r="AL18" i="110"/>
  <c r="AL12" i="110"/>
  <c r="AL71" i="110"/>
  <c r="AL113" i="110"/>
  <c r="AL67" i="110"/>
  <c r="AL101" i="110"/>
  <c r="AL4" i="110"/>
  <c r="AL8" i="110"/>
  <c r="AL69" i="110"/>
  <c r="AL51" i="110"/>
  <c r="AL25" i="110"/>
  <c r="AL23" i="110"/>
  <c r="AL26" i="110"/>
  <c r="AL27" i="110"/>
  <c r="AL46" i="110"/>
  <c r="AL44" i="110"/>
  <c r="AL62" i="110"/>
  <c r="AL59" i="110"/>
  <c r="AL38" i="110"/>
  <c r="AL36" i="110"/>
  <c r="AL100" i="110"/>
  <c r="AL114" i="110"/>
  <c r="AL85" i="110"/>
  <c r="AL109" i="110"/>
  <c r="AL108" i="110"/>
  <c r="AL37" i="110"/>
  <c r="AL87" i="110"/>
  <c r="AL112" i="110"/>
  <c r="AL74" i="110"/>
  <c r="AL88" i="110"/>
  <c r="AL50" i="110"/>
  <c r="AL11" i="110"/>
  <c r="AL6" i="110"/>
  <c r="AL40" i="110"/>
  <c r="AL55" i="110"/>
  <c r="AL7" i="110"/>
  <c r="AL39" i="110"/>
  <c r="AL54" i="110"/>
  <c r="AL35" i="110"/>
  <c r="AL22" i="110"/>
  <c r="AL64" i="110"/>
  <c r="AL82" i="110"/>
  <c r="AL9" i="110"/>
  <c r="AL21" i="110"/>
  <c r="AL52" i="110"/>
  <c r="AL106" i="110"/>
  <c r="AL92" i="110"/>
  <c r="AL65" i="110"/>
  <c r="AL30" i="110"/>
  <c r="AL89" i="110"/>
  <c r="AL79" i="110"/>
  <c r="AL84" i="110"/>
  <c r="AL34" i="110"/>
  <c r="AL66" i="110"/>
  <c r="AL83" i="110"/>
  <c r="AL81" i="110"/>
  <c r="AL107" i="110"/>
  <c r="AL98" i="110"/>
  <c r="AL94" i="110"/>
  <c r="AL110" i="110"/>
  <c r="AL73" i="110"/>
  <c r="AL93" i="110"/>
  <c r="AL5" i="110"/>
  <c r="AL10" i="110"/>
  <c r="AL75" i="110"/>
  <c r="J80" i="110"/>
  <c r="AS88" i="110"/>
  <c r="AS74" i="110"/>
  <c r="AS112" i="110"/>
  <c r="AS87" i="110"/>
  <c r="AO111" i="110"/>
  <c r="AM111" i="110"/>
  <c r="AL111" i="110"/>
  <c r="AP70" i="110"/>
  <c r="AP45" i="110"/>
  <c r="AP16" i="110"/>
  <c r="AP32" i="110"/>
  <c r="AP113" i="110"/>
  <c r="AP117" i="110"/>
  <c r="AP17" i="110"/>
  <c r="AP20" i="110"/>
  <c r="AP13" i="110"/>
  <c r="AP12" i="110"/>
  <c r="AP90" i="110"/>
  <c r="AP104" i="110"/>
  <c r="AP4" i="110"/>
  <c r="AP99" i="110"/>
  <c r="AP80" i="110"/>
  <c r="AP24" i="110"/>
  <c r="AP50" i="110"/>
  <c r="AP57" i="110"/>
  <c r="AP31" i="110"/>
  <c r="AP71" i="110"/>
  <c r="AP62" i="110"/>
  <c r="AP53" i="110"/>
  <c r="AP18" i="110"/>
  <c r="AP58" i="110"/>
  <c r="AP14" i="110"/>
  <c r="AP67" i="110"/>
  <c r="AP101" i="110"/>
  <c r="AP8" i="110"/>
  <c r="AP69" i="110"/>
  <c r="AP51" i="110"/>
  <c r="AP78" i="110"/>
  <c r="AP56" i="110"/>
  <c r="AP29" i="110"/>
  <c r="AP19" i="110"/>
  <c r="AP61" i="110"/>
  <c r="AP43" i="110"/>
  <c r="AP103" i="110"/>
  <c r="AP72" i="110"/>
  <c r="AP42" i="110"/>
  <c r="AP38" i="110"/>
  <c r="AP105" i="110"/>
  <c r="AP95" i="110"/>
  <c r="AP96" i="110"/>
  <c r="AP48" i="110"/>
  <c r="AP60" i="110"/>
  <c r="AP77" i="110"/>
  <c r="AP41" i="110"/>
  <c r="AP28" i="110"/>
  <c r="AP97" i="110"/>
  <c r="AP15" i="110"/>
  <c r="AP46" i="110"/>
  <c r="AP49" i="110"/>
  <c r="AP47" i="110"/>
  <c r="AP76" i="110"/>
  <c r="AP86" i="110"/>
  <c r="AP59" i="110"/>
  <c r="AP68" i="110"/>
  <c r="AP102" i="110"/>
  <c r="AP115" i="110"/>
  <c r="AP44" i="110"/>
  <c r="AP63" i="110"/>
  <c r="AP64" i="110"/>
  <c r="AP65" i="110"/>
  <c r="AP66" i="110"/>
  <c r="AL14" i="110"/>
  <c r="AL116" i="110"/>
  <c r="J25" i="110"/>
  <c r="J23" i="110"/>
  <c r="K23" i="110" s="1"/>
  <c r="M23" i="110" s="1"/>
  <c r="J26" i="110"/>
  <c r="K26" i="110" s="1"/>
  <c r="M26" i="110" s="1"/>
  <c r="J27" i="110"/>
  <c r="J91" i="110"/>
  <c r="K91" i="110" s="1"/>
  <c r="M91" i="110" s="1"/>
  <c r="J33" i="110"/>
  <c r="K33" i="110" s="1"/>
  <c r="M33" i="110" s="1"/>
  <c r="K25" i="110" l="1"/>
  <c r="M25" i="110" s="1"/>
  <c r="K27" i="110"/>
  <c r="M27" i="110" s="1"/>
  <c r="K80" i="110"/>
  <c r="M80" i="110" s="1"/>
  <c r="AR34" i="110"/>
  <c r="AR52" i="110"/>
  <c r="AR39" i="110"/>
  <c r="AR74" i="110"/>
  <c r="AR108" i="110"/>
  <c r="AR26" i="110"/>
  <c r="AR14" i="110"/>
  <c r="AR62" i="110"/>
  <c r="AR67" i="110"/>
  <c r="AR18" i="110"/>
  <c r="AR90" i="110"/>
  <c r="AR61" i="110"/>
  <c r="AR48" i="110"/>
  <c r="AR68" i="110"/>
  <c r="AR15" i="110"/>
  <c r="AR63" i="110"/>
  <c r="AR30" i="110"/>
  <c r="AR21" i="110"/>
  <c r="AR82" i="110"/>
  <c r="AR22" i="110"/>
  <c r="AR54" i="110"/>
  <c r="AR55" i="110"/>
  <c r="AR50" i="110"/>
  <c r="AR100" i="110"/>
  <c r="AR44" i="110"/>
  <c r="AR27" i="110"/>
  <c r="AR25" i="110"/>
  <c r="AR4" i="110"/>
  <c r="AR24" i="110"/>
  <c r="AR56" i="110"/>
  <c r="AR70" i="110"/>
  <c r="AR58" i="110"/>
  <c r="AR80" i="110"/>
  <c r="AR13" i="110"/>
  <c r="AR17" i="110"/>
  <c r="AR78" i="110"/>
  <c r="AR103" i="110"/>
  <c r="AR76" i="110"/>
  <c r="AR93" i="110"/>
  <c r="AR98" i="110"/>
  <c r="AR64" i="110"/>
  <c r="AR7" i="110"/>
  <c r="AR40" i="110"/>
  <c r="AR11" i="110"/>
  <c r="AR88" i="110"/>
  <c r="AR87" i="110"/>
  <c r="AR23" i="110"/>
  <c r="AR51" i="110"/>
  <c r="AR8" i="110"/>
  <c r="AR101" i="110"/>
  <c r="AR71" i="110"/>
  <c r="AR45" i="110"/>
  <c r="AR57" i="110"/>
  <c r="AR16" i="110"/>
  <c r="AR19" i="110"/>
  <c r="AR29" i="110"/>
  <c r="AR60" i="110"/>
  <c r="AR95" i="110"/>
  <c r="AR47" i="110"/>
  <c r="AR53" i="110"/>
  <c r="AR99" i="110"/>
  <c r="AR75" i="110"/>
  <c r="AR5" i="110"/>
  <c r="AR73" i="110"/>
  <c r="AR94" i="110"/>
  <c r="AR107" i="110"/>
  <c r="AR81" i="110"/>
  <c r="AR66" i="110"/>
  <c r="AR79" i="110"/>
  <c r="AR92" i="110"/>
  <c r="AR6" i="110"/>
  <c r="AR112" i="110"/>
  <c r="AR37" i="110"/>
  <c r="AR85" i="110"/>
  <c r="AR38" i="110"/>
  <c r="AR69" i="110"/>
  <c r="AR113" i="110"/>
  <c r="AR12" i="110"/>
  <c r="AR20" i="110"/>
  <c r="AR117" i="110"/>
  <c r="AR32" i="110"/>
  <c r="AR91" i="110"/>
  <c r="AR86" i="110"/>
  <c r="AR49" i="110"/>
  <c r="AR115" i="110"/>
  <c r="AR28" i="110"/>
  <c r="AR42" i="110"/>
  <c r="AR104" i="110"/>
  <c r="AR10" i="110"/>
  <c r="AR110" i="110"/>
  <c r="AR116" i="110"/>
  <c r="AR83" i="110"/>
  <c r="AR84" i="110"/>
  <c r="AR89" i="110"/>
  <c r="AR65" i="110"/>
  <c r="AR106" i="110"/>
  <c r="AR9" i="110"/>
  <c r="AR35" i="110"/>
  <c r="AR109" i="110"/>
  <c r="AR114" i="110"/>
  <c r="AR36" i="110"/>
  <c r="AR59" i="110"/>
  <c r="AR46" i="110"/>
  <c r="AR97" i="110"/>
  <c r="AR31" i="110"/>
  <c r="AR96" i="110"/>
  <c r="AR33" i="110"/>
  <c r="AR77" i="110"/>
  <c r="AR102" i="110"/>
  <c r="AR43" i="110"/>
  <c r="AR72" i="110"/>
  <c r="AR41" i="110"/>
  <c r="AR105" i="110"/>
  <c r="AV111" i="110"/>
  <c r="AV104" i="110"/>
  <c r="AV99" i="110"/>
  <c r="AV42" i="110"/>
  <c r="AV68" i="110"/>
  <c r="AV53" i="110"/>
  <c r="AV76" i="110"/>
  <c r="AV47" i="110"/>
  <c r="AV48" i="110"/>
  <c r="AV103" i="110"/>
  <c r="AV105" i="110"/>
  <c r="AV78" i="110"/>
  <c r="AV95" i="110"/>
  <c r="AV17" i="110"/>
  <c r="AV41" i="110"/>
  <c r="AV13" i="110"/>
  <c r="AV60" i="110"/>
  <c r="AV80" i="110"/>
  <c r="AV72" i="110"/>
  <c r="AV58" i="110"/>
  <c r="AV61" i="110"/>
  <c r="AV43" i="110"/>
  <c r="AV28" i="110"/>
  <c r="AV102" i="110"/>
  <c r="AV90" i="110"/>
  <c r="AV115" i="110"/>
  <c r="AV29" i="110"/>
  <c r="AV49" i="110"/>
  <c r="AV77" i="110"/>
  <c r="AV86" i="110"/>
  <c r="AV19" i="110"/>
  <c r="AV32" i="110"/>
  <c r="AV16" i="110"/>
  <c r="AV117" i="110"/>
  <c r="AV14" i="110"/>
  <c r="AV57" i="110"/>
  <c r="AV70" i="110"/>
  <c r="AV45" i="110"/>
  <c r="AV63" i="110"/>
  <c r="AV56" i="110"/>
  <c r="AV96" i="110"/>
  <c r="AV24" i="110"/>
  <c r="AV15" i="110"/>
  <c r="AV31" i="110"/>
  <c r="AV20" i="110"/>
  <c r="AV97" i="110"/>
  <c r="AV18" i="110"/>
  <c r="AV12" i="110"/>
  <c r="AV71" i="110"/>
  <c r="AV113" i="110"/>
  <c r="AV67" i="110"/>
  <c r="AV101" i="110"/>
  <c r="AV4" i="110"/>
  <c r="AV8" i="110"/>
  <c r="AV69" i="110"/>
  <c r="AV51" i="110"/>
  <c r="AV46" i="110"/>
  <c r="AV44" i="110"/>
  <c r="AV62" i="110"/>
  <c r="AV59" i="110"/>
  <c r="AV38" i="110"/>
  <c r="AV36" i="110"/>
  <c r="AV100" i="110"/>
  <c r="AV114" i="110"/>
  <c r="AV85" i="110"/>
  <c r="AV109" i="110"/>
  <c r="AV108" i="110"/>
  <c r="AV37" i="110"/>
  <c r="AV74" i="110"/>
  <c r="AV50" i="110"/>
  <c r="AV87" i="110"/>
  <c r="AV11" i="110"/>
  <c r="AV6" i="110"/>
  <c r="AV40" i="110"/>
  <c r="AV55" i="110"/>
  <c r="AV7" i="110"/>
  <c r="AV39" i="110"/>
  <c r="AV54" i="110"/>
  <c r="AV35" i="110"/>
  <c r="AV22" i="110"/>
  <c r="AV64" i="110"/>
  <c r="AV82" i="110"/>
  <c r="AV9" i="110"/>
  <c r="AV21" i="110"/>
  <c r="AV52" i="110"/>
  <c r="AV106" i="110"/>
  <c r="AV92" i="110"/>
  <c r="AV65" i="110"/>
  <c r="AV30" i="110"/>
  <c r="AV89" i="110"/>
  <c r="AV79" i="110"/>
  <c r="AV84" i="110"/>
  <c r="AV34" i="110"/>
  <c r="AV66" i="110"/>
  <c r="AV83" i="110"/>
  <c r="AV81" i="110"/>
  <c r="AV116" i="110"/>
  <c r="AV107" i="110"/>
  <c r="AV98" i="110"/>
  <c r="AV94" i="110"/>
  <c r="AV110" i="110"/>
  <c r="AV73" i="110"/>
  <c r="AV93" i="110"/>
  <c r="AV5" i="110"/>
  <c r="AV10" i="110"/>
  <c r="J74" i="110"/>
  <c r="J88" i="110"/>
  <c r="J50" i="110"/>
  <c r="J87" i="110"/>
  <c r="J112" i="110"/>
  <c r="J83" i="110"/>
  <c r="J52" i="110"/>
  <c r="J34" i="110"/>
  <c r="J84" i="110"/>
  <c r="J107" i="110"/>
  <c r="J103" i="110"/>
  <c r="J30" i="110"/>
  <c r="J39" i="110"/>
  <c r="J35" i="110"/>
  <c r="J55" i="110"/>
  <c r="J116" i="110"/>
  <c r="J81" i="110"/>
  <c r="J73" i="110"/>
  <c r="J11" i="110"/>
  <c r="J9" i="110"/>
  <c r="J110" i="110"/>
  <c r="J82" i="110"/>
  <c r="J21" i="110"/>
  <c r="J6" i="110"/>
  <c r="J7" i="110"/>
  <c r="J79" i="110"/>
  <c r="J98" i="110"/>
  <c r="J64" i="110"/>
  <c r="J65" i="110"/>
  <c r="J66" i="110"/>
  <c r="J94" i="110"/>
  <c r="J10" i="110"/>
  <c r="J93" i="110"/>
  <c r="J106" i="110"/>
  <c r="J5" i="110"/>
  <c r="J75" i="110"/>
  <c r="J92" i="110"/>
  <c r="J40" i="110"/>
  <c r="J22" i="110"/>
  <c r="J54" i="110"/>
  <c r="J89" i="110"/>
  <c r="AP111" i="110"/>
  <c r="AN111" i="110"/>
  <c r="J104" i="110"/>
  <c r="J99" i="110"/>
  <c r="K99" i="110" s="1"/>
  <c r="M99" i="110" s="1"/>
  <c r="J42" i="110"/>
  <c r="J68" i="110"/>
  <c r="J53" i="110"/>
  <c r="J76" i="110"/>
  <c r="J47" i="110"/>
  <c r="J48" i="110"/>
  <c r="J105" i="110"/>
  <c r="J78" i="110"/>
  <c r="J95" i="110"/>
  <c r="J17" i="110"/>
  <c r="J41" i="110"/>
  <c r="K41" i="110" s="1"/>
  <c r="M41" i="110" s="1"/>
  <c r="J13" i="110"/>
  <c r="J60" i="110"/>
  <c r="J72" i="110"/>
  <c r="J58" i="110"/>
  <c r="J61" i="110"/>
  <c r="J43" i="110"/>
  <c r="J28" i="110"/>
  <c r="J102" i="110"/>
  <c r="J90" i="110"/>
  <c r="J115" i="110"/>
  <c r="J29" i="110"/>
  <c r="K29" i="110" s="1"/>
  <c r="M29" i="110" s="1"/>
  <c r="J49" i="110"/>
  <c r="K49" i="110" s="1"/>
  <c r="M49" i="110" s="1"/>
  <c r="J77" i="110"/>
  <c r="K77" i="110" s="1"/>
  <c r="M77" i="110" s="1"/>
  <c r="J86" i="110"/>
  <c r="K86" i="110" s="1"/>
  <c r="M86" i="110" s="1"/>
  <c r="J19" i="110"/>
  <c r="K19" i="110" s="1"/>
  <c r="M19" i="110" s="1"/>
  <c r="J32" i="110"/>
  <c r="K32" i="110" s="1"/>
  <c r="M32" i="110" s="1"/>
  <c r="J16" i="110"/>
  <c r="J117" i="110"/>
  <c r="J14" i="110"/>
  <c r="J57" i="110"/>
  <c r="J70" i="110"/>
  <c r="K70" i="110" s="1"/>
  <c r="M70" i="110" s="1"/>
  <c r="J45" i="110"/>
  <c r="K45" i="110" s="1"/>
  <c r="M45" i="110" s="1"/>
  <c r="J63" i="110"/>
  <c r="K63" i="110" s="1"/>
  <c r="M63" i="110" s="1"/>
  <c r="J56" i="110"/>
  <c r="J96" i="110"/>
  <c r="J24" i="110"/>
  <c r="J15" i="110"/>
  <c r="J31" i="110"/>
  <c r="J20" i="110"/>
  <c r="J97" i="110"/>
  <c r="J18" i="110"/>
  <c r="J12" i="110"/>
  <c r="J71" i="110"/>
  <c r="J113" i="110"/>
  <c r="J67" i="110"/>
  <c r="J101" i="110"/>
  <c r="J4" i="110"/>
  <c r="J8" i="110"/>
  <c r="J69" i="110"/>
  <c r="J51" i="110"/>
  <c r="J36" i="110"/>
  <c r="J100" i="110"/>
  <c r="J114" i="110"/>
  <c r="J85" i="110"/>
  <c r="J109" i="110"/>
  <c r="J108" i="110"/>
  <c r="J37" i="110"/>
  <c r="J46" i="110"/>
  <c r="J44" i="110"/>
  <c r="J62" i="110"/>
  <c r="J59" i="110"/>
  <c r="J38" i="110"/>
  <c r="J111" i="110"/>
  <c r="K46" i="110" l="1"/>
  <c r="M46" i="110" s="1"/>
  <c r="K101" i="110"/>
  <c r="M101" i="110" s="1"/>
  <c r="K102" i="110"/>
  <c r="M102" i="110" s="1"/>
  <c r="K105" i="110"/>
  <c r="M105" i="110" s="1"/>
  <c r="K54" i="110"/>
  <c r="M54" i="110" s="1"/>
  <c r="K64" i="110"/>
  <c r="M64" i="110" s="1"/>
  <c r="K116" i="110"/>
  <c r="M116" i="110" s="1"/>
  <c r="K87" i="110"/>
  <c r="M87" i="110" s="1"/>
  <c r="K59" i="110"/>
  <c r="M59" i="110" s="1"/>
  <c r="K37" i="110"/>
  <c r="M37" i="110" s="1"/>
  <c r="K114" i="110"/>
  <c r="M114" i="110" s="1"/>
  <c r="K69" i="110"/>
  <c r="M69" i="110" s="1"/>
  <c r="K67" i="110"/>
  <c r="M67" i="110" s="1"/>
  <c r="K18" i="110"/>
  <c r="M18" i="110" s="1"/>
  <c r="K15" i="110"/>
  <c r="M15" i="110" s="1"/>
  <c r="K14" i="110"/>
  <c r="M14" i="110" s="1"/>
  <c r="K28" i="110"/>
  <c r="M28" i="110" s="1"/>
  <c r="K72" i="110"/>
  <c r="M72" i="110" s="1"/>
  <c r="K17" i="110"/>
  <c r="M17" i="110" s="1"/>
  <c r="K48" i="110"/>
  <c r="M48" i="110" s="1"/>
  <c r="K68" i="110"/>
  <c r="M68" i="110" s="1"/>
  <c r="K22" i="110"/>
  <c r="M22" i="110" s="1"/>
  <c r="K5" i="110"/>
  <c r="M5" i="110" s="1"/>
  <c r="K94" i="110"/>
  <c r="M94" i="110" s="1"/>
  <c r="K98" i="110"/>
  <c r="M98" i="110" s="1"/>
  <c r="K21" i="110"/>
  <c r="M21" i="110" s="1"/>
  <c r="K11" i="110"/>
  <c r="M11" i="110" s="1"/>
  <c r="K55" i="110"/>
  <c r="M55" i="110" s="1"/>
  <c r="K103" i="110"/>
  <c r="M103" i="110" s="1"/>
  <c r="K52" i="110"/>
  <c r="M52" i="110" s="1"/>
  <c r="K50" i="110"/>
  <c r="M50" i="110" s="1"/>
  <c r="K51" i="110"/>
  <c r="M51" i="110" s="1"/>
  <c r="K31" i="110"/>
  <c r="M31" i="110" s="1"/>
  <c r="K57" i="110"/>
  <c r="M57" i="110" s="1"/>
  <c r="K104" i="110"/>
  <c r="M104" i="110" s="1"/>
  <c r="K10" i="110"/>
  <c r="M10" i="110" s="1"/>
  <c r="K9" i="110"/>
  <c r="M9" i="110" s="1"/>
  <c r="K34" i="110"/>
  <c r="M34" i="110" s="1"/>
  <c r="K62" i="110"/>
  <c r="M62" i="110" s="1"/>
  <c r="K100" i="110"/>
  <c r="M100" i="110" s="1"/>
  <c r="K113" i="110"/>
  <c r="M113" i="110" s="1"/>
  <c r="K97" i="110"/>
  <c r="M97" i="110" s="1"/>
  <c r="K24" i="110"/>
  <c r="M24" i="110" s="1"/>
  <c r="K117" i="110"/>
  <c r="M117" i="110" s="1"/>
  <c r="K115" i="110"/>
  <c r="M115" i="110" s="1"/>
  <c r="K43" i="110"/>
  <c r="M43" i="110" s="1"/>
  <c r="K60" i="110"/>
  <c r="M60" i="110" s="1"/>
  <c r="K95" i="110"/>
  <c r="M95" i="110" s="1"/>
  <c r="K47" i="110"/>
  <c r="M47" i="110" s="1"/>
  <c r="K42" i="110"/>
  <c r="M42" i="110" s="1"/>
  <c r="K40" i="110"/>
  <c r="M40" i="110" s="1"/>
  <c r="K106" i="110"/>
  <c r="M106" i="110" s="1"/>
  <c r="K66" i="110"/>
  <c r="M66" i="110" s="1"/>
  <c r="K79" i="110"/>
  <c r="M79" i="110" s="1"/>
  <c r="K82" i="110"/>
  <c r="M82" i="110" s="1"/>
  <c r="K73" i="110"/>
  <c r="M73" i="110" s="1"/>
  <c r="K35" i="110"/>
  <c r="M35" i="110" s="1"/>
  <c r="K107" i="110"/>
  <c r="M107" i="110" s="1"/>
  <c r="K83" i="110"/>
  <c r="M83" i="110" s="1"/>
  <c r="K88" i="110"/>
  <c r="M88" i="110" s="1"/>
  <c r="K38" i="110"/>
  <c r="M38" i="110" s="1"/>
  <c r="K85" i="110"/>
  <c r="M85" i="110" s="1"/>
  <c r="K12" i="110"/>
  <c r="M12" i="110" s="1"/>
  <c r="K56" i="110"/>
  <c r="M56" i="110" s="1"/>
  <c r="K58" i="110"/>
  <c r="M58" i="110" s="1"/>
  <c r="K53" i="110"/>
  <c r="M53" i="110" s="1"/>
  <c r="K75" i="110"/>
  <c r="M75" i="110" s="1"/>
  <c r="K6" i="110"/>
  <c r="M6" i="110" s="1"/>
  <c r="K30" i="110"/>
  <c r="M30" i="110" s="1"/>
  <c r="K108" i="110"/>
  <c r="M108" i="110" s="1"/>
  <c r="K8" i="110"/>
  <c r="M8" i="110" s="1"/>
  <c r="K111" i="110"/>
  <c r="M111" i="110" s="1"/>
  <c r="K44" i="110"/>
  <c r="M44" i="110" s="1"/>
  <c r="K109" i="110"/>
  <c r="M109" i="110" s="1"/>
  <c r="K36" i="110"/>
  <c r="M36" i="110" s="1"/>
  <c r="K4" i="110"/>
  <c r="M4" i="110" s="1"/>
  <c r="K71" i="110"/>
  <c r="M71" i="110" s="1"/>
  <c r="K20" i="110"/>
  <c r="M20" i="110" s="1"/>
  <c r="K96" i="110"/>
  <c r="M96" i="110" s="1"/>
  <c r="K16" i="110"/>
  <c r="M16" i="110" s="1"/>
  <c r="K90" i="110"/>
  <c r="M90" i="110" s="1"/>
  <c r="K61" i="110"/>
  <c r="M61" i="110" s="1"/>
  <c r="K13" i="110"/>
  <c r="M13" i="110" s="1"/>
  <c r="K78" i="110"/>
  <c r="M78" i="110" s="1"/>
  <c r="K76" i="110"/>
  <c r="M76" i="110" s="1"/>
  <c r="K89" i="110"/>
  <c r="M89" i="110" s="1"/>
  <c r="K92" i="110"/>
  <c r="M92" i="110" s="1"/>
  <c r="K93" i="110"/>
  <c r="M93" i="110" s="1"/>
  <c r="K65" i="110"/>
  <c r="M65" i="110" s="1"/>
  <c r="K7" i="110"/>
  <c r="M7" i="110" s="1"/>
  <c r="K110" i="110"/>
  <c r="M110" i="110" s="1"/>
  <c r="K81" i="110"/>
  <c r="M81" i="110" s="1"/>
  <c r="K39" i="110"/>
  <c r="M39" i="110" s="1"/>
  <c r="K84" i="110"/>
  <c r="M84" i="110" s="1"/>
  <c r="K112" i="110"/>
  <c r="M112" i="110" s="1"/>
  <c r="K74" i="110"/>
  <c r="M74" i="110" s="1"/>
  <c r="AV88" i="110"/>
  <c r="AV112" i="110"/>
  <c r="AS48" i="110"/>
  <c r="AS46" i="110"/>
  <c r="AS16" i="110"/>
  <c r="AS13" i="110"/>
  <c r="AS51" i="110"/>
  <c r="AS77" i="110"/>
  <c r="AS17" i="110"/>
  <c r="AS21" i="110"/>
  <c r="AS95" i="110"/>
  <c r="AS98" i="110"/>
  <c r="AS92" i="110"/>
  <c r="AS96" i="110"/>
  <c r="AS80" i="110"/>
  <c r="AS10" i="110"/>
  <c r="AS113" i="110"/>
  <c r="AS18" i="110"/>
  <c r="AS61" i="110"/>
  <c r="AS111" i="110"/>
  <c r="AS115" i="110"/>
  <c r="AS53" i="110"/>
  <c r="AS24" i="110"/>
  <c r="AS117" i="110"/>
  <c r="AS70" i="110"/>
  <c r="AS60" i="110"/>
  <c r="AS100" i="110"/>
  <c r="AS86" i="110"/>
  <c r="AS104" i="110"/>
  <c r="AS116" i="110"/>
  <c r="AS108" i="110"/>
  <c r="AS11" i="110"/>
  <c r="AS83" i="110"/>
  <c r="AS72" i="110"/>
  <c r="AS43" i="110"/>
  <c r="AR111" i="110"/>
  <c r="AS97" i="110"/>
  <c r="AS65" i="110"/>
  <c r="AS110" i="110"/>
  <c r="AS42" i="110"/>
  <c r="AS54" i="110"/>
  <c r="AS75" i="110"/>
  <c r="AS34" i="110"/>
  <c r="AS30" i="110"/>
  <c r="AS106" i="110"/>
  <c r="AS35" i="110"/>
  <c r="AS94" i="110"/>
  <c r="AS81" i="110"/>
  <c r="AS84" i="110"/>
  <c r="AS82" i="110"/>
  <c r="AS40" i="110"/>
  <c r="AS85" i="110"/>
  <c r="AS57" i="110"/>
  <c r="AS37" i="110"/>
  <c r="AS59" i="110"/>
  <c r="AS12" i="110"/>
  <c r="AS49" i="110"/>
  <c r="AS29" i="110"/>
  <c r="AS5" i="110"/>
  <c r="AS66" i="110"/>
  <c r="AS22" i="110"/>
  <c r="AS15" i="110"/>
  <c r="AS63" i="110"/>
  <c r="AS14" i="110"/>
  <c r="AS28" i="110"/>
  <c r="AS41" i="110"/>
  <c r="AS114" i="110"/>
  <c r="AS101" i="110"/>
  <c r="AS58" i="110"/>
  <c r="AS93" i="110"/>
  <c r="AS9" i="110"/>
  <c r="AS109" i="110"/>
  <c r="AS55" i="110"/>
  <c r="AS19" i="110"/>
  <c r="AS99" i="110"/>
  <c r="AS69" i="110"/>
  <c r="AS89" i="110"/>
  <c r="AS7" i="110"/>
  <c r="AS107" i="110"/>
  <c r="AS52" i="110"/>
  <c r="AS64" i="110"/>
  <c r="AS6" i="110"/>
  <c r="AS73" i="110"/>
  <c r="AS79" i="110"/>
  <c r="AS39" i="110"/>
  <c r="AS105" i="110"/>
  <c r="AS56" i="110"/>
  <c r="AS67" i="110"/>
  <c r="AS44" i="110"/>
  <c r="AS45" i="110"/>
  <c r="AS71" i="110"/>
  <c r="AS62" i="110"/>
  <c r="AS76" i="110"/>
  <c r="AS47" i="110"/>
  <c r="AS103" i="110"/>
  <c r="AS38" i="110"/>
  <c r="AS20" i="110"/>
  <c r="AS102" i="110"/>
  <c r="AS31" i="110"/>
  <c r="AS8" i="110"/>
  <c r="AS90" i="110"/>
  <c r="AS32" i="110"/>
  <c r="AS4" i="110"/>
  <c r="AS68" i="110"/>
  <c r="AS78" i="110"/>
  <c r="AV75" i="110" l="1"/>
</calcChain>
</file>

<file path=xl/sharedStrings.xml><?xml version="1.0" encoding="utf-8"?>
<sst xmlns="http://schemas.openxmlformats.org/spreadsheetml/2006/main" count="1131" uniqueCount="775">
  <si>
    <t>DESCRIPCION DEL PRODUCTO</t>
  </si>
  <si>
    <t>CONTENIDO</t>
  </si>
  <si>
    <t>250 ML.</t>
  </si>
  <si>
    <t>500 ML.</t>
  </si>
  <si>
    <t>130 ML.</t>
  </si>
  <si>
    <t>400 ML.</t>
  </si>
  <si>
    <t>125 ML.</t>
  </si>
  <si>
    <t>150 G.</t>
  </si>
  <si>
    <t>110 G.</t>
  </si>
  <si>
    <t>100 G.</t>
  </si>
  <si>
    <t>400 G.</t>
  </si>
  <si>
    <t>100 ML.</t>
  </si>
  <si>
    <t>125 G.</t>
  </si>
  <si>
    <t>200 G.</t>
  </si>
  <si>
    <t>250 ML</t>
  </si>
  <si>
    <t>400 ML</t>
  </si>
  <si>
    <t>MANZANILLA GRISI EXTRA FIRME GEL</t>
  </si>
  <si>
    <t>RICITOS DE ORO MANZANILLA CREMA</t>
  </si>
  <si>
    <t>RICITOS DE ORO MANZANILLA LOCION</t>
  </si>
  <si>
    <t>RICITOS DE ORO MANZANILLA  JABON</t>
  </si>
  <si>
    <t>ORGANOGAL GRISI GEL EXTRA FIRME</t>
  </si>
  <si>
    <t>90 G.</t>
  </si>
  <si>
    <t>115 G</t>
  </si>
  <si>
    <t>300 ML.</t>
  </si>
  <si>
    <t>CODIGO SAP</t>
  </si>
  <si>
    <t>E00210</t>
  </si>
  <si>
    <t>S03307</t>
  </si>
  <si>
    <t>E00265</t>
  </si>
  <si>
    <t>E00378</t>
  </si>
  <si>
    <t>C00421</t>
  </si>
  <si>
    <t>E00275</t>
  </si>
  <si>
    <t>S03311</t>
  </si>
  <si>
    <t>S03301</t>
  </si>
  <si>
    <t>C00424</t>
  </si>
  <si>
    <t>C00426</t>
  </si>
  <si>
    <t>S00311</t>
  </si>
  <si>
    <t>S00316</t>
  </si>
  <si>
    <t>S00317</t>
  </si>
  <si>
    <t>J00519</t>
  </si>
  <si>
    <t>J00520</t>
  </si>
  <si>
    <t>J00527</t>
  </si>
  <si>
    <t>J00578</t>
  </si>
  <si>
    <t>J08263</t>
  </si>
  <si>
    <t>J08279</t>
  </si>
  <si>
    <t xml:space="preserve">GRISI CUADRIPACK NEUTRO </t>
  </si>
  <si>
    <t>J05009</t>
  </si>
  <si>
    <t>J05018</t>
  </si>
  <si>
    <t>V00701</t>
  </si>
  <si>
    <t>V00702</t>
  </si>
  <si>
    <t>V00703</t>
  </si>
  <si>
    <t>J00534</t>
  </si>
  <si>
    <t>J00528</t>
  </si>
  <si>
    <t>S03328</t>
  </si>
  <si>
    <t>RICITOS DE ORO MIEL SHAMPOO</t>
  </si>
  <si>
    <t>J05041</t>
  </si>
  <si>
    <t>S03002</t>
  </si>
  <si>
    <t>E00284</t>
  </si>
  <si>
    <t xml:space="preserve">GRISI JABÓN A. MARINAS EXFOLIANTE </t>
  </si>
  <si>
    <t xml:space="preserve">GRISI JABÓN NEUTRO </t>
  </si>
  <si>
    <t>ORGANOGAL GRISI BRILLO INTENSO SH</t>
  </si>
  <si>
    <t>J05028</t>
  </si>
  <si>
    <t>J05030</t>
  </si>
  <si>
    <t>J05031</t>
  </si>
  <si>
    <t>450 ML</t>
  </si>
  <si>
    <t>C04008</t>
  </si>
  <si>
    <t>S03006</t>
  </si>
  <si>
    <t>S03250</t>
  </si>
  <si>
    <t>J05021</t>
  </si>
  <si>
    <t xml:space="preserve">RICITOS DE ORO AVENA JABON </t>
  </si>
  <si>
    <t>J05022</t>
  </si>
  <si>
    <t>V00715</t>
  </si>
  <si>
    <t>C04021</t>
  </si>
  <si>
    <t>4 PZS.</t>
  </si>
  <si>
    <t>500  ML</t>
  </si>
  <si>
    <t>C04019</t>
  </si>
  <si>
    <t>GRISI JALEA REAL CREMA SOLIDA</t>
  </si>
  <si>
    <t>C04020</t>
  </si>
  <si>
    <t>GRISI JALEA REAL CREMA LIQUIDA</t>
  </si>
  <si>
    <t>J05057</t>
  </si>
  <si>
    <t xml:space="preserve">GRISI JALEA REAL JABON </t>
  </si>
  <si>
    <t>J05058</t>
  </si>
  <si>
    <t>RICITOS DE ORO LAVANDA/LECHUGA SHAMPOO</t>
  </si>
  <si>
    <t>C04017</t>
  </si>
  <si>
    <t>60 G.</t>
  </si>
  <si>
    <t xml:space="preserve">RICITOS DE ORO PASTA DE LASSAR </t>
  </si>
  <si>
    <t>E00290</t>
  </si>
  <si>
    <t xml:space="preserve">ORGANOGAL GRISI TRAT.NEGRO INTENSO </t>
  </si>
  <si>
    <t>S03256</t>
  </si>
  <si>
    <t xml:space="preserve">ORGANOGAL GRISI SH. NEGRO INTENSO </t>
  </si>
  <si>
    <t xml:space="preserve">MANZANILLA GRISI GOLD LOCION </t>
  </si>
  <si>
    <t>E00291</t>
  </si>
  <si>
    <t>115 G.</t>
  </si>
  <si>
    <t xml:space="preserve">RICITOS DE ORO GEL MIEL PARA PEINAR </t>
  </si>
  <si>
    <t>C04025</t>
  </si>
  <si>
    <t>RICITOS DE ORO MIEL CREMA</t>
  </si>
  <si>
    <t xml:space="preserve">GRISI KIDS 3 EN 1 DISTROLLER ROSA </t>
  </si>
  <si>
    <t>300 ML</t>
  </si>
  <si>
    <t>J05063</t>
  </si>
  <si>
    <t>VX8450</t>
  </si>
  <si>
    <t xml:space="preserve">THANKFUL DOG OAT MEAL SH. </t>
  </si>
  <si>
    <t>13.5FL.OZ/400M</t>
  </si>
  <si>
    <t>VX8481</t>
  </si>
  <si>
    <t>THANKFUL DOG OAT MEAL SPRAY</t>
  </si>
  <si>
    <t>8.4FL.OZ./250</t>
  </si>
  <si>
    <t>VX8449</t>
  </si>
  <si>
    <t xml:space="preserve">THANKFUL DOG OAT MEAL SOAP </t>
  </si>
  <si>
    <t>3.5 OZ/100G</t>
  </si>
  <si>
    <t>C04030</t>
  </si>
  <si>
    <t xml:space="preserve">GRISI NEUTRO CREMA LIQUIDA </t>
  </si>
  <si>
    <t>E00298</t>
  </si>
  <si>
    <t>C04022</t>
  </si>
  <si>
    <t>J05077</t>
  </si>
  <si>
    <t xml:space="preserve">LOCION DESENREDANTE DISTROLLER </t>
  </si>
  <si>
    <t>80 ML</t>
  </si>
  <si>
    <t>GRISI JALEA REAL CREMA DE MANOS 80ML</t>
  </si>
  <si>
    <t>GRISI CONCHA NACAR CREMA LIQUIDA</t>
  </si>
  <si>
    <t xml:space="preserve">JABON LIQUIDO NEUTRO GRISI </t>
  </si>
  <si>
    <t>V00720</t>
  </si>
  <si>
    <t>PERRO CONSENTIDO ANTIOLORES SHAMPOO</t>
  </si>
  <si>
    <t>S08471</t>
  </si>
  <si>
    <t>S03280</t>
  </si>
  <si>
    <t>S03283</t>
  </si>
  <si>
    <t>A08004</t>
  </si>
  <si>
    <t xml:space="preserve">MANZANILLA GRISI SH. BRILLO LUMINOSO </t>
  </si>
  <si>
    <t>MANZANILLA GRISI SH. HIDRATACION RESTRUCTURANTE</t>
  </si>
  <si>
    <t>MANZANILLA GRISI SH GOLD EXTRA ACLARANTE</t>
  </si>
  <si>
    <t xml:space="preserve">MANZANILLA GRISI ACONDICIONADOR </t>
  </si>
  <si>
    <t>S03290</t>
  </si>
  <si>
    <t>C04036</t>
  </si>
  <si>
    <t>C04037</t>
  </si>
  <si>
    <t>J05083</t>
  </si>
  <si>
    <t>J05084</t>
  </si>
  <si>
    <t xml:space="preserve">GRISI SHOWER GEL MANDARINA </t>
  </si>
  <si>
    <t xml:space="preserve">GRISI SHOWER GEL ALGAS MARINAS </t>
  </si>
  <si>
    <t>C04054</t>
  </si>
  <si>
    <t>S03266</t>
  </si>
  <si>
    <t>C04041</t>
  </si>
  <si>
    <t xml:space="preserve">MINI KIT RICITOS DE ORO LAVANDA </t>
  </si>
  <si>
    <t xml:space="preserve">RICITOS CR.CORP.LAVANDA/LECHUGA </t>
  </si>
  <si>
    <t>J05072</t>
  </si>
  <si>
    <t>J05091</t>
  </si>
  <si>
    <t>RICITOS DE ORO BIO-PURE JABON</t>
  </si>
  <si>
    <t>J05096</t>
  </si>
  <si>
    <t xml:space="preserve">GRISI OLEOS JABON </t>
  </si>
  <si>
    <t>MINI KIT DE VIAJE RICITOS DE ORO MIEL</t>
  </si>
  <si>
    <t>C04065</t>
  </si>
  <si>
    <t xml:space="preserve">MINI KIT RICITOS DE ORO MANZANILLA </t>
  </si>
  <si>
    <t>C04056</t>
  </si>
  <si>
    <t>ACEITE LAVANDA RICITOS DE ORO</t>
  </si>
  <si>
    <t>J05097</t>
  </si>
  <si>
    <t xml:space="preserve">GRISI OLEOS SHOWER GEL </t>
  </si>
  <si>
    <t>SX8483</t>
  </si>
  <si>
    <t>EX8011</t>
  </si>
  <si>
    <t>S03294</t>
  </si>
  <si>
    <t>E02107</t>
  </si>
  <si>
    <t>E02112</t>
  </si>
  <si>
    <t>GRISI KIDS MANZ.SH.2EN1 BERINAIZ 10FL.OZ</t>
  </si>
  <si>
    <t>10 FL.OZ</t>
  </si>
  <si>
    <t>8.4 FL.OZ</t>
  </si>
  <si>
    <t xml:space="preserve">GRISI KIDS MANZ.LOC.DES.BERINAIZ </t>
  </si>
  <si>
    <t>E02106</t>
  </si>
  <si>
    <t xml:space="preserve">GEL LIQUIDO RO MANZANILLA </t>
  </si>
  <si>
    <t>J05080</t>
  </si>
  <si>
    <t>J05081</t>
  </si>
  <si>
    <t>JF8729</t>
  </si>
  <si>
    <t xml:space="preserve">GRISI TRIPACK AVENA JAB. </t>
  </si>
  <si>
    <t>J05108</t>
  </si>
  <si>
    <t xml:space="preserve">GRISI MANGO SHOWER GEL </t>
  </si>
  <si>
    <t>450 ML.</t>
  </si>
  <si>
    <t>V00727</t>
  </si>
  <si>
    <t xml:space="preserve">SH. GUAU DEL PERRO CONSENTIDO </t>
  </si>
  <si>
    <t>S03340</t>
  </si>
  <si>
    <t>S03342</t>
  </si>
  <si>
    <t>S03344</t>
  </si>
  <si>
    <t xml:space="preserve">SH MANZANILLA Q10 BAMBU-BIOTINA </t>
  </si>
  <si>
    <t xml:space="preserve">GRISI KIDS 3N1 LIGA DE LA JUSTICIA </t>
  </si>
  <si>
    <t>E02115</t>
  </si>
  <si>
    <t>S03346</t>
  </si>
  <si>
    <t>E02114</t>
  </si>
  <si>
    <t xml:space="preserve">ORGANOGAL GRISI GEL LIQUIDO NI </t>
  </si>
  <si>
    <t xml:space="preserve">ORGANOGAL GRISI PLATINADOR SH. </t>
  </si>
  <si>
    <t>LINEA ORGANOGAL</t>
  </si>
  <si>
    <t>LINEA MANZANILLA GRISI</t>
  </si>
  <si>
    <t>LINEA GRISI KIDS</t>
  </si>
  <si>
    <t>LINEA ANTIPIOJOS</t>
  </si>
  <si>
    <t>LINEA PAW PATROL</t>
  </si>
  <si>
    <t>LINEA CREMAS SOLIDAS GRISI</t>
  </si>
  <si>
    <t>LINEA SHAMPOOS RICITOS DE ORO BEBES</t>
  </si>
  <si>
    <t>LINEA CUTANEOS RICITOS DE ORO BEBES</t>
  </si>
  <si>
    <t>JABONES RICITOS DE ORO</t>
  </si>
  <si>
    <t>JABONES NEUTROS GRISI</t>
  </si>
  <si>
    <t>JABONES GRISI 125 G</t>
  </si>
  <si>
    <t>PAQUETES DE JABONES DE LINEA</t>
  </si>
  <si>
    <t>LINEA SHOWER GEL</t>
  </si>
  <si>
    <t>LINEA PERRO CONSENTIDO</t>
  </si>
  <si>
    <t>LINEA PPT</t>
  </si>
  <si>
    <t>C04057</t>
  </si>
  <si>
    <t xml:space="preserve">ARNICA STICK RO TUBO </t>
  </si>
  <si>
    <t>13g / 0.46 Oz</t>
  </si>
  <si>
    <t>L04079</t>
  </si>
  <si>
    <t xml:space="preserve">GRISI MEN GEL AFTER ALOE-MENTA </t>
  </si>
  <si>
    <t>E02119</t>
  </si>
  <si>
    <t xml:space="preserve">GRISI MEN GEL MODELADOR </t>
  </si>
  <si>
    <t>R04071</t>
  </si>
  <si>
    <t>R04072</t>
  </si>
  <si>
    <t>R04073</t>
  </si>
  <si>
    <t xml:space="preserve">FRAGRANCE MIST BE SHINE </t>
  </si>
  <si>
    <t xml:space="preserve">FRAGRANCE MIST BE SWEET </t>
  </si>
  <si>
    <t xml:space="preserve">FRAGRANCE MIST BE FRESH </t>
  </si>
  <si>
    <t>SF8361</t>
  </si>
  <si>
    <t>JF8362</t>
  </si>
  <si>
    <t>J05122</t>
  </si>
  <si>
    <t>R04076</t>
  </si>
  <si>
    <t>R04077</t>
  </si>
  <si>
    <t>240 ML</t>
  </si>
  <si>
    <t xml:space="preserve">GRISI MEN BODY SPRAY SPORT </t>
  </si>
  <si>
    <t xml:space="preserve">GRISI MEN BODY SPRAY MAGNETIC </t>
  </si>
  <si>
    <t>60 ML</t>
  </si>
  <si>
    <t>100 ML</t>
  </si>
  <si>
    <t>J05110</t>
  </si>
  <si>
    <t xml:space="preserve">GRISI JABON MORAS </t>
  </si>
  <si>
    <t>J05111</t>
  </si>
  <si>
    <t xml:space="preserve">GRISI JABON BAMBÚ </t>
  </si>
  <si>
    <t>S03353</t>
  </si>
  <si>
    <t xml:space="preserve">SH. MANZ. Q10 AGUA DE COCO </t>
  </si>
  <si>
    <t>J05118</t>
  </si>
  <si>
    <t>480 ML</t>
  </si>
  <si>
    <t xml:space="preserve">GRISI JABÓN LÍQUIDO BAMBÚ </t>
  </si>
  <si>
    <t>J05119</t>
  </si>
  <si>
    <t xml:space="preserve">GRISI JABÓN LÍQUIDO FREESIA </t>
  </si>
  <si>
    <t>J05120</t>
  </si>
  <si>
    <t xml:space="preserve">GRISI JABÓN LÍQUIDO MARACUYÁ </t>
  </si>
  <si>
    <t>J05124</t>
  </si>
  <si>
    <t>E02124</t>
  </si>
  <si>
    <t>300 G.</t>
  </si>
  <si>
    <t xml:space="preserve">GEL MANZANILLA RICITOS DE ORO </t>
  </si>
  <si>
    <t>C04066</t>
  </si>
  <si>
    <t>30 ML.</t>
  </si>
  <si>
    <t xml:space="preserve">GRISI CONCHA NÁCAR CONCENTRADO </t>
  </si>
  <si>
    <t>S03354</t>
  </si>
  <si>
    <t xml:space="preserve">SH. MANZ. Q10 MENTA </t>
  </si>
  <si>
    <t>S03361</t>
  </si>
  <si>
    <t>S03358</t>
  </si>
  <si>
    <t>S03360</t>
  </si>
  <si>
    <t>S03364</t>
  </si>
  <si>
    <t xml:space="preserve">GRISI KIDS SH. 3EN1 WEBAREBEARS </t>
  </si>
  <si>
    <t xml:space="preserve">GRISI KIDS SH. 3EN1 TEEN TITANS GO </t>
  </si>
  <si>
    <t xml:space="preserve">GRISI KIDS SH. 3 EN 1 TOP WINGS </t>
  </si>
  <si>
    <t xml:space="preserve">GRISI KIDS SH. 3 EN 1 SUNNY DAY </t>
  </si>
  <si>
    <t>V00729</t>
  </si>
  <si>
    <t>150 ML.</t>
  </si>
  <si>
    <t>SH. LIMPIEZA EN SECO GATO CONSENTIDO</t>
  </si>
  <si>
    <t>E02120</t>
  </si>
  <si>
    <t xml:space="preserve">ORGANOGAL GRISI PLATINADOR CERA </t>
  </si>
  <si>
    <t>E02122</t>
  </si>
  <si>
    <t xml:space="preserve">MANZANILLA GRISI CERA COLORANTE </t>
  </si>
  <si>
    <t>E02134</t>
  </si>
  <si>
    <t>E02135</t>
  </si>
  <si>
    <t xml:space="preserve">GRISI KIDS GEL LIQUIDO MINIONS </t>
  </si>
  <si>
    <t xml:space="preserve">GRISI KIDS LOCION DESEN. MINIONS </t>
  </si>
  <si>
    <t>S03367</t>
  </si>
  <si>
    <t>E02130</t>
  </si>
  <si>
    <t>S03366</t>
  </si>
  <si>
    <t>E02129</t>
  </si>
  <si>
    <t>S03370</t>
  </si>
  <si>
    <t>S03368</t>
  </si>
  <si>
    <t>S03369</t>
  </si>
  <si>
    <t xml:space="preserve">G.KIDS SH. 3EN1  T.COLOR HOTWHEELS </t>
  </si>
  <si>
    <t xml:space="preserve">GRISI KIDS GEL LIQ. HOTWHEELS </t>
  </si>
  <si>
    <t xml:space="preserve">GRISI KIDS SH. 3EN1 ACLAR. BARBIE </t>
  </si>
  <si>
    <t xml:space="preserve">GRISI KIDS LOC. DESEN BARBIE </t>
  </si>
  <si>
    <t xml:space="preserve">G. KIDS SH. 3 EN 1 KID-E-CATS </t>
  </si>
  <si>
    <t xml:space="preserve">GRISI KIDS SH. 3 EN 1 BEN 10 </t>
  </si>
  <si>
    <t xml:space="preserve">G. KIDS SH. 3 EN 1 SUPER WINGS </t>
  </si>
  <si>
    <t>C04088</t>
  </si>
  <si>
    <t>C04089</t>
  </si>
  <si>
    <t>C04090</t>
  </si>
  <si>
    <t xml:space="preserve">GRISI CREMA P/ PIERNAS CALMANTE </t>
  </si>
  <si>
    <t xml:space="preserve">GRISI CREMA P/ PIERNAS ANTIOXIDANTE </t>
  </si>
  <si>
    <t xml:space="preserve">GRISI CREMA P/ PIERNAS REAFIRMANTE </t>
  </si>
  <si>
    <t>J05093</t>
  </si>
  <si>
    <t>J05092</t>
  </si>
  <si>
    <t>J05152</t>
  </si>
  <si>
    <t>C04106</t>
  </si>
  <si>
    <t xml:space="preserve">JABÓN LIQUIDO &amp;SH. MANZA/MIEL RO </t>
  </si>
  <si>
    <t xml:space="preserve">JABÓN LIQUIDO &amp; SH.LAV/LECHUGA RO </t>
  </si>
  <si>
    <t xml:space="preserve">JABON LIQ.RICITOS ORO 2EN1 AVE&amp;VAI </t>
  </si>
  <si>
    <t xml:space="preserve">CREMA AVENA&amp;VAINILLA RICITOS ORO </t>
  </si>
  <si>
    <t>L04102</t>
  </si>
  <si>
    <t xml:space="preserve">GRISI MEN GEL DE AFEITADO </t>
  </si>
  <si>
    <t>E02128</t>
  </si>
  <si>
    <t>C04105</t>
  </si>
  <si>
    <t>C04075</t>
  </si>
  <si>
    <t xml:space="preserve">RICITOS DE ORO GEL MIEL Y ARGAN </t>
  </si>
  <si>
    <t>30 G.</t>
  </si>
  <si>
    <t xml:space="preserve">POSTMOSQUITO RICITOS DE ORO </t>
  </si>
  <si>
    <t>200 ML.</t>
  </si>
  <si>
    <t>C04107</t>
  </si>
  <si>
    <t>C04112</t>
  </si>
  <si>
    <t xml:space="preserve">RICITOS DE ORO PROTECTOR SOLAR </t>
  </si>
  <si>
    <t xml:space="preserve">AGUA DE COLONIA DULCES SUEÑOS RO </t>
  </si>
  <si>
    <t>240 ML.</t>
  </si>
  <si>
    <t xml:space="preserve">RO GEL ANTI-BACTERIAL </t>
  </si>
  <si>
    <t>C04111</t>
  </si>
  <si>
    <t xml:space="preserve">RICITOS DE ORO CR. MANZANILLA </t>
  </si>
  <si>
    <t>M01176</t>
  </si>
  <si>
    <t>30 ML</t>
  </si>
  <si>
    <t xml:space="preserve">RICITOS DE ORO LUB NASAL </t>
  </si>
  <si>
    <t>E02123</t>
  </si>
  <si>
    <t xml:space="preserve">ORGANOGAL GRISI TRAT.SIL.CANAS PLAT </t>
  </si>
  <si>
    <t>R04096</t>
  </si>
  <si>
    <t xml:space="preserve">FRAGRANCE MIST BE FREE </t>
  </si>
  <si>
    <t>E02132</t>
  </si>
  <si>
    <t xml:space="preserve">RICITOS ORO SPRAY DES. MIEL ARGAN </t>
  </si>
  <si>
    <t>JF7111</t>
  </si>
  <si>
    <t xml:space="preserve">GRISI TRIPACK CONCHA NACAR JAB. </t>
  </si>
  <si>
    <t>R04103</t>
  </si>
  <si>
    <t>R04104</t>
  </si>
  <si>
    <t>J05150</t>
  </si>
  <si>
    <t>J05149</t>
  </si>
  <si>
    <t xml:space="preserve">GRISI MEN BODY SPRAY COOL BREEZE </t>
  </si>
  <si>
    <t xml:space="preserve">GRISI MEN BODY SPRAY DARK MUSK </t>
  </si>
  <si>
    <t xml:space="preserve">GRISI MEN JABON CARBÓN ACTIVADO </t>
  </si>
  <si>
    <t xml:space="preserve">GRISI MEN SHOWER GEL CARBON/ACTI </t>
  </si>
  <si>
    <t>MR65040244</t>
  </si>
  <si>
    <t>MAJA EDT VAPO.</t>
  </si>
  <si>
    <t>MR65040245</t>
  </si>
  <si>
    <t xml:space="preserve">MAJA EDT VAPO. </t>
  </si>
  <si>
    <t>50 ML</t>
  </si>
  <si>
    <t>MR65040253</t>
  </si>
  <si>
    <t>MAJA LOCION VAPO.</t>
  </si>
  <si>
    <t>MR65040246</t>
  </si>
  <si>
    <t>MR9274</t>
  </si>
  <si>
    <t xml:space="preserve">BODY SPLASH MAJA CLASICA </t>
  </si>
  <si>
    <t>MR9285</t>
  </si>
  <si>
    <t xml:space="preserve">MINI BODY SPLASH MAJA CLASICA </t>
  </si>
  <si>
    <t>MR9395</t>
  </si>
  <si>
    <t xml:space="preserve">FLANKER MAJA CLASICA </t>
  </si>
  <si>
    <t>MC65041633</t>
  </si>
  <si>
    <t xml:space="preserve">MAJA BL CREM LIQ P/EXTRA SECAS </t>
  </si>
  <si>
    <t>MC9277</t>
  </si>
  <si>
    <t xml:space="preserve">MAJA CREMA P/MANOS CLASICA </t>
  </si>
  <si>
    <t>MC9290</t>
  </si>
  <si>
    <t xml:space="preserve">MAJA CR. CORP. COLAGENO/ELASTINA </t>
  </si>
  <si>
    <t>MT65040035A</t>
  </si>
  <si>
    <t xml:space="preserve">MAJA TALQUERA C/BORLA FELPA </t>
  </si>
  <si>
    <t>MT65051545</t>
  </si>
  <si>
    <t>MD65040249</t>
  </si>
  <si>
    <t>130 GR</t>
  </si>
  <si>
    <t>MD65040248</t>
  </si>
  <si>
    <t>MD65039570</t>
  </si>
  <si>
    <t xml:space="preserve">MAJA DESODORANTE ROLL-ON </t>
  </si>
  <si>
    <t>MJ65040238</t>
  </si>
  <si>
    <t>90 GR</t>
  </si>
  <si>
    <t>MJ65040239</t>
  </si>
  <si>
    <t>MJ65040235</t>
  </si>
  <si>
    <t>140 GR</t>
  </si>
  <si>
    <t>MJ65040236</t>
  </si>
  <si>
    <t>MJ65040241</t>
  </si>
  <si>
    <t xml:space="preserve">MAJA J MEX SET RECT </t>
  </si>
  <si>
    <t>3 X 90 GR</t>
  </si>
  <si>
    <t>MJ65040237</t>
  </si>
  <si>
    <t xml:space="preserve">MAJA JP RED SET </t>
  </si>
  <si>
    <t>3 X 140 GR</t>
  </si>
  <si>
    <t>MJ9289</t>
  </si>
  <si>
    <t xml:space="preserve">MAJA CLASICA SET JABONES </t>
  </si>
  <si>
    <t>3 X 100 GR</t>
  </si>
  <si>
    <t>MJ9311</t>
  </si>
  <si>
    <t>MAJA CLASICA JB 100G ED ESPECIAL</t>
  </si>
  <si>
    <t>100 GR</t>
  </si>
  <si>
    <t>MJ9240</t>
  </si>
  <si>
    <t>MAJA JAB.TOCADOR REDONDO C/EST.</t>
  </si>
  <si>
    <t>25 GR</t>
  </si>
  <si>
    <t>MW9235</t>
  </si>
  <si>
    <t>MW9252</t>
  </si>
  <si>
    <t xml:space="preserve">MAJA JAB.LIQ.PERFUM. 8.5FL.OZ. </t>
  </si>
  <si>
    <t>MW9370</t>
  </si>
  <si>
    <t xml:space="preserve">MAJA JAB.LIQ.ESPUMOSO CLASICA </t>
  </si>
  <si>
    <t>MC9279</t>
  </si>
  <si>
    <t xml:space="preserve">MAJA CR.EXTRASECA PLUM BLOSSOM </t>
  </si>
  <si>
    <t>MC9278</t>
  </si>
  <si>
    <t xml:space="preserve">MAJA CREMA P/MANOS PLUM BLOSSOM </t>
  </si>
  <si>
    <t>MR9280</t>
  </si>
  <si>
    <t xml:space="preserve">MAJA BODY SPLASH PLUM BLOSSOM </t>
  </si>
  <si>
    <t>MR9287</t>
  </si>
  <si>
    <t xml:space="preserve">MINI BODY SPLASH MAJA PLUM BLOSSOM </t>
  </si>
  <si>
    <t>MT9291</t>
  </si>
  <si>
    <t xml:space="preserve">MAJA TALCO PERF. CORP. PLUM BLOSSOM </t>
  </si>
  <si>
    <t>100 G</t>
  </si>
  <si>
    <t>MD9337</t>
  </si>
  <si>
    <t>MAJA DESODORANTE ROLL-ON PLUM BLOSSOM</t>
  </si>
  <si>
    <t>MD9392</t>
  </si>
  <si>
    <t xml:space="preserve">MAJA DEO ROLL ON PLUM </t>
  </si>
  <si>
    <t>MW9288</t>
  </si>
  <si>
    <t xml:space="preserve">MAJA PLUM BLOSSOM SHOWER GEL </t>
  </si>
  <si>
    <t>MJ9281</t>
  </si>
  <si>
    <t xml:space="preserve">MAJA SET JB RED.PLUM BLOSSOM </t>
  </si>
  <si>
    <t>100 X 3</t>
  </si>
  <si>
    <t>MJ9282</t>
  </si>
  <si>
    <t xml:space="preserve">MAJA JAB.RED.EST.PLUM BLOSSOM </t>
  </si>
  <si>
    <t>100G</t>
  </si>
  <si>
    <t>MJ9313</t>
  </si>
  <si>
    <t xml:space="preserve">MAJA PLUM BLOSSOM JB.TOC.RED.C/E </t>
  </si>
  <si>
    <t>MW9371</t>
  </si>
  <si>
    <t xml:space="preserve">MAJA JAB.LIQ.ESPUMOSO PLUM BLOSSOM </t>
  </si>
  <si>
    <t>MC9315</t>
  </si>
  <si>
    <t xml:space="preserve">MAJA CR. EXTRA SECA AQUA TURQUESA </t>
  </si>
  <si>
    <t>037836093159</t>
  </si>
  <si>
    <t>MC9322</t>
  </si>
  <si>
    <t xml:space="preserve">MAJA CREMA P/MANOS AQUA TURQUESA </t>
  </si>
  <si>
    <t>037836093227</t>
  </si>
  <si>
    <t>MR9316</t>
  </si>
  <si>
    <t xml:space="preserve">MAJA BODY SPLASH AQUA TURQUESA </t>
  </si>
  <si>
    <t>037836093166</t>
  </si>
  <si>
    <t>MR9317</t>
  </si>
  <si>
    <t>037836093173</t>
  </si>
  <si>
    <t>MD9393</t>
  </si>
  <si>
    <t xml:space="preserve">MAJA DEO ROLL ON AQUA </t>
  </si>
  <si>
    <t>MD9394</t>
  </si>
  <si>
    <t>MW9321</t>
  </si>
  <si>
    <t xml:space="preserve">MAJA SHOWER GEL AQUA TURQUESA </t>
  </si>
  <si>
    <t>MJ9320</t>
  </si>
  <si>
    <t xml:space="preserve">MAJA JABON SET AQUA TURQUESA </t>
  </si>
  <si>
    <t>3X100G</t>
  </si>
  <si>
    <t>037836093203</t>
  </si>
  <si>
    <t>MJ9319</t>
  </si>
  <si>
    <t xml:space="preserve">MAJA JABON AQUA TURQUESA </t>
  </si>
  <si>
    <t>037836093197</t>
  </si>
  <si>
    <t>MJ9318</t>
  </si>
  <si>
    <t>037836093180</t>
  </si>
  <si>
    <t>MW9372</t>
  </si>
  <si>
    <t xml:space="preserve">MAJA JAB. LIQ. ESPUMOSO AQUA TURQ. </t>
  </si>
  <si>
    <t>037836093722</t>
  </si>
  <si>
    <t>MR9341</t>
  </si>
  <si>
    <t xml:space="preserve">MAJA FRAGRANCE MIST SUNSET GLAM </t>
  </si>
  <si>
    <t>037836093418</t>
  </si>
  <si>
    <t>MR9342</t>
  </si>
  <si>
    <t xml:space="preserve">MAJA FRAGRANCE MIST RISKY DREAM </t>
  </si>
  <si>
    <t>037836093425</t>
  </si>
  <si>
    <t>MR9343</t>
  </si>
  <si>
    <t xml:space="preserve">MAJA FRAGRANCE MIST DESIRE CITY </t>
  </si>
  <si>
    <t>037836093432</t>
  </si>
  <si>
    <t>MC9377</t>
  </si>
  <si>
    <t xml:space="preserve">MAJA CREMA CORPORAL SUNSET GLAM </t>
  </si>
  <si>
    <t>037836093777</t>
  </si>
  <si>
    <t>MC9346</t>
  </si>
  <si>
    <t xml:space="preserve">MAJA CREMA CORPORAL RISKY DREAM </t>
  </si>
  <si>
    <t>037836093463</t>
  </si>
  <si>
    <t>MC9345</t>
  </si>
  <si>
    <t xml:space="preserve">MAJA CREMA CORPORAL DESIRE CITY </t>
  </si>
  <si>
    <t>037836093456</t>
  </si>
  <si>
    <t>037836002915</t>
  </si>
  <si>
    <t>037836007279</t>
  </si>
  <si>
    <t>037836011764</t>
  </si>
  <si>
    <t>037836021060</t>
  </si>
  <si>
    <t>037836021145</t>
  </si>
  <si>
    <t>037836021190</t>
  </si>
  <si>
    <t>037836021206</t>
  </si>
  <si>
    <t>037836021220</t>
  </si>
  <si>
    <t>037836021237</t>
  </si>
  <si>
    <t>037836021244</t>
  </si>
  <si>
    <t>037836021282</t>
  </si>
  <si>
    <t>037836021305</t>
  </si>
  <si>
    <t>037836021329</t>
  </si>
  <si>
    <t>037836021343</t>
  </si>
  <si>
    <t>037836021350</t>
  </si>
  <si>
    <t>037836032660</t>
  </si>
  <si>
    <t>037836032806</t>
  </si>
  <si>
    <t>037836032837</t>
  </si>
  <si>
    <t>037836033407</t>
  </si>
  <si>
    <t>037836033421</t>
  </si>
  <si>
    <t>037836033445</t>
  </si>
  <si>
    <t>037836033537</t>
  </si>
  <si>
    <t>037836033544</t>
  </si>
  <si>
    <t>037836033582</t>
  </si>
  <si>
    <t>037836033605</t>
  </si>
  <si>
    <t>037836033612</t>
  </si>
  <si>
    <t>037836033643</t>
  </si>
  <si>
    <t>037836033674</t>
  </si>
  <si>
    <t>037836033681</t>
  </si>
  <si>
    <t>037836033698</t>
  </si>
  <si>
    <t>037836040085</t>
  </si>
  <si>
    <t>037836040191</t>
  </si>
  <si>
    <t>037836040207</t>
  </si>
  <si>
    <t>037836040221</t>
  </si>
  <si>
    <t>037836040252</t>
  </si>
  <si>
    <t>037836040306</t>
  </si>
  <si>
    <t>037836040368</t>
  </si>
  <si>
    <t>037836040375</t>
  </si>
  <si>
    <t>037836040412</t>
  </si>
  <si>
    <t>037836040566</t>
  </si>
  <si>
    <t>037836040573</t>
  </si>
  <si>
    <t>037836040665</t>
  </si>
  <si>
    <t>037836040757</t>
  </si>
  <si>
    <t>037836040764</t>
  </si>
  <si>
    <t>037836040771</t>
  </si>
  <si>
    <t>037836040795</t>
  </si>
  <si>
    <t>037836040887</t>
  </si>
  <si>
    <t>037836040894</t>
  </si>
  <si>
    <t>037836040900</t>
  </si>
  <si>
    <t>037836040962</t>
  </si>
  <si>
    <t>037836041020</t>
  </si>
  <si>
    <t>037836041037</t>
  </si>
  <si>
    <t>037836041044</t>
  </si>
  <si>
    <t>037836041051</t>
  </si>
  <si>
    <t>037836041068</t>
  </si>
  <si>
    <t>037836041075</t>
  </si>
  <si>
    <t>037836041112</t>
  </si>
  <si>
    <t>037836041129</t>
  </si>
  <si>
    <t>037836050282</t>
  </si>
  <si>
    <t>037836050305</t>
  </si>
  <si>
    <t>037836050312</t>
  </si>
  <si>
    <t>037836050589</t>
  </si>
  <si>
    <t>037836050725</t>
  </si>
  <si>
    <t>037836050770</t>
  </si>
  <si>
    <t>037836050831</t>
  </si>
  <si>
    <t>037836050848</t>
  </si>
  <si>
    <t>037836050923</t>
  </si>
  <si>
    <t>037836050930</t>
  </si>
  <si>
    <t>037836050978</t>
  </si>
  <si>
    <t>037836051081</t>
  </si>
  <si>
    <t>037836051227</t>
  </si>
  <si>
    <t>037836051241</t>
  </si>
  <si>
    <t>037836051494</t>
  </si>
  <si>
    <t>037836051500</t>
  </si>
  <si>
    <t>037836051524</t>
  </si>
  <si>
    <t>037836071119</t>
  </si>
  <si>
    <t>037836080043</t>
  </si>
  <si>
    <t>037836080111</t>
  </si>
  <si>
    <t>037836084492</t>
  </si>
  <si>
    <t>037836084508</t>
  </si>
  <si>
    <t>037836084713</t>
  </si>
  <si>
    <t>037836084812</t>
  </si>
  <si>
    <t>037836084836</t>
  </si>
  <si>
    <t>037836092350</t>
  </si>
  <si>
    <t>037836092404</t>
  </si>
  <si>
    <t>037836092527</t>
  </si>
  <si>
    <t>037836092749</t>
  </si>
  <si>
    <t>037836092770</t>
  </si>
  <si>
    <t>037836092787</t>
  </si>
  <si>
    <t>037836092794</t>
  </si>
  <si>
    <t>037836092800</t>
  </si>
  <si>
    <t>037836092817</t>
  </si>
  <si>
    <t>037836092824</t>
  </si>
  <si>
    <t>037836092855</t>
  </si>
  <si>
    <t>037836092879</t>
  </si>
  <si>
    <t>037836092886</t>
  </si>
  <si>
    <t>037836092893</t>
  </si>
  <si>
    <t>037836092909</t>
  </si>
  <si>
    <t>037836092916</t>
  </si>
  <si>
    <t>037836093111</t>
  </si>
  <si>
    <t>037836093135</t>
  </si>
  <si>
    <t>CREMA CONCHA NACAR GRISI 110 GR..</t>
  </si>
  <si>
    <t>GRISI AVENA SHOWER GEL 450 ML</t>
  </si>
  <si>
    <t>GRISI JABON CUADRIPACK NEUTRO100 G.</t>
  </si>
  <si>
    <t>GRISI JABON LECHE DE BURRA 125 G.</t>
  </si>
  <si>
    <t>GRISI JABON NEUTRO 100 G.</t>
  </si>
  <si>
    <t>GRISI JABON NEUTRO 150 G.</t>
  </si>
  <si>
    <t>GRISI JABON NEUTRO 200 G.</t>
  </si>
  <si>
    <t>GRISI KIDS GEL ANTIPIOJOS 115 GR</t>
  </si>
  <si>
    <t>GRISI KIDS LOC. REPEL.ANTIPIOJOS 250 ML</t>
  </si>
  <si>
    <t>GRISI KIDS SH 2/1 ANTIPIOJOS 300 ML</t>
  </si>
  <si>
    <t>GRISI LECHE DE BURRA SHOWER GEL 450 ML</t>
  </si>
  <si>
    <t>GRISI NEUTRO SHOWER GEL 450 ML</t>
  </si>
  <si>
    <t>GRISI SHOWER GEL BAMBU 450 ML</t>
  </si>
  <si>
    <t>GRISI SHOWER GEL CONCHA NACAR 450 ML</t>
  </si>
  <si>
    <t>GRISI SHOWER GEL FRUTOS ROJOS 450 ML</t>
  </si>
  <si>
    <t>GRISI TRIPACK NEUTRO 150 GR</t>
  </si>
  <si>
    <t>HINDS HIDRA. EX. ALMEND. CR. CORP. 90ML</t>
  </si>
  <si>
    <t>JABON GRISI AVENA 125 GR</t>
  </si>
  <si>
    <t>JABON GRISI CONCHA NACAR 125 GR</t>
  </si>
  <si>
    <t>MAJA DEO ROLL-ON 50 ML</t>
  </si>
  <si>
    <t>MAJA DEO SPRAY 130 GR</t>
  </si>
  <si>
    <t>MAJA J BAÑO C/JAB 140 GR</t>
  </si>
  <si>
    <t>MAJA J RECT. C/JAB 90 GR</t>
  </si>
  <si>
    <t>MAJA JP RECT 90 GR</t>
  </si>
  <si>
    <t>MAJA JP REDC/PLEGABLE 140 GR</t>
  </si>
  <si>
    <t>MAJA TALCO DESOD 100 GR</t>
  </si>
  <si>
    <t>MANZANILLA ACEITE-SERUM REPARADOR 100 ML.</t>
  </si>
  <si>
    <t>PERRO CONSENTIDO JABON 100 G.</t>
  </si>
  <si>
    <t>PERRO CONSENTIDO SH 500 ML.</t>
  </si>
  <si>
    <t>PPT SH. ANTIPULGAS 500ML</t>
  </si>
  <si>
    <t>RICITOS DE ORO AGUA DE COLONIA 100 ML.</t>
  </si>
  <si>
    <t>RICITOS DE ORO GEL P/PEINAR 115 GR</t>
  </si>
  <si>
    <t>RICITOS DE ORO LAVANDA SH 100 ML.</t>
  </si>
  <si>
    <t>RICITOS DE ORO LAVANDA/LECHUGA JABON 90 G.</t>
  </si>
  <si>
    <t>RICITOS DE ORO LAVANDA/LECHUGA SH 250 ML.</t>
  </si>
  <si>
    <t>RICITOS DE ORO MANZANILLA LOCION ACLARANTE 125 ML.</t>
  </si>
  <si>
    <t>RICITOS DE ORO MANZANILLA SH 100 ML.</t>
  </si>
  <si>
    <t>RICITOS DE ORO MANZANILLA SH 250 ML</t>
  </si>
  <si>
    <t>RICITOS DE ORO MIEL JABON 90 G.</t>
  </si>
  <si>
    <t>RICITOS DE ORO MIEL SH 250 ML.</t>
  </si>
  <si>
    <t>RICITOS DE ORO MILK JABON90 G.</t>
  </si>
  <si>
    <t>RICITOS DE ORO NEUTRO JABON90 G.</t>
  </si>
  <si>
    <t>RICITOS DE ORO NEUTRO SH 250 ML.</t>
  </si>
  <si>
    <t>RICITOS DE ORO NEUTRO SH100 ML.</t>
  </si>
  <si>
    <t>RICITOS DE ORO SPRAY ANTIMOSQUITOS 100 ML.</t>
  </si>
  <si>
    <t>SH 2EN1 GRISI KIDS MINIONS 2</t>
  </si>
  <si>
    <t>SH RICITOS DE ORO GRISI 400ML.</t>
  </si>
  <si>
    <t>SHOWER GEL MAJA 400ML.</t>
  </si>
  <si>
    <t>GRISI KIDS 3EN1 PAW PATROL 300 ML.</t>
  </si>
  <si>
    <t>HINDS NATURAL CREMA CORPORAL 230ML</t>
  </si>
  <si>
    <t>230 ML</t>
  </si>
  <si>
    <t>HINDS CLÁSICA CREMA CORPORAL 230ML</t>
  </si>
  <si>
    <t>HINDS INSPIRACIÓN CREMA CORPORAL 230ML</t>
  </si>
  <si>
    <t>HINDS INSPIRACIÓN CREMA CORPORAL 90ML</t>
  </si>
  <si>
    <t>90 ML</t>
  </si>
  <si>
    <t>HINDS NATURAL CREMA CORPORAL 90ML</t>
  </si>
  <si>
    <t>HINDS CLÁSICA CREMA CORPORAL 90ML</t>
  </si>
  <si>
    <t>GRISI HERMANOS, S. A. DE C. V.</t>
  </si>
  <si>
    <t>UXC</t>
  </si>
  <si>
    <t>ALLENDE</t>
  </si>
  <si>
    <t>VENTA</t>
  </si>
  <si>
    <t>EXIST</t>
  </si>
  <si>
    <t>DIF</t>
  </si>
  <si>
    <t>DIAZ ORDAZ</t>
  </si>
  <si>
    <t>CODIGO BARRAS</t>
  </si>
  <si>
    <t>LINEA AZUFRE</t>
  </si>
  <si>
    <t>JABON AZUFRE GRISI 100 GR.</t>
  </si>
  <si>
    <t>C04125A</t>
  </si>
  <si>
    <t>037836041259</t>
  </si>
  <si>
    <t>C04126A</t>
  </si>
  <si>
    <t>037836041266</t>
  </si>
  <si>
    <t>C04129A</t>
  </si>
  <si>
    <t>037836041297</t>
  </si>
  <si>
    <t>C04130A</t>
  </si>
  <si>
    <t>037836041303</t>
  </si>
  <si>
    <t>C04134A</t>
  </si>
  <si>
    <t>037836041341</t>
  </si>
  <si>
    <t>C04135A</t>
  </si>
  <si>
    <t>037836041358</t>
  </si>
  <si>
    <t>C04138A</t>
  </si>
  <si>
    <t>037836041389</t>
  </si>
  <si>
    <t>ARB</t>
  </si>
  <si>
    <t>TOTAL</t>
  </si>
  <si>
    <t>PRECIO LISTA</t>
  </si>
  <si>
    <t>ORGANOGAL GRISI SH NEGRO INTENSO 400 ML</t>
  </si>
  <si>
    <t>MANZANILLA GRISI SH GOLD EXTRA ACLARANTE 400ML</t>
  </si>
  <si>
    <t>S03378</t>
  </si>
  <si>
    <t xml:space="preserve">SHAMPOO 3EN1 GRISI KIDS BABY SHARK </t>
  </si>
  <si>
    <t>S03377</t>
  </si>
  <si>
    <t xml:space="preserve">SHAMPOO 3EN1 GK JURASSIC WORLD </t>
  </si>
  <si>
    <t>J05140</t>
  </si>
  <si>
    <t xml:space="preserve">GRISI SHOWER GEL COCO </t>
  </si>
  <si>
    <t>V00722</t>
  </si>
  <si>
    <t>300ML</t>
  </si>
  <si>
    <t>OFERTA</t>
  </si>
  <si>
    <t>037836033773</t>
  </si>
  <si>
    <t>037836033780</t>
  </si>
  <si>
    <t>037836051401</t>
  </si>
  <si>
    <t>LINEA ESTILIZADOS RICITOS DE ORO BEBES</t>
  </si>
  <si>
    <t>COSTO C/DESC</t>
  </si>
  <si>
    <t>CREMAS CORPORALES HIND'S</t>
  </si>
  <si>
    <t xml:space="preserve">LISTA CONSUMO 2022 junio </t>
  </si>
  <si>
    <t>P.P.T. JABON 100 G. (IEPS 6%)</t>
  </si>
  <si>
    <t>PPT SPRAY ANTIPULGAS 250 ML (IEPS 6%)</t>
  </si>
  <si>
    <t>M00120</t>
  </si>
  <si>
    <t>S03394</t>
  </si>
  <si>
    <t>PERT SH. ANTIOXIDANTE AGUACATE 650ml</t>
  </si>
  <si>
    <t>S03395</t>
  </si>
  <si>
    <t>PERT SH. OLIVO Y AGUACATE 650ml</t>
  </si>
  <si>
    <t>S03396</t>
  </si>
  <si>
    <t>PERT SH. 2EN1 OLIVO Y AGUACATE 650ml</t>
  </si>
  <si>
    <t>S03397</t>
  </si>
  <si>
    <t>PERT SH. MIEL Y AGUACATE 650ml</t>
  </si>
  <si>
    <t>S03398</t>
  </si>
  <si>
    <t>PERT SH. KERATINA Y AGUACATE 650ml</t>
  </si>
  <si>
    <t>S03399</t>
  </si>
  <si>
    <t>PERT SH. 2EN1 KERATINA Y AGUACATE 650ml</t>
  </si>
  <si>
    <t>S03400</t>
  </si>
  <si>
    <t>PERT PN SH. FUERZA Y REPARACIÓN 650ml</t>
  </si>
  <si>
    <t>S03401</t>
  </si>
  <si>
    <t>PERT PN SH. ANTICAÍDA 650ml</t>
  </si>
  <si>
    <t>S03402</t>
  </si>
  <si>
    <t>PERT PN SH. HIDRATACIÓN Y SUAVIDAD 650ml</t>
  </si>
  <si>
    <t>S03403</t>
  </si>
  <si>
    <t>PERT PN SH. ANTI GRASO 650ml</t>
  </si>
  <si>
    <t>S03404</t>
  </si>
  <si>
    <t>PERT SH. ARGÁN Y AGUACATE  650ml</t>
  </si>
  <si>
    <t>S03405</t>
  </si>
  <si>
    <t>PERT SH. CAFÉ Y AGUACATE 650ml</t>
  </si>
  <si>
    <t>S03408</t>
  </si>
  <si>
    <t>PERT SH. BIOTINA Y AGUACATE 650ml</t>
  </si>
  <si>
    <t>S03409</t>
  </si>
  <si>
    <t>PERT SH. AGAVE Y AGUACATE 650ml</t>
  </si>
  <si>
    <t>S03387</t>
  </si>
  <si>
    <t>PERT SH. OLIVO Y AGUACATE 180ml</t>
  </si>
  <si>
    <t>S03391</t>
  </si>
  <si>
    <t>PERT SH. MIEL Y AGUACATE 180ml</t>
  </si>
  <si>
    <t>A02149</t>
  </si>
  <si>
    <t>PERT PN ACOND. FUERZA Y REP 360ml</t>
  </si>
  <si>
    <t>A02150</t>
  </si>
  <si>
    <t>PERT ACOND. OLIVO 360ml</t>
  </si>
  <si>
    <t>A02151</t>
  </si>
  <si>
    <t>PERT ACOND. KERATINA 360ml</t>
  </si>
  <si>
    <t>A02152</t>
  </si>
  <si>
    <t>PERT ACOND. DETOX GRANADA 360ml</t>
  </si>
  <si>
    <t>A02153</t>
  </si>
  <si>
    <t>PERT ACOND. BIOTINA Y AGUACATE 360ml</t>
  </si>
  <si>
    <t>A02154</t>
  </si>
  <si>
    <t>PERT ACOND. AGAVE Y AGUACATE 360ml</t>
  </si>
  <si>
    <t>A02155</t>
  </si>
  <si>
    <t>PERT PN ACOND. SUAVIDAD Y BRILLO 360ml</t>
  </si>
  <si>
    <t>E02158</t>
  </si>
  <si>
    <t>PERT CPP GRANADA Y AGUACATE 300ml</t>
  </si>
  <si>
    <t>E02159</t>
  </si>
  <si>
    <t>PERT CPP ARGÁN Y AGUACATE 300ml</t>
  </si>
  <si>
    <t>E02160</t>
  </si>
  <si>
    <t>PERT CPP BIOTINA Y AGUACATE 300ml</t>
  </si>
  <si>
    <t>E02161</t>
  </si>
  <si>
    <t>PERT CPP KERATINA Y AGUACATE 300ml</t>
  </si>
  <si>
    <t>E02162</t>
  </si>
  <si>
    <t>PERT PN CPP FUERZA Y REP 300ml</t>
  </si>
  <si>
    <t>E02163</t>
  </si>
  <si>
    <t>PERT PN CPP HIDRATACIÓN 300ml</t>
  </si>
  <si>
    <t>E02164</t>
  </si>
  <si>
    <t>PERT CPP AGAVE Y AGUACATE 300ml</t>
  </si>
  <si>
    <t>E02167</t>
  </si>
  <si>
    <t>PERT CPP OLIVO Y AGUACATE 300ml</t>
  </si>
  <si>
    <t>E02165</t>
  </si>
  <si>
    <t>PERT CPP KERATINA Y AGUACATE 100ml</t>
  </si>
  <si>
    <t>E02166</t>
  </si>
  <si>
    <t>PERT CPP OLIVO Y AGUACATE 100ml</t>
  </si>
  <si>
    <t>E02157</t>
  </si>
  <si>
    <t>PERT LOC. DESENREDANTE ARGÁN 200ml</t>
  </si>
  <si>
    <t>E02156</t>
  </si>
  <si>
    <t>PERT SERUM OLEO ARGÁN 120ml</t>
  </si>
  <si>
    <t>650 ML</t>
  </si>
  <si>
    <t>180 ML</t>
  </si>
  <si>
    <t>360 ML</t>
  </si>
  <si>
    <t>120 ML.</t>
  </si>
  <si>
    <t xml:space="preserve">SH PERT </t>
  </si>
  <si>
    <t xml:space="preserve">AC PERT </t>
  </si>
  <si>
    <t xml:space="preserve">CPP PERT </t>
  </si>
  <si>
    <t xml:space="preserve">LOCION DES PERT </t>
  </si>
  <si>
    <t xml:space="preserve">SERUM PERT </t>
  </si>
  <si>
    <t>VILLEGAS</t>
  </si>
  <si>
    <t>PETACA</t>
  </si>
  <si>
    <t>037836041273</t>
  </si>
  <si>
    <t>HINDS CLASICA 400ML</t>
  </si>
  <si>
    <t>037836041396</t>
  </si>
  <si>
    <t>HINDS HIDRA. EX. ALMENDRA 400ML</t>
  </si>
  <si>
    <t>037836041426</t>
  </si>
  <si>
    <t>HINDS HIDRA. EX. AVENA  400ML</t>
  </si>
  <si>
    <t>037836041310</t>
  </si>
  <si>
    <t>HINDS INSPIRACION 400ML</t>
  </si>
  <si>
    <t>037836041365</t>
  </si>
  <si>
    <t>HINDS NATURAL 400ML</t>
  </si>
  <si>
    <t>C04136A</t>
  </si>
  <si>
    <t>C04139A</t>
  </si>
  <si>
    <t>C04142A</t>
  </si>
  <si>
    <t>C04127A</t>
  </si>
  <si>
    <t>C04131A</t>
  </si>
  <si>
    <t>MJ65040237V</t>
  </si>
  <si>
    <t>MAJA SET JABÓN CLASICA 140Gx3 VN</t>
  </si>
  <si>
    <t>S03373</t>
  </si>
  <si>
    <t>037836033735</t>
  </si>
  <si>
    <t>RICITOS DE ORO AGUA DE COCO 2en1  250ML</t>
  </si>
  <si>
    <t>S03374</t>
  </si>
  <si>
    <t>037836033742</t>
  </si>
  <si>
    <t>RICITOS DE ORO LECHE DE ALMENDRAS 250ML.</t>
  </si>
  <si>
    <t>MT65043985V</t>
  </si>
  <si>
    <t>MAJA TALCO PERFUMADO CLASICA 200G VN</t>
  </si>
  <si>
    <t>MT65040035AV</t>
  </si>
  <si>
    <t>MAJA TALQUERA  C/BORLA  CLASICA 150G VN</t>
  </si>
  <si>
    <t>MJ65040241V</t>
  </si>
  <si>
    <t>MAJA SET JABÓN RECTANGULAR CLASICA 90Gx3 VN</t>
  </si>
  <si>
    <t>MMORELOS</t>
  </si>
  <si>
    <t xml:space="preserve">MAJA  </t>
  </si>
  <si>
    <t>LINEA PPT 6% IEPS</t>
  </si>
  <si>
    <t>descuento compartido febrero 20%</t>
  </si>
  <si>
    <t>*</t>
  </si>
  <si>
    <t>P. PUB FEB 23</t>
  </si>
  <si>
    <t xml:space="preserve"> </t>
  </si>
  <si>
    <t>que oferta me va a dar para las tiendas?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</si>
</sst>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2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1"/>
      <name val="Arial Rounded MT Bold"/>
      <family val="2"/>
    </font>
    <font>
      <sz val="11"/>
      <color theme="1"/>
      <name val="Arial Rounded MT Bold"/>
      <family val="2"/>
    </font>
    <font>
      <b/>
      <sz val="14"/>
      <color rgb="FFFF0000"/>
      <name val="Arial"/>
      <family val="2"/>
    </font>
    <font>
      <b/>
      <sz val="10"/>
      <color theme="1"/>
      <name val="Cavolini"/>
      <family val="4"/>
    </font>
  </fonts>
  <fills count="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rgb="FF000000"/>
      </patternFill>
    </fill>
  </fills>
  <borders count="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6">
    <xf numFmtId="0" fontId="0" fillId="0" borderId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9" fillId="2" borderId="1" applyNumberFormat="0" applyProtection="0">
      <alignment horizontal="left" vertical="center" indent="1"/>
    </xf>
    <xf numFmtId="0" fontId="3" fillId="0" borderId="0"/>
    <xf numFmtId="44" fontId="1" fillId="0" borderId="0" applyFont="0" applyFill="0" applyBorder="0" applyAlignment="0" applyProtection="0"/>
    <xf numFmtId="0" fontId="2" fillId="0" borderId="0"/>
    <xf numFmtId="44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95">
    <xf numFmtId="0" fontId="0" fillId="0" borderId="0" xfId="0"/>
    <xf numFmtId="0" fontId="5" fillId="0" borderId="0" xfId="0" applyFont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4" fontId="4" fillId="0" borderId="2" xfId="0" applyNumberFormat="1" applyFont="1" applyBorder="1"/>
    <xf numFmtId="4" fontId="4" fillId="0" borderId="2" xfId="1" applyNumberFormat="1" applyFont="1" applyBorder="1"/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4" fontId="4" fillId="3" borderId="2" xfId="0" applyNumberFormat="1" applyFont="1" applyFill="1" applyBorder="1" applyAlignment="1">
      <alignment horizontal="right" vertical="center"/>
    </xf>
    <xf numFmtId="0" fontId="5" fillId="3" borderId="0" xfId="0" applyFont="1" applyFill="1"/>
    <xf numFmtId="0" fontId="3" fillId="3" borderId="2" xfId="0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left"/>
    </xf>
    <xf numFmtId="1" fontId="3" fillId="3" borderId="2" xfId="0" applyNumberFormat="1" applyFont="1" applyFill="1" applyBorder="1" applyAlignment="1">
      <alignment horizontal="center"/>
    </xf>
    <xf numFmtId="4" fontId="4" fillId="3" borderId="2" xfId="0" applyNumberFormat="1" applyFont="1" applyFill="1" applyBorder="1"/>
    <xf numFmtId="0" fontId="6" fillId="3" borderId="0" xfId="0" applyFont="1" applyFill="1"/>
    <xf numFmtId="0" fontId="8" fillId="3" borderId="0" xfId="0" applyFont="1" applyFill="1"/>
    <xf numFmtId="0" fontId="11" fillId="3" borderId="0" xfId="0" applyFont="1" applyFill="1"/>
    <xf numFmtId="0" fontId="7" fillId="3" borderId="0" xfId="0" applyFont="1" applyFill="1"/>
    <xf numFmtId="0" fontId="5" fillId="3" borderId="2" xfId="0" applyFont="1" applyFill="1" applyBorder="1" applyAlignment="1">
      <alignment horizontal="center"/>
    </xf>
    <xf numFmtId="2" fontId="4" fillId="0" borderId="2" xfId="0" applyNumberFormat="1" applyFont="1" applyBorder="1"/>
    <xf numFmtId="1" fontId="3" fillId="3" borderId="2" xfId="0" applyNumberFormat="1" applyFont="1" applyFill="1" applyBorder="1" applyAlignment="1">
      <alignment horizontal="center" vertical="center"/>
    </xf>
    <xf numFmtId="4" fontId="3" fillId="0" borderId="2" xfId="0" applyNumberFormat="1" applyFont="1" applyBorder="1"/>
    <xf numFmtId="2" fontId="3" fillId="0" borderId="2" xfId="0" applyNumberFormat="1" applyFont="1" applyBorder="1"/>
    <xf numFmtId="1" fontId="3" fillId="0" borderId="2" xfId="0" quotePrefix="1" applyNumberFormat="1" applyFont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3" fillId="3" borderId="2" xfId="0" applyFont="1" applyFill="1" applyBorder="1" applyAlignment="1">
      <alignment vertical="center"/>
    </xf>
    <xf numFmtId="2" fontId="4" fillId="3" borderId="2" xfId="0" applyNumberFormat="1" applyFont="1" applyFill="1" applyBorder="1" applyAlignment="1">
      <alignment vertical="center"/>
    </xf>
    <xf numFmtId="0" fontId="3" fillId="0" borderId="2" xfId="0" applyFont="1" applyBorder="1" applyAlignment="1">
      <alignment horizontal="left"/>
    </xf>
    <xf numFmtId="4" fontId="4" fillId="0" borderId="2" xfId="1" applyNumberFormat="1" applyFont="1" applyBorder="1" applyAlignment="1"/>
    <xf numFmtId="4" fontId="4" fillId="0" borderId="2" xfId="1" applyNumberFormat="1" applyFont="1" applyFill="1" applyBorder="1" applyAlignment="1"/>
    <xf numFmtId="0" fontId="3" fillId="0" borderId="0" xfId="0" applyFont="1"/>
    <xf numFmtId="0" fontId="15" fillId="0" borderId="0" xfId="0" applyFont="1" applyAlignment="1">
      <alignment horizontal="center"/>
    </xf>
    <xf numFmtId="0" fontId="8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1" fontId="14" fillId="4" borderId="3" xfId="0" applyNumberFormat="1" applyFont="1" applyFill="1" applyBorder="1" applyAlignment="1">
      <alignment horizontal="center" vertical="center" wrapText="1"/>
    </xf>
    <xf numFmtId="1" fontId="15" fillId="4" borderId="3" xfId="0" applyNumberFormat="1" applyFont="1" applyFill="1" applyBorder="1" applyAlignment="1">
      <alignment horizontal="center" vertical="center" wrapText="1"/>
    </xf>
    <xf numFmtId="0" fontId="4" fillId="0" borderId="0" xfId="0" applyFont="1"/>
    <xf numFmtId="1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" fontId="2" fillId="0" borderId="2" xfId="0" applyNumberFormat="1" applyFont="1" applyBorder="1" applyAlignment="1">
      <alignment horizontal="left" vertical="center"/>
    </xf>
    <xf numFmtId="1" fontId="2" fillId="0" borderId="2" xfId="0" applyNumberFormat="1" applyFont="1" applyBorder="1" applyAlignment="1">
      <alignment horizontal="left"/>
    </xf>
    <xf numFmtId="1" fontId="4" fillId="0" borderId="0" xfId="0" applyNumberFormat="1" applyFont="1" applyAlignment="1">
      <alignment horizontal="center"/>
    </xf>
    <xf numFmtId="2" fontId="17" fillId="0" borderId="2" xfId="14" applyNumberFormat="1" applyFont="1" applyFill="1" applyBorder="1" applyAlignment="1">
      <alignment horizontal="center"/>
    </xf>
    <xf numFmtId="1" fontId="17" fillId="0" borderId="2" xfId="15" applyNumberFormat="1" applyFont="1" applyFill="1" applyBorder="1" applyAlignment="1">
      <alignment horizontal="center"/>
    </xf>
    <xf numFmtId="2" fontId="17" fillId="0" borderId="2" xfId="14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13" fillId="0" borderId="6" xfId="0" applyFont="1" applyBorder="1"/>
    <xf numFmtId="0" fontId="19" fillId="0" borderId="0" xfId="0" applyFont="1" applyAlignment="1">
      <alignment wrapText="1"/>
    </xf>
    <xf numFmtId="0" fontId="19" fillId="0" borderId="0" xfId="0" applyFont="1" applyAlignment="1">
      <alignment vertical="center" wrapText="1"/>
    </xf>
    <xf numFmtId="0" fontId="13" fillId="0" borderId="6" xfId="0" applyFont="1" applyBorder="1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7" borderId="2" xfId="0" applyFill="1" applyBorder="1"/>
    <xf numFmtId="1" fontId="4" fillId="0" borderId="2" xfId="0" applyNumberFormat="1" applyFont="1" applyBorder="1" applyAlignment="1">
      <alignment horizontal="center"/>
    </xf>
    <xf numFmtId="0" fontId="4" fillId="0" borderId="2" xfId="0" applyFont="1" applyBorder="1"/>
    <xf numFmtId="4" fontId="4" fillId="0" borderId="2" xfId="0" applyNumberFormat="1" applyFont="1" applyBorder="1" applyAlignment="1">
      <alignment horizontal="center"/>
    </xf>
    <xf numFmtId="2" fontId="20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/>
    </xf>
    <xf numFmtId="1" fontId="17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 vertical="center"/>
    </xf>
    <xf numFmtId="0" fontId="17" fillId="0" borderId="2" xfId="13" applyFont="1" applyBorder="1" applyAlignment="1">
      <alignment horizontal="center" vertical="center"/>
    </xf>
    <xf numFmtId="0" fontId="17" fillId="0" borderId="2" xfId="13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2" xfId="13" applyNumberFormat="1" applyFont="1" applyBorder="1" applyAlignment="1">
      <alignment horizontal="center"/>
    </xf>
    <xf numFmtId="1" fontId="18" fillId="0" borderId="2" xfId="0" applyNumberFormat="1" applyFont="1" applyBorder="1" applyAlignment="1">
      <alignment horizontal="center"/>
    </xf>
    <xf numFmtId="0" fontId="18" fillId="0" borderId="2" xfId="0" applyFont="1" applyBorder="1"/>
    <xf numFmtId="0" fontId="18" fillId="0" borderId="2" xfId="0" applyFont="1" applyBorder="1" applyAlignment="1">
      <alignment horizontal="center"/>
    </xf>
    <xf numFmtId="0" fontId="4" fillId="0" borderId="2" xfId="13" applyFont="1" applyBorder="1" applyAlignment="1">
      <alignment horizontal="center" vertical="center"/>
    </xf>
    <xf numFmtId="1" fontId="4" fillId="0" borderId="0" xfId="0" applyNumberFormat="1" applyFont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5" fillId="0" borderId="4" xfId="0" applyFont="1" applyBorder="1"/>
    <xf numFmtId="0" fontId="5" fillId="0" borderId="0" xfId="0" applyFont="1" applyBorder="1"/>
    <xf numFmtId="0" fontId="4" fillId="6" borderId="0" xfId="0" applyFont="1" applyFill="1" applyAlignment="1">
      <alignment horizontal="center" wrapText="1"/>
    </xf>
  </cellXfs>
  <cellStyles count="16">
    <cellStyle name="Millares" xfId="1" builtinId="3"/>
    <cellStyle name="Millares 2" xfId="2" xr:uid="{00000000-0005-0000-0000-000001000000}"/>
    <cellStyle name="Moneda" xfId="14" builtinId="4"/>
    <cellStyle name="Moneda 2" xfId="3" xr:uid="{00000000-0005-0000-0000-000002000000}"/>
    <cellStyle name="Moneda 2 2" xfId="4" xr:uid="{00000000-0005-0000-0000-000003000000}"/>
    <cellStyle name="Moneda 2 3" xfId="5" xr:uid="{00000000-0005-0000-0000-000004000000}"/>
    <cellStyle name="Moneda 5" xfId="12" xr:uid="{649ED698-18B0-4431-8A81-E81AEEF14483}"/>
    <cellStyle name="Normal" xfId="0" builtinId="0"/>
    <cellStyle name="Normal 2" xfId="6" xr:uid="{00000000-0005-0000-0000-000006000000}"/>
    <cellStyle name="Normal 2 2" xfId="13" xr:uid="{8C9CFC06-5D5B-48E9-983F-0968AC0D9134}"/>
    <cellStyle name="Normal 3" xfId="7" xr:uid="{00000000-0005-0000-0000-000007000000}"/>
    <cellStyle name="Normal 4" xfId="11" xr:uid="{00000000-0005-0000-0000-000008000000}"/>
    <cellStyle name="Porcentaje" xfId="15" builtinId="5"/>
    <cellStyle name="Porcentaje 2" xfId="8" xr:uid="{00000000-0005-0000-0000-000009000000}"/>
    <cellStyle name="Porcentual 2" xfId="9" xr:uid="{00000000-0005-0000-0000-00000A000000}"/>
    <cellStyle name="SAPBEXstdItem 2" xfId="10" xr:uid="{00000000-0005-0000-0000-00000B000000}"/>
  </cellStyles>
  <dxfs count="0"/>
  <tableStyles count="0" defaultTableStyle="TableStyleMedium9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5"/>
  </sheetPr>
  <dimension ref="A1:IS118"/>
  <sheetViews>
    <sheetView tabSelected="1" zoomScale="89" zoomScaleNormal="89" zoomScaleSheetLayoutView="100" workbookViewId="0">
      <selection activeCell="AY1" sqref="AY1:AY1048576"/>
    </sheetView>
  </sheetViews>
  <sheetFormatPr baseColWidth="10" defaultColWidth="11.42578125" defaultRowHeight="12.75" x14ac:dyDescent="0.2"/>
  <cols>
    <col min="1" max="1" width="4.42578125" style="15" bestFit="1" customWidth="1"/>
    <col min="2" max="2" width="43.140625" style="1" hidden="1" customWidth="1"/>
    <col min="3" max="3" width="17.7109375" style="50" bestFit="1" customWidth="1"/>
    <col min="4" max="4" width="18.140625" style="50" bestFit="1" customWidth="1"/>
    <col min="5" max="5" width="72.140625" style="1" bestFit="1" customWidth="1"/>
    <col min="6" max="6" width="17" style="41" hidden="1" customWidth="1"/>
    <col min="7" max="7" width="10.140625" style="41" bestFit="1" customWidth="1"/>
    <col min="8" max="8" width="13.140625" style="45" bestFit="1" customWidth="1"/>
    <col min="9" max="9" width="13.42578125" style="55" bestFit="1" customWidth="1"/>
    <col min="10" max="10" width="13" style="45" hidden="1" customWidth="1"/>
    <col min="11" max="11" width="7.140625" style="45" hidden="1" customWidth="1"/>
    <col min="12" max="12" width="18.85546875" style="45" hidden="1" customWidth="1"/>
    <col min="13" max="13" width="9" style="45" hidden="1" customWidth="1"/>
    <col min="14" max="16" width="7.7109375" style="38" hidden="1" customWidth="1"/>
    <col min="17" max="17" width="7.7109375" style="38" customWidth="1"/>
    <col min="18" max="20" width="7.7109375" style="38" hidden="1" customWidth="1"/>
    <col min="21" max="21" width="7.7109375" style="38" customWidth="1"/>
    <col min="22" max="24" width="7.7109375" style="38" hidden="1" customWidth="1"/>
    <col min="25" max="25" width="7.7109375" style="38" customWidth="1"/>
    <col min="26" max="28" width="7.7109375" style="38" hidden="1" customWidth="1"/>
    <col min="29" max="29" width="7.7109375" style="43" customWidth="1"/>
    <col min="30" max="32" width="7.7109375" style="38" hidden="1" customWidth="1"/>
    <col min="33" max="33" width="7.7109375" style="43" customWidth="1"/>
    <col min="34" max="36" width="7.7109375" style="43" hidden="1" customWidth="1"/>
    <col min="37" max="37" width="9.28515625" style="43" customWidth="1"/>
    <col min="38" max="38" width="17.28515625" style="41" hidden="1" customWidth="1"/>
    <col min="39" max="39" width="10.140625" style="41" hidden="1" customWidth="1"/>
    <col min="40" max="40" width="15.28515625" style="41" hidden="1" customWidth="1"/>
    <col min="41" max="41" width="14.5703125" style="41" hidden="1" customWidth="1"/>
    <col min="42" max="42" width="13.5703125" style="41" hidden="1" customWidth="1"/>
    <col min="43" max="43" width="17.140625" style="41" hidden="1" customWidth="1"/>
    <col min="44" max="44" width="12.28515625" style="41" hidden="1" customWidth="1"/>
    <col min="45" max="45" width="14.140625" style="1" hidden="1" customWidth="1"/>
    <col min="46" max="46" width="0" style="1" hidden="1" customWidth="1"/>
    <col min="47" max="47" width="15.5703125" style="1" hidden="1" customWidth="1"/>
    <col min="48" max="48" width="2.28515625" style="1" hidden="1" customWidth="1"/>
    <col min="49" max="49" width="0" style="1" hidden="1" customWidth="1"/>
    <col min="50" max="50" width="17" style="1" bestFit="1" customWidth="1"/>
    <col min="51" max="253" width="11.42578125" style="1"/>
    <col min="254" max="16384" width="11.42578125" style="15"/>
  </cols>
  <sheetData>
    <row r="1" spans="1:253" x14ac:dyDescent="0.2">
      <c r="D1" s="88"/>
      <c r="E1" s="49"/>
    </row>
    <row r="2" spans="1:253" s="37" customFormat="1" ht="41.25" x14ac:dyDescent="0.4">
      <c r="C2" s="89" t="s">
        <v>609</v>
      </c>
      <c r="D2" s="90"/>
      <c r="E2" s="90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6"/>
      <c r="R2" s="63"/>
      <c r="S2" s="63"/>
      <c r="T2" s="63"/>
      <c r="U2" s="66"/>
      <c r="V2" s="63"/>
      <c r="W2" s="63"/>
      <c r="X2" s="63"/>
      <c r="Y2" s="66"/>
      <c r="Z2" s="63"/>
      <c r="AA2" s="63"/>
      <c r="AB2" s="63"/>
      <c r="AC2" s="66"/>
      <c r="AD2" s="63"/>
      <c r="AE2" s="63"/>
      <c r="AF2" s="63"/>
      <c r="AG2" s="63"/>
      <c r="AH2" s="63"/>
      <c r="AI2" s="63"/>
      <c r="AJ2" s="63"/>
      <c r="AK2" s="63"/>
      <c r="AL2" s="42"/>
      <c r="AM2" s="42"/>
      <c r="AN2" s="42"/>
      <c r="AO2" s="42"/>
      <c r="AP2" s="42"/>
      <c r="AQ2" s="42"/>
      <c r="AR2" s="42"/>
      <c r="AX2" s="94" t="s">
        <v>774</v>
      </c>
      <c r="AY2" s="64"/>
      <c r="AZ2" s="64"/>
      <c r="BA2" s="64"/>
    </row>
    <row r="3" spans="1:253" s="40" customFormat="1" ht="39" x14ac:dyDescent="0.25">
      <c r="B3" s="46" t="s">
        <v>653</v>
      </c>
      <c r="C3" s="47" t="s">
        <v>24</v>
      </c>
      <c r="D3" s="47" t="s">
        <v>616</v>
      </c>
      <c r="E3" s="47" t="s">
        <v>0</v>
      </c>
      <c r="F3" s="47" t="s">
        <v>1</v>
      </c>
      <c r="G3" s="47" t="s">
        <v>610</v>
      </c>
      <c r="H3" s="47" t="s">
        <v>635</v>
      </c>
      <c r="I3" s="47" t="s">
        <v>646</v>
      </c>
      <c r="J3" s="47" t="s">
        <v>651</v>
      </c>
      <c r="K3" s="47"/>
      <c r="L3" s="47" t="s">
        <v>772</v>
      </c>
      <c r="M3" s="47" t="s">
        <v>614</v>
      </c>
      <c r="N3" s="47" t="s">
        <v>612</v>
      </c>
      <c r="O3" s="47" t="s">
        <v>613</v>
      </c>
      <c r="P3" s="47" t="s">
        <v>614</v>
      </c>
      <c r="Q3" s="47" t="s">
        <v>615</v>
      </c>
      <c r="R3" s="47" t="s">
        <v>612</v>
      </c>
      <c r="S3" s="47" t="s">
        <v>613</v>
      </c>
      <c r="T3" s="47" t="s">
        <v>614</v>
      </c>
      <c r="U3" s="47" t="s">
        <v>633</v>
      </c>
      <c r="V3" s="47" t="s">
        <v>612</v>
      </c>
      <c r="W3" s="47" t="s">
        <v>613</v>
      </c>
      <c r="X3" s="47" t="s">
        <v>614</v>
      </c>
      <c r="Y3" s="47" t="s">
        <v>736</v>
      </c>
      <c r="Z3" s="47" t="s">
        <v>612</v>
      </c>
      <c r="AA3" s="47" t="s">
        <v>613</v>
      </c>
      <c r="AB3" s="47" t="s">
        <v>614</v>
      </c>
      <c r="AC3" s="48" t="s">
        <v>611</v>
      </c>
      <c r="AD3" s="47" t="s">
        <v>612</v>
      </c>
      <c r="AE3" s="47" t="s">
        <v>613</v>
      </c>
      <c r="AF3" s="47" t="s">
        <v>614</v>
      </c>
      <c r="AG3" s="48" t="s">
        <v>737</v>
      </c>
      <c r="AH3" s="47" t="s">
        <v>612</v>
      </c>
      <c r="AI3" s="47" t="s">
        <v>613</v>
      </c>
      <c r="AJ3" s="47" t="s">
        <v>614</v>
      </c>
      <c r="AK3" s="48" t="s">
        <v>767</v>
      </c>
      <c r="AL3" s="47" t="s">
        <v>615</v>
      </c>
      <c r="AM3" s="47" t="s">
        <v>633</v>
      </c>
      <c r="AN3" s="47" t="s">
        <v>736</v>
      </c>
      <c r="AO3" s="47" t="s">
        <v>611</v>
      </c>
      <c r="AP3" s="47" t="s">
        <v>737</v>
      </c>
      <c r="AQ3" s="47" t="s">
        <v>767</v>
      </c>
      <c r="AR3" s="47" t="s">
        <v>634</v>
      </c>
      <c r="AX3" s="59" t="s">
        <v>770</v>
      </c>
      <c r="AY3" s="64"/>
      <c r="AZ3" s="64"/>
      <c r="BA3" s="64"/>
    </row>
    <row r="4" spans="1:253" ht="15" x14ac:dyDescent="0.25">
      <c r="A4" s="22">
        <v>55</v>
      </c>
      <c r="B4" s="54" t="s">
        <v>768</v>
      </c>
      <c r="C4" s="44" t="s">
        <v>352</v>
      </c>
      <c r="D4" s="71">
        <v>7501046110003</v>
      </c>
      <c r="E4" s="72" t="s">
        <v>575</v>
      </c>
      <c r="F4" s="44" t="s">
        <v>353</v>
      </c>
      <c r="G4" s="44">
        <v>12</v>
      </c>
      <c r="H4" s="56">
        <v>24.89</v>
      </c>
      <c r="I4" s="57">
        <v>5</v>
      </c>
      <c r="J4" s="73">
        <f>H4*((100-I4)/100)</f>
        <v>23.645499999999998</v>
      </c>
      <c r="K4" s="73">
        <f>J4/0.75*1.16</f>
        <v>36.571706666666664</v>
      </c>
      <c r="L4" s="74">
        <v>36.5</v>
      </c>
      <c r="M4" s="74">
        <f>K4-L4</f>
        <v>7.1706666666663921E-2</v>
      </c>
      <c r="N4" s="67">
        <v>30</v>
      </c>
      <c r="O4" s="67">
        <v>7</v>
      </c>
      <c r="P4" s="70">
        <v>23</v>
      </c>
      <c r="Q4" s="68">
        <v>3</v>
      </c>
      <c r="R4" s="67">
        <v>22</v>
      </c>
      <c r="S4" s="67">
        <v>12</v>
      </c>
      <c r="T4" s="70">
        <v>10</v>
      </c>
      <c r="U4" s="68">
        <v>1</v>
      </c>
      <c r="V4" s="67"/>
      <c r="W4" s="67">
        <v>0</v>
      </c>
      <c r="X4" s="67">
        <v>0</v>
      </c>
      <c r="Y4" s="68"/>
      <c r="Z4" s="67">
        <v>59</v>
      </c>
      <c r="AA4" s="67">
        <v>13</v>
      </c>
      <c r="AB4" s="67">
        <v>46</v>
      </c>
      <c r="AC4" s="68">
        <v>5</v>
      </c>
      <c r="AD4" s="67"/>
      <c r="AE4" s="67">
        <v>0</v>
      </c>
      <c r="AF4" s="67">
        <v>0</v>
      </c>
      <c r="AG4" s="69">
        <f>AF4/G4</f>
        <v>0</v>
      </c>
      <c r="AH4" s="69">
        <v>86</v>
      </c>
      <c r="AI4" s="69">
        <v>0</v>
      </c>
      <c r="AJ4" s="69">
        <v>86</v>
      </c>
      <c r="AK4" s="69">
        <v>8</v>
      </c>
      <c r="AL4" s="44">
        <f>Q4*G4</f>
        <v>36</v>
      </c>
      <c r="AM4" s="44">
        <f>G4*U4</f>
        <v>12</v>
      </c>
      <c r="AN4" s="44">
        <f>G4*Y4</f>
        <v>0</v>
      </c>
      <c r="AO4" s="44">
        <f>G4*AC4</f>
        <v>60</v>
      </c>
      <c r="AP4" s="44">
        <f>G4*AG4</f>
        <v>0</v>
      </c>
      <c r="AQ4" s="44">
        <f>AK4*G4</f>
        <v>96</v>
      </c>
      <c r="AR4" s="44">
        <f>SUM(AL4:AP4)</f>
        <v>108</v>
      </c>
      <c r="AS4" s="1">
        <f>SUM(Q4+U4+Y4+AC4+AG4)</f>
        <v>9</v>
      </c>
      <c r="AU4"/>
      <c r="AV4" s="1">
        <f>Q4+U4+Y4+AC4+AG4</f>
        <v>9</v>
      </c>
      <c r="AW4"/>
      <c r="AX4" s="61"/>
    </row>
    <row r="5" spans="1:253" ht="15" x14ac:dyDescent="0.25">
      <c r="A5" s="22">
        <v>112</v>
      </c>
      <c r="B5" s="53" t="s">
        <v>733</v>
      </c>
      <c r="C5" s="44" t="s">
        <v>721</v>
      </c>
      <c r="D5" s="71">
        <v>7501199425573</v>
      </c>
      <c r="E5" s="72" t="s">
        <v>722</v>
      </c>
      <c r="F5" s="44" t="s">
        <v>11</v>
      </c>
      <c r="G5" s="44">
        <v>12</v>
      </c>
      <c r="H5" s="56">
        <v>9.43</v>
      </c>
      <c r="I5" s="77"/>
      <c r="J5" s="73">
        <f>H5*((100-I5)/100)</f>
        <v>9.43</v>
      </c>
      <c r="K5" s="73">
        <f>J5/0.75*1.16</f>
        <v>14.585066666666664</v>
      </c>
      <c r="L5" s="74">
        <v>14.5</v>
      </c>
      <c r="M5" s="74">
        <f>K5-L5</f>
        <v>8.5066666666664403E-2</v>
      </c>
      <c r="N5" s="67">
        <v>27</v>
      </c>
      <c r="O5" s="67">
        <v>19</v>
      </c>
      <c r="P5" s="70">
        <v>8</v>
      </c>
      <c r="Q5" s="68">
        <v>1</v>
      </c>
      <c r="R5" s="67">
        <v>36</v>
      </c>
      <c r="S5" s="67">
        <v>0</v>
      </c>
      <c r="T5" s="67">
        <v>36</v>
      </c>
      <c r="U5" s="68">
        <v>4</v>
      </c>
      <c r="V5" s="67">
        <v>23</v>
      </c>
      <c r="W5" s="67">
        <v>1</v>
      </c>
      <c r="X5" s="67">
        <v>22</v>
      </c>
      <c r="Y5" s="68">
        <v>2</v>
      </c>
      <c r="Z5" s="67">
        <v>39</v>
      </c>
      <c r="AA5" s="67">
        <v>34</v>
      </c>
      <c r="AB5" s="67">
        <v>5</v>
      </c>
      <c r="AC5" s="68">
        <v>1</v>
      </c>
      <c r="AD5" s="67">
        <v>11</v>
      </c>
      <c r="AE5" s="67">
        <v>13</v>
      </c>
      <c r="AF5" s="67">
        <v>-2</v>
      </c>
      <c r="AG5" s="69">
        <v>1</v>
      </c>
      <c r="AH5" s="69">
        <v>72</v>
      </c>
      <c r="AI5" s="69">
        <v>0</v>
      </c>
      <c r="AJ5" s="69">
        <v>72</v>
      </c>
      <c r="AK5" s="69">
        <v>6</v>
      </c>
      <c r="AL5" s="44">
        <f>Q5*G5</f>
        <v>12</v>
      </c>
      <c r="AM5" s="44">
        <f>G5*U5</f>
        <v>48</v>
      </c>
      <c r="AN5" s="44">
        <f>G5*Y5</f>
        <v>24</v>
      </c>
      <c r="AO5" s="44">
        <f>G5*AC5</f>
        <v>12</v>
      </c>
      <c r="AP5" s="44">
        <f>G5*AG5</f>
        <v>12</v>
      </c>
      <c r="AQ5" s="44">
        <f>AK5*G5</f>
        <v>72</v>
      </c>
      <c r="AR5" s="44">
        <f>SUM(AL5:AP5)</f>
        <v>108</v>
      </c>
      <c r="AS5" s="1">
        <f>SUM(Q5+U5+Y5+AC5+AG5)</f>
        <v>9</v>
      </c>
      <c r="AV5" s="1">
        <f>Q5+U5+Y5+AC5+AG5</f>
        <v>9</v>
      </c>
      <c r="AX5" s="25"/>
    </row>
    <row r="6" spans="1:253" ht="15" x14ac:dyDescent="0.25">
      <c r="A6" s="22">
        <v>81</v>
      </c>
      <c r="B6" s="53" t="s">
        <v>731</v>
      </c>
      <c r="C6" s="44" t="s">
        <v>659</v>
      </c>
      <c r="D6" s="71">
        <v>7501199418322</v>
      </c>
      <c r="E6" s="72" t="s">
        <v>660</v>
      </c>
      <c r="F6" s="44" t="s">
        <v>727</v>
      </c>
      <c r="G6" s="44">
        <v>10</v>
      </c>
      <c r="H6" s="56">
        <v>30.36</v>
      </c>
      <c r="I6" s="77"/>
      <c r="J6" s="73">
        <f>H6*((100-I6)/100)</f>
        <v>30.36</v>
      </c>
      <c r="K6" s="73">
        <f>J6/0.75*1.16</f>
        <v>46.956799999999994</v>
      </c>
      <c r="L6" s="74">
        <v>46.9</v>
      </c>
      <c r="M6" s="74">
        <f>K6-L6</f>
        <v>5.6799999999995521E-2</v>
      </c>
      <c r="N6" s="67">
        <v>23</v>
      </c>
      <c r="O6" s="67">
        <v>0</v>
      </c>
      <c r="P6" s="67">
        <v>23</v>
      </c>
      <c r="Q6" s="68">
        <v>6</v>
      </c>
      <c r="R6" s="67">
        <v>6</v>
      </c>
      <c r="S6" s="67">
        <v>17</v>
      </c>
      <c r="T6" s="67">
        <v>-11</v>
      </c>
      <c r="U6" s="68">
        <v>0</v>
      </c>
      <c r="V6" s="67">
        <v>25</v>
      </c>
      <c r="W6" s="67">
        <v>0</v>
      </c>
      <c r="X6" s="67">
        <v>25</v>
      </c>
      <c r="Y6" s="68">
        <v>3</v>
      </c>
      <c r="Z6" s="67">
        <v>39</v>
      </c>
      <c r="AA6" s="67">
        <v>0</v>
      </c>
      <c r="AB6" s="67">
        <v>39</v>
      </c>
      <c r="AC6" s="68">
        <v>6</v>
      </c>
      <c r="AD6" s="67">
        <v>21</v>
      </c>
      <c r="AE6" s="67">
        <v>10</v>
      </c>
      <c r="AF6" s="67">
        <v>11</v>
      </c>
      <c r="AG6" s="69">
        <v>2</v>
      </c>
      <c r="AH6" s="69">
        <v>40</v>
      </c>
      <c r="AI6" s="69">
        <v>0</v>
      </c>
      <c r="AJ6" s="69">
        <v>40</v>
      </c>
      <c r="AK6" s="69">
        <v>4</v>
      </c>
      <c r="AL6" s="44">
        <f>Q6*G6</f>
        <v>60</v>
      </c>
      <c r="AM6" s="44">
        <f>G6*U6</f>
        <v>0</v>
      </c>
      <c r="AN6" s="44">
        <f>G6*Y6</f>
        <v>30</v>
      </c>
      <c r="AO6" s="44">
        <f>G6*AC6</f>
        <v>60</v>
      </c>
      <c r="AP6" s="44">
        <f>G6*AG6</f>
        <v>20</v>
      </c>
      <c r="AQ6" s="44">
        <f>AK6*G6</f>
        <v>40</v>
      </c>
      <c r="AR6" s="44">
        <f>SUM(AL6:AP6)</f>
        <v>170</v>
      </c>
      <c r="AS6" s="1">
        <f>SUM(Q6+U6+Y6+AC6+AG6)</f>
        <v>17</v>
      </c>
      <c r="AU6"/>
      <c r="AV6" s="1">
        <f>Q6+U6+Y6+AC6+AG6</f>
        <v>17</v>
      </c>
      <c r="AX6" s="2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</row>
    <row r="7" spans="1:253" ht="15" x14ac:dyDescent="0.25">
      <c r="A7" s="22">
        <v>84</v>
      </c>
      <c r="B7" s="53" t="s">
        <v>731</v>
      </c>
      <c r="C7" s="44" t="s">
        <v>665</v>
      </c>
      <c r="D7" s="71">
        <v>7501199418360</v>
      </c>
      <c r="E7" s="72" t="s">
        <v>666</v>
      </c>
      <c r="F7" s="44" t="s">
        <v>727</v>
      </c>
      <c r="G7" s="44">
        <v>10</v>
      </c>
      <c r="H7" s="56">
        <v>30.36</v>
      </c>
      <c r="I7" s="77"/>
      <c r="J7" s="73">
        <f>H7*((100-I7)/100)</f>
        <v>30.36</v>
      </c>
      <c r="K7" s="73">
        <f>J7/0.75*1.16</f>
        <v>46.956799999999994</v>
      </c>
      <c r="L7" s="74">
        <v>46.9</v>
      </c>
      <c r="M7" s="74">
        <f>K7-L7</f>
        <v>5.6799999999995521E-2</v>
      </c>
      <c r="N7" s="67">
        <v>26</v>
      </c>
      <c r="O7" s="67">
        <v>1</v>
      </c>
      <c r="P7" s="67">
        <v>25</v>
      </c>
      <c r="Q7" s="68">
        <v>6</v>
      </c>
      <c r="R7" s="67">
        <v>8</v>
      </c>
      <c r="S7" s="67">
        <v>32</v>
      </c>
      <c r="T7" s="67">
        <v>-24</v>
      </c>
      <c r="U7" s="68">
        <v>0</v>
      </c>
      <c r="V7" s="67">
        <v>8</v>
      </c>
      <c r="W7" s="67">
        <v>9</v>
      </c>
      <c r="X7" s="67">
        <v>-1</v>
      </c>
      <c r="Y7" s="68">
        <v>1</v>
      </c>
      <c r="Z7" s="67">
        <v>25</v>
      </c>
      <c r="AA7" s="67">
        <v>0</v>
      </c>
      <c r="AB7" s="67">
        <v>25</v>
      </c>
      <c r="AC7" s="68">
        <v>4</v>
      </c>
      <c r="AD7" s="67">
        <v>18</v>
      </c>
      <c r="AE7" s="67">
        <v>25</v>
      </c>
      <c r="AF7" s="67">
        <v>-7</v>
      </c>
      <c r="AG7" s="69">
        <v>1</v>
      </c>
      <c r="AH7" s="69">
        <v>40</v>
      </c>
      <c r="AI7" s="69">
        <v>0</v>
      </c>
      <c r="AJ7" s="69">
        <v>40</v>
      </c>
      <c r="AK7" s="69">
        <v>4</v>
      </c>
      <c r="AL7" s="44">
        <f>Q7*G7</f>
        <v>60</v>
      </c>
      <c r="AM7" s="44">
        <f>G7*U7</f>
        <v>0</v>
      </c>
      <c r="AN7" s="44">
        <f>G7*Y7</f>
        <v>10</v>
      </c>
      <c r="AO7" s="44">
        <f>G7*AC7</f>
        <v>40</v>
      </c>
      <c r="AP7" s="44">
        <f>G7*AG7</f>
        <v>10</v>
      </c>
      <c r="AQ7" s="44">
        <f>AK7*G7</f>
        <v>40</v>
      </c>
      <c r="AR7" s="44">
        <f>SUM(AL7:AP7)</f>
        <v>120</v>
      </c>
      <c r="AS7" s="1">
        <f>SUM(Q7+U7+Y7+AC7+AG7)</f>
        <v>12</v>
      </c>
      <c r="AU7"/>
      <c r="AV7" s="1">
        <f>Q7+U7+Y7+AC7+AG7</f>
        <v>12</v>
      </c>
      <c r="AX7" s="2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</row>
    <row r="8" spans="1:253" ht="15" x14ac:dyDescent="0.25">
      <c r="A8" s="22">
        <v>56</v>
      </c>
      <c r="B8" s="54" t="s">
        <v>768</v>
      </c>
      <c r="C8" s="44" t="s">
        <v>354</v>
      </c>
      <c r="D8" s="71">
        <v>7501046111086</v>
      </c>
      <c r="E8" s="72" t="s">
        <v>574</v>
      </c>
      <c r="F8" s="44" t="s">
        <v>353</v>
      </c>
      <c r="G8" s="44">
        <v>12</v>
      </c>
      <c r="H8" s="56">
        <v>26.79</v>
      </c>
      <c r="I8" s="57">
        <v>5</v>
      </c>
      <c r="J8" s="73">
        <f>H8*((100-I8)/100)</f>
        <v>25.450499999999998</v>
      </c>
      <c r="K8" s="73">
        <f>J8/0.75*1.16</f>
        <v>39.363439999999997</v>
      </c>
      <c r="L8" s="74">
        <v>39.5</v>
      </c>
      <c r="M8" s="74">
        <f>K8-L8</f>
        <v>-0.1365600000000029</v>
      </c>
      <c r="N8" s="67">
        <v>5</v>
      </c>
      <c r="O8" s="67">
        <v>19</v>
      </c>
      <c r="P8" s="67">
        <v>-14</v>
      </c>
      <c r="Q8" s="68">
        <v>0</v>
      </c>
      <c r="R8" s="67">
        <v>3</v>
      </c>
      <c r="S8" s="67">
        <v>10</v>
      </c>
      <c r="T8" s="67">
        <v>-7</v>
      </c>
      <c r="U8" s="68">
        <v>1</v>
      </c>
      <c r="V8" s="67"/>
      <c r="W8" s="67">
        <v>0</v>
      </c>
      <c r="X8" s="67">
        <v>0</v>
      </c>
      <c r="Y8" s="68"/>
      <c r="Z8" s="67">
        <v>5</v>
      </c>
      <c r="AA8" s="67">
        <v>12</v>
      </c>
      <c r="AB8" s="67">
        <v>-7</v>
      </c>
      <c r="AC8" s="68">
        <v>1</v>
      </c>
      <c r="AD8" s="67"/>
      <c r="AE8" s="67">
        <v>0</v>
      </c>
      <c r="AF8" s="67">
        <v>0</v>
      </c>
      <c r="AG8" s="69">
        <f>AF8/G8</f>
        <v>0</v>
      </c>
      <c r="AH8" s="69">
        <v>46</v>
      </c>
      <c r="AI8" s="69">
        <v>0</v>
      </c>
      <c r="AJ8" s="69">
        <v>46</v>
      </c>
      <c r="AK8" s="69">
        <v>4</v>
      </c>
      <c r="AL8" s="44">
        <f>Q8*G8</f>
        <v>0</v>
      </c>
      <c r="AM8" s="44">
        <f>G8*U8</f>
        <v>12</v>
      </c>
      <c r="AN8" s="44">
        <f>G8*Y8</f>
        <v>0</v>
      </c>
      <c r="AO8" s="44">
        <f>G8*AC8</f>
        <v>12</v>
      </c>
      <c r="AP8" s="44">
        <f>G8*AG8</f>
        <v>0</v>
      </c>
      <c r="AQ8" s="44">
        <f>AK8*G8</f>
        <v>48</v>
      </c>
      <c r="AR8" s="44">
        <f>SUM(AL8:AP8)</f>
        <v>24</v>
      </c>
      <c r="AS8" s="1">
        <f>SUM(Q8+U8+Y8+AC8+AG8)</f>
        <v>2</v>
      </c>
      <c r="AU8"/>
      <c r="AV8" s="1">
        <f>Q8+U8+Y8+AC8+AG8</f>
        <v>2</v>
      </c>
      <c r="AW8"/>
      <c r="AX8" s="61"/>
    </row>
    <row r="9" spans="1:253" ht="15" x14ac:dyDescent="0.25">
      <c r="A9" s="22">
        <v>91</v>
      </c>
      <c r="B9" s="53" t="s">
        <v>731</v>
      </c>
      <c r="C9" s="44" t="s">
        <v>679</v>
      </c>
      <c r="D9" s="71">
        <v>7501199423784</v>
      </c>
      <c r="E9" s="72" t="s">
        <v>680</v>
      </c>
      <c r="F9" s="44" t="s">
        <v>727</v>
      </c>
      <c r="G9" s="44">
        <v>10</v>
      </c>
      <c r="H9" s="56">
        <v>30.36</v>
      </c>
      <c r="I9" s="77"/>
      <c r="J9" s="73">
        <f>H9*((100-I9)/100)</f>
        <v>30.36</v>
      </c>
      <c r="K9" s="73">
        <f>J9/0.75*1.16</f>
        <v>46.956799999999994</v>
      </c>
      <c r="L9" s="74">
        <v>46.9</v>
      </c>
      <c r="M9" s="74">
        <f>K9-L9</f>
        <v>5.6799999999995521E-2</v>
      </c>
      <c r="N9" s="67">
        <v>9</v>
      </c>
      <c r="O9" s="67">
        <v>17</v>
      </c>
      <c r="P9" s="67">
        <v>-8</v>
      </c>
      <c r="Q9" s="68">
        <v>1</v>
      </c>
      <c r="R9" s="67">
        <v>10</v>
      </c>
      <c r="S9" s="67">
        <v>19</v>
      </c>
      <c r="T9" s="67">
        <v>-9</v>
      </c>
      <c r="U9" s="68">
        <v>1</v>
      </c>
      <c r="V9" s="67">
        <v>12</v>
      </c>
      <c r="W9" s="67">
        <v>9</v>
      </c>
      <c r="X9" s="67">
        <v>3</v>
      </c>
      <c r="Y9" s="68">
        <v>1</v>
      </c>
      <c r="Z9" s="67">
        <v>27</v>
      </c>
      <c r="AA9" s="67">
        <v>11</v>
      </c>
      <c r="AB9" s="67">
        <v>16</v>
      </c>
      <c r="AC9" s="68">
        <v>2</v>
      </c>
      <c r="AD9" s="67">
        <v>24</v>
      </c>
      <c r="AE9" s="67">
        <v>14</v>
      </c>
      <c r="AF9" s="70">
        <v>10</v>
      </c>
      <c r="AG9" s="69">
        <v>1</v>
      </c>
      <c r="AH9" s="69">
        <v>30</v>
      </c>
      <c r="AI9" s="69">
        <v>0</v>
      </c>
      <c r="AJ9" s="69">
        <v>30</v>
      </c>
      <c r="AK9" s="69">
        <v>4</v>
      </c>
      <c r="AL9" s="44">
        <f>Q9*G9</f>
        <v>10</v>
      </c>
      <c r="AM9" s="44">
        <f>G9*U9</f>
        <v>10</v>
      </c>
      <c r="AN9" s="44">
        <f>G9*Y9</f>
        <v>10</v>
      </c>
      <c r="AO9" s="44">
        <f>G9*AC9</f>
        <v>20</v>
      </c>
      <c r="AP9" s="44">
        <f>G9*AG9</f>
        <v>10</v>
      </c>
      <c r="AQ9" s="44">
        <f>AK9*G9</f>
        <v>40</v>
      </c>
      <c r="AR9" s="44">
        <f>SUM(AL9:AP9)</f>
        <v>60</v>
      </c>
      <c r="AS9" s="1">
        <f>SUM(Q9+U9+Y9+AC9+AG9)</f>
        <v>6</v>
      </c>
      <c r="AU9"/>
      <c r="AV9" s="1">
        <f>Q9+U9+Y9+AC9+AG9</f>
        <v>6</v>
      </c>
      <c r="AX9" s="2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</row>
    <row r="10" spans="1:253" ht="15" x14ac:dyDescent="0.25">
      <c r="A10" s="22">
        <v>113</v>
      </c>
      <c r="B10" s="53" t="s">
        <v>734</v>
      </c>
      <c r="C10" s="44" t="s">
        <v>723</v>
      </c>
      <c r="D10" s="71">
        <v>7501199423913</v>
      </c>
      <c r="E10" s="72" t="s">
        <v>724</v>
      </c>
      <c r="F10" s="44" t="s">
        <v>296</v>
      </c>
      <c r="G10" s="44">
        <v>12</v>
      </c>
      <c r="H10" s="56">
        <v>25.74</v>
      </c>
      <c r="I10" s="77"/>
      <c r="J10" s="73">
        <f>H10*((100-I10)/100)</f>
        <v>25.74</v>
      </c>
      <c r="K10" s="73">
        <f>J10/0.75*1.16</f>
        <v>39.811199999999999</v>
      </c>
      <c r="L10" s="74">
        <v>39.9</v>
      </c>
      <c r="M10" s="74">
        <f>K10-L10</f>
        <v>-8.8799999999999102E-2</v>
      </c>
      <c r="N10" s="67">
        <v>25</v>
      </c>
      <c r="O10" s="67">
        <v>0</v>
      </c>
      <c r="P10" s="70">
        <v>25</v>
      </c>
      <c r="Q10" s="68">
        <v>6</v>
      </c>
      <c r="R10" s="67">
        <v>24</v>
      </c>
      <c r="S10" s="67">
        <v>0</v>
      </c>
      <c r="T10" s="67">
        <v>24</v>
      </c>
      <c r="U10" s="68">
        <v>3</v>
      </c>
      <c r="V10" s="67">
        <v>36</v>
      </c>
      <c r="W10" s="67">
        <v>4</v>
      </c>
      <c r="X10" s="70">
        <v>32</v>
      </c>
      <c r="Y10" s="68">
        <v>2</v>
      </c>
      <c r="Z10" s="67">
        <v>48</v>
      </c>
      <c r="AA10" s="67">
        <v>0</v>
      </c>
      <c r="AB10" s="70">
        <v>48</v>
      </c>
      <c r="AC10" s="68">
        <v>6</v>
      </c>
      <c r="AD10" s="67">
        <v>18</v>
      </c>
      <c r="AE10" s="67">
        <v>9</v>
      </c>
      <c r="AF10" s="70">
        <v>9</v>
      </c>
      <c r="AG10" s="69">
        <v>1</v>
      </c>
      <c r="AH10" s="69">
        <v>36</v>
      </c>
      <c r="AI10" s="69">
        <v>0</v>
      </c>
      <c r="AJ10" s="69">
        <v>36</v>
      </c>
      <c r="AK10" s="69">
        <v>4</v>
      </c>
      <c r="AL10" s="44">
        <f>Q10*G10</f>
        <v>72</v>
      </c>
      <c r="AM10" s="44">
        <f>G10*U10</f>
        <v>36</v>
      </c>
      <c r="AN10" s="44">
        <f>G10*Y10</f>
        <v>24</v>
      </c>
      <c r="AO10" s="44">
        <f>G10*AC10</f>
        <v>72</v>
      </c>
      <c r="AP10" s="44">
        <f>G10*AG10</f>
        <v>12</v>
      </c>
      <c r="AQ10" s="44">
        <f>AK10*G10</f>
        <v>48</v>
      </c>
      <c r="AR10" s="44">
        <f>SUM(AL10:AP10)</f>
        <v>216</v>
      </c>
      <c r="AS10" s="1">
        <f>SUM(Q10+U10+Y10+AC10+AG10)</f>
        <v>18</v>
      </c>
      <c r="AV10" s="1">
        <f>Q10+U10+Y10+AC10+AG10</f>
        <v>18</v>
      </c>
      <c r="AX10" s="25"/>
    </row>
    <row r="11" spans="1:253" ht="15" x14ac:dyDescent="0.25">
      <c r="A11" s="22">
        <v>80</v>
      </c>
      <c r="B11" s="53" t="s">
        <v>731</v>
      </c>
      <c r="C11" s="44" t="s">
        <v>657</v>
      </c>
      <c r="D11" s="71">
        <v>7501199417868</v>
      </c>
      <c r="E11" s="72" t="s">
        <v>658</v>
      </c>
      <c r="F11" s="44" t="s">
        <v>727</v>
      </c>
      <c r="G11" s="44">
        <v>10</v>
      </c>
      <c r="H11" s="56">
        <v>30.36</v>
      </c>
      <c r="I11" s="77"/>
      <c r="J11" s="73">
        <f>H11*((100-I11)/100)</f>
        <v>30.36</v>
      </c>
      <c r="K11" s="73">
        <f>J11/0.75*1.16</f>
        <v>46.956799999999994</v>
      </c>
      <c r="L11" s="74">
        <v>46.9</v>
      </c>
      <c r="M11" s="74">
        <f>K11-L11</f>
        <v>5.6799999999995521E-2</v>
      </c>
      <c r="N11" s="67">
        <v>18</v>
      </c>
      <c r="O11" s="67">
        <v>10</v>
      </c>
      <c r="P11" s="67">
        <v>8</v>
      </c>
      <c r="Q11" s="68">
        <v>1</v>
      </c>
      <c r="R11" s="67">
        <v>10</v>
      </c>
      <c r="S11" s="67">
        <v>0</v>
      </c>
      <c r="T11" s="67">
        <v>10</v>
      </c>
      <c r="U11" s="68">
        <v>2</v>
      </c>
      <c r="V11" s="67">
        <v>24</v>
      </c>
      <c r="W11" s="67">
        <v>11</v>
      </c>
      <c r="X11" s="67">
        <v>13</v>
      </c>
      <c r="Y11" s="68">
        <v>1</v>
      </c>
      <c r="Z11" s="67">
        <v>42</v>
      </c>
      <c r="AA11" s="67">
        <v>6</v>
      </c>
      <c r="AB11" s="70">
        <v>36</v>
      </c>
      <c r="AC11" s="68">
        <v>4</v>
      </c>
      <c r="AD11" s="67">
        <v>12</v>
      </c>
      <c r="AE11" s="67">
        <v>7</v>
      </c>
      <c r="AF11" s="67">
        <v>5</v>
      </c>
      <c r="AG11" s="69">
        <v>1</v>
      </c>
      <c r="AH11" s="69">
        <v>30</v>
      </c>
      <c r="AI11" s="69">
        <v>0</v>
      </c>
      <c r="AJ11" s="69">
        <v>30</v>
      </c>
      <c r="AK11" s="69">
        <v>4</v>
      </c>
      <c r="AL11" s="44">
        <f>Q11*G11</f>
        <v>10</v>
      </c>
      <c r="AM11" s="44">
        <f>G11*U11</f>
        <v>20</v>
      </c>
      <c r="AN11" s="44">
        <f>G11*Y11</f>
        <v>10</v>
      </c>
      <c r="AO11" s="44">
        <f>G11*AC11</f>
        <v>40</v>
      </c>
      <c r="AP11" s="44">
        <f>G11*AG11</f>
        <v>10</v>
      </c>
      <c r="AQ11" s="44">
        <f>AK11*G11</f>
        <v>40</v>
      </c>
      <c r="AR11" s="44">
        <f>SUM(AL11:AP11)</f>
        <v>90</v>
      </c>
      <c r="AS11" s="1">
        <f>SUM(Q11+U11+Y11+AC11+AG11)</f>
        <v>9</v>
      </c>
      <c r="AV11" s="1">
        <f>Q11+U11+Y11+AC11+AG11</f>
        <v>9</v>
      </c>
      <c r="AX11" s="25"/>
    </row>
    <row r="12" spans="1:253" ht="15" x14ac:dyDescent="0.25">
      <c r="A12" s="22">
        <v>50</v>
      </c>
      <c r="B12" s="53" t="s">
        <v>193</v>
      </c>
      <c r="C12" s="44" t="s">
        <v>642</v>
      </c>
      <c r="D12" s="71" t="s">
        <v>649</v>
      </c>
      <c r="E12" s="72" t="s">
        <v>643</v>
      </c>
      <c r="F12" s="44" t="s">
        <v>168</v>
      </c>
      <c r="G12" s="44">
        <v>12</v>
      </c>
      <c r="H12" s="56">
        <v>37.65</v>
      </c>
      <c r="I12" s="57"/>
      <c r="J12" s="73">
        <f>H12*((100-I12)/100)</f>
        <v>37.65</v>
      </c>
      <c r="K12" s="73">
        <f>J12/0.75*1.16</f>
        <v>58.231999999999992</v>
      </c>
      <c r="L12" s="74">
        <v>59.9</v>
      </c>
      <c r="M12" s="74">
        <f>K12-L12</f>
        <v>-1.6680000000000064</v>
      </c>
      <c r="N12" s="67">
        <v>24</v>
      </c>
      <c r="O12" s="67">
        <v>0</v>
      </c>
      <c r="P12" s="67">
        <v>24</v>
      </c>
      <c r="Q12" s="68">
        <v>4</v>
      </c>
      <c r="R12" s="67">
        <v>7</v>
      </c>
      <c r="S12" s="67">
        <v>19</v>
      </c>
      <c r="T12" s="67">
        <v>-12</v>
      </c>
      <c r="U12" s="68">
        <v>0</v>
      </c>
      <c r="V12" s="67"/>
      <c r="W12" s="67">
        <v>0</v>
      </c>
      <c r="X12" s="67">
        <v>0</v>
      </c>
      <c r="Y12" s="68"/>
      <c r="Z12" s="67">
        <v>36</v>
      </c>
      <c r="AA12" s="67">
        <v>0</v>
      </c>
      <c r="AB12" s="67">
        <v>36</v>
      </c>
      <c r="AC12" s="68">
        <v>4</v>
      </c>
      <c r="AD12" s="67"/>
      <c r="AE12" s="67">
        <v>0</v>
      </c>
      <c r="AF12" s="67">
        <v>0</v>
      </c>
      <c r="AG12" s="69">
        <f>AF12/G12</f>
        <v>0</v>
      </c>
      <c r="AH12" s="69">
        <v>36</v>
      </c>
      <c r="AI12" s="69">
        <v>0</v>
      </c>
      <c r="AJ12" s="69">
        <v>36</v>
      </c>
      <c r="AK12" s="69">
        <v>4</v>
      </c>
      <c r="AL12" s="44">
        <f>Q12*G12</f>
        <v>48</v>
      </c>
      <c r="AM12" s="44">
        <f>G12*U12</f>
        <v>0</v>
      </c>
      <c r="AN12" s="44">
        <f>G12*Y12</f>
        <v>0</v>
      </c>
      <c r="AO12" s="44">
        <f>G12*AC12</f>
        <v>48</v>
      </c>
      <c r="AP12" s="44">
        <f>G12*AG12</f>
        <v>0</v>
      </c>
      <c r="AQ12" s="44">
        <f>AK12*G12</f>
        <v>48</v>
      </c>
      <c r="AR12" s="44">
        <f>SUM(AL12:AP12)</f>
        <v>96</v>
      </c>
      <c r="AS12" s="1">
        <f>SUM(Q12+U12+Y12+AC12+AG12)</f>
        <v>8</v>
      </c>
      <c r="AU12"/>
      <c r="AV12" s="1">
        <f>Q12+U12+Y12+AC12+AG12</f>
        <v>8</v>
      </c>
      <c r="AW12"/>
      <c r="AX12" s="61"/>
    </row>
    <row r="13" spans="1:253" ht="15" x14ac:dyDescent="0.25">
      <c r="A13" s="22">
        <v>16</v>
      </c>
      <c r="B13" s="53" t="s">
        <v>650</v>
      </c>
      <c r="C13" s="44" t="s">
        <v>30</v>
      </c>
      <c r="D13" s="78">
        <v>7501022102756</v>
      </c>
      <c r="E13" s="72" t="s">
        <v>583</v>
      </c>
      <c r="F13" s="44" t="s">
        <v>22</v>
      </c>
      <c r="G13" s="44">
        <v>12</v>
      </c>
      <c r="H13" s="56">
        <v>26.14</v>
      </c>
      <c r="I13" s="77"/>
      <c r="J13" s="73">
        <f>H13*((100-I13)/100)</f>
        <v>26.14</v>
      </c>
      <c r="K13" s="73">
        <f>J13/0.75*1.16</f>
        <v>40.429866666666662</v>
      </c>
      <c r="L13" s="74">
        <v>39.9</v>
      </c>
      <c r="M13" s="74">
        <f>K13-L13</f>
        <v>0.52986666666666338</v>
      </c>
      <c r="N13" s="67">
        <v>30</v>
      </c>
      <c r="O13" s="67">
        <v>6</v>
      </c>
      <c r="P13" s="67">
        <v>24</v>
      </c>
      <c r="Q13" s="68">
        <v>4</v>
      </c>
      <c r="R13" s="67">
        <v>16</v>
      </c>
      <c r="S13" s="67">
        <v>8</v>
      </c>
      <c r="T13" s="67">
        <v>8</v>
      </c>
      <c r="U13" s="68">
        <v>1</v>
      </c>
      <c r="V13" s="67"/>
      <c r="W13" s="67">
        <v>0</v>
      </c>
      <c r="X13" s="67">
        <v>0</v>
      </c>
      <c r="Y13" s="68"/>
      <c r="Z13" s="67">
        <v>46</v>
      </c>
      <c r="AA13" s="67">
        <v>13</v>
      </c>
      <c r="AB13" s="70">
        <v>33</v>
      </c>
      <c r="AC13" s="68">
        <v>3</v>
      </c>
      <c r="AD13" s="67"/>
      <c r="AE13" s="67">
        <v>0</v>
      </c>
      <c r="AF13" s="67">
        <v>0</v>
      </c>
      <c r="AG13" s="69">
        <f>AF13/G13</f>
        <v>0</v>
      </c>
      <c r="AH13" s="69">
        <v>36</v>
      </c>
      <c r="AI13" s="69">
        <v>0</v>
      </c>
      <c r="AJ13" s="69">
        <v>36</v>
      </c>
      <c r="AK13" s="69">
        <v>4</v>
      </c>
      <c r="AL13" s="44">
        <f>Q13*G13</f>
        <v>48</v>
      </c>
      <c r="AM13" s="44">
        <f>G13*U13</f>
        <v>12</v>
      </c>
      <c r="AN13" s="44">
        <f>G13*Y13</f>
        <v>0</v>
      </c>
      <c r="AO13" s="44">
        <f>G13*AC13</f>
        <v>36</v>
      </c>
      <c r="AP13" s="44">
        <f>G13*AG13</f>
        <v>0</v>
      </c>
      <c r="AQ13" s="44">
        <f>AK13*G13</f>
        <v>48</v>
      </c>
      <c r="AR13" s="44">
        <f>SUM(AL13:AP13)</f>
        <v>96</v>
      </c>
      <c r="AS13" s="1">
        <f>SUM(Q13+U13+Y13+AC13+AG13)</f>
        <v>8</v>
      </c>
      <c r="AV13" s="1">
        <f>Q13+U13+Y13+AC13+AG13</f>
        <v>8</v>
      </c>
      <c r="AX13" s="60" t="s">
        <v>771</v>
      </c>
    </row>
    <row r="14" spans="1:253" s="22" customFormat="1" ht="15" x14ac:dyDescent="0.25">
      <c r="A14" s="22">
        <v>37</v>
      </c>
      <c r="B14" s="53" t="s">
        <v>190</v>
      </c>
      <c r="C14" s="44" t="s">
        <v>41</v>
      </c>
      <c r="D14" s="71">
        <v>7501022105788</v>
      </c>
      <c r="E14" s="72" t="s">
        <v>554</v>
      </c>
      <c r="F14" s="44" t="s">
        <v>9</v>
      </c>
      <c r="G14" s="44">
        <v>12</v>
      </c>
      <c r="H14" s="56">
        <v>37.36</v>
      </c>
      <c r="I14" s="57"/>
      <c r="J14" s="73">
        <f>H14*((100-I14)/100)</f>
        <v>37.36</v>
      </c>
      <c r="K14" s="73">
        <f>J14/0.83*1.16</f>
        <v>52.213975903614454</v>
      </c>
      <c r="L14" s="74">
        <v>52.500000359999994</v>
      </c>
      <c r="M14" s="74">
        <f>K14-L14</f>
        <v>-0.2860244563855403</v>
      </c>
      <c r="N14" s="67">
        <v>12</v>
      </c>
      <c r="O14" s="67">
        <v>12</v>
      </c>
      <c r="P14" s="67">
        <v>0</v>
      </c>
      <c r="Q14" s="68">
        <v>1</v>
      </c>
      <c r="R14" s="67">
        <v>1</v>
      </c>
      <c r="S14" s="67">
        <v>26</v>
      </c>
      <c r="T14" s="67">
        <v>-25</v>
      </c>
      <c r="U14" s="68">
        <v>0</v>
      </c>
      <c r="V14" s="67"/>
      <c r="W14" s="67">
        <v>0</v>
      </c>
      <c r="X14" s="67">
        <v>0</v>
      </c>
      <c r="Y14" s="68"/>
      <c r="Z14" s="67">
        <v>34</v>
      </c>
      <c r="AA14" s="67">
        <v>9</v>
      </c>
      <c r="AB14" s="70">
        <v>25</v>
      </c>
      <c r="AC14" s="68">
        <v>3</v>
      </c>
      <c r="AD14" s="67"/>
      <c r="AE14" s="67">
        <v>0</v>
      </c>
      <c r="AF14" s="67">
        <v>0</v>
      </c>
      <c r="AG14" s="69">
        <f>AF14/G14</f>
        <v>0</v>
      </c>
      <c r="AH14" s="69">
        <v>36</v>
      </c>
      <c r="AI14" s="69">
        <v>0</v>
      </c>
      <c r="AJ14" s="69">
        <v>36</v>
      </c>
      <c r="AK14" s="69">
        <v>4</v>
      </c>
      <c r="AL14" s="44">
        <f>Q14*G14</f>
        <v>12</v>
      </c>
      <c r="AM14" s="44">
        <f>G14*U14</f>
        <v>0</v>
      </c>
      <c r="AN14" s="44">
        <f>G14*Y14</f>
        <v>0</v>
      </c>
      <c r="AO14" s="44">
        <f>G14*AC14</f>
        <v>36</v>
      </c>
      <c r="AP14" s="44">
        <f>G14*AG14</f>
        <v>0</v>
      </c>
      <c r="AQ14" s="44">
        <f>AK14*G14</f>
        <v>48</v>
      </c>
      <c r="AR14" s="44">
        <f>SUM(AL14:AP14)</f>
        <v>48</v>
      </c>
      <c r="AS14" s="1">
        <f>SUM(Q14+U14+Y14+AC14+AG14)</f>
        <v>4</v>
      </c>
      <c r="AT14" s="1"/>
      <c r="AU14" s="1"/>
      <c r="AV14" s="1">
        <f>Q14+U14+Y14+AC14+AG14</f>
        <v>4</v>
      </c>
      <c r="AW14" s="1"/>
      <c r="AX14" s="25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</row>
    <row r="15" spans="1:253" ht="15" x14ac:dyDescent="0.25">
      <c r="A15" s="22">
        <v>45</v>
      </c>
      <c r="B15" s="53" t="s">
        <v>193</v>
      </c>
      <c r="C15" s="44" t="s">
        <v>60</v>
      </c>
      <c r="D15" s="71" t="s">
        <v>509</v>
      </c>
      <c r="E15" s="72" t="s">
        <v>563</v>
      </c>
      <c r="F15" s="44" t="s">
        <v>63</v>
      </c>
      <c r="G15" s="44">
        <v>12</v>
      </c>
      <c r="H15" s="56">
        <v>37.65</v>
      </c>
      <c r="I15" s="57"/>
      <c r="J15" s="73">
        <f>H15*((100-I15)/100)</f>
        <v>37.65</v>
      </c>
      <c r="K15" s="73">
        <f>J15/0.75*1.16</f>
        <v>58.231999999999992</v>
      </c>
      <c r="L15" s="74">
        <v>59.9</v>
      </c>
      <c r="M15" s="74">
        <f>K15-L15</f>
        <v>-1.6680000000000064</v>
      </c>
      <c r="N15" s="67">
        <v>2</v>
      </c>
      <c r="O15" s="67">
        <v>22</v>
      </c>
      <c r="P15" s="67">
        <v>-20</v>
      </c>
      <c r="Q15" s="68">
        <v>0</v>
      </c>
      <c r="R15" s="67">
        <v>13</v>
      </c>
      <c r="S15" s="67">
        <v>19</v>
      </c>
      <c r="T15" s="67">
        <v>-6</v>
      </c>
      <c r="U15" s="68">
        <v>1</v>
      </c>
      <c r="V15" s="67"/>
      <c r="W15" s="67">
        <v>0</v>
      </c>
      <c r="X15" s="67">
        <v>0</v>
      </c>
      <c r="Y15" s="68"/>
      <c r="Z15" s="67">
        <v>24</v>
      </c>
      <c r="AA15" s="67">
        <v>0</v>
      </c>
      <c r="AB15" s="67">
        <v>24</v>
      </c>
      <c r="AC15" s="68">
        <v>3</v>
      </c>
      <c r="AD15" s="67"/>
      <c r="AE15" s="67">
        <v>0</v>
      </c>
      <c r="AF15" s="67">
        <v>0</v>
      </c>
      <c r="AG15" s="69">
        <f>AF15/G15</f>
        <v>0</v>
      </c>
      <c r="AH15" s="69">
        <v>36</v>
      </c>
      <c r="AI15" s="69">
        <v>0</v>
      </c>
      <c r="AJ15" s="69">
        <v>36</v>
      </c>
      <c r="AK15" s="69">
        <v>4</v>
      </c>
      <c r="AL15" s="44">
        <f>Q15*G15</f>
        <v>0</v>
      </c>
      <c r="AM15" s="44">
        <f>G15*U15</f>
        <v>12</v>
      </c>
      <c r="AN15" s="44">
        <f>G15*Y15</f>
        <v>0</v>
      </c>
      <c r="AO15" s="44">
        <f>G15*AC15</f>
        <v>36</v>
      </c>
      <c r="AP15" s="44">
        <f>G15*AG15</f>
        <v>0</v>
      </c>
      <c r="AQ15" s="44">
        <f>AK15*G15</f>
        <v>48</v>
      </c>
      <c r="AR15" s="44">
        <f>SUM(AL15:AP15)</f>
        <v>48</v>
      </c>
      <c r="AS15" s="1">
        <f>SUM(Q15+U15+Y15+AC15+AG15)</f>
        <v>4</v>
      </c>
      <c r="AU15"/>
      <c r="AV15" s="1">
        <f>Q15+U15+Y15+AC15+AG15</f>
        <v>4</v>
      </c>
      <c r="AW15"/>
      <c r="AX15" s="61"/>
    </row>
    <row r="16" spans="1:253" ht="15" x14ac:dyDescent="0.25">
      <c r="A16" s="22">
        <v>35</v>
      </c>
      <c r="B16" s="53" t="s">
        <v>190</v>
      </c>
      <c r="C16" s="44" t="s">
        <v>39</v>
      </c>
      <c r="D16" s="71">
        <v>7501022105207</v>
      </c>
      <c r="E16" s="72" t="s">
        <v>557</v>
      </c>
      <c r="F16" s="44" t="s">
        <v>7</v>
      </c>
      <c r="G16" s="44">
        <v>50</v>
      </c>
      <c r="H16" s="56">
        <v>14.3</v>
      </c>
      <c r="I16" s="57"/>
      <c r="J16" s="73">
        <f>H16*((100-I16)/100)</f>
        <v>14.3</v>
      </c>
      <c r="K16" s="73">
        <f>J16/0.83*1.16</f>
        <v>19.985542168674698</v>
      </c>
      <c r="L16" s="74">
        <v>19.899999519999998</v>
      </c>
      <c r="M16" s="74">
        <f>K16-L16</f>
        <v>8.5542648674699961E-2</v>
      </c>
      <c r="N16" s="67">
        <v>85</v>
      </c>
      <c r="O16" s="67">
        <v>15</v>
      </c>
      <c r="P16" s="67">
        <v>70</v>
      </c>
      <c r="Q16" s="68">
        <v>3</v>
      </c>
      <c r="R16" s="67">
        <v>48</v>
      </c>
      <c r="S16" s="67">
        <v>4</v>
      </c>
      <c r="T16" s="67">
        <v>44</v>
      </c>
      <c r="U16" s="68">
        <v>2</v>
      </c>
      <c r="V16" s="67"/>
      <c r="W16" s="67">
        <v>0</v>
      </c>
      <c r="X16" s="67">
        <v>0</v>
      </c>
      <c r="Y16" s="68"/>
      <c r="Z16" s="67">
        <v>91</v>
      </c>
      <c r="AA16" s="67">
        <v>10</v>
      </c>
      <c r="AB16" s="67">
        <v>81</v>
      </c>
      <c r="AC16" s="68">
        <v>2</v>
      </c>
      <c r="AD16" s="67"/>
      <c r="AE16" s="67">
        <v>0</v>
      </c>
      <c r="AF16" s="67">
        <v>0</v>
      </c>
      <c r="AG16" s="69">
        <f>AF16/G16</f>
        <v>0</v>
      </c>
      <c r="AH16" s="69">
        <v>150</v>
      </c>
      <c r="AI16" s="69">
        <v>0</v>
      </c>
      <c r="AJ16" s="69">
        <v>150</v>
      </c>
      <c r="AK16" s="69">
        <v>4</v>
      </c>
      <c r="AL16" s="44">
        <f>Q16*G16</f>
        <v>150</v>
      </c>
      <c r="AM16" s="44">
        <f>G16*U16</f>
        <v>100</v>
      </c>
      <c r="AN16" s="44">
        <f>G16*Y16</f>
        <v>0</v>
      </c>
      <c r="AO16" s="44">
        <f>G16*AC16</f>
        <v>100</v>
      </c>
      <c r="AP16" s="44">
        <f>G16*AG16</f>
        <v>0</v>
      </c>
      <c r="AQ16" s="44">
        <f>AK16*G16</f>
        <v>200</v>
      </c>
      <c r="AR16" s="44">
        <f>SUM(AL16:AP16)</f>
        <v>350</v>
      </c>
      <c r="AS16" s="1">
        <f>SUM(Q16+U16+Y16+AC16+AG16)</f>
        <v>7</v>
      </c>
      <c r="AV16" s="1">
        <f>Q16+U16+Y16+AC16+AG16</f>
        <v>7</v>
      </c>
      <c r="AX16" s="25"/>
    </row>
    <row r="17" spans="1:253" ht="18" x14ac:dyDescent="0.25">
      <c r="A17" s="22">
        <v>14</v>
      </c>
      <c r="B17" s="53" t="s">
        <v>188</v>
      </c>
      <c r="C17" s="44" t="s">
        <v>128</v>
      </c>
      <c r="D17" s="71" t="s">
        <v>487</v>
      </c>
      <c r="E17" s="72" t="s">
        <v>582</v>
      </c>
      <c r="F17" s="44" t="s">
        <v>11</v>
      </c>
      <c r="G17" s="44">
        <v>12</v>
      </c>
      <c r="H17" s="56">
        <v>26.830000000000002</v>
      </c>
      <c r="I17" s="77"/>
      <c r="J17" s="73">
        <f>H17*((100-I17)/100)</f>
        <v>26.830000000000002</v>
      </c>
      <c r="K17" s="73">
        <f>J17/0.75*1.16</f>
        <v>41.497066666666662</v>
      </c>
      <c r="L17" s="74">
        <v>41.5</v>
      </c>
      <c r="M17" s="74">
        <f>K17-L17</f>
        <v>-2.9333333333383393E-3</v>
      </c>
      <c r="N17" s="67">
        <v>24</v>
      </c>
      <c r="O17" s="67">
        <v>0</v>
      </c>
      <c r="P17" s="67">
        <v>24</v>
      </c>
      <c r="Q17" s="68">
        <v>4</v>
      </c>
      <c r="R17" s="67">
        <v>20</v>
      </c>
      <c r="S17" s="67">
        <v>17</v>
      </c>
      <c r="T17" s="67">
        <v>3</v>
      </c>
      <c r="U17" s="68">
        <v>1</v>
      </c>
      <c r="V17" s="67"/>
      <c r="W17" s="67">
        <v>0</v>
      </c>
      <c r="X17" s="67">
        <v>0</v>
      </c>
      <c r="Y17" s="68"/>
      <c r="Z17" s="67">
        <v>23</v>
      </c>
      <c r="AA17" s="67">
        <v>4</v>
      </c>
      <c r="AB17" s="67">
        <v>19</v>
      </c>
      <c r="AC17" s="68">
        <v>2</v>
      </c>
      <c r="AD17" s="67"/>
      <c r="AE17" s="67">
        <v>0</v>
      </c>
      <c r="AF17" s="67">
        <v>0</v>
      </c>
      <c r="AG17" s="69">
        <f>AF17/G17</f>
        <v>0</v>
      </c>
      <c r="AH17" s="69">
        <v>36</v>
      </c>
      <c r="AI17" s="69">
        <v>0</v>
      </c>
      <c r="AJ17" s="69">
        <v>36</v>
      </c>
      <c r="AK17" s="69">
        <v>4</v>
      </c>
      <c r="AL17" s="44">
        <f>Q17*G17</f>
        <v>48</v>
      </c>
      <c r="AM17" s="44">
        <f>G17*U17</f>
        <v>12</v>
      </c>
      <c r="AN17" s="44">
        <f>G17*Y17</f>
        <v>0</v>
      </c>
      <c r="AO17" s="44">
        <f>G17*AC17</f>
        <v>24</v>
      </c>
      <c r="AP17" s="44">
        <f>G17*AG17</f>
        <v>0</v>
      </c>
      <c r="AQ17" s="44">
        <f>AK17*G17</f>
        <v>48</v>
      </c>
      <c r="AR17" s="44">
        <f>SUM(AL17:AP17)</f>
        <v>84</v>
      </c>
      <c r="AS17" s="1">
        <f>SUM(Q17+U17+Y17+AC17+AG17)</f>
        <v>7</v>
      </c>
      <c r="AV17" s="1">
        <f>Q17+U17+Y17+AC17+AG17</f>
        <v>7</v>
      </c>
      <c r="AX17" s="60" t="s">
        <v>771</v>
      </c>
      <c r="AY17" s="65"/>
      <c r="AZ17" s="65"/>
      <c r="BA17" s="65"/>
    </row>
    <row r="18" spans="1:253" ht="15" x14ac:dyDescent="0.25">
      <c r="A18" s="22">
        <v>49</v>
      </c>
      <c r="B18" s="53" t="s">
        <v>193</v>
      </c>
      <c r="C18" s="44" t="s">
        <v>232</v>
      </c>
      <c r="D18" s="71" t="s">
        <v>522</v>
      </c>
      <c r="E18" s="72" t="s">
        <v>564</v>
      </c>
      <c r="F18" s="44" t="s">
        <v>63</v>
      </c>
      <c r="G18" s="44">
        <v>12</v>
      </c>
      <c r="H18" s="56">
        <v>37.65</v>
      </c>
      <c r="I18" s="57"/>
      <c r="J18" s="73">
        <f>H18*((100-I18)/100)</f>
        <v>37.65</v>
      </c>
      <c r="K18" s="73">
        <f>J18/0.75*1.16</f>
        <v>58.231999999999992</v>
      </c>
      <c r="L18" s="74">
        <v>59.9</v>
      </c>
      <c r="M18" s="74">
        <f>K18-L18</f>
        <v>-1.6680000000000064</v>
      </c>
      <c r="N18" s="67">
        <v>25</v>
      </c>
      <c r="O18" s="67">
        <v>7</v>
      </c>
      <c r="P18" s="67">
        <v>18</v>
      </c>
      <c r="Q18" s="68">
        <v>3</v>
      </c>
      <c r="R18" s="67">
        <v>1</v>
      </c>
      <c r="S18" s="67">
        <v>17</v>
      </c>
      <c r="T18" s="67">
        <v>-16</v>
      </c>
      <c r="U18" s="68">
        <v>0</v>
      </c>
      <c r="V18" s="67"/>
      <c r="W18" s="67">
        <v>0</v>
      </c>
      <c r="X18" s="67">
        <v>0</v>
      </c>
      <c r="Y18" s="68"/>
      <c r="Z18" s="67">
        <v>25</v>
      </c>
      <c r="AA18" s="67">
        <v>11</v>
      </c>
      <c r="AB18" s="67">
        <v>14</v>
      </c>
      <c r="AC18" s="68">
        <v>2</v>
      </c>
      <c r="AD18" s="67"/>
      <c r="AE18" s="67">
        <v>0</v>
      </c>
      <c r="AF18" s="67">
        <v>0</v>
      </c>
      <c r="AG18" s="69">
        <f>AF18/G18</f>
        <v>0</v>
      </c>
      <c r="AH18" s="69">
        <v>36</v>
      </c>
      <c r="AI18" s="69">
        <v>0</v>
      </c>
      <c r="AJ18" s="69">
        <v>36</v>
      </c>
      <c r="AK18" s="69">
        <v>4</v>
      </c>
      <c r="AL18" s="44">
        <f>Q18*G18</f>
        <v>36</v>
      </c>
      <c r="AM18" s="44">
        <f>G18*U18</f>
        <v>0</v>
      </c>
      <c r="AN18" s="44">
        <f>G18*Y18</f>
        <v>0</v>
      </c>
      <c r="AO18" s="44">
        <f>G18*AC18</f>
        <v>24</v>
      </c>
      <c r="AP18" s="44">
        <f>G18*AG18</f>
        <v>0</v>
      </c>
      <c r="AQ18" s="44">
        <f>AK18*G18</f>
        <v>48</v>
      </c>
      <c r="AR18" s="44">
        <f>SUM(AL18:AP18)</f>
        <v>60</v>
      </c>
      <c r="AS18" s="1">
        <f>SUM(Q18+U18+Y18+AC18+AG18)</f>
        <v>5</v>
      </c>
      <c r="AU18"/>
      <c r="AV18" s="1">
        <f>Q18+U18+Y18+AC18+AG18</f>
        <v>5</v>
      </c>
      <c r="AW18"/>
      <c r="AX18" s="61"/>
    </row>
    <row r="19" spans="1:253" ht="15" x14ac:dyDescent="0.25">
      <c r="A19" s="22">
        <v>31</v>
      </c>
      <c r="B19" s="53" t="s">
        <v>187</v>
      </c>
      <c r="C19" s="44" t="s">
        <v>37</v>
      </c>
      <c r="D19" s="71">
        <v>7501022103173</v>
      </c>
      <c r="E19" s="72" t="s">
        <v>598</v>
      </c>
      <c r="F19" s="44" t="s">
        <v>5</v>
      </c>
      <c r="G19" s="44">
        <v>12</v>
      </c>
      <c r="H19" s="56">
        <v>63.01</v>
      </c>
      <c r="I19" s="77"/>
      <c r="J19" s="73">
        <f>H19*((100-I19)/100)</f>
        <v>63.01</v>
      </c>
      <c r="K19" s="73">
        <f>J19/0.8*1.16</f>
        <v>91.364499999999978</v>
      </c>
      <c r="L19" s="74">
        <v>91.5</v>
      </c>
      <c r="M19" s="74">
        <f>K19-L19</f>
        <v>-0.13550000000002171</v>
      </c>
      <c r="N19" s="67">
        <v>14</v>
      </c>
      <c r="O19" s="67">
        <v>13</v>
      </c>
      <c r="P19" s="67">
        <v>1</v>
      </c>
      <c r="Q19" s="68">
        <v>1</v>
      </c>
      <c r="R19" s="67">
        <v>7</v>
      </c>
      <c r="S19" s="67">
        <v>16</v>
      </c>
      <c r="T19" s="67">
        <v>-9</v>
      </c>
      <c r="U19" s="68">
        <v>1</v>
      </c>
      <c r="V19" s="67"/>
      <c r="W19" s="67">
        <v>0</v>
      </c>
      <c r="X19" s="67">
        <v>0</v>
      </c>
      <c r="Y19" s="68"/>
      <c r="Z19" s="67">
        <v>22</v>
      </c>
      <c r="AA19" s="67">
        <v>14</v>
      </c>
      <c r="AB19" s="67">
        <v>8</v>
      </c>
      <c r="AC19" s="68">
        <v>1</v>
      </c>
      <c r="AD19" s="67"/>
      <c r="AE19" s="67">
        <v>0</v>
      </c>
      <c r="AF19" s="67">
        <v>0</v>
      </c>
      <c r="AG19" s="69">
        <f>AF19/G19</f>
        <v>0</v>
      </c>
      <c r="AH19" s="69">
        <v>36</v>
      </c>
      <c r="AI19" s="69">
        <v>0</v>
      </c>
      <c r="AJ19" s="69">
        <v>36</v>
      </c>
      <c r="AK19" s="69">
        <v>4</v>
      </c>
      <c r="AL19" s="44">
        <f>Q19*G19</f>
        <v>12</v>
      </c>
      <c r="AM19" s="44">
        <f>G19*U19</f>
        <v>12</v>
      </c>
      <c r="AN19" s="44">
        <f>G19*Y19</f>
        <v>0</v>
      </c>
      <c r="AO19" s="44">
        <f>G19*AC19</f>
        <v>12</v>
      </c>
      <c r="AP19" s="44">
        <f>G19*AG19</f>
        <v>0</v>
      </c>
      <c r="AQ19" s="44">
        <f>AK19*G19</f>
        <v>48</v>
      </c>
      <c r="AR19" s="44">
        <f>SUM(AL19:AP19)</f>
        <v>36</v>
      </c>
      <c r="AS19" s="1">
        <f>SUM(Q19+U19+Y19+AC19+AG19)</f>
        <v>3</v>
      </c>
      <c r="AV19" s="1">
        <f>Q19+U19+Y19+AC19+AG19</f>
        <v>3</v>
      </c>
      <c r="AX19" s="60" t="s">
        <v>771</v>
      </c>
    </row>
    <row r="20" spans="1:253" ht="15" x14ac:dyDescent="0.25">
      <c r="A20" s="22">
        <v>47</v>
      </c>
      <c r="B20" s="53" t="s">
        <v>193</v>
      </c>
      <c r="C20" s="44" t="s">
        <v>62</v>
      </c>
      <c r="D20" s="71" t="s">
        <v>511</v>
      </c>
      <c r="E20" s="72" t="s">
        <v>562</v>
      </c>
      <c r="F20" s="44" t="s">
        <v>63</v>
      </c>
      <c r="G20" s="44">
        <v>12</v>
      </c>
      <c r="H20" s="56">
        <v>37.65</v>
      </c>
      <c r="I20" s="57"/>
      <c r="J20" s="73">
        <f>H20*((100-I20)/100)</f>
        <v>37.65</v>
      </c>
      <c r="K20" s="73">
        <f>J20/0.75*1.16</f>
        <v>58.231999999999992</v>
      </c>
      <c r="L20" s="74">
        <v>59.9</v>
      </c>
      <c r="M20" s="74">
        <f>K20-L20</f>
        <v>-1.6680000000000064</v>
      </c>
      <c r="N20" s="67">
        <v>6</v>
      </c>
      <c r="O20" s="67">
        <v>9</v>
      </c>
      <c r="P20" s="70">
        <v>-3</v>
      </c>
      <c r="Q20" s="68">
        <v>1</v>
      </c>
      <c r="R20" s="67">
        <v>5</v>
      </c>
      <c r="S20" s="67">
        <v>22</v>
      </c>
      <c r="T20" s="67">
        <v>-17</v>
      </c>
      <c r="U20" s="68">
        <v>0</v>
      </c>
      <c r="V20" s="67"/>
      <c r="W20" s="67">
        <v>0</v>
      </c>
      <c r="X20" s="67">
        <v>0</v>
      </c>
      <c r="Y20" s="68"/>
      <c r="Z20" s="67">
        <v>5</v>
      </c>
      <c r="AA20" s="67">
        <v>19</v>
      </c>
      <c r="AB20" s="70">
        <v>-14</v>
      </c>
      <c r="AC20" s="68">
        <v>0</v>
      </c>
      <c r="AD20" s="67"/>
      <c r="AE20" s="67">
        <v>0</v>
      </c>
      <c r="AF20" s="67">
        <v>0</v>
      </c>
      <c r="AG20" s="69">
        <f>AF20/G20</f>
        <v>0</v>
      </c>
      <c r="AH20" s="69">
        <v>36</v>
      </c>
      <c r="AI20" s="69">
        <v>0</v>
      </c>
      <c r="AJ20" s="69">
        <v>36</v>
      </c>
      <c r="AK20" s="69">
        <v>4</v>
      </c>
      <c r="AL20" s="44">
        <f>Q20*G20</f>
        <v>12</v>
      </c>
      <c r="AM20" s="44">
        <f>G20*U20</f>
        <v>0</v>
      </c>
      <c r="AN20" s="44">
        <f>G20*Y20</f>
        <v>0</v>
      </c>
      <c r="AO20" s="44">
        <f>G20*AC20</f>
        <v>0</v>
      </c>
      <c r="AP20" s="44">
        <f>G20*AG20</f>
        <v>0</v>
      </c>
      <c r="AQ20" s="44">
        <f>AK20*G20</f>
        <v>48</v>
      </c>
      <c r="AR20" s="44">
        <f>SUM(AL20:AP20)</f>
        <v>12</v>
      </c>
      <c r="AS20" s="1">
        <f>SUM(Q20+U20+Y20+AC20+AG20)</f>
        <v>1</v>
      </c>
      <c r="AU20"/>
      <c r="AV20" s="1">
        <f>Q20+U20+Y20+AC20+AG20</f>
        <v>1</v>
      </c>
      <c r="AW20"/>
      <c r="AX20" s="61"/>
    </row>
    <row r="21" spans="1:253" ht="15" x14ac:dyDescent="0.25">
      <c r="A21" s="22">
        <v>92</v>
      </c>
      <c r="B21" s="53" t="s">
        <v>731</v>
      </c>
      <c r="C21" s="44" t="s">
        <v>681</v>
      </c>
      <c r="D21" s="71">
        <v>7501199424101</v>
      </c>
      <c r="E21" s="72" t="s">
        <v>682</v>
      </c>
      <c r="F21" s="44" t="s">
        <v>727</v>
      </c>
      <c r="G21" s="44">
        <v>10</v>
      </c>
      <c r="H21" s="56">
        <v>30.36</v>
      </c>
      <c r="I21" s="77"/>
      <c r="J21" s="73">
        <f>H21*((100-I21)/100)</f>
        <v>30.36</v>
      </c>
      <c r="K21" s="73">
        <f>J21/0.75*1.16</f>
        <v>46.956799999999994</v>
      </c>
      <c r="L21" s="74">
        <v>46.9</v>
      </c>
      <c r="M21" s="74">
        <f>K21-L21</f>
        <v>5.6799999999995521E-2</v>
      </c>
      <c r="N21" s="67">
        <v>10</v>
      </c>
      <c r="O21" s="67">
        <v>15</v>
      </c>
      <c r="P21" s="67">
        <v>-5</v>
      </c>
      <c r="Q21" s="68">
        <v>1</v>
      </c>
      <c r="R21" s="67">
        <v>9</v>
      </c>
      <c r="S21" s="67">
        <v>27</v>
      </c>
      <c r="T21" s="67">
        <v>-18</v>
      </c>
      <c r="U21" s="68">
        <v>0</v>
      </c>
      <c r="V21" s="67">
        <v>8</v>
      </c>
      <c r="W21" s="67">
        <v>11</v>
      </c>
      <c r="X21" s="67">
        <v>-3</v>
      </c>
      <c r="Y21" s="68">
        <v>1</v>
      </c>
      <c r="Z21" s="67">
        <v>19</v>
      </c>
      <c r="AA21" s="67">
        <v>30</v>
      </c>
      <c r="AB21" s="67">
        <v>-11</v>
      </c>
      <c r="AC21" s="68">
        <v>0</v>
      </c>
      <c r="AD21" s="67">
        <v>15</v>
      </c>
      <c r="AE21" s="67">
        <v>9</v>
      </c>
      <c r="AF21" s="67">
        <v>6</v>
      </c>
      <c r="AG21" s="69">
        <v>1</v>
      </c>
      <c r="AH21" s="69">
        <v>20</v>
      </c>
      <c r="AI21" s="69">
        <v>0</v>
      </c>
      <c r="AJ21" s="69">
        <v>20</v>
      </c>
      <c r="AK21" s="69">
        <v>4</v>
      </c>
      <c r="AL21" s="44">
        <f>Q21*G21</f>
        <v>10</v>
      </c>
      <c r="AM21" s="44">
        <f>G21*U21</f>
        <v>0</v>
      </c>
      <c r="AN21" s="44">
        <f>G21*Y21</f>
        <v>10</v>
      </c>
      <c r="AO21" s="44">
        <f>G21*AC21</f>
        <v>0</v>
      </c>
      <c r="AP21" s="44">
        <f>G21*AG21</f>
        <v>10</v>
      </c>
      <c r="AQ21" s="44">
        <f>AK21*G21</f>
        <v>40</v>
      </c>
      <c r="AR21" s="44">
        <f>SUM(AL21:AP21)</f>
        <v>30</v>
      </c>
      <c r="AS21" s="1">
        <f>SUM(Q21+U21+Y21+AC21+AG21)</f>
        <v>3</v>
      </c>
      <c r="AU21"/>
      <c r="AV21" s="1">
        <f>Q21+U21+Y21+AC21+AG21</f>
        <v>3</v>
      </c>
      <c r="AX21" s="2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</row>
    <row r="22" spans="1:253" ht="15" x14ac:dyDescent="0.25">
      <c r="A22" s="22">
        <v>88</v>
      </c>
      <c r="B22" s="53" t="s">
        <v>731</v>
      </c>
      <c r="C22" s="44" t="s">
        <v>673</v>
      </c>
      <c r="D22" s="71">
        <v>7501199418803</v>
      </c>
      <c r="E22" s="72" t="s">
        <v>674</v>
      </c>
      <c r="F22" s="44" t="s">
        <v>727</v>
      </c>
      <c r="G22" s="44">
        <v>10</v>
      </c>
      <c r="H22" s="56">
        <v>30.36</v>
      </c>
      <c r="I22" s="77"/>
      <c r="J22" s="73">
        <f>H22*((100-I22)/100)</f>
        <v>30.36</v>
      </c>
      <c r="K22" s="73">
        <f>J22/0.75*1.16</f>
        <v>46.956799999999994</v>
      </c>
      <c r="L22" s="74">
        <v>46.9</v>
      </c>
      <c r="M22" s="74">
        <f>K22-L22</f>
        <v>5.6799999999995521E-2</v>
      </c>
      <c r="N22" s="67">
        <v>7</v>
      </c>
      <c r="O22" s="67">
        <v>15</v>
      </c>
      <c r="P22" s="67">
        <v>-8</v>
      </c>
      <c r="Q22" s="68">
        <v>1</v>
      </c>
      <c r="R22" s="67">
        <v>7</v>
      </c>
      <c r="S22" s="67">
        <v>13</v>
      </c>
      <c r="T22" s="67">
        <v>-6</v>
      </c>
      <c r="U22" s="68">
        <v>1</v>
      </c>
      <c r="V22" s="67">
        <v>5</v>
      </c>
      <c r="W22" s="67">
        <v>13</v>
      </c>
      <c r="X22" s="67">
        <v>-8</v>
      </c>
      <c r="Y22" s="68">
        <v>1</v>
      </c>
      <c r="Z22" s="67">
        <v>27</v>
      </c>
      <c r="AA22" s="67">
        <v>6</v>
      </c>
      <c r="AB22" s="67">
        <v>21</v>
      </c>
      <c r="AC22" s="68">
        <v>3</v>
      </c>
      <c r="AD22" s="67">
        <v>15</v>
      </c>
      <c r="AE22" s="67">
        <v>14</v>
      </c>
      <c r="AF22" s="67">
        <v>1</v>
      </c>
      <c r="AG22" s="69">
        <v>1</v>
      </c>
      <c r="AH22" s="69">
        <v>20</v>
      </c>
      <c r="AI22" s="69">
        <v>0</v>
      </c>
      <c r="AJ22" s="69">
        <v>20</v>
      </c>
      <c r="AK22" s="69">
        <v>4</v>
      </c>
      <c r="AL22" s="44">
        <f>Q22*G22</f>
        <v>10</v>
      </c>
      <c r="AM22" s="44">
        <f>G22*U22</f>
        <v>10</v>
      </c>
      <c r="AN22" s="44">
        <f>G22*Y22</f>
        <v>10</v>
      </c>
      <c r="AO22" s="44">
        <f>G22*AC22</f>
        <v>30</v>
      </c>
      <c r="AP22" s="44">
        <f>G22*AG22</f>
        <v>10</v>
      </c>
      <c r="AQ22" s="44">
        <f>AK22*G22</f>
        <v>40</v>
      </c>
      <c r="AR22" s="44">
        <f>SUM(AL22:AP22)</f>
        <v>70</v>
      </c>
      <c r="AS22" s="1">
        <f>SUM(Q22+U22+Y22+AC22+AG22)</f>
        <v>7</v>
      </c>
      <c r="AU22"/>
      <c r="AV22" s="1">
        <f>Q22+U22+Y22+AC22+AG22</f>
        <v>7</v>
      </c>
      <c r="AX22" s="25"/>
    </row>
    <row r="23" spans="1:253" ht="15" x14ac:dyDescent="0.25">
      <c r="A23" s="22">
        <v>60</v>
      </c>
      <c r="B23" s="54" t="s">
        <v>768</v>
      </c>
      <c r="C23" s="86" t="s">
        <v>761</v>
      </c>
      <c r="D23" s="77">
        <v>7501046196762</v>
      </c>
      <c r="E23" s="85" t="s">
        <v>762</v>
      </c>
      <c r="F23" s="3"/>
      <c r="G23" s="81">
        <v>6</v>
      </c>
      <c r="H23" s="56">
        <v>57.03</v>
      </c>
      <c r="I23" s="57">
        <v>5</v>
      </c>
      <c r="J23" s="73">
        <f>H23*((100-I23)/100)</f>
        <v>54.1785</v>
      </c>
      <c r="K23" s="73">
        <f>J23/0.8*1.16</f>
        <v>78.558824999999985</v>
      </c>
      <c r="L23" s="82">
        <v>78.5</v>
      </c>
      <c r="M23" s="74">
        <f>K23-L23</f>
        <v>5.8824999999984584E-2</v>
      </c>
      <c r="N23" s="67">
        <v>12</v>
      </c>
      <c r="O23" s="67">
        <v>0</v>
      </c>
      <c r="P23" s="67">
        <v>12</v>
      </c>
      <c r="Q23" s="68">
        <v>4</v>
      </c>
      <c r="R23" s="67">
        <v>4</v>
      </c>
      <c r="S23" s="67">
        <v>2</v>
      </c>
      <c r="T23" s="67">
        <v>2</v>
      </c>
      <c r="U23" s="68">
        <v>1</v>
      </c>
      <c r="V23" s="67"/>
      <c r="W23" s="67">
        <v>0</v>
      </c>
      <c r="X23" s="67">
        <v>0</v>
      </c>
      <c r="Y23" s="68"/>
      <c r="Z23" s="67">
        <v>12</v>
      </c>
      <c r="AA23" s="67">
        <v>0</v>
      </c>
      <c r="AB23" s="67">
        <v>12</v>
      </c>
      <c r="AC23" s="68">
        <v>3</v>
      </c>
      <c r="AD23" s="67"/>
      <c r="AE23" s="67">
        <v>0</v>
      </c>
      <c r="AF23" s="67">
        <v>0</v>
      </c>
      <c r="AG23" s="69">
        <f>AF23/G23</f>
        <v>0</v>
      </c>
      <c r="AH23" s="69">
        <v>12</v>
      </c>
      <c r="AI23" s="69">
        <v>0</v>
      </c>
      <c r="AJ23" s="69">
        <v>12</v>
      </c>
      <c r="AK23" s="69">
        <v>4</v>
      </c>
      <c r="AL23" s="44">
        <f>Q23*G23</f>
        <v>24</v>
      </c>
      <c r="AM23" s="44">
        <f>G23*U23</f>
        <v>6</v>
      </c>
      <c r="AN23" s="44">
        <f>G23*Y23</f>
        <v>0</v>
      </c>
      <c r="AO23" s="44">
        <f>G23*AC23</f>
        <v>18</v>
      </c>
      <c r="AP23" s="44">
        <f>G23*AG23</f>
        <v>0</v>
      </c>
      <c r="AQ23" s="44">
        <f>AK23*G23</f>
        <v>24</v>
      </c>
      <c r="AR23" s="44">
        <f>SUM(AL23:AP23)</f>
        <v>48</v>
      </c>
      <c r="AX23" s="25"/>
    </row>
    <row r="24" spans="1:253" ht="15" x14ac:dyDescent="0.25">
      <c r="A24" s="22">
        <v>44</v>
      </c>
      <c r="B24" s="53" t="s">
        <v>193</v>
      </c>
      <c r="C24" s="44" t="s">
        <v>80</v>
      </c>
      <c r="D24" s="78" t="s">
        <v>512</v>
      </c>
      <c r="E24" s="72" t="s">
        <v>566</v>
      </c>
      <c r="F24" s="44" t="s">
        <v>63</v>
      </c>
      <c r="G24" s="44">
        <v>12</v>
      </c>
      <c r="H24" s="56">
        <v>37.65</v>
      </c>
      <c r="I24" s="57"/>
      <c r="J24" s="73">
        <f>H24*((100-I24)/100)</f>
        <v>37.65</v>
      </c>
      <c r="K24" s="73">
        <f>J24/0.75*1.16</f>
        <v>58.231999999999992</v>
      </c>
      <c r="L24" s="74">
        <v>59.9</v>
      </c>
      <c r="M24" s="74">
        <f>K24-L24</f>
        <v>-1.6680000000000064</v>
      </c>
      <c r="N24" s="67">
        <v>20</v>
      </c>
      <c r="O24" s="67">
        <v>4</v>
      </c>
      <c r="P24" s="67">
        <v>16</v>
      </c>
      <c r="Q24" s="68">
        <v>3</v>
      </c>
      <c r="R24" s="67">
        <v>10</v>
      </c>
      <c r="S24" s="67">
        <v>13</v>
      </c>
      <c r="T24" s="67">
        <v>-3</v>
      </c>
      <c r="U24" s="68">
        <v>1</v>
      </c>
      <c r="V24" s="67"/>
      <c r="W24" s="67">
        <v>0</v>
      </c>
      <c r="X24" s="67">
        <v>0</v>
      </c>
      <c r="Y24" s="68"/>
      <c r="Z24" s="67">
        <v>24</v>
      </c>
      <c r="AA24" s="67">
        <v>0</v>
      </c>
      <c r="AB24" s="67">
        <v>24</v>
      </c>
      <c r="AC24" s="68">
        <v>3</v>
      </c>
      <c r="AD24" s="67"/>
      <c r="AE24" s="67">
        <v>0</v>
      </c>
      <c r="AF24" s="67">
        <v>0</v>
      </c>
      <c r="AG24" s="69">
        <f>AF24/G24</f>
        <v>0</v>
      </c>
      <c r="AH24" s="69">
        <v>24</v>
      </c>
      <c r="AI24" s="69">
        <v>0</v>
      </c>
      <c r="AJ24" s="69">
        <v>24</v>
      </c>
      <c r="AK24" s="69">
        <v>4</v>
      </c>
      <c r="AL24" s="44">
        <f>Q24*G24</f>
        <v>36</v>
      </c>
      <c r="AM24" s="44">
        <f>G24*U24</f>
        <v>12</v>
      </c>
      <c r="AN24" s="44">
        <f>G24*Y24</f>
        <v>0</v>
      </c>
      <c r="AO24" s="44">
        <f>G24*AC24</f>
        <v>36</v>
      </c>
      <c r="AP24" s="44">
        <f>G24*AG24</f>
        <v>0</v>
      </c>
      <c r="AQ24" s="44">
        <f>AK24*G24</f>
        <v>48</v>
      </c>
      <c r="AR24" s="44">
        <f>SUM(AL24:AP24)</f>
        <v>84</v>
      </c>
      <c r="AS24" s="93">
        <f>SUM(Q24+U24+Y24+AC24+AG24)</f>
        <v>7</v>
      </c>
      <c r="AU24"/>
      <c r="AV24" s="1">
        <f>Q24+U24+Y24+AC24+AG24</f>
        <v>7</v>
      </c>
      <c r="AW24"/>
      <c r="AX24" s="61"/>
    </row>
    <row r="25" spans="1:253" ht="15" x14ac:dyDescent="0.25">
      <c r="A25" s="22">
        <v>59</v>
      </c>
      <c r="B25" s="54" t="s">
        <v>768</v>
      </c>
      <c r="C25" s="84" t="s">
        <v>753</v>
      </c>
      <c r="D25" s="77">
        <v>7501046110591</v>
      </c>
      <c r="E25" s="85" t="s">
        <v>754</v>
      </c>
      <c r="F25" s="3"/>
      <c r="G25" s="81">
        <v>6</v>
      </c>
      <c r="H25" s="56">
        <v>109.62</v>
      </c>
      <c r="I25" s="57">
        <v>5</v>
      </c>
      <c r="J25" s="73">
        <f>H25*((100-I25)/100)</f>
        <v>104.139</v>
      </c>
      <c r="K25" s="73">
        <f>J25/0.8*1.16</f>
        <v>151.00154999999998</v>
      </c>
      <c r="L25" s="74">
        <v>149.9</v>
      </c>
      <c r="M25" s="74">
        <f>K25-L25</f>
        <v>1.1015499999999747</v>
      </c>
      <c r="N25" s="67">
        <v>5</v>
      </c>
      <c r="O25" s="67">
        <v>7</v>
      </c>
      <c r="P25" s="67">
        <v>-2</v>
      </c>
      <c r="Q25" s="68">
        <v>1</v>
      </c>
      <c r="R25" s="67">
        <v>3</v>
      </c>
      <c r="S25" s="67">
        <v>3</v>
      </c>
      <c r="T25" s="67">
        <v>0</v>
      </c>
      <c r="U25" s="68">
        <v>1</v>
      </c>
      <c r="V25" s="67"/>
      <c r="W25" s="67">
        <v>0</v>
      </c>
      <c r="X25" s="67">
        <v>0</v>
      </c>
      <c r="Y25" s="68"/>
      <c r="Z25" s="67">
        <v>10</v>
      </c>
      <c r="AA25" s="67">
        <v>2</v>
      </c>
      <c r="AB25" s="67">
        <v>8</v>
      </c>
      <c r="AC25" s="68">
        <v>2</v>
      </c>
      <c r="AD25" s="67"/>
      <c r="AE25" s="67">
        <v>0</v>
      </c>
      <c r="AF25" s="67">
        <v>0</v>
      </c>
      <c r="AG25" s="69">
        <f>AF25/G25</f>
        <v>0</v>
      </c>
      <c r="AH25" s="69">
        <v>12</v>
      </c>
      <c r="AI25" s="69">
        <v>0</v>
      </c>
      <c r="AJ25" s="69">
        <v>12</v>
      </c>
      <c r="AK25" s="69">
        <v>4</v>
      </c>
      <c r="AL25" s="44">
        <f>Q25*G25</f>
        <v>6</v>
      </c>
      <c r="AM25" s="44">
        <f>G25*U25</f>
        <v>6</v>
      </c>
      <c r="AN25" s="44">
        <f>G25*Y25</f>
        <v>0</v>
      </c>
      <c r="AO25" s="44">
        <f>G25*AC25</f>
        <v>12</v>
      </c>
      <c r="AP25" s="44">
        <f>G25*AG25</f>
        <v>0</v>
      </c>
      <c r="AQ25" s="44">
        <f>AK25*G25</f>
        <v>24</v>
      </c>
      <c r="AR25" s="44">
        <f>SUM(AL25:AP25)</f>
        <v>24</v>
      </c>
      <c r="AS25" s="93"/>
      <c r="AX25" s="25"/>
    </row>
    <row r="26" spans="1:253" ht="15" x14ac:dyDescent="0.25">
      <c r="A26" s="22">
        <v>61</v>
      </c>
      <c r="B26" s="54" t="s">
        <v>768</v>
      </c>
      <c r="C26" s="86" t="s">
        <v>763</v>
      </c>
      <c r="D26" s="77">
        <v>8410190297616</v>
      </c>
      <c r="E26" s="85" t="s">
        <v>764</v>
      </c>
      <c r="F26" s="3"/>
      <c r="G26" s="81">
        <v>6</v>
      </c>
      <c r="H26" s="56">
        <v>112.22</v>
      </c>
      <c r="I26" s="57">
        <v>5</v>
      </c>
      <c r="J26" s="73">
        <f>H26*((100-I26)/100)</f>
        <v>106.60899999999999</v>
      </c>
      <c r="K26" s="73">
        <f>J26/0.8*1.16</f>
        <v>154.58304999999999</v>
      </c>
      <c r="L26" s="82">
        <v>154.9</v>
      </c>
      <c r="M26" s="74">
        <f>K26-L26</f>
        <v>-0.31695000000001983</v>
      </c>
      <c r="N26" s="67">
        <v>12</v>
      </c>
      <c r="O26" s="67">
        <v>0</v>
      </c>
      <c r="P26" s="67">
        <v>12</v>
      </c>
      <c r="Q26" s="68">
        <v>4</v>
      </c>
      <c r="R26" s="67">
        <v>6</v>
      </c>
      <c r="S26" s="67">
        <v>6</v>
      </c>
      <c r="T26" s="67">
        <v>0</v>
      </c>
      <c r="U26" s="68">
        <v>1</v>
      </c>
      <c r="V26" s="67"/>
      <c r="W26" s="67">
        <v>0</v>
      </c>
      <c r="X26" s="67">
        <v>0</v>
      </c>
      <c r="Y26" s="68"/>
      <c r="Z26" s="67">
        <v>6</v>
      </c>
      <c r="AA26" s="67">
        <v>0</v>
      </c>
      <c r="AB26" s="67">
        <v>6</v>
      </c>
      <c r="AC26" s="68">
        <v>1</v>
      </c>
      <c r="AD26" s="67"/>
      <c r="AE26" s="67">
        <v>0</v>
      </c>
      <c r="AF26" s="67">
        <v>0</v>
      </c>
      <c r="AG26" s="69">
        <f>AF26/G26</f>
        <v>0</v>
      </c>
      <c r="AH26" s="69">
        <v>12</v>
      </c>
      <c r="AI26" s="69">
        <v>0</v>
      </c>
      <c r="AJ26" s="69">
        <v>12</v>
      </c>
      <c r="AK26" s="69">
        <v>4</v>
      </c>
      <c r="AL26" s="44">
        <f>Q26*G26</f>
        <v>24</v>
      </c>
      <c r="AM26" s="44">
        <f>G26*U26</f>
        <v>6</v>
      </c>
      <c r="AN26" s="44">
        <f>G26*Y26</f>
        <v>0</v>
      </c>
      <c r="AO26" s="44">
        <f>G26*AC26</f>
        <v>6</v>
      </c>
      <c r="AP26" s="44">
        <f>G26*AG26</f>
        <v>0</v>
      </c>
      <c r="AQ26" s="44">
        <f>AK26*G26</f>
        <v>24</v>
      </c>
      <c r="AR26" s="44">
        <f>SUM(AL26:AP26)</f>
        <v>36</v>
      </c>
      <c r="AX26" s="25"/>
    </row>
    <row r="27" spans="1:253" ht="15" x14ac:dyDescent="0.25">
      <c r="A27" s="22">
        <v>62</v>
      </c>
      <c r="B27" s="54" t="s">
        <v>768</v>
      </c>
      <c r="C27" s="86" t="s">
        <v>765</v>
      </c>
      <c r="D27" s="77">
        <v>8410190298477</v>
      </c>
      <c r="E27" s="85" t="s">
        <v>766</v>
      </c>
      <c r="F27" s="3"/>
      <c r="G27" s="81">
        <v>6</v>
      </c>
      <c r="H27" s="56">
        <v>78.710000000000008</v>
      </c>
      <c r="I27" s="57">
        <v>5</v>
      </c>
      <c r="J27" s="73">
        <f>H27*((100-I27)/100)</f>
        <v>74.774500000000003</v>
      </c>
      <c r="K27" s="73">
        <f>J27/0.8*1.16</f>
        <v>108.423025</v>
      </c>
      <c r="L27" s="82">
        <v>109.9</v>
      </c>
      <c r="M27" s="74">
        <f>K27-L27</f>
        <v>-1.4769750000000101</v>
      </c>
      <c r="N27" s="67">
        <v>12</v>
      </c>
      <c r="O27" s="67">
        <v>0</v>
      </c>
      <c r="P27" s="67">
        <v>12</v>
      </c>
      <c r="Q27" s="68">
        <v>4</v>
      </c>
      <c r="R27" s="67">
        <v>3</v>
      </c>
      <c r="S27" s="67">
        <v>3</v>
      </c>
      <c r="T27" s="67">
        <v>0</v>
      </c>
      <c r="U27" s="68">
        <v>1</v>
      </c>
      <c r="V27" s="67"/>
      <c r="W27" s="67">
        <v>0</v>
      </c>
      <c r="X27" s="67">
        <v>0</v>
      </c>
      <c r="Y27" s="68"/>
      <c r="Z27" s="67">
        <v>9</v>
      </c>
      <c r="AA27" s="67">
        <v>3</v>
      </c>
      <c r="AB27" s="67">
        <v>6</v>
      </c>
      <c r="AC27" s="68">
        <v>1</v>
      </c>
      <c r="AD27" s="67"/>
      <c r="AE27" s="67">
        <v>0</v>
      </c>
      <c r="AF27" s="67">
        <v>0</v>
      </c>
      <c r="AG27" s="69">
        <f>AF27/G27</f>
        <v>0</v>
      </c>
      <c r="AH27" s="69">
        <v>12</v>
      </c>
      <c r="AI27" s="69">
        <v>0</v>
      </c>
      <c r="AJ27" s="69">
        <v>12</v>
      </c>
      <c r="AK27" s="69">
        <v>4</v>
      </c>
      <c r="AL27" s="44">
        <f>Q27*G27</f>
        <v>24</v>
      </c>
      <c r="AM27" s="44">
        <f>G27*U27</f>
        <v>6</v>
      </c>
      <c r="AN27" s="44">
        <f>G27*Y27</f>
        <v>0</v>
      </c>
      <c r="AO27" s="44">
        <f>G27*AC27</f>
        <v>6</v>
      </c>
      <c r="AP27" s="44">
        <f>G27*AG27</f>
        <v>0</v>
      </c>
      <c r="AQ27" s="44">
        <f>AK27*G27</f>
        <v>24</v>
      </c>
      <c r="AR27" s="44">
        <f>SUM(AL27:AP27)</f>
        <v>36</v>
      </c>
      <c r="AX27" s="25"/>
    </row>
    <row r="28" spans="1:253" ht="15" x14ac:dyDescent="0.25">
      <c r="A28" s="22">
        <v>23</v>
      </c>
      <c r="B28" s="54" t="s">
        <v>185</v>
      </c>
      <c r="C28" s="44" t="s">
        <v>171</v>
      </c>
      <c r="D28" s="71" t="s">
        <v>469</v>
      </c>
      <c r="E28" s="72" t="s">
        <v>600</v>
      </c>
      <c r="F28" s="44" t="s">
        <v>96</v>
      </c>
      <c r="G28" s="44">
        <v>12</v>
      </c>
      <c r="H28" s="56">
        <v>41.61</v>
      </c>
      <c r="I28" s="57">
        <v>6</v>
      </c>
      <c r="J28" s="73">
        <f>H28*((100-I28)/100)</f>
        <v>39.113399999999999</v>
      </c>
      <c r="K28" s="73">
        <f>J28/0.75*1.16</f>
        <v>60.495391999999988</v>
      </c>
      <c r="L28" s="74">
        <v>59.9</v>
      </c>
      <c r="M28" s="74">
        <f>K28-L28</f>
        <v>0.59539199999998971</v>
      </c>
      <c r="N28" s="67">
        <v>16</v>
      </c>
      <c r="O28" s="67">
        <v>6</v>
      </c>
      <c r="P28" s="67">
        <v>10</v>
      </c>
      <c r="Q28" s="68">
        <v>1</v>
      </c>
      <c r="R28" s="67">
        <v>11</v>
      </c>
      <c r="S28" s="67">
        <v>24</v>
      </c>
      <c r="T28" s="67">
        <v>-13</v>
      </c>
      <c r="U28" s="68">
        <v>0</v>
      </c>
      <c r="V28" s="67"/>
      <c r="W28" s="67">
        <v>0</v>
      </c>
      <c r="X28" s="67">
        <v>0</v>
      </c>
      <c r="Y28" s="68"/>
      <c r="Z28" s="67">
        <v>22</v>
      </c>
      <c r="AA28" s="67">
        <v>15</v>
      </c>
      <c r="AB28" s="70">
        <v>7</v>
      </c>
      <c r="AC28" s="68">
        <v>1</v>
      </c>
      <c r="AD28" s="67"/>
      <c r="AE28" s="67">
        <v>0</v>
      </c>
      <c r="AF28" s="67">
        <v>0</v>
      </c>
      <c r="AG28" s="69">
        <f>AF28/G28</f>
        <v>0</v>
      </c>
      <c r="AH28" s="69">
        <v>24</v>
      </c>
      <c r="AI28" s="69">
        <v>0</v>
      </c>
      <c r="AJ28" s="69">
        <v>24</v>
      </c>
      <c r="AK28" s="69">
        <v>4</v>
      </c>
      <c r="AL28" s="44">
        <f>Q28*G28</f>
        <v>12</v>
      </c>
      <c r="AM28" s="44">
        <f>G28*U28</f>
        <v>0</v>
      </c>
      <c r="AN28" s="44">
        <f>G28*Y28</f>
        <v>0</v>
      </c>
      <c r="AO28" s="44">
        <f>G28*AC28</f>
        <v>12</v>
      </c>
      <c r="AP28" s="44">
        <f>G28*AG28</f>
        <v>0</v>
      </c>
      <c r="AQ28" s="44">
        <f>AK28*G28</f>
        <v>48</v>
      </c>
      <c r="AR28" s="44">
        <f>SUM(AL28:AP28)</f>
        <v>24</v>
      </c>
      <c r="AS28" s="1">
        <f>SUM(Q28+U28+Y28+AC28+AG28)</f>
        <v>2</v>
      </c>
      <c r="AV28" s="1">
        <f>Q28+U28+Y28+AC28+AG28</f>
        <v>2</v>
      </c>
      <c r="AX28" s="60" t="s">
        <v>771</v>
      </c>
    </row>
    <row r="29" spans="1:253" ht="15" x14ac:dyDescent="0.25">
      <c r="A29" s="22">
        <v>27</v>
      </c>
      <c r="B29" s="53" t="s">
        <v>187</v>
      </c>
      <c r="C29" s="44" t="s">
        <v>36</v>
      </c>
      <c r="D29" s="71">
        <v>7501022103166</v>
      </c>
      <c r="E29" s="72" t="s">
        <v>589</v>
      </c>
      <c r="F29" s="44" t="s">
        <v>2</v>
      </c>
      <c r="G29" s="44">
        <v>24</v>
      </c>
      <c r="H29" s="56">
        <v>45.300000000000004</v>
      </c>
      <c r="I29" s="77"/>
      <c r="J29" s="73">
        <f>H29*((100-I29)/100)</f>
        <v>45.300000000000004</v>
      </c>
      <c r="K29" s="73">
        <f>J29/0.8*1.16</f>
        <v>65.685000000000002</v>
      </c>
      <c r="L29" s="74">
        <v>65.900000000000006</v>
      </c>
      <c r="M29" s="74">
        <f>K29-L29</f>
        <v>-0.21500000000000341</v>
      </c>
      <c r="N29" s="67">
        <v>39</v>
      </c>
      <c r="O29" s="67">
        <v>26</v>
      </c>
      <c r="P29" s="67">
        <v>13</v>
      </c>
      <c r="Q29" s="68">
        <v>1</v>
      </c>
      <c r="R29" s="67">
        <v>15</v>
      </c>
      <c r="S29" s="67">
        <v>38</v>
      </c>
      <c r="T29" s="67">
        <v>-23</v>
      </c>
      <c r="U29" s="68">
        <v>1</v>
      </c>
      <c r="V29" s="67"/>
      <c r="W29" s="67">
        <v>0</v>
      </c>
      <c r="X29" s="67">
        <v>0</v>
      </c>
      <c r="Y29" s="68"/>
      <c r="Z29" s="67">
        <v>42</v>
      </c>
      <c r="AA29" s="67">
        <v>37</v>
      </c>
      <c r="AB29" s="67">
        <v>5</v>
      </c>
      <c r="AC29" s="68">
        <v>1</v>
      </c>
      <c r="AD29" s="67"/>
      <c r="AE29" s="67">
        <v>0</v>
      </c>
      <c r="AF29" s="67">
        <v>0</v>
      </c>
      <c r="AG29" s="69">
        <f>AF29/G29</f>
        <v>0</v>
      </c>
      <c r="AH29" s="69">
        <v>48</v>
      </c>
      <c r="AI29" s="69">
        <v>0</v>
      </c>
      <c r="AJ29" s="69">
        <v>48</v>
      </c>
      <c r="AK29" s="69">
        <v>4</v>
      </c>
      <c r="AL29" s="44">
        <f>Q29*G29</f>
        <v>24</v>
      </c>
      <c r="AM29" s="44">
        <f>G29*U29</f>
        <v>24</v>
      </c>
      <c r="AN29" s="44">
        <f>G29*Y29</f>
        <v>0</v>
      </c>
      <c r="AO29" s="44">
        <f>G29*AC29</f>
        <v>24</v>
      </c>
      <c r="AP29" s="44">
        <f>G29*AG29</f>
        <v>0</v>
      </c>
      <c r="AQ29" s="44">
        <f>AK29*G29</f>
        <v>96</v>
      </c>
      <c r="AR29" s="44">
        <f>SUM(AL29:AP29)</f>
        <v>72</v>
      </c>
      <c r="AS29" s="1">
        <f>SUM(Q29+U29+Y29+AC29+AG29)</f>
        <v>3</v>
      </c>
      <c r="AV29" s="1">
        <f>Q29+U29+Y29+AC29+AG29</f>
        <v>3</v>
      </c>
      <c r="AX29" s="60" t="s">
        <v>771</v>
      </c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</row>
    <row r="30" spans="1:253" ht="15" x14ac:dyDescent="0.25">
      <c r="A30" s="22">
        <v>97</v>
      </c>
      <c r="B30" s="53" t="s">
        <v>732</v>
      </c>
      <c r="C30" s="44" t="s">
        <v>691</v>
      </c>
      <c r="D30" s="71">
        <v>7501199418919</v>
      </c>
      <c r="E30" s="72" t="s">
        <v>692</v>
      </c>
      <c r="F30" s="44" t="s">
        <v>729</v>
      </c>
      <c r="G30" s="44">
        <v>12</v>
      </c>
      <c r="H30" s="56">
        <v>22.14</v>
      </c>
      <c r="I30" s="77"/>
      <c r="J30" s="73">
        <f>H30*((100-I30)/100)</f>
        <v>22.14</v>
      </c>
      <c r="K30" s="73">
        <f>J30/0.75*1.16</f>
        <v>34.243199999999995</v>
      </c>
      <c r="L30" s="74">
        <v>34.5</v>
      </c>
      <c r="M30" s="74">
        <f>K30-L30</f>
        <v>-0.25680000000000547</v>
      </c>
      <c r="N30" s="67">
        <v>16</v>
      </c>
      <c r="O30" s="67">
        <v>22</v>
      </c>
      <c r="P30" s="67">
        <v>-6</v>
      </c>
      <c r="Q30" s="68">
        <v>1</v>
      </c>
      <c r="R30" s="67">
        <v>11</v>
      </c>
      <c r="S30" s="67">
        <v>22</v>
      </c>
      <c r="T30" s="67">
        <v>-11</v>
      </c>
      <c r="U30" s="68">
        <v>1</v>
      </c>
      <c r="V30" s="67">
        <v>15</v>
      </c>
      <c r="W30" s="67">
        <v>13</v>
      </c>
      <c r="X30" s="67">
        <v>2</v>
      </c>
      <c r="Y30" s="68">
        <v>1</v>
      </c>
      <c r="Z30" s="67">
        <v>16</v>
      </c>
      <c r="AA30" s="67">
        <v>15</v>
      </c>
      <c r="AB30" s="67">
        <v>1</v>
      </c>
      <c r="AC30" s="68">
        <v>1</v>
      </c>
      <c r="AD30" s="67">
        <v>14</v>
      </c>
      <c r="AE30" s="67">
        <v>14</v>
      </c>
      <c r="AF30" s="67">
        <v>0</v>
      </c>
      <c r="AG30" s="69">
        <v>1</v>
      </c>
      <c r="AH30" s="69">
        <v>24</v>
      </c>
      <c r="AI30" s="69">
        <v>0</v>
      </c>
      <c r="AJ30" s="69">
        <v>24</v>
      </c>
      <c r="AK30" s="69">
        <v>4</v>
      </c>
      <c r="AL30" s="44">
        <f>Q30*G30</f>
        <v>12</v>
      </c>
      <c r="AM30" s="44">
        <f>G30*U30</f>
        <v>12</v>
      </c>
      <c r="AN30" s="44">
        <f>G30*Y30</f>
        <v>12</v>
      </c>
      <c r="AO30" s="44">
        <f>G30*AC30</f>
        <v>12</v>
      </c>
      <c r="AP30" s="44">
        <f>G30*AG30</f>
        <v>12</v>
      </c>
      <c r="AQ30" s="44">
        <f>AK30*G30</f>
        <v>48</v>
      </c>
      <c r="AR30" s="44">
        <f>SUM(AL30:AP30)</f>
        <v>60</v>
      </c>
      <c r="AS30" s="1">
        <f>SUM(Q30+U30+Y30+AC30+AG30)</f>
        <v>5</v>
      </c>
      <c r="AV30" s="1">
        <f>Q30+U30+Y30+AC30+AG30</f>
        <v>5</v>
      </c>
      <c r="AX30" s="25"/>
    </row>
    <row r="31" spans="1:253" ht="15" x14ac:dyDescent="0.25">
      <c r="A31" s="22">
        <v>46</v>
      </c>
      <c r="B31" s="53" t="s">
        <v>193</v>
      </c>
      <c r="C31" s="44" t="s">
        <v>61</v>
      </c>
      <c r="D31" s="71" t="s">
        <v>510</v>
      </c>
      <c r="E31" s="72" t="s">
        <v>553</v>
      </c>
      <c r="F31" s="44" t="s">
        <v>63</v>
      </c>
      <c r="G31" s="44">
        <v>12</v>
      </c>
      <c r="H31" s="56">
        <v>37.65</v>
      </c>
      <c r="I31" s="57"/>
      <c r="J31" s="73">
        <f>H31*((100-I31)/100)</f>
        <v>37.65</v>
      </c>
      <c r="K31" s="73">
        <f>J31/0.75*1.16</f>
        <v>58.231999999999992</v>
      </c>
      <c r="L31" s="74">
        <v>59.9</v>
      </c>
      <c r="M31" s="74">
        <f>K31-L31</f>
        <v>-1.6680000000000064</v>
      </c>
      <c r="N31" s="67">
        <v>3</v>
      </c>
      <c r="O31" s="67">
        <v>10</v>
      </c>
      <c r="P31" s="67">
        <v>-7</v>
      </c>
      <c r="Q31" s="68">
        <v>1</v>
      </c>
      <c r="R31" s="67">
        <v>7</v>
      </c>
      <c r="S31" s="67">
        <v>20</v>
      </c>
      <c r="T31" s="67">
        <v>-13</v>
      </c>
      <c r="U31" s="68">
        <v>0</v>
      </c>
      <c r="V31" s="67"/>
      <c r="W31" s="67">
        <v>0</v>
      </c>
      <c r="X31" s="67">
        <v>0</v>
      </c>
      <c r="Y31" s="68"/>
      <c r="Z31" s="67">
        <v>5</v>
      </c>
      <c r="AA31" s="67">
        <v>7</v>
      </c>
      <c r="AB31" s="70">
        <v>-2</v>
      </c>
      <c r="AC31" s="68">
        <v>1</v>
      </c>
      <c r="AD31" s="67"/>
      <c r="AE31" s="67">
        <v>0</v>
      </c>
      <c r="AF31" s="67">
        <v>0</v>
      </c>
      <c r="AG31" s="69">
        <f>AF31/G31</f>
        <v>0</v>
      </c>
      <c r="AH31" s="69">
        <v>24</v>
      </c>
      <c r="AI31" s="69">
        <v>0</v>
      </c>
      <c r="AJ31" s="69">
        <v>24</v>
      </c>
      <c r="AK31" s="69">
        <v>4</v>
      </c>
      <c r="AL31" s="44">
        <f>Q31*G31</f>
        <v>12</v>
      </c>
      <c r="AM31" s="44">
        <f>G31*U31</f>
        <v>0</v>
      </c>
      <c r="AN31" s="44">
        <f>G31*Y31</f>
        <v>0</v>
      </c>
      <c r="AO31" s="44">
        <f>G31*AC31</f>
        <v>12</v>
      </c>
      <c r="AP31" s="44">
        <f>G31*AG31</f>
        <v>0</v>
      </c>
      <c r="AQ31" s="44">
        <f>AK31*G31</f>
        <v>48</v>
      </c>
      <c r="AR31" s="44">
        <f>SUM(AL31:AP31)</f>
        <v>24</v>
      </c>
      <c r="AS31" s="1">
        <f>SUM(Q31+U31+Y31+AC31+AG31)</f>
        <v>2</v>
      </c>
      <c r="AU31"/>
      <c r="AV31" s="1">
        <f>Q31+U31+Y31+AC31+AG31</f>
        <v>2</v>
      </c>
      <c r="AW31"/>
      <c r="AX31" s="61"/>
    </row>
    <row r="32" spans="1:253" ht="15" x14ac:dyDescent="0.25">
      <c r="A32" s="22">
        <v>34</v>
      </c>
      <c r="B32" s="53" t="s">
        <v>190</v>
      </c>
      <c r="C32" s="44" t="s">
        <v>38</v>
      </c>
      <c r="D32" s="71">
        <v>7501022105191</v>
      </c>
      <c r="E32" s="72" t="s">
        <v>556</v>
      </c>
      <c r="F32" s="44" t="s">
        <v>9</v>
      </c>
      <c r="G32" s="44">
        <v>50</v>
      </c>
      <c r="H32" s="56">
        <v>10.69</v>
      </c>
      <c r="I32" s="57"/>
      <c r="J32" s="73">
        <f>H32*((100-I32)/100)</f>
        <v>10.69</v>
      </c>
      <c r="K32" s="73">
        <f>J32/0.8*1.16</f>
        <v>15.500499999999997</v>
      </c>
      <c r="L32" s="74">
        <v>14.9</v>
      </c>
      <c r="M32" s="74">
        <f>K32-L32</f>
        <v>0.6004999999999967</v>
      </c>
      <c r="N32" s="67">
        <v>17</v>
      </c>
      <c r="O32" s="67">
        <v>33</v>
      </c>
      <c r="P32" s="67">
        <v>-16</v>
      </c>
      <c r="Q32" s="68">
        <v>1</v>
      </c>
      <c r="R32" s="67">
        <v>5</v>
      </c>
      <c r="S32" s="67">
        <v>50</v>
      </c>
      <c r="T32" s="70">
        <v>-45</v>
      </c>
      <c r="U32" s="68">
        <v>1</v>
      </c>
      <c r="V32" s="67"/>
      <c r="W32" s="67">
        <v>0</v>
      </c>
      <c r="X32" s="67">
        <v>0</v>
      </c>
      <c r="Y32" s="68"/>
      <c r="Z32" s="67">
        <v>18</v>
      </c>
      <c r="AA32" s="67">
        <v>32</v>
      </c>
      <c r="AB32" s="70">
        <v>-14</v>
      </c>
      <c r="AC32" s="68">
        <v>1</v>
      </c>
      <c r="AD32" s="67"/>
      <c r="AE32" s="67">
        <v>0</v>
      </c>
      <c r="AF32" s="67">
        <v>0</v>
      </c>
      <c r="AG32" s="69">
        <f>AF32/G32</f>
        <v>0</v>
      </c>
      <c r="AH32" s="69">
        <v>100</v>
      </c>
      <c r="AI32" s="69">
        <v>0</v>
      </c>
      <c r="AJ32" s="69">
        <v>100</v>
      </c>
      <c r="AK32" s="69">
        <v>4</v>
      </c>
      <c r="AL32" s="44">
        <f>Q32*G32</f>
        <v>50</v>
      </c>
      <c r="AM32" s="44">
        <f>G32*U32</f>
        <v>50</v>
      </c>
      <c r="AN32" s="44">
        <f>G32*Y32</f>
        <v>0</v>
      </c>
      <c r="AO32" s="44">
        <f>G32*AC32</f>
        <v>50</v>
      </c>
      <c r="AP32" s="44">
        <f>G32*AG32</f>
        <v>0</v>
      </c>
      <c r="AQ32" s="44">
        <f>AK32*G32</f>
        <v>200</v>
      </c>
      <c r="AR32" s="44">
        <f>SUM(AL32:AP32)</f>
        <v>150</v>
      </c>
      <c r="AS32" s="93">
        <f>SUM(Q32+U32+Y32+AC32+AG32)</f>
        <v>3</v>
      </c>
      <c r="AV32" s="1">
        <f>Q32+U32+Y32+AC32+AG32</f>
        <v>3</v>
      </c>
      <c r="AX32" s="25"/>
    </row>
    <row r="33" spans="1:253" ht="15" x14ac:dyDescent="0.25">
      <c r="A33" s="22">
        <v>33</v>
      </c>
      <c r="B33" s="53" t="s">
        <v>187</v>
      </c>
      <c r="C33" s="79" t="s">
        <v>758</v>
      </c>
      <c r="D33" s="77" t="s">
        <v>759</v>
      </c>
      <c r="E33" s="80" t="s">
        <v>760</v>
      </c>
      <c r="F33" s="81" t="s">
        <v>2</v>
      </c>
      <c r="G33" s="81">
        <v>12</v>
      </c>
      <c r="H33" s="56">
        <v>45.300000000000004</v>
      </c>
      <c r="I33" s="77"/>
      <c r="J33" s="73">
        <f>H33*((100-I33)/100)</f>
        <v>45.300000000000004</v>
      </c>
      <c r="K33" s="73">
        <f>J33/0.8*1.16</f>
        <v>65.685000000000002</v>
      </c>
      <c r="L33" s="82">
        <v>65.900000000000006</v>
      </c>
      <c r="M33" s="74">
        <f>K33-L33</f>
        <v>-0.21500000000000341</v>
      </c>
      <c r="N33" s="67"/>
      <c r="O33" s="67">
        <v>12</v>
      </c>
      <c r="P33" s="67">
        <v>-12</v>
      </c>
      <c r="Q33" s="68">
        <v>0</v>
      </c>
      <c r="R33" s="67">
        <v>2</v>
      </c>
      <c r="S33" s="67">
        <v>10</v>
      </c>
      <c r="T33" s="67">
        <v>-8</v>
      </c>
      <c r="U33" s="68">
        <v>1</v>
      </c>
      <c r="V33" s="67"/>
      <c r="W33" s="67">
        <v>0</v>
      </c>
      <c r="X33" s="67">
        <v>0</v>
      </c>
      <c r="Y33" s="68"/>
      <c r="Z33" s="67">
        <v>3</v>
      </c>
      <c r="AA33" s="67">
        <v>9</v>
      </c>
      <c r="AB33" s="67">
        <v>-6</v>
      </c>
      <c r="AC33" s="68">
        <v>1</v>
      </c>
      <c r="AD33" s="67"/>
      <c r="AE33" s="67">
        <v>0</v>
      </c>
      <c r="AF33" s="67">
        <v>0</v>
      </c>
      <c r="AG33" s="69">
        <f>AF33/G33</f>
        <v>0</v>
      </c>
      <c r="AH33" s="69">
        <v>24</v>
      </c>
      <c r="AI33" s="69">
        <v>0</v>
      </c>
      <c r="AJ33" s="69">
        <v>24</v>
      </c>
      <c r="AK33" s="69">
        <v>4</v>
      </c>
      <c r="AL33" s="44">
        <f>Q33*G33</f>
        <v>0</v>
      </c>
      <c r="AM33" s="44">
        <f>G33*U33</f>
        <v>12</v>
      </c>
      <c r="AN33" s="44">
        <f>G33*Y33</f>
        <v>0</v>
      </c>
      <c r="AO33" s="44">
        <f>G33*AC33</f>
        <v>12</v>
      </c>
      <c r="AP33" s="44">
        <f>G33*AG33</f>
        <v>0</v>
      </c>
      <c r="AQ33" s="44">
        <f>AK33*G33</f>
        <v>48</v>
      </c>
      <c r="AR33" s="44">
        <f>SUM(AL33:AP33)</f>
        <v>24</v>
      </c>
      <c r="AX33" s="60" t="s">
        <v>771</v>
      </c>
    </row>
    <row r="34" spans="1:253" ht="15" x14ac:dyDescent="0.25">
      <c r="A34" s="22">
        <v>101</v>
      </c>
      <c r="B34" s="53" t="s">
        <v>732</v>
      </c>
      <c r="C34" s="44" t="s">
        <v>699</v>
      </c>
      <c r="D34" s="71">
        <v>7501199424583</v>
      </c>
      <c r="E34" s="72" t="s">
        <v>700</v>
      </c>
      <c r="F34" s="44" t="s">
        <v>729</v>
      </c>
      <c r="G34" s="44">
        <v>12</v>
      </c>
      <c r="H34" s="56">
        <v>22.14</v>
      </c>
      <c r="I34" s="77"/>
      <c r="J34" s="73">
        <f>H34*((100-I34)/100)</f>
        <v>22.14</v>
      </c>
      <c r="K34" s="73">
        <f>J34/0.75*1.16</f>
        <v>34.243199999999995</v>
      </c>
      <c r="L34" s="74">
        <v>34.5</v>
      </c>
      <c r="M34" s="74">
        <f>K34-L34</f>
        <v>-0.25680000000000547</v>
      </c>
      <c r="N34" s="67">
        <v>18</v>
      </c>
      <c r="O34" s="67">
        <v>13</v>
      </c>
      <c r="P34" s="70">
        <v>5</v>
      </c>
      <c r="Q34" s="68">
        <v>1</v>
      </c>
      <c r="R34" s="67">
        <v>8</v>
      </c>
      <c r="S34" s="67">
        <v>21</v>
      </c>
      <c r="T34" s="67">
        <v>-13</v>
      </c>
      <c r="U34" s="68">
        <v>0</v>
      </c>
      <c r="V34" s="67">
        <v>8</v>
      </c>
      <c r="W34" s="67">
        <v>24</v>
      </c>
      <c r="X34" s="67">
        <v>-16</v>
      </c>
      <c r="Y34" s="68">
        <v>0</v>
      </c>
      <c r="Z34" s="67">
        <v>24</v>
      </c>
      <c r="AA34" s="67">
        <v>11</v>
      </c>
      <c r="AB34" s="70">
        <v>13</v>
      </c>
      <c r="AC34" s="68">
        <v>2</v>
      </c>
      <c r="AD34" s="67">
        <v>13</v>
      </c>
      <c r="AE34" s="67">
        <v>16</v>
      </c>
      <c r="AF34" s="67">
        <v>-3</v>
      </c>
      <c r="AG34" s="69">
        <v>1</v>
      </c>
      <c r="AH34" s="69">
        <v>24</v>
      </c>
      <c r="AI34" s="69">
        <v>0</v>
      </c>
      <c r="AJ34" s="69">
        <v>24</v>
      </c>
      <c r="AK34" s="69">
        <v>4</v>
      </c>
      <c r="AL34" s="44">
        <f>Q34*G34</f>
        <v>12</v>
      </c>
      <c r="AM34" s="44">
        <f>G34*U34</f>
        <v>0</v>
      </c>
      <c r="AN34" s="44">
        <f>G34*Y34</f>
        <v>0</v>
      </c>
      <c r="AO34" s="44">
        <f>G34*AC34</f>
        <v>24</v>
      </c>
      <c r="AP34" s="44">
        <f>G34*AG34</f>
        <v>12</v>
      </c>
      <c r="AQ34" s="44">
        <f>AK34*G34</f>
        <v>48</v>
      </c>
      <c r="AR34" s="44">
        <f>SUM(AL34:AP34)</f>
        <v>48</v>
      </c>
      <c r="AS34" s="1">
        <f>SUM(Q34+U34+Y34+AC34+AG34)</f>
        <v>4</v>
      </c>
      <c r="AV34" s="1">
        <f>Q34+U34+Y34+AC34+AG34</f>
        <v>4</v>
      </c>
      <c r="AX34" s="2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</row>
    <row r="35" spans="1:253" ht="15" x14ac:dyDescent="0.25">
      <c r="A35" s="22">
        <v>87</v>
      </c>
      <c r="B35" s="53" t="s">
        <v>731</v>
      </c>
      <c r="C35" s="44" t="s">
        <v>671</v>
      </c>
      <c r="D35" s="71">
        <v>7501199418797</v>
      </c>
      <c r="E35" s="72" t="s">
        <v>672</v>
      </c>
      <c r="F35" s="44" t="s">
        <v>727</v>
      </c>
      <c r="G35" s="44">
        <v>10</v>
      </c>
      <c r="H35" s="56">
        <v>30.36</v>
      </c>
      <c r="I35" s="77"/>
      <c r="J35" s="73">
        <f>H35*((100-I35)/100)</f>
        <v>30.36</v>
      </c>
      <c r="K35" s="73">
        <f>J35/0.75*1.16</f>
        <v>46.956799999999994</v>
      </c>
      <c r="L35" s="74">
        <v>46.9</v>
      </c>
      <c r="M35" s="74">
        <f>K35-L35</f>
        <v>5.6799999999995521E-2</v>
      </c>
      <c r="N35" s="67">
        <v>9</v>
      </c>
      <c r="O35" s="67">
        <v>11</v>
      </c>
      <c r="P35" s="67">
        <v>-2</v>
      </c>
      <c r="Q35" s="68">
        <v>1</v>
      </c>
      <c r="R35" s="67">
        <v>11</v>
      </c>
      <c r="S35" s="67">
        <v>16</v>
      </c>
      <c r="T35" s="67">
        <v>-5</v>
      </c>
      <c r="U35" s="68">
        <v>1</v>
      </c>
      <c r="V35" s="67">
        <v>3</v>
      </c>
      <c r="W35" s="67">
        <v>12</v>
      </c>
      <c r="X35" s="67">
        <v>-9</v>
      </c>
      <c r="Y35" s="68">
        <v>0</v>
      </c>
      <c r="Z35" s="67">
        <v>20</v>
      </c>
      <c r="AA35" s="67">
        <v>0</v>
      </c>
      <c r="AB35" s="70">
        <v>20</v>
      </c>
      <c r="AC35" s="68">
        <v>3</v>
      </c>
      <c r="AD35" s="67">
        <v>10</v>
      </c>
      <c r="AE35" s="67">
        <v>14</v>
      </c>
      <c r="AF35" s="67">
        <v>-4</v>
      </c>
      <c r="AG35" s="69">
        <v>1</v>
      </c>
      <c r="AH35" s="69">
        <v>20</v>
      </c>
      <c r="AI35" s="69">
        <v>0</v>
      </c>
      <c r="AJ35" s="69">
        <v>20</v>
      </c>
      <c r="AK35" s="69">
        <v>4</v>
      </c>
      <c r="AL35" s="44">
        <f>Q35*G35</f>
        <v>10</v>
      </c>
      <c r="AM35" s="44">
        <f>G35*U35</f>
        <v>10</v>
      </c>
      <c r="AN35" s="44">
        <f>G35*Y35</f>
        <v>0</v>
      </c>
      <c r="AO35" s="44">
        <f>G35*AC35</f>
        <v>30</v>
      </c>
      <c r="AP35" s="44">
        <f>G35*AG35</f>
        <v>10</v>
      </c>
      <c r="AQ35" s="44">
        <f>AK35*G35</f>
        <v>40</v>
      </c>
      <c r="AR35" s="44">
        <f>SUM(AL35:AP35)</f>
        <v>60</v>
      </c>
      <c r="AS35" s="1">
        <f>SUM(Q35+U35+Y35+AC35+AG35)</f>
        <v>6</v>
      </c>
      <c r="AU35"/>
      <c r="AV35" s="1">
        <f>Q35+U35+Y35+AC35+AG35</f>
        <v>6</v>
      </c>
      <c r="AX35" s="25"/>
    </row>
    <row r="36" spans="1:253" ht="15" x14ac:dyDescent="0.25">
      <c r="A36" s="22">
        <v>68</v>
      </c>
      <c r="B36" s="53" t="s">
        <v>652</v>
      </c>
      <c r="C36" s="44" t="s">
        <v>619</v>
      </c>
      <c r="D36" s="71" t="s">
        <v>620</v>
      </c>
      <c r="E36" s="72" t="s">
        <v>608</v>
      </c>
      <c r="F36" s="44" t="s">
        <v>606</v>
      </c>
      <c r="G36" s="44">
        <v>30</v>
      </c>
      <c r="H36" s="56">
        <v>11.99</v>
      </c>
      <c r="I36" s="57">
        <v>5</v>
      </c>
      <c r="J36" s="73">
        <f>H36*((100-I36)/100)</f>
        <v>11.390499999999999</v>
      </c>
      <c r="K36" s="73">
        <f>J36/0.75*1.16</f>
        <v>17.617306666666664</v>
      </c>
      <c r="L36" s="74">
        <v>17.500000119999999</v>
      </c>
      <c r="M36" s="74">
        <f>K36-L36</f>
        <v>0.11730654666666496</v>
      </c>
      <c r="N36" s="67">
        <v>39</v>
      </c>
      <c r="O36" s="67">
        <v>33</v>
      </c>
      <c r="P36" s="67">
        <v>6</v>
      </c>
      <c r="Q36" s="68">
        <v>1</v>
      </c>
      <c r="R36" s="67">
        <v>20</v>
      </c>
      <c r="S36" s="67">
        <v>45</v>
      </c>
      <c r="T36" s="67">
        <v>-25</v>
      </c>
      <c r="U36" s="68">
        <v>1</v>
      </c>
      <c r="V36" s="67">
        <v>15</v>
      </c>
      <c r="W36" s="67">
        <v>42</v>
      </c>
      <c r="X36" s="67">
        <v>-27</v>
      </c>
      <c r="Y36" s="68">
        <v>1</v>
      </c>
      <c r="Z36" s="67">
        <v>23</v>
      </c>
      <c r="AA36" s="67">
        <v>67</v>
      </c>
      <c r="AB36" s="67">
        <v>-44</v>
      </c>
      <c r="AC36" s="68">
        <v>0</v>
      </c>
      <c r="AD36" s="67">
        <v>21</v>
      </c>
      <c r="AE36" s="67">
        <v>34</v>
      </c>
      <c r="AF36" s="70">
        <v>-13</v>
      </c>
      <c r="AG36" s="69">
        <v>1</v>
      </c>
      <c r="AH36" s="69">
        <v>60</v>
      </c>
      <c r="AI36" s="69">
        <v>0</v>
      </c>
      <c r="AJ36" s="69">
        <v>60</v>
      </c>
      <c r="AK36" s="69">
        <v>4</v>
      </c>
      <c r="AL36" s="44">
        <f>Q36*G36</f>
        <v>30</v>
      </c>
      <c r="AM36" s="44">
        <f>G36*U36</f>
        <v>30</v>
      </c>
      <c r="AN36" s="44">
        <f>G36*Y36</f>
        <v>30</v>
      </c>
      <c r="AO36" s="44">
        <f>G36*AC36</f>
        <v>0</v>
      </c>
      <c r="AP36" s="44">
        <f>G36*AG36</f>
        <v>30</v>
      </c>
      <c r="AQ36" s="44">
        <f>AK36*G36</f>
        <v>120</v>
      </c>
      <c r="AR36" s="44">
        <f>SUM(AL36:AP36)</f>
        <v>120</v>
      </c>
      <c r="AS36" s="91">
        <v>-25.783333333333299</v>
      </c>
      <c r="AV36" s="1">
        <f>Q36+U36+Y36+AC36+AG36</f>
        <v>4</v>
      </c>
      <c r="AX36" s="2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</row>
    <row r="37" spans="1:253" ht="15" x14ac:dyDescent="0.25">
      <c r="A37" s="22">
        <v>74</v>
      </c>
      <c r="B37" s="53" t="s">
        <v>652</v>
      </c>
      <c r="C37" s="44" t="s">
        <v>621</v>
      </c>
      <c r="D37" s="71" t="s">
        <v>622</v>
      </c>
      <c r="E37" s="72" t="s">
        <v>603</v>
      </c>
      <c r="F37" s="44" t="s">
        <v>602</v>
      </c>
      <c r="G37" s="44">
        <v>15</v>
      </c>
      <c r="H37" s="56">
        <v>23.56</v>
      </c>
      <c r="I37" s="57">
        <v>5</v>
      </c>
      <c r="J37" s="73">
        <f>H37*((100-I37)/100)</f>
        <v>22.381999999999998</v>
      </c>
      <c r="K37" s="73">
        <f>J37/0.75*1.16</f>
        <v>34.617493333333329</v>
      </c>
      <c r="L37" s="74">
        <v>34.499999639999999</v>
      </c>
      <c r="M37" s="74">
        <f>K37-L37</f>
        <v>0.11749369333332993</v>
      </c>
      <c r="N37" s="67">
        <v>8</v>
      </c>
      <c r="O37" s="67">
        <v>27</v>
      </c>
      <c r="P37" s="67">
        <v>-19</v>
      </c>
      <c r="Q37" s="68">
        <v>0</v>
      </c>
      <c r="R37" s="67">
        <v>10</v>
      </c>
      <c r="S37" s="67">
        <v>31</v>
      </c>
      <c r="T37" s="67">
        <v>-21</v>
      </c>
      <c r="U37" s="68">
        <v>0</v>
      </c>
      <c r="V37" s="67">
        <v>10</v>
      </c>
      <c r="W37" s="67">
        <v>17</v>
      </c>
      <c r="X37" s="67">
        <v>-7</v>
      </c>
      <c r="Y37" s="68">
        <v>1</v>
      </c>
      <c r="Z37" s="67">
        <v>7</v>
      </c>
      <c r="AA37" s="67">
        <v>55</v>
      </c>
      <c r="AB37" s="67">
        <v>-48</v>
      </c>
      <c r="AC37" s="68">
        <v>0</v>
      </c>
      <c r="AD37" s="67">
        <v>7</v>
      </c>
      <c r="AE37" s="67">
        <v>29</v>
      </c>
      <c r="AF37" s="67">
        <v>-22</v>
      </c>
      <c r="AG37" s="69">
        <v>0</v>
      </c>
      <c r="AH37" s="69">
        <v>29</v>
      </c>
      <c r="AI37" s="69">
        <v>0</v>
      </c>
      <c r="AJ37" s="69">
        <v>29</v>
      </c>
      <c r="AK37" s="69">
        <v>4</v>
      </c>
      <c r="AL37" s="44">
        <f>Q37*G37</f>
        <v>0</v>
      </c>
      <c r="AM37" s="44">
        <f>G37*U37</f>
        <v>0</v>
      </c>
      <c r="AN37" s="44">
        <f>G37*Y37</f>
        <v>15</v>
      </c>
      <c r="AO37" s="44">
        <f>G37*AC37</f>
        <v>0</v>
      </c>
      <c r="AP37" s="44">
        <f>G37*AG37</f>
        <v>0</v>
      </c>
      <c r="AQ37" s="44">
        <f>AK37*G37</f>
        <v>60</v>
      </c>
      <c r="AR37" s="44">
        <f>SUM(AL37:AP37)</f>
        <v>15</v>
      </c>
      <c r="AS37" s="1">
        <f>SUM(Q37+U37+Y37+AC37+AG37)</f>
        <v>1</v>
      </c>
      <c r="AV37" s="1">
        <f>Q37+U37+Y37+AC37+AG37</f>
        <v>1</v>
      </c>
      <c r="AX37" s="2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</row>
    <row r="38" spans="1:253" ht="15" x14ac:dyDescent="0.25">
      <c r="A38" s="22">
        <v>67</v>
      </c>
      <c r="B38" s="53" t="s">
        <v>769</v>
      </c>
      <c r="C38" s="44" t="s">
        <v>644</v>
      </c>
      <c r="D38" s="71">
        <v>7501022107225</v>
      </c>
      <c r="E38" s="72" t="s">
        <v>655</v>
      </c>
      <c r="F38" s="44" t="s">
        <v>14</v>
      </c>
      <c r="G38" s="44">
        <v>12</v>
      </c>
      <c r="H38" s="56">
        <v>71.209999999999994</v>
      </c>
      <c r="I38" s="57">
        <v>5</v>
      </c>
      <c r="J38" s="73">
        <f>H38*((100-I38)/100)</f>
        <v>67.649499999999989</v>
      </c>
      <c r="K38" s="73">
        <f>J38/0.75*1.16</f>
        <v>104.63122666666663</v>
      </c>
      <c r="L38" s="74">
        <v>104.50000012</v>
      </c>
      <c r="M38" s="74">
        <f>K38-L38</f>
        <v>0.13122654666663891</v>
      </c>
      <c r="N38" s="67">
        <v>15</v>
      </c>
      <c r="O38" s="67">
        <v>9</v>
      </c>
      <c r="P38" s="67">
        <v>6</v>
      </c>
      <c r="Q38" s="68">
        <v>1</v>
      </c>
      <c r="R38" s="67">
        <v>7</v>
      </c>
      <c r="S38" s="67">
        <v>15</v>
      </c>
      <c r="T38" s="67">
        <v>-8</v>
      </c>
      <c r="U38" s="68">
        <v>1</v>
      </c>
      <c r="V38" s="67"/>
      <c r="W38" s="67">
        <v>0</v>
      </c>
      <c r="X38" s="67">
        <v>0</v>
      </c>
      <c r="Y38" s="68"/>
      <c r="Z38" s="67">
        <v>19</v>
      </c>
      <c r="AA38" s="67">
        <v>11</v>
      </c>
      <c r="AB38" s="67">
        <v>8</v>
      </c>
      <c r="AC38" s="68">
        <v>1</v>
      </c>
      <c r="AD38" s="67"/>
      <c r="AE38" s="67">
        <v>0</v>
      </c>
      <c r="AF38" s="67">
        <v>0</v>
      </c>
      <c r="AG38" s="69">
        <f>AF38/G38</f>
        <v>0</v>
      </c>
      <c r="AH38" s="69">
        <v>22</v>
      </c>
      <c r="AI38" s="69">
        <v>0</v>
      </c>
      <c r="AJ38" s="69">
        <v>22</v>
      </c>
      <c r="AK38" s="69">
        <v>4</v>
      </c>
      <c r="AL38" s="44">
        <f>Q38*G38</f>
        <v>12</v>
      </c>
      <c r="AM38" s="44">
        <f>G38*U38</f>
        <v>12</v>
      </c>
      <c r="AN38" s="44">
        <f>G38*Y38</f>
        <v>0</v>
      </c>
      <c r="AO38" s="44">
        <f>G38*AC38</f>
        <v>12</v>
      </c>
      <c r="AP38" s="44">
        <f>G38*AG38</f>
        <v>0</v>
      </c>
      <c r="AQ38" s="44">
        <f>AK38*G38</f>
        <v>48</v>
      </c>
      <c r="AR38" s="44">
        <f>SUM(AL38:AP38)</f>
        <v>36</v>
      </c>
      <c r="AS38" s="1">
        <f>SUM(Q38+U38+Y38+AC38+AG38)</f>
        <v>3</v>
      </c>
      <c r="AV38" s="1">
        <f>Q38+U38+Y38+AC38+AG38</f>
        <v>3</v>
      </c>
      <c r="AX38" s="2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</row>
    <row r="39" spans="1:253" ht="15" x14ac:dyDescent="0.25">
      <c r="A39" s="22">
        <v>85</v>
      </c>
      <c r="B39" s="53" t="s">
        <v>731</v>
      </c>
      <c r="C39" s="44" t="s">
        <v>667</v>
      </c>
      <c r="D39" s="71">
        <v>7501199418377</v>
      </c>
      <c r="E39" s="72" t="s">
        <v>668</v>
      </c>
      <c r="F39" s="44" t="s">
        <v>727</v>
      </c>
      <c r="G39" s="44">
        <v>10</v>
      </c>
      <c r="H39" s="56">
        <v>30.36</v>
      </c>
      <c r="I39" s="77"/>
      <c r="J39" s="73">
        <f>H39*((100-I39)/100)</f>
        <v>30.36</v>
      </c>
      <c r="K39" s="73">
        <f>J39/0.75*1.16</f>
        <v>46.956799999999994</v>
      </c>
      <c r="L39" s="74">
        <v>46.9</v>
      </c>
      <c r="M39" s="74">
        <f>K39-L39</f>
        <v>5.6799999999995521E-2</v>
      </c>
      <c r="N39" s="67">
        <v>22</v>
      </c>
      <c r="O39" s="67">
        <v>31</v>
      </c>
      <c r="P39" s="67">
        <v>-9</v>
      </c>
      <c r="Q39" s="68">
        <v>1</v>
      </c>
      <c r="R39" s="67">
        <v>4</v>
      </c>
      <c r="S39" s="67">
        <v>15</v>
      </c>
      <c r="T39" s="67">
        <v>-11</v>
      </c>
      <c r="U39" s="68">
        <v>0</v>
      </c>
      <c r="V39" s="67">
        <v>13</v>
      </c>
      <c r="W39" s="67">
        <v>5</v>
      </c>
      <c r="X39" s="67">
        <v>8</v>
      </c>
      <c r="Y39" s="68">
        <v>1</v>
      </c>
      <c r="Z39" s="67">
        <v>17</v>
      </c>
      <c r="AA39" s="67">
        <v>0</v>
      </c>
      <c r="AB39" s="67">
        <v>17</v>
      </c>
      <c r="AC39" s="68">
        <v>2</v>
      </c>
      <c r="AD39" s="67">
        <v>16</v>
      </c>
      <c r="AE39" s="67">
        <v>4</v>
      </c>
      <c r="AF39" s="67">
        <v>12</v>
      </c>
      <c r="AG39" s="69">
        <v>2</v>
      </c>
      <c r="AH39" s="69">
        <v>10</v>
      </c>
      <c r="AI39" s="69">
        <v>0</v>
      </c>
      <c r="AJ39" s="69">
        <v>10</v>
      </c>
      <c r="AK39" s="69">
        <v>2</v>
      </c>
      <c r="AL39" s="44">
        <f>Q39*G39</f>
        <v>10</v>
      </c>
      <c r="AM39" s="44">
        <f>G39*U39</f>
        <v>0</v>
      </c>
      <c r="AN39" s="44">
        <f>G39*Y39</f>
        <v>10</v>
      </c>
      <c r="AO39" s="44">
        <f>G39*AC39</f>
        <v>20</v>
      </c>
      <c r="AP39" s="44">
        <f>G39*AG39</f>
        <v>20</v>
      </c>
      <c r="AQ39" s="44">
        <f>AK39*G39</f>
        <v>20</v>
      </c>
      <c r="AR39" s="44">
        <f>SUM(AL39:AP39)</f>
        <v>60</v>
      </c>
      <c r="AS39" s="1">
        <f>SUM(Q39+U39+Y39+AC39+AG39)</f>
        <v>6</v>
      </c>
      <c r="AU39"/>
      <c r="AV39" s="1">
        <f>Q39+U39+Y39+AC39+AG39</f>
        <v>6</v>
      </c>
      <c r="AX39" s="25"/>
    </row>
    <row r="40" spans="1:253" ht="15" x14ac:dyDescent="0.25">
      <c r="A40" s="22">
        <v>82</v>
      </c>
      <c r="B40" s="53" t="s">
        <v>731</v>
      </c>
      <c r="C40" s="44" t="s">
        <v>661</v>
      </c>
      <c r="D40" s="71">
        <v>7501199418339</v>
      </c>
      <c r="E40" s="72" t="s">
        <v>662</v>
      </c>
      <c r="F40" s="44" t="s">
        <v>727</v>
      </c>
      <c r="G40" s="44">
        <v>10</v>
      </c>
      <c r="H40" s="56">
        <v>30.36</v>
      </c>
      <c r="I40" s="77"/>
      <c r="J40" s="73">
        <f>H40*((100-I40)/100)</f>
        <v>30.36</v>
      </c>
      <c r="K40" s="73">
        <f>J40/0.75*1.16</f>
        <v>46.956799999999994</v>
      </c>
      <c r="L40" s="74">
        <v>46.9</v>
      </c>
      <c r="M40" s="74">
        <f>K40-L40</f>
        <v>5.6799999999995521E-2</v>
      </c>
      <c r="N40" s="67">
        <v>17</v>
      </c>
      <c r="O40" s="67">
        <v>8</v>
      </c>
      <c r="P40" s="67">
        <v>9</v>
      </c>
      <c r="Q40" s="68">
        <v>1</v>
      </c>
      <c r="R40" s="67">
        <v>12</v>
      </c>
      <c r="S40" s="67">
        <v>8</v>
      </c>
      <c r="T40" s="67">
        <v>4</v>
      </c>
      <c r="U40" s="68">
        <v>1</v>
      </c>
      <c r="V40" s="67">
        <v>15</v>
      </c>
      <c r="W40" s="67">
        <v>5</v>
      </c>
      <c r="X40" s="67">
        <v>10</v>
      </c>
      <c r="Y40" s="68">
        <v>2</v>
      </c>
      <c r="Z40" s="67">
        <v>23</v>
      </c>
      <c r="AA40" s="67">
        <v>18</v>
      </c>
      <c r="AB40" s="70">
        <v>5</v>
      </c>
      <c r="AC40" s="68">
        <v>1</v>
      </c>
      <c r="AD40" s="67">
        <v>18</v>
      </c>
      <c r="AE40" s="67">
        <v>7</v>
      </c>
      <c r="AF40" s="67">
        <v>11</v>
      </c>
      <c r="AG40" s="69">
        <v>2</v>
      </c>
      <c r="AH40" s="69">
        <v>10</v>
      </c>
      <c r="AI40" s="69">
        <v>0</v>
      </c>
      <c r="AJ40" s="69">
        <v>10</v>
      </c>
      <c r="AK40" s="69">
        <v>2</v>
      </c>
      <c r="AL40" s="44">
        <f>Q40*G40</f>
        <v>10</v>
      </c>
      <c r="AM40" s="44">
        <f>G40*U40</f>
        <v>10</v>
      </c>
      <c r="AN40" s="44">
        <f>G40*Y40</f>
        <v>20</v>
      </c>
      <c r="AO40" s="44">
        <f>G40*AC40</f>
        <v>10</v>
      </c>
      <c r="AP40" s="44">
        <f>G40*AG40</f>
        <v>20</v>
      </c>
      <c r="AQ40" s="44">
        <f>AK40*G40</f>
        <v>20</v>
      </c>
      <c r="AR40" s="44">
        <f>SUM(AL40:AP40)</f>
        <v>70</v>
      </c>
      <c r="AS40" s="1">
        <f>SUM(Q40+U40+Y40+AC40+AG40)</f>
        <v>7</v>
      </c>
      <c r="AU40"/>
      <c r="AV40" s="1">
        <f>Q40+U40+Y40+AC40+AG40</f>
        <v>7</v>
      </c>
      <c r="AX40" s="25"/>
    </row>
    <row r="41" spans="1:253" ht="15" x14ac:dyDescent="0.25">
      <c r="A41" s="22">
        <v>15</v>
      </c>
      <c r="B41" s="53" t="s">
        <v>188</v>
      </c>
      <c r="C41" s="44" t="s">
        <v>129</v>
      </c>
      <c r="D41" s="71" t="s">
        <v>488</v>
      </c>
      <c r="E41" s="72" t="s">
        <v>596</v>
      </c>
      <c r="F41" s="44" t="s">
        <v>11</v>
      </c>
      <c r="G41" s="44">
        <v>12</v>
      </c>
      <c r="H41" s="56">
        <v>44.71</v>
      </c>
      <c r="I41" s="77"/>
      <c r="J41" s="73">
        <f>H41*((100-I41)/100)</f>
        <v>44.71</v>
      </c>
      <c r="K41" s="73">
        <f>J41/0.8*1.16</f>
        <v>64.829499999999996</v>
      </c>
      <c r="L41" s="74">
        <v>64.900000000000006</v>
      </c>
      <c r="M41" s="74">
        <f>K41-L41</f>
        <v>-7.0500000000009777E-2</v>
      </c>
      <c r="N41" s="67">
        <v>20</v>
      </c>
      <c r="O41" s="67">
        <v>10</v>
      </c>
      <c r="P41" s="67">
        <v>10</v>
      </c>
      <c r="Q41" s="68">
        <v>1</v>
      </c>
      <c r="R41" s="67">
        <v>11</v>
      </c>
      <c r="S41" s="67">
        <v>20</v>
      </c>
      <c r="T41" s="67">
        <v>-9</v>
      </c>
      <c r="U41" s="68">
        <v>1</v>
      </c>
      <c r="V41" s="67"/>
      <c r="W41" s="67">
        <v>0</v>
      </c>
      <c r="X41" s="67">
        <v>0</v>
      </c>
      <c r="Y41" s="68"/>
      <c r="Z41" s="67">
        <v>27</v>
      </c>
      <c r="AA41" s="67">
        <v>5</v>
      </c>
      <c r="AB41" s="67">
        <v>22</v>
      </c>
      <c r="AC41" s="68">
        <v>3</v>
      </c>
      <c r="AD41" s="67"/>
      <c r="AE41" s="67">
        <v>0</v>
      </c>
      <c r="AF41" s="67">
        <v>0</v>
      </c>
      <c r="AG41" s="69">
        <f>AF41/G41</f>
        <v>0</v>
      </c>
      <c r="AH41" s="69">
        <v>12</v>
      </c>
      <c r="AI41" s="69">
        <v>0</v>
      </c>
      <c r="AJ41" s="69">
        <v>12</v>
      </c>
      <c r="AK41" s="69">
        <v>2</v>
      </c>
      <c r="AL41" s="44">
        <f>Q41*G41</f>
        <v>12</v>
      </c>
      <c r="AM41" s="44">
        <f>G41*U41</f>
        <v>12</v>
      </c>
      <c r="AN41" s="44">
        <f>G41*Y41</f>
        <v>0</v>
      </c>
      <c r="AO41" s="44">
        <f>G41*AC41</f>
        <v>36</v>
      </c>
      <c r="AP41" s="44">
        <f>G41*AG41</f>
        <v>0</v>
      </c>
      <c r="AQ41" s="44">
        <f>AK41*G41</f>
        <v>24</v>
      </c>
      <c r="AR41" s="44">
        <f>SUM(AL41:AP41)</f>
        <v>60</v>
      </c>
      <c r="AS41" s="1">
        <f>SUM(Q41+U41+Y41+AC41+AG41)</f>
        <v>5</v>
      </c>
      <c r="AV41" s="1">
        <f>Q41+U41+Y41+AC41+AG41</f>
        <v>5</v>
      </c>
      <c r="AX41" s="60" t="s">
        <v>771</v>
      </c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</row>
    <row r="42" spans="1:253" ht="18" x14ac:dyDescent="0.25">
      <c r="A42" s="22">
        <v>4</v>
      </c>
      <c r="B42" s="54" t="s">
        <v>182</v>
      </c>
      <c r="C42" s="44" t="s">
        <v>121</v>
      </c>
      <c r="D42" s="71" t="s">
        <v>468</v>
      </c>
      <c r="E42" s="72" t="s">
        <v>637</v>
      </c>
      <c r="F42" s="44" t="s">
        <v>15</v>
      </c>
      <c r="G42" s="44">
        <v>12</v>
      </c>
      <c r="H42" s="58">
        <v>51.6</v>
      </c>
      <c r="I42" s="57">
        <v>6</v>
      </c>
      <c r="J42" s="73">
        <f>H42*((100-I42)/100)</f>
        <v>48.503999999999998</v>
      </c>
      <c r="K42" s="73">
        <f>J42/0.8*1.16</f>
        <v>70.330799999999996</v>
      </c>
      <c r="L42" s="74">
        <v>69.900000000000006</v>
      </c>
      <c r="M42" s="74">
        <f>K42-L42</f>
        <v>0.43079999999999075</v>
      </c>
      <c r="N42" s="67">
        <v>9</v>
      </c>
      <c r="O42" s="67">
        <v>5</v>
      </c>
      <c r="P42" s="67">
        <v>4</v>
      </c>
      <c r="Q42" s="68">
        <v>1</v>
      </c>
      <c r="R42" s="67">
        <v>3</v>
      </c>
      <c r="S42" s="67">
        <v>0</v>
      </c>
      <c r="T42" s="70">
        <v>3</v>
      </c>
      <c r="U42" s="68">
        <v>1</v>
      </c>
      <c r="V42" s="67"/>
      <c r="W42" s="67">
        <v>0</v>
      </c>
      <c r="X42" s="67">
        <v>0</v>
      </c>
      <c r="Y42" s="68"/>
      <c r="Z42" s="67">
        <v>9</v>
      </c>
      <c r="AA42" s="67">
        <v>0</v>
      </c>
      <c r="AB42" s="70">
        <v>9</v>
      </c>
      <c r="AC42" s="68">
        <v>1</v>
      </c>
      <c r="AD42" s="67"/>
      <c r="AE42" s="67">
        <v>0</v>
      </c>
      <c r="AF42" s="67">
        <v>0</v>
      </c>
      <c r="AG42" s="69">
        <f>AF42/G42</f>
        <v>0</v>
      </c>
      <c r="AH42" s="69">
        <v>12</v>
      </c>
      <c r="AI42" s="69">
        <v>0</v>
      </c>
      <c r="AJ42" s="69">
        <v>12</v>
      </c>
      <c r="AK42" s="69">
        <v>2</v>
      </c>
      <c r="AL42" s="44">
        <f>Q42*G42</f>
        <v>12</v>
      </c>
      <c r="AM42" s="44">
        <f>G42*U42</f>
        <v>12</v>
      </c>
      <c r="AN42" s="44">
        <f>G42*Y42</f>
        <v>0</v>
      </c>
      <c r="AO42" s="44">
        <f>G42*AC42</f>
        <v>12</v>
      </c>
      <c r="AP42" s="44">
        <f>G42*AG42</f>
        <v>0</v>
      </c>
      <c r="AQ42" s="44">
        <f>AK42*G42</f>
        <v>24</v>
      </c>
      <c r="AR42" s="44">
        <f>SUM(AL42:AP42)</f>
        <v>36</v>
      </c>
      <c r="AS42" s="1">
        <f>SUM(Q42+U42+Y42+AC42+AG42)</f>
        <v>3</v>
      </c>
      <c r="AV42" s="1">
        <f>Q42+U42+Y42+AC42+AG42</f>
        <v>3</v>
      </c>
      <c r="AX42" s="60" t="s">
        <v>771</v>
      </c>
      <c r="AY42" s="65"/>
      <c r="AZ42" s="65"/>
      <c r="BA42" s="65"/>
    </row>
    <row r="43" spans="1:253" ht="15" x14ac:dyDescent="0.25">
      <c r="A43" s="22">
        <v>22</v>
      </c>
      <c r="B43" s="54" t="s">
        <v>183</v>
      </c>
      <c r="C43" s="44" t="s">
        <v>638</v>
      </c>
      <c r="D43" s="71" t="s">
        <v>648</v>
      </c>
      <c r="E43" s="72" t="s">
        <v>639</v>
      </c>
      <c r="F43" s="44" t="s">
        <v>645</v>
      </c>
      <c r="G43" s="44">
        <v>12</v>
      </c>
      <c r="H43" s="56">
        <v>41.61</v>
      </c>
      <c r="I43" s="57">
        <v>6</v>
      </c>
      <c r="J43" s="73">
        <f>H43*((100-I43)/100)</f>
        <v>39.113399999999999</v>
      </c>
      <c r="K43" s="73">
        <f>J43/0.75*1.16</f>
        <v>60.495391999999988</v>
      </c>
      <c r="L43" s="74">
        <v>59.9</v>
      </c>
      <c r="M43" s="74">
        <f>K43-L43</f>
        <v>0.59539199999998971</v>
      </c>
      <c r="N43" s="67">
        <v>8</v>
      </c>
      <c r="O43" s="67">
        <v>11</v>
      </c>
      <c r="P43" s="67">
        <v>-3</v>
      </c>
      <c r="Q43" s="68">
        <v>1</v>
      </c>
      <c r="R43" s="67">
        <v>6</v>
      </c>
      <c r="S43" s="67">
        <v>17</v>
      </c>
      <c r="T43" s="67">
        <v>-11</v>
      </c>
      <c r="U43" s="68">
        <v>1</v>
      </c>
      <c r="V43" s="67"/>
      <c r="W43" s="67">
        <v>0</v>
      </c>
      <c r="X43" s="67">
        <v>0</v>
      </c>
      <c r="Y43" s="68"/>
      <c r="Z43" s="67">
        <v>16</v>
      </c>
      <c r="AA43" s="67">
        <v>13</v>
      </c>
      <c r="AB43" s="67">
        <v>3</v>
      </c>
      <c r="AC43" s="68">
        <v>1</v>
      </c>
      <c r="AD43" s="67"/>
      <c r="AE43" s="67">
        <v>0</v>
      </c>
      <c r="AF43" s="67">
        <v>0</v>
      </c>
      <c r="AG43" s="69">
        <f>AF43/G43</f>
        <v>0</v>
      </c>
      <c r="AH43" s="69">
        <v>12</v>
      </c>
      <c r="AI43" s="69">
        <v>0</v>
      </c>
      <c r="AJ43" s="69">
        <v>12</v>
      </c>
      <c r="AK43" s="69">
        <v>2</v>
      </c>
      <c r="AL43" s="44">
        <f>Q43*G43</f>
        <v>12</v>
      </c>
      <c r="AM43" s="44">
        <f>G43*U43</f>
        <v>12</v>
      </c>
      <c r="AN43" s="44">
        <f>G43*Y43</f>
        <v>0</v>
      </c>
      <c r="AO43" s="44">
        <f>G43*AC43</f>
        <v>12</v>
      </c>
      <c r="AP43" s="44">
        <f>G43*AG43</f>
        <v>0</v>
      </c>
      <c r="AQ43" s="44">
        <f>AK43*G43</f>
        <v>24</v>
      </c>
      <c r="AR43" s="44">
        <f>SUM(AL43:AP43)</f>
        <v>36</v>
      </c>
      <c r="AS43" s="1">
        <f>SUM(Q43+U43+Y43+AC43+AG43)</f>
        <v>3</v>
      </c>
      <c r="AV43" s="1">
        <f>Q43+U43+Y43+AC43+AG43</f>
        <v>3</v>
      </c>
      <c r="AX43" s="60" t="s">
        <v>771</v>
      </c>
    </row>
    <row r="44" spans="1:253" ht="15" x14ac:dyDescent="0.25">
      <c r="A44" s="22">
        <v>64</v>
      </c>
      <c r="B44" s="53" t="s">
        <v>194</v>
      </c>
      <c r="C44" s="44" t="s">
        <v>48</v>
      </c>
      <c r="D44" s="71">
        <v>7501022107027</v>
      </c>
      <c r="E44" s="72" t="s">
        <v>579</v>
      </c>
      <c r="F44" s="44" t="s">
        <v>9</v>
      </c>
      <c r="G44" s="44">
        <v>50</v>
      </c>
      <c r="H44" s="56">
        <v>18.16</v>
      </c>
      <c r="I44" s="57"/>
      <c r="J44" s="73">
        <f>H44*((100-I44)/100)</f>
        <v>18.16</v>
      </c>
      <c r="K44" s="73">
        <f>J44/0.83*1.16</f>
        <v>25.380240963855421</v>
      </c>
      <c r="L44" s="74">
        <v>23.899999679999997</v>
      </c>
      <c r="M44" s="74">
        <f>K44-L44</f>
        <v>1.480241283855424</v>
      </c>
      <c r="N44" s="67">
        <v>51</v>
      </c>
      <c r="O44" s="67">
        <v>77</v>
      </c>
      <c r="P44" s="67">
        <v>-26</v>
      </c>
      <c r="Q44" s="68">
        <v>1</v>
      </c>
      <c r="R44" s="67">
        <v>42</v>
      </c>
      <c r="S44" s="67">
        <v>47</v>
      </c>
      <c r="T44" s="67">
        <v>-5</v>
      </c>
      <c r="U44" s="68">
        <v>1</v>
      </c>
      <c r="V44" s="67"/>
      <c r="W44" s="67">
        <v>0</v>
      </c>
      <c r="X44" s="67">
        <v>0</v>
      </c>
      <c r="Y44" s="68"/>
      <c r="Z44" s="67">
        <v>37</v>
      </c>
      <c r="AA44" s="67">
        <v>31</v>
      </c>
      <c r="AB44" s="67">
        <v>6</v>
      </c>
      <c r="AC44" s="68">
        <v>1</v>
      </c>
      <c r="AD44" s="67"/>
      <c r="AE44" s="67">
        <v>0</v>
      </c>
      <c r="AF44" s="67">
        <v>0</v>
      </c>
      <c r="AG44" s="69">
        <f>AF44/G44</f>
        <v>0</v>
      </c>
      <c r="AH44" s="69">
        <v>50</v>
      </c>
      <c r="AI44" s="69">
        <v>0</v>
      </c>
      <c r="AJ44" s="69">
        <v>50</v>
      </c>
      <c r="AK44" s="69">
        <v>2</v>
      </c>
      <c r="AL44" s="44">
        <f>Q44*G44</f>
        <v>50</v>
      </c>
      <c r="AM44" s="44">
        <f>G44*U44</f>
        <v>50</v>
      </c>
      <c r="AN44" s="44">
        <f>G44*Y44</f>
        <v>0</v>
      </c>
      <c r="AO44" s="44">
        <f>G44*AC44</f>
        <v>50</v>
      </c>
      <c r="AP44" s="44">
        <f>G44*AG44</f>
        <v>0</v>
      </c>
      <c r="AQ44" s="44">
        <f>AK44*G44</f>
        <v>100</v>
      </c>
      <c r="AR44" s="44">
        <f>SUM(AL44:AP44)</f>
        <v>150</v>
      </c>
      <c r="AS44" s="93">
        <f>SUM(Q44+U44+Y44+AC44+AG44)</f>
        <v>3</v>
      </c>
      <c r="AV44" s="1">
        <f>Q44+U44+Y44+AC44+AG44</f>
        <v>3</v>
      </c>
      <c r="AX44" s="2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</row>
    <row r="45" spans="1:253" ht="15" x14ac:dyDescent="0.25">
      <c r="A45" s="22">
        <v>40</v>
      </c>
      <c r="B45" s="53" t="s">
        <v>191</v>
      </c>
      <c r="C45" s="44" t="s">
        <v>162</v>
      </c>
      <c r="D45" s="71">
        <v>7501022150801</v>
      </c>
      <c r="E45" s="72" t="s">
        <v>569</v>
      </c>
      <c r="F45" s="44" t="s">
        <v>12</v>
      </c>
      <c r="G45" s="44">
        <v>50</v>
      </c>
      <c r="H45" s="56">
        <v>15.1</v>
      </c>
      <c r="I45" s="57"/>
      <c r="J45" s="73">
        <f>H45*((100-I45)/100)</f>
        <v>15.1</v>
      </c>
      <c r="K45" s="73">
        <f>J45/0.8*1.16</f>
        <v>21.895</v>
      </c>
      <c r="L45" s="74">
        <v>21.5</v>
      </c>
      <c r="M45" s="74">
        <f>K45-L45</f>
        <v>0.39499999999999957</v>
      </c>
      <c r="N45" s="67">
        <v>63</v>
      </c>
      <c r="O45" s="67">
        <v>96</v>
      </c>
      <c r="P45" s="67">
        <v>-33</v>
      </c>
      <c r="Q45" s="68">
        <v>1</v>
      </c>
      <c r="R45" s="67">
        <v>43</v>
      </c>
      <c r="S45" s="67">
        <v>61</v>
      </c>
      <c r="T45" s="67">
        <v>-18</v>
      </c>
      <c r="U45" s="68">
        <v>1</v>
      </c>
      <c r="V45" s="67"/>
      <c r="W45" s="67">
        <v>0</v>
      </c>
      <c r="X45" s="67">
        <v>0</v>
      </c>
      <c r="Y45" s="68"/>
      <c r="Z45" s="67">
        <v>66</v>
      </c>
      <c r="AA45" s="67">
        <v>65</v>
      </c>
      <c r="AB45" s="67">
        <v>1</v>
      </c>
      <c r="AC45" s="68">
        <v>1</v>
      </c>
      <c r="AD45" s="67"/>
      <c r="AE45" s="67">
        <v>0</v>
      </c>
      <c r="AF45" s="67">
        <v>0</v>
      </c>
      <c r="AG45" s="69">
        <f>AF45/G45</f>
        <v>0</v>
      </c>
      <c r="AH45" s="69">
        <v>50</v>
      </c>
      <c r="AI45" s="69">
        <v>0</v>
      </c>
      <c r="AJ45" s="69">
        <v>50</v>
      </c>
      <c r="AK45" s="69">
        <v>2</v>
      </c>
      <c r="AL45" s="44">
        <f>Q45*G45</f>
        <v>50</v>
      </c>
      <c r="AM45" s="44">
        <f>G45*U45</f>
        <v>50</v>
      </c>
      <c r="AN45" s="44">
        <f>G45*Y45</f>
        <v>0</v>
      </c>
      <c r="AO45" s="44">
        <f>G45*AC45</f>
        <v>50</v>
      </c>
      <c r="AP45" s="44">
        <f>G45*AG45</f>
        <v>0</v>
      </c>
      <c r="AQ45" s="44">
        <f>AK45*G45</f>
        <v>100</v>
      </c>
      <c r="AR45" s="44">
        <f>SUM(AL45:AP45)</f>
        <v>150</v>
      </c>
      <c r="AS45" s="1">
        <f>SUM(Q45+U45+Y45+AC45+AG45)</f>
        <v>3</v>
      </c>
      <c r="AV45" s="1">
        <f>Q45+U45+Y45+AC45+AG45</f>
        <v>3</v>
      </c>
      <c r="AX45" s="2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</row>
    <row r="46" spans="1:253" ht="15" x14ac:dyDescent="0.25">
      <c r="A46" s="22">
        <v>63</v>
      </c>
      <c r="B46" s="53" t="s">
        <v>194</v>
      </c>
      <c r="C46" s="44" t="s">
        <v>47</v>
      </c>
      <c r="D46" s="71">
        <v>7501022107010</v>
      </c>
      <c r="E46" s="72" t="s">
        <v>580</v>
      </c>
      <c r="F46" s="44" t="s">
        <v>3</v>
      </c>
      <c r="G46" s="44">
        <v>24</v>
      </c>
      <c r="H46" s="56">
        <v>53.14</v>
      </c>
      <c r="I46" s="57">
        <v>5</v>
      </c>
      <c r="J46" s="73">
        <f>H46*((100-I46)/100)</f>
        <v>50.482999999999997</v>
      </c>
      <c r="K46" s="73">
        <f>J46/0.75*1.16</f>
        <v>78.080373333333327</v>
      </c>
      <c r="L46" s="74">
        <v>78.5</v>
      </c>
      <c r="M46" s="74">
        <f>K46-L46</f>
        <v>-0.41962666666667303</v>
      </c>
      <c r="N46" s="67">
        <v>14</v>
      </c>
      <c r="O46" s="67">
        <v>24</v>
      </c>
      <c r="P46" s="67">
        <v>-10</v>
      </c>
      <c r="Q46" s="68">
        <v>1</v>
      </c>
      <c r="R46" s="67">
        <v>15</v>
      </c>
      <c r="S46" s="67">
        <v>24</v>
      </c>
      <c r="T46" s="67">
        <v>-9</v>
      </c>
      <c r="U46" s="68">
        <v>1</v>
      </c>
      <c r="V46" s="67"/>
      <c r="W46" s="67">
        <v>0</v>
      </c>
      <c r="X46" s="67">
        <v>0</v>
      </c>
      <c r="Y46" s="68"/>
      <c r="Z46" s="67">
        <v>16</v>
      </c>
      <c r="AA46" s="67">
        <v>21</v>
      </c>
      <c r="AB46" s="67">
        <v>-5</v>
      </c>
      <c r="AC46" s="68">
        <v>1</v>
      </c>
      <c r="AD46" s="67"/>
      <c r="AE46" s="67">
        <v>0</v>
      </c>
      <c r="AF46" s="67">
        <v>0</v>
      </c>
      <c r="AG46" s="69">
        <f>AF46/G46</f>
        <v>0</v>
      </c>
      <c r="AH46" s="69">
        <v>24</v>
      </c>
      <c r="AI46" s="69">
        <v>0</v>
      </c>
      <c r="AJ46" s="69">
        <v>24</v>
      </c>
      <c r="AK46" s="69">
        <v>2</v>
      </c>
      <c r="AL46" s="44">
        <f>Q46*G46</f>
        <v>24</v>
      </c>
      <c r="AM46" s="44">
        <f>G46*U46</f>
        <v>24</v>
      </c>
      <c r="AN46" s="44">
        <f>G46*Y46</f>
        <v>0</v>
      </c>
      <c r="AO46" s="44">
        <f>G46*AC46</f>
        <v>24</v>
      </c>
      <c r="AP46" s="44">
        <f>G46*AG46</f>
        <v>0</v>
      </c>
      <c r="AQ46" s="44">
        <f>AK46*G46</f>
        <v>48</v>
      </c>
      <c r="AR46" s="44">
        <f>SUM(AL46:AP46)</f>
        <v>72</v>
      </c>
      <c r="AS46" s="1">
        <f>SUM(Q46+U46+Y46+AC46+AG46)</f>
        <v>3</v>
      </c>
      <c r="AV46" s="1">
        <f>Q46+U46+Y46+AC46+AG46</f>
        <v>3</v>
      </c>
      <c r="AX46" s="25"/>
    </row>
    <row r="47" spans="1:253" ht="18" x14ac:dyDescent="0.25">
      <c r="A47" s="22">
        <v>8</v>
      </c>
      <c r="B47" s="53" t="s">
        <v>189</v>
      </c>
      <c r="C47" s="44" t="s">
        <v>69</v>
      </c>
      <c r="D47" s="71">
        <v>7501022150221</v>
      </c>
      <c r="E47" s="72" t="s">
        <v>593</v>
      </c>
      <c r="F47" s="44" t="s">
        <v>21</v>
      </c>
      <c r="G47" s="44">
        <v>25</v>
      </c>
      <c r="H47" s="56">
        <v>13.59</v>
      </c>
      <c r="I47" s="77"/>
      <c r="J47" s="73">
        <f>H47*((100-I47)/100)</f>
        <v>13.59</v>
      </c>
      <c r="K47" s="73">
        <f>J47/0.83*1.16</f>
        <v>18.993253012048189</v>
      </c>
      <c r="L47" s="74">
        <v>18.899999999999999</v>
      </c>
      <c r="M47" s="74">
        <f>K47-L47</f>
        <v>9.3253012048190698E-2</v>
      </c>
      <c r="N47" s="67">
        <v>16</v>
      </c>
      <c r="O47" s="67">
        <v>49</v>
      </c>
      <c r="P47" s="67">
        <v>-33</v>
      </c>
      <c r="Q47" s="68">
        <v>0</v>
      </c>
      <c r="R47" s="67">
        <v>17</v>
      </c>
      <c r="S47" s="67">
        <v>32</v>
      </c>
      <c r="T47" s="67">
        <v>-15</v>
      </c>
      <c r="U47" s="68">
        <v>1</v>
      </c>
      <c r="V47" s="67"/>
      <c r="W47" s="67">
        <v>0</v>
      </c>
      <c r="X47" s="67">
        <v>0</v>
      </c>
      <c r="Y47" s="68"/>
      <c r="Z47" s="67">
        <v>34</v>
      </c>
      <c r="AA47" s="67">
        <v>42</v>
      </c>
      <c r="AB47" s="67">
        <v>-8</v>
      </c>
      <c r="AC47" s="68">
        <v>1</v>
      </c>
      <c r="AD47" s="67"/>
      <c r="AE47" s="67">
        <v>0</v>
      </c>
      <c r="AF47" s="67">
        <v>0</v>
      </c>
      <c r="AG47" s="69">
        <v>0</v>
      </c>
      <c r="AH47" s="69">
        <v>25</v>
      </c>
      <c r="AI47" s="69">
        <v>0</v>
      </c>
      <c r="AJ47" s="69">
        <v>25</v>
      </c>
      <c r="AK47" s="69">
        <v>2</v>
      </c>
      <c r="AL47" s="44">
        <f>Q47*G47</f>
        <v>0</v>
      </c>
      <c r="AM47" s="44">
        <f>G47*U47</f>
        <v>25</v>
      </c>
      <c r="AN47" s="44">
        <f>G47*Y47</f>
        <v>0</v>
      </c>
      <c r="AO47" s="44">
        <f>G47*AC47</f>
        <v>25</v>
      </c>
      <c r="AP47" s="44">
        <f>G47*AG47</f>
        <v>0</v>
      </c>
      <c r="AQ47" s="44">
        <f>AK47*G47</f>
        <v>50</v>
      </c>
      <c r="AR47" s="44">
        <f>SUM(AL47:AP47)</f>
        <v>50</v>
      </c>
      <c r="AS47" s="1">
        <f>SUM(Q47+U47+Y47+AC47+AG47)</f>
        <v>2</v>
      </c>
      <c r="AV47" s="1">
        <f>Q47+U47+Y47+AC47+AG47</f>
        <v>2</v>
      </c>
      <c r="AX47" s="25"/>
      <c r="AY47" s="65"/>
      <c r="AZ47" s="65"/>
      <c r="BA47" s="6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  <c r="IQ47" s="15"/>
      <c r="IR47" s="15"/>
      <c r="IS47" s="15"/>
    </row>
    <row r="48" spans="1:253" ht="18" x14ac:dyDescent="0.25">
      <c r="A48" s="22">
        <v>9</v>
      </c>
      <c r="B48" s="53" t="s">
        <v>189</v>
      </c>
      <c r="C48" s="44" t="s">
        <v>140</v>
      </c>
      <c r="D48" s="71">
        <v>7501022150917</v>
      </c>
      <c r="E48" s="72" t="s">
        <v>592</v>
      </c>
      <c r="F48" s="44" t="s">
        <v>21</v>
      </c>
      <c r="G48" s="44">
        <v>25</v>
      </c>
      <c r="H48" s="56">
        <v>13.59</v>
      </c>
      <c r="I48" s="77"/>
      <c r="J48" s="73">
        <f>H48*((100-I48)/100)</f>
        <v>13.59</v>
      </c>
      <c r="K48" s="73">
        <f>J48/0.83*1.16</f>
        <v>18.993253012048189</v>
      </c>
      <c r="L48" s="74">
        <v>18.899999999999999</v>
      </c>
      <c r="M48" s="74">
        <f>K48-L48</f>
        <v>9.3253012048190698E-2</v>
      </c>
      <c r="N48" s="67">
        <v>10</v>
      </c>
      <c r="O48" s="67">
        <v>39</v>
      </c>
      <c r="P48" s="67">
        <v>-29</v>
      </c>
      <c r="Q48" s="68">
        <v>0</v>
      </c>
      <c r="R48" s="67">
        <v>9</v>
      </c>
      <c r="S48" s="67">
        <v>48</v>
      </c>
      <c r="T48" s="67">
        <v>-39</v>
      </c>
      <c r="U48" s="68">
        <v>0</v>
      </c>
      <c r="V48" s="67"/>
      <c r="W48" s="67">
        <v>0</v>
      </c>
      <c r="X48" s="67">
        <v>0</v>
      </c>
      <c r="Y48" s="68"/>
      <c r="Z48" s="67">
        <v>18</v>
      </c>
      <c r="AA48" s="67">
        <v>33</v>
      </c>
      <c r="AB48" s="67">
        <v>-15</v>
      </c>
      <c r="AC48" s="68">
        <v>1</v>
      </c>
      <c r="AD48" s="67"/>
      <c r="AE48" s="67">
        <v>0</v>
      </c>
      <c r="AF48" s="67">
        <v>0</v>
      </c>
      <c r="AG48" s="69">
        <f>AF48/G48</f>
        <v>0</v>
      </c>
      <c r="AH48" s="69">
        <v>25</v>
      </c>
      <c r="AI48" s="69">
        <v>0</v>
      </c>
      <c r="AJ48" s="69">
        <v>25</v>
      </c>
      <c r="AK48" s="69">
        <v>2</v>
      </c>
      <c r="AL48" s="44">
        <f>Q48*G48</f>
        <v>0</v>
      </c>
      <c r="AM48" s="44">
        <f>G48*U48</f>
        <v>0</v>
      </c>
      <c r="AN48" s="44">
        <f>G48*Y48</f>
        <v>0</v>
      </c>
      <c r="AO48" s="44">
        <f>G48*AC48</f>
        <v>25</v>
      </c>
      <c r="AP48" s="44">
        <f>G48*AG48</f>
        <v>0</v>
      </c>
      <c r="AQ48" s="44">
        <f>AK48*G48</f>
        <v>50</v>
      </c>
      <c r="AR48" s="44">
        <f>SUM(AL48:AP48)</f>
        <v>25</v>
      </c>
      <c r="AS48" s="1">
        <f>SUM(Q48+U48+Y48+AC48+AG48)</f>
        <v>1</v>
      </c>
      <c r="AV48" s="1">
        <f>Q48+U48+Y48+AC48+AG48</f>
        <v>1</v>
      </c>
      <c r="AX48" s="25"/>
      <c r="AY48" s="65"/>
      <c r="AZ48" s="65"/>
      <c r="BA48" s="6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</row>
    <row r="49" spans="1:253" ht="15" x14ac:dyDescent="0.25">
      <c r="A49" s="22">
        <v>28</v>
      </c>
      <c r="B49" s="53" t="s">
        <v>187</v>
      </c>
      <c r="C49" s="44" t="s">
        <v>31</v>
      </c>
      <c r="D49" s="71">
        <v>7501022133118</v>
      </c>
      <c r="E49" s="72" t="s">
        <v>586</v>
      </c>
      <c r="F49" s="44" t="s">
        <v>2</v>
      </c>
      <c r="G49" s="44">
        <v>24</v>
      </c>
      <c r="H49" s="56">
        <v>45.300000000000004</v>
      </c>
      <c r="I49" s="77"/>
      <c r="J49" s="73">
        <f>H49*((100-I49)/100)</f>
        <v>45.300000000000004</v>
      </c>
      <c r="K49" s="73">
        <f>J49/0.8*1.16</f>
        <v>65.685000000000002</v>
      </c>
      <c r="L49" s="74">
        <v>65.900000000000006</v>
      </c>
      <c r="M49" s="74">
        <f>K49-L49</f>
        <v>-0.21500000000000341</v>
      </c>
      <c r="N49" s="67">
        <v>11</v>
      </c>
      <c r="O49" s="67">
        <v>43</v>
      </c>
      <c r="P49" s="67">
        <v>-32</v>
      </c>
      <c r="Q49" s="68">
        <v>0</v>
      </c>
      <c r="R49" s="67">
        <v>6</v>
      </c>
      <c r="S49" s="67">
        <v>25</v>
      </c>
      <c r="T49" s="67">
        <v>-19</v>
      </c>
      <c r="U49" s="68">
        <v>1</v>
      </c>
      <c r="V49" s="67"/>
      <c r="W49" s="67">
        <v>0</v>
      </c>
      <c r="X49" s="67">
        <v>0</v>
      </c>
      <c r="Y49" s="68"/>
      <c r="Z49" s="67">
        <v>20</v>
      </c>
      <c r="AA49" s="67">
        <v>45</v>
      </c>
      <c r="AB49" s="67">
        <v>-25</v>
      </c>
      <c r="AC49" s="68">
        <v>0</v>
      </c>
      <c r="AD49" s="67"/>
      <c r="AE49" s="67">
        <v>0</v>
      </c>
      <c r="AF49" s="67">
        <v>0</v>
      </c>
      <c r="AG49" s="69">
        <f>AF49/G49</f>
        <v>0</v>
      </c>
      <c r="AH49" s="69">
        <v>24</v>
      </c>
      <c r="AI49" s="69">
        <v>0</v>
      </c>
      <c r="AJ49" s="69">
        <v>24</v>
      </c>
      <c r="AK49" s="69">
        <v>2</v>
      </c>
      <c r="AL49" s="44">
        <f>Q49*G49</f>
        <v>0</v>
      </c>
      <c r="AM49" s="44">
        <f>G49*U49</f>
        <v>24</v>
      </c>
      <c r="AN49" s="44">
        <f>G49*Y49</f>
        <v>0</v>
      </c>
      <c r="AO49" s="44">
        <f>G49*AC49</f>
        <v>0</v>
      </c>
      <c r="AP49" s="44">
        <f>G49*AG49</f>
        <v>0</v>
      </c>
      <c r="AQ49" s="44">
        <f>AK49*G49</f>
        <v>48</v>
      </c>
      <c r="AR49" s="44">
        <f>SUM(AL49:AP49)</f>
        <v>24</v>
      </c>
      <c r="AS49" s="1">
        <f>SUM(Q49+U49+Y49+AC49+AG49)</f>
        <v>1</v>
      </c>
      <c r="AV49" s="1">
        <f>Q49+U49+Y49+AC49+AG49</f>
        <v>1</v>
      </c>
      <c r="AX49" s="60" t="s">
        <v>771</v>
      </c>
    </row>
    <row r="50" spans="1:253" ht="15" x14ac:dyDescent="0.25">
      <c r="A50" s="22">
        <v>79</v>
      </c>
      <c r="B50" s="53" t="s">
        <v>652</v>
      </c>
      <c r="C50" s="87" t="s">
        <v>750</v>
      </c>
      <c r="D50" s="71" t="s">
        <v>742</v>
      </c>
      <c r="E50" s="72" t="s">
        <v>743</v>
      </c>
      <c r="F50" s="44" t="s">
        <v>15</v>
      </c>
      <c r="G50" s="44">
        <v>15</v>
      </c>
      <c r="H50" s="56">
        <v>31.29</v>
      </c>
      <c r="I50" s="57">
        <v>5</v>
      </c>
      <c r="J50" s="73">
        <f>H50*((100-I50)/100)</f>
        <v>29.725499999999997</v>
      </c>
      <c r="K50" s="73">
        <f>J50/0.75*1.16</f>
        <v>45.975439999999992</v>
      </c>
      <c r="L50" s="74">
        <v>45.9</v>
      </c>
      <c r="M50" s="74">
        <f>K50-L50</f>
        <v>7.543999999999329E-2</v>
      </c>
      <c r="N50" s="67">
        <v>5</v>
      </c>
      <c r="O50" s="67">
        <v>32</v>
      </c>
      <c r="P50" s="67">
        <v>-27</v>
      </c>
      <c r="Q50" s="68">
        <v>0</v>
      </c>
      <c r="R50" s="67">
        <v>4</v>
      </c>
      <c r="S50" s="67">
        <v>27</v>
      </c>
      <c r="T50" s="67">
        <v>-23</v>
      </c>
      <c r="U50" s="68">
        <v>0</v>
      </c>
      <c r="V50" s="67"/>
      <c r="W50" s="67">
        <v>0</v>
      </c>
      <c r="X50" s="67">
        <v>0</v>
      </c>
      <c r="Y50" s="68"/>
      <c r="Z50" s="67">
        <v>11</v>
      </c>
      <c r="AA50" s="67">
        <v>30</v>
      </c>
      <c r="AB50" s="67">
        <v>-19</v>
      </c>
      <c r="AC50" s="68">
        <v>0</v>
      </c>
      <c r="AD50" s="67"/>
      <c r="AE50" s="67">
        <v>0</v>
      </c>
      <c r="AF50" s="67">
        <v>0</v>
      </c>
      <c r="AG50" s="69">
        <f>AF50/G50</f>
        <v>0</v>
      </c>
      <c r="AH50" s="69">
        <v>15</v>
      </c>
      <c r="AI50" s="69">
        <v>0</v>
      </c>
      <c r="AJ50" s="69">
        <v>15</v>
      </c>
      <c r="AK50" s="69">
        <v>2</v>
      </c>
      <c r="AL50" s="44">
        <f>Q50*G50</f>
        <v>0</v>
      </c>
      <c r="AM50" s="44">
        <f>G50*U50</f>
        <v>0</v>
      </c>
      <c r="AN50" s="44">
        <f>G50*Y50</f>
        <v>0</v>
      </c>
      <c r="AO50" s="44">
        <f>G50*AC50</f>
        <v>0</v>
      </c>
      <c r="AP50" s="44">
        <f>G50*AG50</f>
        <v>0</v>
      </c>
      <c r="AQ50" s="44">
        <f>AK50*G50</f>
        <v>30</v>
      </c>
      <c r="AR50" s="44">
        <f>SUM(AL50:AP50)</f>
        <v>0</v>
      </c>
      <c r="AU50"/>
      <c r="AV50" s="1">
        <f>Q50+U50+Y50+AC50+AG50</f>
        <v>0</v>
      </c>
      <c r="AX50" s="25"/>
    </row>
    <row r="51" spans="1:253" ht="15" x14ac:dyDescent="0.25">
      <c r="A51" s="22">
        <v>58</v>
      </c>
      <c r="B51" s="54" t="s">
        <v>768</v>
      </c>
      <c r="C51" s="44" t="s">
        <v>357</v>
      </c>
      <c r="D51" s="71">
        <v>7501046111093</v>
      </c>
      <c r="E51" s="72" t="s">
        <v>573</v>
      </c>
      <c r="F51" s="44" t="s">
        <v>356</v>
      </c>
      <c r="G51" s="44">
        <v>12</v>
      </c>
      <c r="H51" s="56">
        <v>38.46</v>
      </c>
      <c r="I51" s="57">
        <v>5</v>
      </c>
      <c r="J51" s="73">
        <f>H51*((100-I51)/100)</f>
        <v>36.536999999999999</v>
      </c>
      <c r="K51" s="73">
        <f>J51/0.75*1.16</f>
        <v>56.510559999999998</v>
      </c>
      <c r="L51" s="74">
        <v>56.5</v>
      </c>
      <c r="M51" s="74">
        <f>K51-L51</f>
        <v>1.0559999999998126E-2</v>
      </c>
      <c r="N51" s="67">
        <v>3</v>
      </c>
      <c r="O51" s="67">
        <v>21</v>
      </c>
      <c r="P51" s="67">
        <v>-18</v>
      </c>
      <c r="Q51" s="68">
        <v>0</v>
      </c>
      <c r="R51" s="67">
        <v>1</v>
      </c>
      <c r="S51" s="67">
        <v>11</v>
      </c>
      <c r="T51" s="70">
        <v>-10</v>
      </c>
      <c r="U51" s="68">
        <v>1</v>
      </c>
      <c r="V51" s="67"/>
      <c r="W51" s="67">
        <v>0</v>
      </c>
      <c r="X51" s="67">
        <v>0</v>
      </c>
      <c r="Y51" s="68"/>
      <c r="Z51" s="67"/>
      <c r="AA51" s="67">
        <v>23</v>
      </c>
      <c r="AB51" s="67">
        <v>-23</v>
      </c>
      <c r="AC51" s="68">
        <v>0</v>
      </c>
      <c r="AD51" s="67"/>
      <c r="AE51" s="67">
        <v>0</v>
      </c>
      <c r="AF51" s="67">
        <v>0</v>
      </c>
      <c r="AG51" s="69">
        <f>AF51/G51</f>
        <v>0</v>
      </c>
      <c r="AH51" s="69">
        <v>12</v>
      </c>
      <c r="AI51" s="69">
        <v>0</v>
      </c>
      <c r="AJ51" s="69">
        <v>12</v>
      </c>
      <c r="AK51" s="69">
        <v>2</v>
      </c>
      <c r="AL51" s="44">
        <f>Q51*G51</f>
        <v>0</v>
      </c>
      <c r="AM51" s="44">
        <f>G51*U51</f>
        <v>12</v>
      </c>
      <c r="AN51" s="44">
        <f>G51*Y51</f>
        <v>0</v>
      </c>
      <c r="AO51" s="44">
        <f>G51*AC51</f>
        <v>0</v>
      </c>
      <c r="AP51" s="44">
        <f>G51*AG51</f>
        <v>0</v>
      </c>
      <c r="AQ51" s="44">
        <f>AK51*G51</f>
        <v>24</v>
      </c>
      <c r="AR51" s="44">
        <f>SUM(AL51:AP51)</f>
        <v>12</v>
      </c>
      <c r="AS51" s="1">
        <f>SUM(Q51+U51+Y51+AC51+AG51)</f>
        <v>1</v>
      </c>
      <c r="AU51"/>
      <c r="AV51" s="1">
        <f>Q51+U51+Y51+AC51+AG51</f>
        <v>1</v>
      </c>
      <c r="AW51"/>
      <c r="AX51" s="61"/>
    </row>
    <row r="52" spans="1:253" ht="15" x14ac:dyDescent="0.25">
      <c r="A52" s="22">
        <v>93</v>
      </c>
      <c r="B52" s="53" t="s">
        <v>731</v>
      </c>
      <c r="C52" s="44" t="s">
        <v>683</v>
      </c>
      <c r="D52" s="71">
        <v>7501199424576</v>
      </c>
      <c r="E52" s="72" t="s">
        <v>684</v>
      </c>
      <c r="F52" s="44" t="s">
        <v>727</v>
      </c>
      <c r="G52" s="44">
        <v>10</v>
      </c>
      <c r="H52" s="56">
        <v>30.36</v>
      </c>
      <c r="I52" s="77"/>
      <c r="J52" s="73">
        <f>H52*((100-I52)/100)</f>
        <v>30.36</v>
      </c>
      <c r="K52" s="73">
        <f>J52/0.75*1.16</f>
        <v>46.956799999999994</v>
      </c>
      <c r="L52" s="74">
        <v>46.9</v>
      </c>
      <c r="M52" s="74">
        <f>K52-L52</f>
        <v>5.6799999999995521E-2</v>
      </c>
      <c r="N52" s="67">
        <v>23</v>
      </c>
      <c r="O52" s="67">
        <v>8</v>
      </c>
      <c r="P52" s="70">
        <v>15</v>
      </c>
      <c r="Q52" s="68">
        <v>4</v>
      </c>
      <c r="R52" s="67">
        <v>11</v>
      </c>
      <c r="S52" s="67">
        <v>15</v>
      </c>
      <c r="T52" s="67">
        <v>-4</v>
      </c>
      <c r="U52" s="68">
        <v>1</v>
      </c>
      <c r="V52" s="67">
        <v>11</v>
      </c>
      <c r="W52" s="67">
        <v>14</v>
      </c>
      <c r="X52" s="67">
        <v>-3</v>
      </c>
      <c r="Y52" s="68">
        <v>1</v>
      </c>
      <c r="Z52" s="67">
        <v>23</v>
      </c>
      <c r="AA52" s="67">
        <v>12</v>
      </c>
      <c r="AB52" s="70">
        <v>11</v>
      </c>
      <c r="AC52" s="68">
        <v>2</v>
      </c>
      <c r="AD52" s="67">
        <v>11</v>
      </c>
      <c r="AE52" s="67">
        <v>14</v>
      </c>
      <c r="AF52" s="67">
        <v>-3</v>
      </c>
      <c r="AG52" s="69">
        <v>1</v>
      </c>
      <c r="AH52" s="69">
        <v>10</v>
      </c>
      <c r="AI52" s="69">
        <v>0</v>
      </c>
      <c r="AJ52" s="69">
        <v>10</v>
      </c>
      <c r="AK52" s="69">
        <v>2</v>
      </c>
      <c r="AL52" s="44">
        <f>Q52*G52</f>
        <v>40</v>
      </c>
      <c r="AM52" s="44">
        <f>G52*U52</f>
        <v>10</v>
      </c>
      <c r="AN52" s="44">
        <f>G52*Y52</f>
        <v>10</v>
      </c>
      <c r="AO52" s="44">
        <f>G52*AC52</f>
        <v>20</v>
      </c>
      <c r="AP52" s="44">
        <f>G52*AG52</f>
        <v>10</v>
      </c>
      <c r="AQ52" s="44">
        <f>AK52*G52</f>
        <v>20</v>
      </c>
      <c r="AR52" s="44">
        <f>SUM(AL52:AP52)</f>
        <v>90</v>
      </c>
      <c r="AS52" s="1">
        <f>SUM(Q52+U52+Y52+AC52+AG52)</f>
        <v>9</v>
      </c>
      <c r="AU52"/>
      <c r="AV52" s="1">
        <f>Q52+U52+Y52+AC52+AG52</f>
        <v>9</v>
      </c>
      <c r="AX52" s="2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</row>
    <row r="53" spans="1:253" ht="18" x14ac:dyDescent="0.25">
      <c r="A53" s="22">
        <v>6</v>
      </c>
      <c r="B53" s="53" t="s">
        <v>189</v>
      </c>
      <c r="C53" s="44" t="s">
        <v>50</v>
      </c>
      <c r="D53" s="71">
        <v>7501022105344</v>
      </c>
      <c r="E53" s="72" t="s">
        <v>585</v>
      </c>
      <c r="F53" s="44" t="s">
        <v>21</v>
      </c>
      <c r="G53" s="44">
        <v>50</v>
      </c>
      <c r="H53" s="56">
        <v>13.59</v>
      </c>
      <c r="I53" s="77"/>
      <c r="J53" s="73">
        <f>H53*((100-I53)/100)</f>
        <v>13.59</v>
      </c>
      <c r="K53" s="73">
        <f>J53/0.83*1.16</f>
        <v>18.993253012048189</v>
      </c>
      <c r="L53" s="74">
        <v>18.899999999999999</v>
      </c>
      <c r="M53" s="74">
        <f>K53-L53</f>
        <v>9.3253012048190698E-2</v>
      </c>
      <c r="N53" s="67">
        <v>30</v>
      </c>
      <c r="O53" s="67">
        <v>20</v>
      </c>
      <c r="P53" s="67">
        <v>10</v>
      </c>
      <c r="Q53" s="68">
        <v>1</v>
      </c>
      <c r="R53" s="67">
        <v>22</v>
      </c>
      <c r="S53" s="67">
        <v>89</v>
      </c>
      <c r="T53" s="67">
        <v>-67</v>
      </c>
      <c r="U53" s="68">
        <v>0</v>
      </c>
      <c r="V53" s="67"/>
      <c r="W53" s="67">
        <v>0</v>
      </c>
      <c r="X53" s="67">
        <v>0</v>
      </c>
      <c r="Y53" s="68"/>
      <c r="Z53" s="67">
        <v>28</v>
      </c>
      <c r="AA53" s="67">
        <v>73</v>
      </c>
      <c r="AB53" s="67">
        <v>-45</v>
      </c>
      <c r="AC53" s="68">
        <v>1</v>
      </c>
      <c r="AD53" s="67">
        <v>4</v>
      </c>
      <c r="AE53" s="67">
        <v>47</v>
      </c>
      <c r="AF53" s="67">
        <v>-43</v>
      </c>
      <c r="AG53" s="69">
        <v>1</v>
      </c>
      <c r="AH53" s="69">
        <v>50</v>
      </c>
      <c r="AI53" s="69">
        <v>0</v>
      </c>
      <c r="AJ53" s="69">
        <v>50</v>
      </c>
      <c r="AK53" s="69">
        <v>2</v>
      </c>
      <c r="AL53" s="44">
        <f>Q53*G53</f>
        <v>50</v>
      </c>
      <c r="AM53" s="44">
        <f>G53*U53</f>
        <v>0</v>
      </c>
      <c r="AN53" s="44">
        <f>G53*Y53</f>
        <v>0</v>
      </c>
      <c r="AO53" s="44">
        <f>G53*AC53</f>
        <v>50</v>
      </c>
      <c r="AP53" s="44">
        <f>G53*AG53</f>
        <v>50</v>
      </c>
      <c r="AQ53" s="44">
        <f>AK53*G53</f>
        <v>100</v>
      </c>
      <c r="AR53" s="44">
        <f>SUM(AL53:AP53)</f>
        <v>150</v>
      </c>
      <c r="AS53" s="1">
        <f>SUM(Q53+U53+Y53+AC53+AG53)</f>
        <v>3</v>
      </c>
      <c r="AV53" s="1">
        <f>Q53+U53+Y53+AC53+AG53</f>
        <v>3</v>
      </c>
      <c r="AX53" s="25"/>
      <c r="AY53" s="65"/>
      <c r="AZ53" s="65"/>
      <c r="BA53" s="65"/>
    </row>
    <row r="54" spans="1:253" ht="15" x14ac:dyDescent="0.25">
      <c r="A54" s="22">
        <v>86</v>
      </c>
      <c r="B54" s="53" t="s">
        <v>731</v>
      </c>
      <c r="C54" s="44" t="s">
        <v>669</v>
      </c>
      <c r="D54" s="71">
        <v>7501199418780</v>
      </c>
      <c r="E54" s="72" t="s">
        <v>670</v>
      </c>
      <c r="F54" s="44" t="s">
        <v>727</v>
      </c>
      <c r="G54" s="44">
        <v>10</v>
      </c>
      <c r="H54" s="56">
        <v>30.36</v>
      </c>
      <c r="I54" s="77"/>
      <c r="J54" s="73">
        <f>H54*((100-I54)/100)</f>
        <v>30.36</v>
      </c>
      <c r="K54" s="73">
        <f>J54/0.75*1.16</f>
        <v>46.956799999999994</v>
      </c>
      <c r="L54" s="74">
        <v>46.9</v>
      </c>
      <c r="M54" s="74">
        <f>K54-L54</f>
        <v>5.6799999999995521E-2</v>
      </c>
      <c r="N54" s="67">
        <v>14</v>
      </c>
      <c r="O54" s="67">
        <v>6</v>
      </c>
      <c r="P54" s="67">
        <v>8</v>
      </c>
      <c r="Q54" s="68">
        <v>1</v>
      </c>
      <c r="R54" s="67">
        <v>12</v>
      </c>
      <c r="S54" s="67">
        <v>14</v>
      </c>
      <c r="T54" s="67">
        <v>-2</v>
      </c>
      <c r="U54" s="68">
        <v>1</v>
      </c>
      <c r="V54" s="67">
        <v>10</v>
      </c>
      <c r="W54" s="67">
        <v>11</v>
      </c>
      <c r="X54" s="67">
        <v>-1</v>
      </c>
      <c r="Y54" s="68">
        <v>1</v>
      </c>
      <c r="Z54" s="67">
        <v>35</v>
      </c>
      <c r="AA54" s="67">
        <v>5</v>
      </c>
      <c r="AB54" s="67">
        <v>30</v>
      </c>
      <c r="AC54" s="68">
        <v>4</v>
      </c>
      <c r="AD54" s="67">
        <v>5</v>
      </c>
      <c r="AE54" s="67">
        <v>15</v>
      </c>
      <c r="AF54" s="67">
        <v>-10</v>
      </c>
      <c r="AG54" s="69">
        <v>0</v>
      </c>
      <c r="AH54" s="69">
        <v>10</v>
      </c>
      <c r="AI54" s="69">
        <v>0</v>
      </c>
      <c r="AJ54" s="69">
        <v>10</v>
      </c>
      <c r="AK54" s="69">
        <v>2</v>
      </c>
      <c r="AL54" s="44">
        <f>Q54*G54</f>
        <v>10</v>
      </c>
      <c r="AM54" s="44">
        <f>G54*U54</f>
        <v>10</v>
      </c>
      <c r="AN54" s="44">
        <f>G54*Y54</f>
        <v>10</v>
      </c>
      <c r="AO54" s="44">
        <f>G54*AC54</f>
        <v>40</v>
      </c>
      <c r="AP54" s="44">
        <f>G54*AG54</f>
        <v>0</v>
      </c>
      <c r="AQ54" s="44">
        <f>AK54*G54</f>
        <v>20</v>
      </c>
      <c r="AR54" s="44">
        <f>SUM(AL54:AP54)</f>
        <v>70</v>
      </c>
      <c r="AS54" s="93">
        <f>SUM(Q54+U54+Y54+AC54+AG54)</f>
        <v>7</v>
      </c>
      <c r="AU54"/>
      <c r="AV54" s="1">
        <f>Q54+U54+Y54+AC54+AG54</f>
        <v>7</v>
      </c>
      <c r="AX54" s="2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  <c r="IC54" s="15"/>
      <c r="ID54" s="15"/>
      <c r="IE54" s="15"/>
      <c r="IF54" s="15"/>
      <c r="IG54" s="15"/>
      <c r="IH54" s="15"/>
      <c r="II54" s="15"/>
      <c r="IJ54" s="15"/>
      <c r="IK54" s="15"/>
      <c r="IL54" s="15"/>
      <c r="IM54" s="15"/>
      <c r="IN54" s="15"/>
      <c r="IO54" s="15"/>
      <c r="IP54" s="15"/>
      <c r="IQ54" s="15"/>
      <c r="IR54" s="15"/>
      <c r="IS54" s="15"/>
    </row>
    <row r="55" spans="1:253" ht="15" x14ac:dyDescent="0.25">
      <c r="A55" s="22">
        <v>83</v>
      </c>
      <c r="B55" s="53" t="s">
        <v>731</v>
      </c>
      <c r="C55" s="44" t="s">
        <v>663</v>
      </c>
      <c r="D55" s="71">
        <v>7501199418346</v>
      </c>
      <c r="E55" s="72" t="s">
        <v>664</v>
      </c>
      <c r="F55" s="44" t="s">
        <v>727</v>
      </c>
      <c r="G55" s="44">
        <v>10</v>
      </c>
      <c r="H55" s="56">
        <v>30.36</v>
      </c>
      <c r="I55" s="77"/>
      <c r="J55" s="73">
        <f>H55*((100-I55)/100)</f>
        <v>30.36</v>
      </c>
      <c r="K55" s="73">
        <f>J55/0.75*1.16</f>
        <v>46.956799999999994</v>
      </c>
      <c r="L55" s="74">
        <v>46.9</v>
      </c>
      <c r="M55" s="74">
        <f>K55-L55</f>
        <v>5.6799999999995521E-2</v>
      </c>
      <c r="N55" s="67">
        <v>22</v>
      </c>
      <c r="O55" s="67">
        <v>0</v>
      </c>
      <c r="P55" s="67">
        <v>22</v>
      </c>
      <c r="Q55" s="68">
        <v>6</v>
      </c>
      <c r="R55" s="67">
        <v>5</v>
      </c>
      <c r="S55" s="67">
        <v>35</v>
      </c>
      <c r="T55" s="67">
        <v>-30</v>
      </c>
      <c r="U55" s="68">
        <v>0</v>
      </c>
      <c r="V55" s="67">
        <v>13</v>
      </c>
      <c r="W55" s="67">
        <v>6</v>
      </c>
      <c r="X55" s="67">
        <v>7</v>
      </c>
      <c r="Y55" s="68">
        <v>1</v>
      </c>
      <c r="Z55" s="67">
        <v>39</v>
      </c>
      <c r="AA55" s="67">
        <v>3</v>
      </c>
      <c r="AB55" s="67">
        <v>36</v>
      </c>
      <c r="AC55" s="68">
        <v>4</v>
      </c>
      <c r="AD55" s="67">
        <v>21</v>
      </c>
      <c r="AE55" s="67">
        <v>1</v>
      </c>
      <c r="AF55" s="67">
        <v>20</v>
      </c>
      <c r="AG55" s="69">
        <v>2</v>
      </c>
      <c r="AH55" s="69"/>
      <c r="AI55" s="69">
        <v>0</v>
      </c>
      <c r="AJ55" s="69">
        <v>0</v>
      </c>
      <c r="AK55" s="69">
        <v>2</v>
      </c>
      <c r="AL55" s="44">
        <f>Q55*G55</f>
        <v>60</v>
      </c>
      <c r="AM55" s="44">
        <f>G55*U55</f>
        <v>0</v>
      </c>
      <c r="AN55" s="44">
        <f>G55*Y55</f>
        <v>10</v>
      </c>
      <c r="AO55" s="44">
        <f>G55*AC55</f>
        <v>40</v>
      </c>
      <c r="AP55" s="44">
        <f>G55*AG55</f>
        <v>20</v>
      </c>
      <c r="AQ55" s="44">
        <f>AK55*G55</f>
        <v>20</v>
      </c>
      <c r="AR55" s="44">
        <f>SUM(AL55:AP55)</f>
        <v>130</v>
      </c>
      <c r="AS55" s="1">
        <f>SUM(Q55+U55+Y55+AC55+AG55)</f>
        <v>13</v>
      </c>
      <c r="AU55"/>
      <c r="AV55" s="1">
        <f>Q55+U55+Y55+AC55+AG55</f>
        <v>13</v>
      </c>
      <c r="AX55" s="25"/>
    </row>
    <row r="56" spans="1:253" ht="13.5" x14ac:dyDescent="0.25">
      <c r="A56" s="22">
        <v>42</v>
      </c>
      <c r="B56" s="53" t="s">
        <v>617</v>
      </c>
      <c r="C56" s="71" t="s">
        <v>656</v>
      </c>
      <c r="D56" s="71">
        <v>7501022101209</v>
      </c>
      <c r="E56" s="72" t="s">
        <v>618</v>
      </c>
      <c r="F56" s="44" t="s">
        <v>369</v>
      </c>
      <c r="G56" s="44">
        <v>50</v>
      </c>
      <c r="H56" s="83">
        <v>32.299999999999997</v>
      </c>
      <c r="I56" s="76"/>
      <c r="J56" s="73">
        <f>H56*((100-I56)/100)</f>
        <v>32.299999999999997</v>
      </c>
      <c r="K56" s="73">
        <f>J56/0.75*1.16</f>
        <v>49.957333333333324</v>
      </c>
      <c r="L56" s="74">
        <v>49.9</v>
      </c>
      <c r="M56" s="74">
        <f>K56-L56</f>
        <v>5.7333333333325243E-2</v>
      </c>
      <c r="N56" s="67">
        <v>42</v>
      </c>
      <c r="O56" s="67">
        <v>26</v>
      </c>
      <c r="P56" s="67">
        <v>16</v>
      </c>
      <c r="Q56" s="68">
        <v>1</v>
      </c>
      <c r="R56" s="67">
        <v>9</v>
      </c>
      <c r="S56" s="67">
        <v>69</v>
      </c>
      <c r="T56" s="67">
        <v>-60</v>
      </c>
      <c r="U56" s="68">
        <v>0</v>
      </c>
      <c r="V56" s="67">
        <v>1</v>
      </c>
      <c r="W56" s="67">
        <v>8</v>
      </c>
      <c r="X56" s="67">
        <v>-7</v>
      </c>
      <c r="Y56" s="68">
        <v>0</v>
      </c>
      <c r="Z56" s="67">
        <v>9</v>
      </c>
      <c r="AA56" s="67">
        <v>71</v>
      </c>
      <c r="AB56" s="67">
        <v>-62</v>
      </c>
      <c r="AC56" s="68">
        <v>0</v>
      </c>
      <c r="AD56" s="67">
        <v>5</v>
      </c>
      <c r="AE56" s="67">
        <v>0</v>
      </c>
      <c r="AF56" s="70">
        <v>5</v>
      </c>
      <c r="AG56" s="69">
        <v>1</v>
      </c>
      <c r="AH56" s="69"/>
      <c r="AI56" s="69">
        <v>0</v>
      </c>
      <c r="AJ56" s="69">
        <v>0</v>
      </c>
      <c r="AK56" s="69">
        <v>2</v>
      </c>
      <c r="AL56" s="44">
        <f>Q56*G56</f>
        <v>50</v>
      </c>
      <c r="AM56" s="44">
        <f>G56*U56</f>
        <v>0</v>
      </c>
      <c r="AN56" s="44">
        <f>G56*Y56</f>
        <v>0</v>
      </c>
      <c r="AO56" s="44">
        <f>G56*AC56</f>
        <v>0</v>
      </c>
      <c r="AP56" s="44">
        <f>G56*AG56</f>
        <v>50</v>
      </c>
      <c r="AQ56" s="44">
        <f>AK56*G56</f>
        <v>100</v>
      </c>
      <c r="AR56" s="44">
        <f>SUM(AL56:AP56)</f>
        <v>100</v>
      </c>
      <c r="AS56" s="1">
        <f>SUM(Q56+U56+Y56+AC56+AG56)</f>
        <v>2</v>
      </c>
      <c r="AT56" s="39"/>
      <c r="AU56" s="39"/>
      <c r="AV56" s="1">
        <f>Q56+U56+Y56+AC56+AG56</f>
        <v>2</v>
      </c>
      <c r="AW56" s="39"/>
      <c r="AX56" s="62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  <c r="II56" s="15"/>
      <c r="IJ56" s="15"/>
      <c r="IK56" s="15"/>
      <c r="IL56" s="15"/>
      <c r="IM56" s="15"/>
      <c r="IN56" s="15"/>
      <c r="IO56" s="15"/>
      <c r="IP56" s="15"/>
      <c r="IQ56" s="15"/>
      <c r="IR56" s="15"/>
      <c r="IS56" s="15"/>
    </row>
    <row r="57" spans="1:253" ht="15" x14ac:dyDescent="0.25">
      <c r="A57" s="22">
        <v>38</v>
      </c>
      <c r="B57" s="53" t="s">
        <v>190</v>
      </c>
      <c r="C57" s="44" t="s">
        <v>43</v>
      </c>
      <c r="D57" s="71">
        <v>7501022182796</v>
      </c>
      <c r="E57" s="72" t="s">
        <v>567</v>
      </c>
      <c r="F57" s="44" t="s">
        <v>7</v>
      </c>
      <c r="G57" s="44">
        <v>18</v>
      </c>
      <c r="H57" s="56">
        <v>34.340000000000003</v>
      </c>
      <c r="I57" s="57"/>
      <c r="J57" s="73">
        <f>H57*((100-I57)/100)</f>
        <v>34.340000000000003</v>
      </c>
      <c r="K57" s="73">
        <f>J57/0.83*1.16</f>
        <v>47.9932530120482</v>
      </c>
      <c r="L57" s="74">
        <v>47.899999479999998</v>
      </c>
      <c r="M57" s="74">
        <f>K57-L57</f>
        <v>9.3253532048201748E-2</v>
      </c>
      <c r="N57" s="67">
        <v>23</v>
      </c>
      <c r="O57" s="67">
        <v>2</v>
      </c>
      <c r="P57" s="70">
        <v>21</v>
      </c>
      <c r="Q57" s="68">
        <v>3</v>
      </c>
      <c r="R57" s="67">
        <v>10</v>
      </c>
      <c r="S57" s="67">
        <v>11</v>
      </c>
      <c r="T57" s="67">
        <v>-1</v>
      </c>
      <c r="U57" s="68">
        <v>1</v>
      </c>
      <c r="V57" s="67"/>
      <c r="W57" s="67">
        <v>0</v>
      </c>
      <c r="X57" s="67">
        <v>0</v>
      </c>
      <c r="Y57" s="68"/>
      <c r="Z57" s="67">
        <v>22</v>
      </c>
      <c r="AA57" s="67">
        <v>0</v>
      </c>
      <c r="AB57" s="70">
        <v>22</v>
      </c>
      <c r="AC57" s="68">
        <v>2</v>
      </c>
      <c r="AD57" s="67"/>
      <c r="AE57" s="67">
        <v>0</v>
      </c>
      <c r="AF57" s="67">
        <v>0</v>
      </c>
      <c r="AG57" s="69">
        <f>AF57/G57</f>
        <v>0</v>
      </c>
      <c r="AH57" s="69"/>
      <c r="AI57" s="69">
        <v>0</v>
      </c>
      <c r="AJ57" s="69">
        <v>0</v>
      </c>
      <c r="AK57" s="69">
        <v>2</v>
      </c>
      <c r="AL57" s="44">
        <f>Q57*G57</f>
        <v>54</v>
      </c>
      <c r="AM57" s="44">
        <f>G57*U57</f>
        <v>18</v>
      </c>
      <c r="AN57" s="44">
        <f>G57*Y57</f>
        <v>0</v>
      </c>
      <c r="AO57" s="44">
        <f>G57*AC57</f>
        <v>36</v>
      </c>
      <c r="AP57" s="44">
        <f>G57*AG57</f>
        <v>0</v>
      </c>
      <c r="AQ57" s="44">
        <f>AK57*G57</f>
        <v>36</v>
      </c>
      <c r="AR57" s="44">
        <f>SUM(AL57:AP57)</f>
        <v>108</v>
      </c>
      <c r="AS57" s="1">
        <f>SUM(Q57+U57+Y57+AC57+AG57)</f>
        <v>6</v>
      </c>
      <c r="AV57" s="1">
        <f>Q57+U57+Y57+AC57+AG57</f>
        <v>6</v>
      </c>
      <c r="AX57" s="2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</row>
    <row r="58" spans="1:253" ht="15" x14ac:dyDescent="0.25">
      <c r="A58" s="22">
        <v>20</v>
      </c>
      <c r="B58" s="54" t="s">
        <v>183</v>
      </c>
      <c r="C58" s="44" t="s">
        <v>640</v>
      </c>
      <c r="D58" s="71" t="s">
        <v>647</v>
      </c>
      <c r="E58" s="72" t="s">
        <v>641</v>
      </c>
      <c r="F58" s="44" t="s">
        <v>96</v>
      </c>
      <c r="G58" s="44">
        <v>12</v>
      </c>
      <c r="H58" s="56">
        <v>41.61</v>
      </c>
      <c r="I58" s="57">
        <v>6</v>
      </c>
      <c r="J58" s="73">
        <f>H58*((100-I58)/100)</f>
        <v>39.113399999999999</v>
      </c>
      <c r="K58" s="73">
        <f>J58/0.75*1.16</f>
        <v>60.495391999999988</v>
      </c>
      <c r="L58" s="74">
        <v>59.9</v>
      </c>
      <c r="M58" s="74">
        <f>K58-L58</f>
        <v>0.59539199999998971</v>
      </c>
      <c r="N58" s="67">
        <v>6</v>
      </c>
      <c r="O58" s="67">
        <v>11</v>
      </c>
      <c r="P58" s="67">
        <v>-5</v>
      </c>
      <c r="Q58" s="68">
        <v>1</v>
      </c>
      <c r="R58" s="67">
        <v>9</v>
      </c>
      <c r="S58" s="67">
        <v>6</v>
      </c>
      <c r="T58" s="67">
        <v>3</v>
      </c>
      <c r="U58" s="68">
        <v>1</v>
      </c>
      <c r="V58" s="67"/>
      <c r="W58" s="67">
        <v>0</v>
      </c>
      <c r="X58" s="67">
        <v>0</v>
      </c>
      <c r="Y58" s="68"/>
      <c r="Z58" s="67">
        <v>16</v>
      </c>
      <c r="AA58" s="67">
        <v>3</v>
      </c>
      <c r="AB58" s="67">
        <v>13</v>
      </c>
      <c r="AC58" s="68">
        <v>2</v>
      </c>
      <c r="AD58" s="67"/>
      <c r="AE58" s="67">
        <v>0</v>
      </c>
      <c r="AF58" s="67">
        <v>0</v>
      </c>
      <c r="AG58" s="69">
        <f>AF58/G58</f>
        <v>0</v>
      </c>
      <c r="AH58" s="69"/>
      <c r="AI58" s="69">
        <v>0</v>
      </c>
      <c r="AJ58" s="69">
        <v>0</v>
      </c>
      <c r="AK58" s="69">
        <v>2</v>
      </c>
      <c r="AL58" s="44">
        <f>Q58*G58</f>
        <v>12</v>
      </c>
      <c r="AM58" s="44">
        <f>G58*U58</f>
        <v>12</v>
      </c>
      <c r="AN58" s="44">
        <f>G58*Y58</f>
        <v>0</v>
      </c>
      <c r="AO58" s="44">
        <f>G58*AC58</f>
        <v>24</v>
      </c>
      <c r="AP58" s="44">
        <f>G58*AG58</f>
        <v>0</v>
      </c>
      <c r="AQ58" s="44">
        <f>AK58*G58</f>
        <v>24</v>
      </c>
      <c r="AR58" s="44">
        <f>SUM(AL58:AP58)</f>
        <v>48</v>
      </c>
      <c r="AS58" s="1">
        <f>SUM(Q58+U58+Y58+AC58+AG58)</f>
        <v>4</v>
      </c>
      <c r="AV58" s="1">
        <f>Q58+U58+Y58+AC58+AG58</f>
        <v>4</v>
      </c>
      <c r="AX58" s="60" t="s">
        <v>771</v>
      </c>
    </row>
    <row r="59" spans="1:253" ht="15" x14ac:dyDescent="0.25">
      <c r="A59" s="22">
        <v>66</v>
      </c>
      <c r="B59" s="53" t="s">
        <v>195</v>
      </c>
      <c r="C59" s="44" t="s">
        <v>70</v>
      </c>
      <c r="D59" s="71">
        <v>7501022107157</v>
      </c>
      <c r="E59" s="72" t="s">
        <v>581</v>
      </c>
      <c r="F59" s="44" t="s">
        <v>73</v>
      </c>
      <c r="G59" s="44">
        <v>24</v>
      </c>
      <c r="H59" s="56">
        <v>65.849999999999994</v>
      </c>
      <c r="I59" s="57">
        <v>5</v>
      </c>
      <c r="J59" s="73">
        <f>H59*((100-I59)/100)</f>
        <v>62.55749999999999</v>
      </c>
      <c r="K59" s="73">
        <f>J59/0.8*1.16</f>
        <v>90.708374999999961</v>
      </c>
      <c r="L59" s="74">
        <v>89.9</v>
      </c>
      <c r="M59" s="74">
        <f>K59-L59</f>
        <v>0.80837499999995543</v>
      </c>
      <c r="N59" s="67">
        <v>16</v>
      </c>
      <c r="O59" s="67">
        <v>50</v>
      </c>
      <c r="P59" s="67">
        <v>-34</v>
      </c>
      <c r="Q59" s="68">
        <v>0</v>
      </c>
      <c r="R59" s="67">
        <v>17</v>
      </c>
      <c r="S59" s="67">
        <v>31</v>
      </c>
      <c r="T59" s="67">
        <v>-14</v>
      </c>
      <c r="U59" s="68">
        <v>1</v>
      </c>
      <c r="V59" s="67"/>
      <c r="W59" s="67">
        <v>0</v>
      </c>
      <c r="X59" s="67">
        <v>0</v>
      </c>
      <c r="Y59" s="68"/>
      <c r="Z59" s="67">
        <v>27</v>
      </c>
      <c r="AA59" s="67">
        <v>7</v>
      </c>
      <c r="AB59" s="67">
        <v>20</v>
      </c>
      <c r="AC59" s="68">
        <v>1</v>
      </c>
      <c r="AD59" s="67"/>
      <c r="AE59" s="67">
        <v>0</v>
      </c>
      <c r="AF59" s="67">
        <v>0</v>
      </c>
      <c r="AG59" s="69">
        <f>AF59/G59</f>
        <v>0</v>
      </c>
      <c r="AH59" s="69"/>
      <c r="AI59" s="69">
        <v>0</v>
      </c>
      <c r="AJ59" s="69">
        <v>0</v>
      </c>
      <c r="AK59" s="69">
        <v>2</v>
      </c>
      <c r="AL59" s="44">
        <f>Q59*G59</f>
        <v>0</v>
      </c>
      <c r="AM59" s="44">
        <f>G59*U59</f>
        <v>24</v>
      </c>
      <c r="AN59" s="44">
        <f>G59*Y59</f>
        <v>0</v>
      </c>
      <c r="AO59" s="44">
        <f>G59*AC59</f>
        <v>24</v>
      </c>
      <c r="AP59" s="44">
        <f>G59*AG59</f>
        <v>0</v>
      </c>
      <c r="AQ59" s="44">
        <f>AK59*G59</f>
        <v>48</v>
      </c>
      <c r="AR59" s="44">
        <f>SUM(AL59:AP59)</f>
        <v>48</v>
      </c>
      <c r="AS59" s="1">
        <f>SUM(Q59+U59+Y59+AC59+AG59)</f>
        <v>2</v>
      </c>
      <c r="AV59" s="1">
        <f>Q59+U59+Y59+AC59+AG59</f>
        <v>2</v>
      </c>
      <c r="AX59" s="2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</row>
    <row r="60" spans="1:253" ht="15" x14ac:dyDescent="0.25">
      <c r="A60" s="22">
        <v>17</v>
      </c>
      <c r="B60" s="53" t="s">
        <v>650</v>
      </c>
      <c r="C60" s="44" t="s">
        <v>56</v>
      </c>
      <c r="D60" s="71">
        <v>7501022102848</v>
      </c>
      <c r="E60" s="72" t="s">
        <v>587</v>
      </c>
      <c r="F60" s="44" t="s">
        <v>6</v>
      </c>
      <c r="G60" s="44">
        <v>12</v>
      </c>
      <c r="H60" s="56">
        <v>26.14</v>
      </c>
      <c r="I60" s="77"/>
      <c r="J60" s="73">
        <f>H60*((100-I60)/100)</f>
        <v>26.14</v>
      </c>
      <c r="K60" s="73">
        <f>J60/0.75*1.16</f>
        <v>40.429866666666662</v>
      </c>
      <c r="L60" s="74">
        <v>39.9</v>
      </c>
      <c r="M60" s="74">
        <f>K60-L60</f>
        <v>0.52986666666666338</v>
      </c>
      <c r="N60" s="67">
        <v>16</v>
      </c>
      <c r="O60" s="67">
        <v>0</v>
      </c>
      <c r="P60" s="70">
        <v>16</v>
      </c>
      <c r="Q60" s="68">
        <v>3</v>
      </c>
      <c r="R60" s="67">
        <v>15</v>
      </c>
      <c r="S60" s="67">
        <v>5</v>
      </c>
      <c r="T60" s="70">
        <v>10</v>
      </c>
      <c r="U60" s="68">
        <v>1</v>
      </c>
      <c r="V60" s="67"/>
      <c r="W60" s="67">
        <v>0</v>
      </c>
      <c r="X60" s="67">
        <v>0</v>
      </c>
      <c r="Y60" s="68"/>
      <c r="Z60" s="67">
        <v>11</v>
      </c>
      <c r="AA60" s="67">
        <v>2</v>
      </c>
      <c r="AB60" s="67">
        <v>9</v>
      </c>
      <c r="AC60" s="68">
        <v>1</v>
      </c>
      <c r="AD60" s="67"/>
      <c r="AE60" s="67">
        <v>0</v>
      </c>
      <c r="AF60" s="67">
        <v>0</v>
      </c>
      <c r="AG60" s="69">
        <f>AF60/G60</f>
        <v>0</v>
      </c>
      <c r="AH60" s="69"/>
      <c r="AI60" s="69">
        <v>0</v>
      </c>
      <c r="AJ60" s="69">
        <v>0</v>
      </c>
      <c r="AK60" s="69">
        <v>2</v>
      </c>
      <c r="AL60" s="44">
        <f>Q60*G60</f>
        <v>36</v>
      </c>
      <c r="AM60" s="44">
        <f>G60*U60</f>
        <v>12</v>
      </c>
      <c r="AN60" s="44">
        <f>G60*Y60</f>
        <v>0</v>
      </c>
      <c r="AO60" s="44">
        <f>G60*AC60</f>
        <v>12</v>
      </c>
      <c r="AP60" s="44">
        <f>G60*AG60</f>
        <v>0</v>
      </c>
      <c r="AQ60" s="44">
        <f>AK60*G60</f>
        <v>24</v>
      </c>
      <c r="AR60" s="44">
        <f>SUM(AL60:AP60)</f>
        <v>60</v>
      </c>
      <c r="AS60" s="1">
        <f>SUM(Q60+U60+Y60+AC60+AG60)</f>
        <v>5</v>
      </c>
      <c r="AV60" s="1">
        <f>Q60+U60+Y60+AC60+AG60</f>
        <v>5</v>
      </c>
      <c r="AX60" s="60" t="s">
        <v>771</v>
      </c>
    </row>
    <row r="61" spans="1:253" ht="15" x14ac:dyDescent="0.25">
      <c r="A61" s="22">
        <v>21</v>
      </c>
      <c r="B61" s="54" t="s">
        <v>183</v>
      </c>
      <c r="C61" s="44" t="s">
        <v>127</v>
      </c>
      <c r="D61" s="71">
        <v>7501022132906</v>
      </c>
      <c r="E61" s="72" t="s">
        <v>597</v>
      </c>
      <c r="F61" s="44" t="s">
        <v>23</v>
      </c>
      <c r="G61" s="44">
        <v>12</v>
      </c>
      <c r="H61" s="56">
        <v>41.61</v>
      </c>
      <c r="I61" s="57">
        <v>6</v>
      </c>
      <c r="J61" s="73">
        <f>H61*((100-I61)/100)</f>
        <v>39.113399999999999</v>
      </c>
      <c r="K61" s="73">
        <f>J61/0.75*1.16</f>
        <v>60.495391999999988</v>
      </c>
      <c r="L61" s="74">
        <v>59.9</v>
      </c>
      <c r="M61" s="74">
        <f>K61-L61</f>
        <v>0.59539199999998971</v>
      </c>
      <c r="N61" s="67">
        <v>3</v>
      </c>
      <c r="O61" s="67">
        <v>8</v>
      </c>
      <c r="P61" s="67">
        <v>-5</v>
      </c>
      <c r="Q61" s="68">
        <v>1</v>
      </c>
      <c r="R61" s="67"/>
      <c r="S61" s="67">
        <v>2</v>
      </c>
      <c r="T61" s="70">
        <v>-2</v>
      </c>
      <c r="U61" s="68">
        <v>1</v>
      </c>
      <c r="V61" s="67"/>
      <c r="W61" s="67">
        <v>0</v>
      </c>
      <c r="X61" s="67">
        <v>0</v>
      </c>
      <c r="Y61" s="68"/>
      <c r="Z61" s="67">
        <v>11</v>
      </c>
      <c r="AA61" s="67">
        <v>2</v>
      </c>
      <c r="AB61" s="67">
        <v>9</v>
      </c>
      <c r="AC61" s="68">
        <v>1</v>
      </c>
      <c r="AD61" s="67"/>
      <c r="AE61" s="67">
        <v>0</v>
      </c>
      <c r="AF61" s="67">
        <v>0</v>
      </c>
      <c r="AG61" s="69">
        <f>AF61/G61</f>
        <v>0</v>
      </c>
      <c r="AH61" s="69"/>
      <c r="AI61" s="69">
        <v>0</v>
      </c>
      <c r="AJ61" s="69">
        <v>0</v>
      </c>
      <c r="AK61" s="69">
        <v>2</v>
      </c>
      <c r="AL61" s="44">
        <f>Q61*G61</f>
        <v>12</v>
      </c>
      <c r="AM61" s="44">
        <f>G61*U61</f>
        <v>12</v>
      </c>
      <c r="AN61" s="44">
        <f>G61*Y61</f>
        <v>0</v>
      </c>
      <c r="AO61" s="44">
        <f>G61*AC61</f>
        <v>12</v>
      </c>
      <c r="AP61" s="44">
        <f>G61*AG61</f>
        <v>0</v>
      </c>
      <c r="AQ61" s="44">
        <f>AK61*G61</f>
        <v>24</v>
      </c>
      <c r="AR61" s="44">
        <f>SUM(AL61:AP61)</f>
        <v>36</v>
      </c>
      <c r="AS61" s="1">
        <f>SUM(Q61+U61+Y61+AC61+AG61)</f>
        <v>3</v>
      </c>
      <c r="AV61" s="1">
        <f>Q61+U61+Y61+AC61+AG61</f>
        <v>3</v>
      </c>
      <c r="AX61" s="60" t="s">
        <v>771</v>
      </c>
    </row>
    <row r="62" spans="1:253" ht="15" x14ac:dyDescent="0.25">
      <c r="A62" s="22">
        <v>65</v>
      </c>
      <c r="B62" s="53" t="s">
        <v>769</v>
      </c>
      <c r="C62" s="44" t="s">
        <v>49</v>
      </c>
      <c r="D62" s="71">
        <v>7501022107034</v>
      </c>
      <c r="E62" s="72" t="s">
        <v>654</v>
      </c>
      <c r="F62" s="44" t="s">
        <v>9</v>
      </c>
      <c r="G62" s="44">
        <v>50</v>
      </c>
      <c r="H62" s="56">
        <v>21.68</v>
      </c>
      <c r="I62" s="57"/>
      <c r="J62" s="73">
        <f>H62*((100-I62)/100)</f>
        <v>21.68</v>
      </c>
      <c r="K62" s="73">
        <f>J62/0.83*1.16</f>
        <v>30.299759036144579</v>
      </c>
      <c r="L62" s="74">
        <v>29.899999919999999</v>
      </c>
      <c r="M62" s="74">
        <f>K62-L62</f>
        <v>0.39975911614457971</v>
      </c>
      <c r="N62" s="67">
        <v>53</v>
      </c>
      <c r="O62" s="67">
        <v>29</v>
      </c>
      <c r="P62" s="67">
        <v>24</v>
      </c>
      <c r="Q62" s="68">
        <v>1</v>
      </c>
      <c r="R62" s="67">
        <v>44</v>
      </c>
      <c r="S62" s="67">
        <v>24</v>
      </c>
      <c r="T62" s="67">
        <v>20</v>
      </c>
      <c r="U62" s="68">
        <v>1</v>
      </c>
      <c r="V62" s="67"/>
      <c r="W62" s="67">
        <v>0</v>
      </c>
      <c r="X62" s="67">
        <v>0</v>
      </c>
      <c r="Y62" s="68"/>
      <c r="Z62" s="67">
        <v>75</v>
      </c>
      <c r="AA62" s="67">
        <v>41</v>
      </c>
      <c r="AB62" s="67">
        <v>34</v>
      </c>
      <c r="AC62" s="68">
        <v>1</v>
      </c>
      <c r="AD62" s="67"/>
      <c r="AE62" s="67">
        <v>0</v>
      </c>
      <c r="AF62" s="67">
        <v>0</v>
      </c>
      <c r="AG62" s="69">
        <f>AF62/G62</f>
        <v>0</v>
      </c>
      <c r="AH62" s="69"/>
      <c r="AI62" s="69">
        <v>0</v>
      </c>
      <c r="AJ62" s="69">
        <v>0</v>
      </c>
      <c r="AK62" s="69">
        <v>2</v>
      </c>
      <c r="AL62" s="44">
        <f>Q62*G62</f>
        <v>50</v>
      </c>
      <c r="AM62" s="44">
        <f>G62*U62</f>
        <v>50</v>
      </c>
      <c r="AN62" s="44">
        <f>G62*Y62</f>
        <v>0</v>
      </c>
      <c r="AO62" s="44">
        <f>G62*AC62</f>
        <v>50</v>
      </c>
      <c r="AP62" s="44">
        <f>G62*AG62</f>
        <v>0</v>
      </c>
      <c r="AQ62" s="44">
        <f>AK62*G62</f>
        <v>100</v>
      </c>
      <c r="AR62" s="44">
        <f>SUM(AL62:AP62)</f>
        <v>150</v>
      </c>
      <c r="AS62" s="1">
        <f>SUM(Q62+U62+Y62+AC62+AG62)</f>
        <v>3</v>
      </c>
      <c r="AV62" s="1">
        <f>Q62+U62+Y62+AC62+AG62</f>
        <v>3</v>
      </c>
      <c r="AX62" s="2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</row>
    <row r="63" spans="1:253" ht="15" x14ac:dyDescent="0.25">
      <c r="A63" s="22">
        <v>41</v>
      </c>
      <c r="B63" s="53" t="s">
        <v>191</v>
      </c>
      <c r="C63" s="44" t="s">
        <v>163</v>
      </c>
      <c r="D63" s="71">
        <v>7501022150818</v>
      </c>
      <c r="E63" s="72" t="s">
        <v>570</v>
      </c>
      <c r="F63" s="44" t="s">
        <v>12</v>
      </c>
      <c r="G63" s="44">
        <v>50</v>
      </c>
      <c r="H63" s="56">
        <v>15.1</v>
      </c>
      <c r="I63" s="57"/>
      <c r="J63" s="73">
        <f>H63*((100-I63)/100)</f>
        <v>15.1</v>
      </c>
      <c r="K63" s="73">
        <f>J63/0.8*1.16</f>
        <v>21.895</v>
      </c>
      <c r="L63" s="74">
        <v>21.5</v>
      </c>
      <c r="M63" s="74">
        <f>K63-L63</f>
        <v>0.39499999999999957</v>
      </c>
      <c r="N63" s="67">
        <v>90</v>
      </c>
      <c r="O63" s="67">
        <v>0</v>
      </c>
      <c r="P63" s="70">
        <v>90</v>
      </c>
      <c r="Q63" s="68">
        <v>3</v>
      </c>
      <c r="R63" s="67">
        <v>46</v>
      </c>
      <c r="S63" s="67">
        <v>0</v>
      </c>
      <c r="T63" s="70">
        <v>46</v>
      </c>
      <c r="U63" s="68">
        <v>2</v>
      </c>
      <c r="V63" s="67"/>
      <c r="W63" s="67">
        <v>0</v>
      </c>
      <c r="X63" s="67">
        <v>0</v>
      </c>
      <c r="Y63" s="68"/>
      <c r="Z63" s="67">
        <v>11</v>
      </c>
      <c r="AA63" s="67">
        <v>0</v>
      </c>
      <c r="AB63" s="70">
        <v>11</v>
      </c>
      <c r="AC63" s="68">
        <v>1</v>
      </c>
      <c r="AD63" s="67"/>
      <c r="AE63" s="67">
        <v>0</v>
      </c>
      <c r="AF63" s="67">
        <v>0</v>
      </c>
      <c r="AG63" s="69">
        <f>AF63/G63</f>
        <v>0</v>
      </c>
      <c r="AH63" s="69"/>
      <c r="AI63" s="69">
        <v>0</v>
      </c>
      <c r="AJ63" s="69">
        <v>0</v>
      </c>
      <c r="AK63" s="69">
        <v>2</v>
      </c>
      <c r="AL63" s="44">
        <f>Q63*G63</f>
        <v>150</v>
      </c>
      <c r="AM63" s="44">
        <f>G63*U63</f>
        <v>100</v>
      </c>
      <c r="AN63" s="44">
        <f>G63*Y63</f>
        <v>0</v>
      </c>
      <c r="AO63" s="44">
        <f>G63*AC63</f>
        <v>50</v>
      </c>
      <c r="AP63" s="44">
        <f>G63*AG63</f>
        <v>0</v>
      </c>
      <c r="AQ63" s="44">
        <f>AK63*G63</f>
        <v>100</v>
      </c>
      <c r="AR63" s="44">
        <f>SUM(AL63:AP63)</f>
        <v>300</v>
      </c>
      <c r="AS63" s="1">
        <f>SUM(Q63+U63+Y63+AC63+AG63)</f>
        <v>6</v>
      </c>
      <c r="AU63"/>
      <c r="AV63" s="1">
        <f>Q63+U63+Y63+AC63+AG63</f>
        <v>6</v>
      </c>
      <c r="AW63"/>
      <c r="AX63" s="61"/>
    </row>
    <row r="64" spans="1:253" ht="15" x14ac:dyDescent="0.25">
      <c r="A64" s="22">
        <v>89</v>
      </c>
      <c r="B64" s="53" t="s">
        <v>731</v>
      </c>
      <c r="C64" s="44" t="s">
        <v>675</v>
      </c>
      <c r="D64" s="71">
        <v>7501199423586</v>
      </c>
      <c r="E64" s="72" t="s">
        <v>676</v>
      </c>
      <c r="F64" s="44" t="s">
        <v>727</v>
      </c>
      <c r="G64" s="44">
        <v>10</v>
      </c>
      <c r="H64" s="56">
        <v>30.36</v>
      </c>
      <c r="I64" s="77"/>
      <c r="J64" s="73">
        <f>H64*((100-I64)/100)</f>
        <v>30.36</v>
      </c>
      <c r="K64" s="73">
        <f>J64/0.75*1.16</f>
        <v>46.956799999999994</v>
      </c>
      <c r="L64" s="74">
        <v>46.9</v>
      </c>
      <c r="M64" s="74">
        <f>K64-L64</f>
        <v>5.6799999999995521E-2</v>
      </c>
      <c r="N64" s="67"/>
      <c r="O64" s="67">
        <v>0</v>
      </c>
      <c r="P64" s="67">
        <v>0</v>
      </c>
      <c r="Q64" s="68">
        <v>1</v>
      </c>
      <c r="R64" s="67"/>
      <c r="S64" s="67">
        <v>0</v>
      </c>
      <c r="T64" s="67">
        <v>0</v>
      </c>
      <c r="U64" s="68">
        <v>1</v>
      </c>
      <c r="V64" s="67"/>
      <c r="W64" s="67">
        <v>0</v>
      </c>
      <c r="X64" s="67">
        <v>0</v>
      </c>
      <c r="Y64" s="68"/>
      <c r="Z64" s="67"/>
      <c r="AA64" s="67">
        <v>0</v>
      </c>
      <c r="AB64" s="67">
        <v>0</v>
      </c>
      <c r="AC64" s="68">
        <v>1</v>
      </c>
      <c r="AD64" s="67"/>
      <c r="AE64" s="67">
        <v>0</v>
      </c>
      <c r="AF64" s="67">
        <v>0</v>
      </c>
      <c r="AG64" s="69">
        <f>AF64/G64</f>
        <v>0</v>
      </c>
      <c r="AH64" s="69"/>
      <c r="AI64" s="69">
        <v>0</v>
      </c>
      <c r="AJ64" s="69">
        <v>0</v>
      </c>
      <c r="AK64" s="69">
        <v>2</v>
      </c>
      <c r="AL64" s="44">
        <f>Q64*G64</f>
        <v>10</v>
      </c>
      <c r="AM64" s="44">
        <f>G64*U64</f>
        <v>10</v>
      </c>
      <c r="AN64" s="44">
        <f>G64*Y64</f>
        <v>0</v>
      </c>
      <c r="AO64" s="44">
        <f>G64*AC64</f>
        <v>10</v>
      </c>
      <c r="AP64" s="44">
        <f>G64*AG64</f>
        <v>0</v>
      </c>
      <c r="AQ64" s="44">
        <f>AK64*G64</f>
        <v>20</v>
      </c>
      <c r="AR64" s="44">
        <f>SUM(AL64:AP64)</f>
        <v>30</v>
      </c>
      <c r="AS64" s="1">
        <f>SUM(Q64+U64+Y64+AC64+AG64)</f>
        <v>3</v>
      </c>
      <c r="AU64" s="51"/>
      <c r="AV64" s="1">
        <f>Q64+U64+Y64+AC64+AG64</f>
        <v>3</v>
      </c>
      <c r="AX64" s="25"/>
    </row>
    <row r="65" spans="1:253" ht="15" x14ac:dyDescent="0.25">
      <c r="A65" s="22">
        <v>96</v>
      </c>
      <c r="B65" s="53" t="s">
        <v>732</v>
      </c>
      <c r="C65" s="44" t="s">
        <v>689</v>
      </c>
      <c r="D65" s="71">
        <v>7501199418827</v>
      </c>
      <c r="E65" s="72" t="s">
        <v>690</v>
      </c>
      <c r="F65" s="44" t="s">
        <v>729</v>
      </c>
      <c r="G65" s="44">
        <v>12</v>
      </c>
      <c r="H65" s="56">
        <v>22.14</v>
      </c>
      <c r="I65" s="77"/>
      <c r="J65" s="73">
        <f>H65*((100-I65)/100)</f>
        <v>22.14</v>
      </c>
      <c r="K65" s="73">
        <f>J65/0.75*1.16</f>
        <v>34.243199999999995</v>
      </c>
      <c r="L65" s="74">
        <v>34.5</v>
      </c>
      <c r="M65" s="74">
        <f>K65-L65</f>
        <v>-0.25680000000000547</v>
      </c>
      <c r="N65" s="67"/>
      <c r="O65" s="67">
        <v>0</v>
      </c>
      <c r="P65" s="67">
        <v>0</v>
      </c>
      <c r="Q65" s="68">
        <v>1</v>
      </c>
      <c r="R65" s="67"/>
      <c r="S65" s="67">
        <v>0</v>
      </c>
      <c r="T65" s="67">
        <v>0</v>
      </c>
      <c r="U65" s="68">
        <v>1</v>
      </c>
      <c r="V65" s="67"/>
      <c r="W65" s="67">
        <v>0</v>
      </c>
      <c r="X65" s="67">
        <v>0</v>
      </c>
      <c r="Y65" s="68"/>
      <c r="Z65" s="67"/>
      <c r="AA65" s="67">
        <v>0</v>
      </c>
      <c r="AB65" s="67">
        <v>0</v>
      </c>
      <c r="AC65" s="68">
        <v>1</v>
      </c>
      <c r="AD65" s="67"/>
      <c r="AE65" s="67">
        <v>0</v>
      </c>
      <c r="AF65" s="67">
        <v>0</v>
      </c>
      <c r="AG65" s="69">
        <f>AF65/G65</f>
        <v>0</v>
      </c>
      <c r="AH65" s="69"/>
      <c r="AI65" s="69">
        <v>0</v>
      </c>
      <c r="AJ65" s="69">
        <v>0</v>
      </c>
      <c r="AK65" s="69">
        <v>2</v>
      </c>
      <c r="AL65" s="44">
        <f>Q65*G65</f>
        <v>12</v>
      </c>
      <c r="AM65" s="44">
        <f>G65*U65</f>
        <v>12</v>
      </c>
      <c r="AN65" s="44">
        <f>G65*Y65</f>
        <v>0</v>
      </c>
      <c r="AO65" s="44">
        <f>G65*AC65</f>
        <v>12</v>
      </c>
      <c r="AP65" s="44">
        <f>G65*AG65</f>
        <v>0</v>
      </c>
      <c r="AQ65" s="44">
        <f>AK65*G65</f>
        <v>24</v>
      </c>
      <c r="AR65" s="44">
        <f>SUM(AL65:AP65)</f>
        <v>36</v>
      </c>
      <c r="AS65" s="1">
        <f>SUM(Q65+U65+Y65+AC65+AG65)</f>
        <v>3</v>
      </c>
      <c r="AV65" s="1">
        <f>Q65+U65+Y65+AC65+AG65</f>
        <v>3</v>
      </c>
      <c r="AX65" s="25"/>
    </row>
    <row r="66" spans="1:253" ht="15" x14ac:dyDescent="0.25">
      <c r="A66" s="22">
        <v>102</v>
      </c>
      <c r="B66" s="53" t="s">
        <v>732</v>
      </c>
      <c r="C66" s="44" t="s">
        <v>701</v>
      </c>
      <c r="D66" s="71">
        <v>7501199418810</v>
      </c>
      <c r="E66" s="72" t="s">
        <v>702</v>
      </c>
      <c r="F66" s="44" t="s">
        <v>729</v>
      </c>
      <c r="G66" s="44">
        <v>12</v>
      </c>
      <c r="H66" s="56">
        <v>22.14</v>
      </c>
      <c r="I66" s="77"/>
      <c r="J66" s="73">
        <f>H66*((100-I66)/100)</f>
        <v>22.14</v>
      </c>
      <c r="K66" s="73">
        <f>J66/0.75*1.16</f>
        <v>34.243199999999995</v>
      </c>
      <c r="L66" s="74">
        <v>34.5</v>
      </c>
      <c r="M66" s="74">
        <f>K66-L66</f>
        <v>-0.25680000000000547</v>
      </c>
      <c r="N66" s="67"/>
      <c r="O66" s="67">
        <v>0</v>
      </c>
      <c r="P66" s="67">
        <v>0</v>
      </c>
      <c r="Q66" s="68">
        <v>1</v>
      </c>
      <c r="R66" s="67"/>
      <c r="S66" s="67">
        <v>0</v>
      </c>
      <c r="T66" s="67">
        <v>0</v>
      </c>
      <c r="U66" s="68">
        <v>1</v>
      </c>
      <c r="V66" s="67"/>
      <c r="W66" s="67">
        <v>0</v>
      </c>
      <c r="X66" s="67">
        <v>0</v>
      </c>
      <c r="Y66" s="68"/>
      <c r="Z66" s="67"/>
      <c r="AA66" s="67">
        <v>0</v>
      </c>
      <c r="AB66" s="67">
        <v>0</v>
      </c>
      <c r="AC66" s="68">
        <v>1</v>
      </c>
      <c r="AD66" s="67"/>
      <c r="AE66" s="67">
        <v>0</v>
      </c>
      <c r="AF66" s="67">
        <v>0</v>
      </c>
      <c r="AG66" s="69">
        <f>AF66/G66</f>
        <v>0</v>
      </c>
      <c r="AH66" s="69"/>
      <c r="AI66" s="69">
        <v>0</v>
      </c>
      <c r="AJ66" s="69">
        <v>0</v>
      </c>
      <c r="AK66" s="69">
        <v>2</v>
      </c>
      <c r="AL66" s="44">
        <f>Q66*G66</f>
        <v>12</v>
      </c>
      <c r="AM66" s="44">
        <f>G66*U66</f>
        <v>12</v>
      </c>
      <c r="AN66" s="44">
        <f>G66*Y66</f>
        <v>0</v>
      </c>
      <c r="AO66" s="44">
        <f>G66*AC66</f>
        <v>12</v>
      </c>
      <c r="AP66" s="44">
        <f>G66*AG66</f>
        <v>0</v>
      </c>
      <c r="AQ66" s="44">
        <f>AK66*G66</f>
        <v>24</v>
      </c>
      <c r="AR66" s="44">
        <f>SUM(AL66:AP66)</f>
        <v>36</v>
      </c>
      <c r="AS66" s="1">
        <f>SUM(Q66+U66+Y66+AC66+AG66)</f>
        <v>3</v>
      </c>
      <c r="AV66" s="1">
        <f>Q66+U66+Y66+AC66+AG66</f>
        <v>3</v>
      </c>
      <c r="AX66" s="25"/>
    </row>
    <row r="67" spans="1:253" ht="15" x14ac:dyDescent="0.25">
      <c r="A67" s="22">
        <v>53</v>
      </c>
      <c r="B67" s="54" t="s">
        <v>768</v>
      </c>
      <c r="C67" s="44" t="s">
        <v>347</v>
      </c>
      <c r="D67" s="71">
        <v>7501046109465</v>
      </c>
      <c r="E67" s="72" t="s">
        <v>572</v>
      </c>
      <c r="F67" s="44" t="s">
        <v>348</v>
      </c>
      <c r="G67" s="44">
        <v>12</v>
      </c>
      <c r="H67" s="56">
        <v>41.730000000000004</v>
      </c>
      <c r="I67" s="57">
        <v>5</v>
      </c>
      <c r="J67" s="73">
        <f>H67*((100-I67)/100)</f>
        <v>39.643500000000003</v>
      </c>
      <c r="K67" s="73">
        <f>J67/0.75*1.16</f>
        <v>61.315280000000001</v>
      </c>
      <c r="L67" s="74">
        <v>61.5</v>
      </c>
      <c r="M67" s="74">
        <f>K67-L67</f>
        <v>-0.18471999999999866</v>
      </c>
      <c r="N67" s="67"/>
      <c r="O67" s="67">
        <v>0</v>
      </c>
      <c r="P67" s="67">
        <v>0</v>
      </c>
      <c r="Q67" s="68">
        <v>1</v>
      </c>
      <c r="R67" s="67"/>
      <c r="S67" s="67">
        <v>1</v>
      </c>
      <c r="T67" s="67">
        <v>-1</v>
      </c>
      <c r="U67" s="68">
        <v>1</v>
      </c>
      <c r="V67" s="67"/>
      <c r="W67" s="67">
        <v>0</v>
      </c>
      <c r="X67" s="67">
        <v>0</v>
      </c>
      <c r="Y67" s="68"/>
      <c r="Z67" s="67"/>
      <c r="AA67" s="67">
        <v>0</v>
      </c>
      <c r="AB67" s="67">
        <v>0</v>
      </c>
      <c r="AC67" s="68">
        <v>1</v>
      </c>
      <c r="AD67" s="67"/>
      <c r="AE67" s="67">
        <v>0</v>
      </c>
      <c r="AF67" s="67">
        <v>0</v>
      </c>
      <c r="AG67" s="69">
        <f>AF67/G67</f>
        <v>0</v>
      </c>
      <c r="AH67" s="69"/>
      <c r="AI67" s="69">
        <v>0</v>
      </c>
      <c r="AJ67" s="69">
        <v>0</v>
      </c>
      <c r="AK67" s="69">
        <v>2</v>
      </c>
      <c r="AL67" s="44">
        <f>Q67*G67</f>
        <v>12</v>
      </c>
      <c r="AM67" s="44">
        <f>G67*U67</f>
        <v>12</v>
      </c>
      <c r="AN67" s="44">
        <f>G67*Y67</f>
        <v>0</v>
      </c>
      <c r="AO67" s="44">
        <f>G67*AC67</f>
        <v>12</v>
      </c>
      <c r="AP67" s="44">
        <f>G67*AG67</f>
        <v>0</v>
      </c>
      <c r="AQ67" s="44">
        <f>AK67*G67</f>
        <v>24</v>
      </c>
      <c r="AR67" s="44">
        <f>SUM(AL67:AP67)</f>
        <v>36</v>
      </c>
      <c r="AS67" s="1">
        <f>SUM(Q67+U67+Y67+AC67+AG67)</f>
        <v>3</v>
      </c>
      <c r="AU67"/>
      <c r="AV67" s="1">
        <f>Q67+U67+Y67+AC67+AG67</f>
        <v>3</v>
      </c>
      <c r="AW67"/>
      <c r="AX67" s="61"/>
    </row>
    <row r="68" spans="1:253" ht="18" x14ac:dyDescent="0.25">
      <c r="A68" s="22">
        <v>5</v>
      </c>
      <c r="B68" s="53" t="s">
        <v>189</v>
      </c>
      <c r="C68" s="44" t="s">
        <v>51</v>
      </c>
      <c r="D68" s="71">
        <v>7501022105283</v>
      </c>
      <c r="E68" s="72" t="s">
        <v>19</v>
      </c>
      <c r="F68" s="44" t="s">
        <v>9</v>
      </c>
      <c r="G68" s="44">
        <v>50</v>
      </c>
      <c r="H68" s="56">
        <v>13.59</v>
      </c>
      <c r="I68" s="77"/>
      <c r="J68" s="73">
        <f>H68*((100-I68)/100)</f>
        <v>13.59</v>
      </c>
      <c r="K68" s="73">
        <f>J68/0.83*1.16</f>
        <v>18.993253012048189</v>
      </c>
      <c r="L68" s="74">
        <v>18.899999999999999</v>
      </c>
      <c r="M68" s="74">
        <f>K68-L68</f>
        <v>9.3253012048190698E-2</v>
      </c>
      <c r="N68" s="67">
        <v>39</v>
      </c>
      <c r="O68" s="67">
        <v>67</v>
      </c>
      <c r="P68" s="67">
        <v>-28</v>
      </c>
      <c r="Q68" s="68">
        <v>1</v>
      </c>
      <c r="R68" s="67">
        <v>46</v>
      </c>
      <c r="S68" s="67">
        <v>52</v>
      </c>
      <c r="T68" s="67">
        <v>-6</v>
      </c>
      <c r="U68" s="68">
        <v>1</v>
      </c>
      <c r="V68" s="67"/>
      <c r="W68" s="67">
        <v>0</v>
      </c>
      <c r="X68" s="67">
        <v>0</v>
      </c>
      <c r="Y68" s="68"/>
      <c r="Z68" s="67">
        <v>39</v>
      </c>
      <c r="AA68" s="67">
        <v>45</v>
      </c>
      <c r="AB68" s="70">
        <v>-6</v>
      </c>
      <c r="AC68" s="68">
        <v>1</v>
      </c>
      <c r="AD68" s="67"/>
      <c r="AE68" s="67">
        <v>0</v>
      </c>
      <c r="AF68" s="67">
        <v>0</v>
      </c>
      <c r="AG68" s="69">
        <f>AF68/G68</f>
        <v>0</v>
      </c>
      <c r="AH68" s="69"/>
      <c r="AI68" s="69">
        <v>0</v>
      </c>
      <c r="AJ68" s="69">
        <v>0</v>
      </c>
      <c r="AK68" s="69">
        <v>2</v>
      </c>
      <c r="AL68" s="44">
        <f>Q68*G68</f>
        <v>50</v>
      </c>
      <c r="AM68" s="44">
        <f>G68*U68</f>
        <v>50</v>
      </c>
      <c r="AN68" s="44">
        <f>G68*Y68</f>
        <v>0</v>
      </c>
      <c r="AO68" s="44">
        <f>G68*AC68</f>
        <v>50</v>
      </c>
      <c r="AP68" s="44">
        <f>G68*AG68</f>
        <v>0</v>
      </c>
      <c r="AQ68" s="44">
        <f>AK68*G68</f>
        <v>100</v>
      </c>
      <c r="AR68" s="44">
        <f>SUM(AL68:AP68)</f>
        <v>150</v>
      </c>
      <c r="AS68" s="1">
        <f>SUM(Q68+U68+Y68+AC68+AG68)</f>
        <v>3</v>
      </c>
      <c r="AV68" s="1">
        <f>Q68+U68+Y68+AC68+AG68</f>
        <v>3</v>
      </c>
      <c r="AX68" s="25"/>
      <c r="AY68" s="65"/>
      <c r="AZ68" s="65"/>
      <c r="BA68" s="6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5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</row>
    <row r="69" spans="1:253" ht="15" x14ac:dyDescent="0.25">
      <c r="A69" s="22">
        <v>57</v>
      </c>
      <c r="B69" s="54" t="s">
        <v>768</v>
      </c>
      <c r="C69" s="44" t="s">
        <v>355</v>
      </c>
      <c r="D69" s="71">
        <v>7501046110287</v>
      </c>
      <c r="E69" s="72" t="s">
        <v>576</v>
      </c>
      <c r="F69" s="44" t="s">
        <v>356</v>
      </c>
      <c r="G69" s="44">
        <v>12</v>
      </c>
      <c r="H69" s="56">
        <v>35.83</v>
      </c>
      <c r="I69" s="57">
        <v>5</v>
      </c>
      <c r="J69" s="73">
        <f>H69*((100-I69)/100)</f>
        <v>34.038499999999999</v>
      </c>
      <c r="K69" s="73">
        <f>J69/0.75*1.16</f>
        <v>52.646213333333328</v>
      </c>
      <c r="L69" s="74">
        <v>52.5</v>
      </c>
      <c r="M69" s="74">
        <f>K69-L69</f>
        <v>0.14621333333332842</v>
      </c>
      <c r="N69" s="67"/>
      <c r="O69" s="67">
        <v>0</v>
      </c>
      <c r="P69" s="67">
        <v>0</v>
      </c>
      <c r="Q69" s="68">
        <v>1</v>
      </c>
      <c r="R69" s="67"/>
      <c r="S69" s="67">
        <v>0</v>
      </c>
      <c r="T69" s="70">
        <v>0</v>
      </c>
      <c r="U69" s="68">
        <v>1</v>
      </c>
      <c r="V69" s="67"/>
      <c r="W69" s="67">
        <v>0</v>
      </c>
      <c r="X69" s="67">
        <v>0</v>
      </c>
      <c r="Y69" s="68"/>
      <c r="Z69" s="67"/>
      <c r="AA69" s="67">
        <v>12</v>
      </c>
      <c r="AB69" s="67">
        <v>-12</v>
      </c>
      <c r="AC69" s="68">
        <v>0</v>
      </c>
      <c r="AD69" s="67"/>
      <c r="AE69" s="67">
        <v>0</v>
      </c>
      <c r="AF69" s="67">
        <v>0</v>
      </c>
      <c r="AG69" s="69">
        <f>AF69/G69</f>
        <v>0</v>
      </c>
      <c r="AH69" s="69"/>
      <c r="AI69" s="69">
        <v>0</v>
      </c>
      <c r="AJ69" s="69">
        <v>0</v>
      </c>
      <c r="AK69" s="69">
        <v>2</v>
      </c>
      <c r="AL69" s="44">
        <f>Q69*G69</f>
        <v>12</v>
      </c>
      <c r="AM69" s="44">
        <f>G69*U69</f>
        <v>12</v>
      </c>
      <c r="AN69" s="44">
        <f>G69*Y69</f>
        <v>0</v>
      </c>
      <c r="AO69" s="44">
        <f>G69*AC69</f>
        <v>0</v>
      </c>
      <c r="AP69" s="44">
        <f>G69*AG69</f>
        <v>0</v>
      </c>
      <c r="AQ69" s="44">
        <f>AK69*G69</f>
        <v>24</v>
      </c>
      <c r="AR69" s="44">
        <f>SUM(AL69:AP69)</f>
        <v>24</v>
      </c>
      <c r="AS69" s="1">
        <f>SUM(Q69+U69+Y69+AC69+AG69)</f>
        <v>2</v>
      </c>
      <c r="AU69"/>
      <c r="AV69" s="1">
        <f>Q69+U69+Y69+AC69+AG69</f>
        <v>2</v>
      </c>
      <c r="AW69"/>
      <c r="AX69" s="61"/>
    </row>
    <row r="70" spans="1:253" ht="15" x14ac:dyDescent="0.25">
      <c r="A70" s="22">
        <v>39</v>
      </c>
      <c r="B70" s="53" t="s">
        <v>191</v>
      </c>
      <c r="C70" s="44" t="s">
        <v>45</v>
      </c>
      <c r="D70" s="71">
        <v>7501022150092</v>
      </c>
      <c r="E70" s="72" t="s">
        <v>555</v>
      </c>
      <c r="F70" s="44" t="s">
        <v>12</v>
      </c>
      <c r="G70" s="44">
        <v>50</v>
      </c>
      <c r="H70" s="56">
        <v>15.1</v>
      </c>
      <c r="I70" s="57"/>
      <c r="J70" s="73">
        <f>H70*((100-I70)/100)</f>
        <v>15.1</v>
      </c>
      <c r="K70" s="73">
        <f>J70/0.8*1.16</f>
        <v>21.895</v>
      </c>
      <c r="L70" s="74">
        <v>21.5</v>
      </c>
      <c r="M70" s="74">
        <f>K70-L70</f>
        <v>0.39499999999999957</v>
      </c>
      <c r="N70" s="67">
        <v>11</v>
      </c>
      <c r="O70" s="67">
        <v>39</v>
      </c>
      <c r="P70" s="70">
        <v>-28</v>
      </c>
      <c r="Q70" s="68">
        <v>1</v>
      </c>
      <c r="R70" s="67">
        <v>31</v>
      </c>
      <c r="S70" s="67">
        <v>47</v>
      </c>
      <c r="T70" s="70">
        <v>-16</v>
      </c>
      <c r="U70" s="68">
        <v>1</v>
      </c>
      <c r="V70" s="67"/>
      <c r="W70" s="67">
        <v>0</v>
      </c>
      <c r="X70" s="67">
        <v>0</v>
      </c>
      <c r="Y70" s="68"/>
      <c r="Z70" s="67">
        <v>27</v>
      </c>
      <c r="AA70" s="67">
        <v>90</v>
      </c>
      <c r="AB70" s="70">
        <v>-63</v>
      </c>
      <c r="AC70" s="68">
        <v>0</v>
      </c>
      <c r="AD70" s="67"/>
      <c r="AE70" s="67">
        <v>0</v>
      </c>
      <c r="AF70" s="67">
        <v>0</v>
      </c>
      <c r="AG70" s="69">
        <f>AF70/G70</f>
        <v>0</v>
      </c>
      <c r="AH70" s="69"/>
      <c r="AI70" s="69">
        <v>0</v>
      </c>
      <c r="AJ70" s="69">
        <v>0</v>
      </c>
      <c r="AK70" s="69">
        <v>2</v>
      </c>
      <c r="AL70" s="44">
        <f>Q70*G70</f>
        <v>50</v>
      </c>
      <c r="AM70" s="44">
        <f>G70*U70</f>
        <v>50</v>
      </c>
      <c r="AN70" s="44">
        <f>G70*Y70</f>
        <v>0</v>
      </c>
      <c r="AO70" s="44">
        <f>G70*AC70</f>
        <v>0</v>
      </c>
      <c r="AP70" s="44">
        <f>G70*AG70</f>
        <v>0</v>
      </c>
      <c r="AQ70" s="44">
        <f>AK70*G70</f>
        <v>100</v>
      </c>
      <c r="AR70" s="44">
        <f>SUM(AL70:AP70)</f>
        <v>100</v>
      </c>
      <c r="AS70" s="1">
        <f>SUM(Q70+U70+Y70+AC70+AG70)</f>
        <v>2</v>
      </c>
      <c r="AV70" s="1">
        <f>Q70+U70+Y70+AC70+AG70</f>
        <v>2</v>
      </c>
      <c r="AX70" s="2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5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</row>
    <row r="71" spans="1:253" ht="15" x14ac:dyDescent="0.25">
      <c r="A71" s="22">
        <v>51</v>
      </c>
      <c r="B71" s="54" t="s">
        <v>768</v>
      </c>
      <c r="C71" s="44" t="s">
        <v>373</v>
      </c>
      <c r="D71" s="71" t="s">
        <v>534</v>
      </c>
      <c r="E71" s="72" t="s">
        <v>599</v>
      </c>
      <c r="F71" s="44" t="s">
        <v>15</v>
      </c>
      <c r="G71" s="44">
        <v>12</v>
      </c>
      <c r="H71" s="56">
        <v>40.29</v>
      </c>
      <c r="I71" s="57">
        <v>5</v>
      </c>
      <c r="J71" s="73">
        <f>H71*((100-I71)/100)</f>
        <v>38.275499999999994</v>
      </c>
      <c r="K71" s="73">
        <f>J71/0.75*1.16</f>
        <v>59.199439999999989</v>
      </c>
      <c r="L71" s="74">
        <v>59.9</v>
      </c>
      <c r="M71" s="74">
        <f>K71-L71</f>
        <v>-0.70056000000001006</v>
      </c>
      <c r="N71" s="67">
        <v>14</v>
      </c>
      <c r="O71" s="67">
        <v>0</v>
      </c>
      <c r="P71" s="70">
        <v>14</v>
      </c>
      <c r="Q71" s="68">
        <v>3</v>
      </c>
      <c r="R71" s="67">
        <v>8</v>
      </c>
      <c r="S71" s="67">
        <v>8</v>
      </c>
      <c r="T71" s="67">
        <v>0</v>
      </c>
      <c r="U71" s="68">
        <v>1</v>
      </c>
      <c r="V71" s="67"/>
      <c r="W71" s="67">
        <v>0</v>
      </c>
      <c r="X71" s="67">
        <v>0</v>
      </c>
      <c r="Y71" s="68"/>
      <c r="Z71" s="67">
        <v>71</v>
      </c>
      <c r="AA71" s="67">
        <v>13</v>
      </c>
      <c r="AB71" s="67">
        <v>58</v>
      </c>
      <c r="AC71" s="68">
        <v>5</v>
      </c>
      <c r="AD71" s="67"/>
      <c r="AE71" s="67">
        <v>0</v>
      </c>
      <c r="AF71" s="67">
        <v>0</v>
      </c>
      <c r="AG71" s="69">
        <f>AF71/G71</f>
        <v>0</v>
      </c>
      <c r="AH71" s="69">
        <v>50</v>
      </c>
      <c r="AI71" s="69">
        <v>1</v>
      </c>
      <c r="AJ71" s="69">
        <v>49</v>
      </c>
      <c r="AK71" s="69">
        <v>6</v>
      </c>
      <c r="AL71" s="44">
        <f>Q71*G71</f>
        <v>36</v>
      </c>
      <c r="AM71" s="44">
        <f>G71*U71</f>
        <v>12</v>
      </c>
      <c r="AN71" s="44">
        <f>G71*Y71</f>
        <v>0</v>
      </c>
      <c r="AO71" s="44">
        <f>G71*AC71</f>
        <v>60</v>
      </c>
      <c r="AP71" s="44">
        <f>G71*AG71</f>
        <v>0</v>
      </c>
      <c r="AQ71" s="44">
        <f>AK71*G71</f>
        <v>72</v>
      </c>
      <c r="AR71" s="44">
        <f>SUM(AL71:AP71)</f>
        <v>108</v>
      </c>
      <c r="AS71" s="92">
        <f>SUM(Q71+U71+Y71+AC71+AG71)</f>
        <v>9</v>
      </c>
      <c r="AU71"/>
      <c r="AV71" s="1">
        <f>Q71+U71+Y71+AC71+AG71</f>
        <v>9</v>
      </c>
      <c r="AW71"/>
      <c r="AX71" s="61"/>
    </row>
    <row r="72" spans="1:253" ht="15" x14ac:dyDescent="0.25">
      <c r="A72" s="22">
        <v>19</v>
      </c>
      <c r="B72" s="54" t="s">
        <v>183</v>
      </c>
      <c r="C72" s="44" t="s">
        <v>260</v>
      </c>
      <c r="D72" s="71" t="s">
        <v>478</v>
      </c>
      <c r="E72" s="72" t="s">
        <v>267</v>
      </c>
      <c r="F72" s="44" t="s">
        <v>96</v>
      </c>
      <c r="G72" s="44">
        <v>12</v>
      </c>
      <c r="H72" s="56">
        <v>41.61</v>
      </c>
      <c r="I72" s="57">
        <v>6</v>
      </c>
      <c r="J72" s="73">
        <f>H72*((100-I72)/100)</f>
        <v>39.113399999999999</v>
      </c>
      <c r="K72" s="73">
        <f>J72/0.75*1.16</f>
        <v>60.495391999999988</v>
      </c>
      <c r="L72" s="74">
        <v>59.9</v>
      </c>
      <c r="M72" s="74">
        <f>K72-L72</f>
        <v>0.59539199999998971</v>
      </c>
      <c r="N72" s="67">
        <v>3</v>
      </c>
      <c r="O72" s="67">
        <v>20</v>
      </c>
      <c r="P72" s="67">
        <v>-17</v>
      </c>
      <c r="Q72" s="68">
        <v>0</v>
      </c>
      <c r="R72" s="67">
        <v>5</v>
      </c>
      <c r="S72" s="67">
        <v>24</v>
      </c>
      <c r="T72" s="67">
        <v>-19</v>
      </c>
      <c r="U72" s="68">
        <v>0</v>
      </c>
      <c r="V72" s="67"/>
      <c r="W72" s="67">
        <v>0</v>
      </c>
      <c r="X72" s="67">
        <v>0</v>
      </c>
      <c r="Y72" s="68"/>
      <c r="Z72" s="67">
        <v>18</v>
      </c>
      <c r="AA72" s="67">
        <v>16</v>
      </c>
      <c r="AB72" s="67">
        <v>2</v>
      </c>
      <c r="AC72" s="68">
        <v>1</v>
      </c>
      <c r="AD72" s="67"/>
      <c r="AE72" s="67">
        <v>0</v>
      </c>
      <c r="AF72" s="67">
        <v>0</v>
      </c>
      <c r="AG72" s="69">
        <f>AF72/G72</f>
        <v>0</v>
      </c>
      <c r="AH72" s="69">
        <v>23</v>
      </c>
      <c r="AI72" s="69">
        <v>1</v>
      </c>
      <c r="AJ72" s="69">
        <v>22</v>
      </c>
      <c r="AK72" s="69">
        <v>4</v>
      </c>
      <c r="AL72" s="44">
        <f>Q72*G72</f>
        <v>0</v>
      </c>
      <c r="AM72" s="44">
        <f>G72*U72</f>
        <v>0</v>
      </c>
      <c r="AN72" s="44">
        <f>G72*Y72</f>
        <v>0</v>
      </c>
      <c r="AO72" s="44">
        <f>G72*AC72</f>
        <v>12</v>
      </c>
      <c r="AP72" s="44">
        <f>G72*AG72</f>
        <v>0</v>
      </c>
      <c r="AQ72" s="44">
        <f>AK72*G72</f>
        <v>48</v>
      </c>
      <c r="AR72" s="44">
        <f>SUM(AL72:AP72)</f>
        <v>12</v>
      </c>
      <c r="AS72" s="1">
        <f>SUM(Q72+U72+Y72+AC72+AG72)</f>
        <v>1</v>
      </c>
      <c r="AV72" s="1">
        <f>Q72+U72+Y72+AC72+AG72</f>
        <v>1</v>
      </c>
      <c r="AX72" s="60" t="s">
        <v>771</v>
      </c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5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</row>
    <row r="73" spans="1:253" ht="15" x14ac:dyDescent="0.25">
      <c r="A73" s="22">
        <v>110</v>
      </c>
      <c r="B73" s="53" t="s">
        <v>733</v>
      </c>
      <c r="C73" s="44" t="s">
        <v>717</v>
      </c>
      <c r="D73" s="71">
        <v>7501199424279</v>
      </c>
      <c r="E73" s="72" t="s">
        <v>718</v>
      </c>
      <c r="F73" s="44" t="s">
        <v>96</v>
      </c>
      <c r="G73" s="44">
        <v>12</v>
      </c>
      <c r="H73" s="56">
        <v>20.81</v>
      </c>
      <c r="I73" s="77"/>
      <c r="J73" s="73">
        <f>H73*((100-I73)/100)</f>
        <v>20.81</v>
      </c>
      <c r="K73" s="73">
        <f>J73/0.75*1.16</f>
        <v>32.186133333333331</v>
      </c>
      <c r="L73" s="74">
        <v>32.5</v>
      </c>
      <c r="M73" s="74">
        <f>K73-L73</f>
        <v>-0.3138666666666694</v>
      </c>
      <c r="N73" s="67">
        <v>24</v>
      </c>
      <c r="O73" s="67">
        <v>12</v>
      </c>
      <c r="P73" s="67">
        <v>12</v>
      </c>
      <c r="Q73" s="68">
        <v>3</v>
      </c>
      <c r="R73" s="67">
        <v>19</v>
      </c>
      <c r="S73" s="67">
        <v>0</v>
      </c>
      <c r="T73" s="67">
        <v>19</v>
      </c>
      <c r="U73" s="68">
        <v>2</v>
      </c>
      <c r="V73" s="67">
        <v>20</v>
      </c>
      <c r="W73" s="67">
        <v>0</v>
      </c>
      <c r="X73" s="67">
        <v>20</v>
      </c>
      <c r="Y73" s="68">
        <v>3</v>
      </c>
      <c r="Z73" s="67">
        <v>12</v>
      </c>
      <c r="AA73" s="67">
        <v>24</v>
      </c>
      <c r="AB73" s="67">
        <v>-12</v>
      </c>
      <c r="AC73" s="68">
        <v>0</v>
      </c>
      <c r="AD73" s="67">
        <v>7</v>
      </c>
      <c r="AE73" s="67">
        <v>11</v>
      </c>
      <c r="AF73" s="67">
        <v>-4</v>
      </c>
      <c r="AG73" s="69">
        <v>1</v>
      </c>
      <c r="AH73" s="69">
        <v>23</v>
      </c>
      <c r="AI73" s="69">
        <v>1</v>
      </c>
      <c r="AJ73" s="69">
        <v>22</v>
      </c>
      <c r="AK73" s="69">
        <v>4</v>
      </c>
      <c r="AL73" s="44">
        <f>Q73*G73</f>
        <v>36</v>
      </c>
      <c r="AM73" s="44">
        <f>G73*U73</f>
        <v>24</v>
      </c>
      <c r="AN73" s="44">
        <f>G73*Y73</f>
        <v>36</v>
      </c>
      <c r="AO73" s="44">
        <f>G73*AC73</f>
        <v>0</v>
      </c>
      <c r="AP73" s="44">
        <f>G73*AG73</f>
        <v>12</v>
      </c>
      <c r="AQ73" s="44">
        <f>AK73*G73</f>
        <v>48</v>
      </c>
      <c r="AR73" s="44">
        <f>SUM(AL73:AP73)</f>
        <v>108</v>
      </c>
      <c r="AS73" s="1">
        <f>SUM(Q73+U73+Y73+AC73+AG73)</f>
        <v>9</v>
      </c>
      <c r="AV73" s="1">
        <f>Q73+U73+Y73+AC73+AG73</f>
        <v>9</v>
      </c>
      <c r="AX73" s="25"/>
    </row>
    <row r="74" spans="1:253" ht="15" x14ac:dyDescent="0.25">
      <c r="A74" s="22">
        <v>77</v>
      </c>
      <c r="B74" s="53" t="s">
        <v>652</v>
      </c>
      <c r="C74" s="87" t="s">
        <v>748</v>
      </c>
      <c r="D74" s="71" t="s">
        <v>746</v>
      </c>
      <c r="E74" s="72" t="s">
        <v>747</v>
      </c>
      <c r="F74" s="44" t="s">
        <v>15</v>
      </c>
      <c r="G74" s="44">
        <v>15</v>
      </c>
      <c r="H74" s="56">
        <v>31.29</v>
      </c>
      <c r="I74" s="57">
        <v>5</v>
      </c>
      <c r="J74" s="73">
        <f>H74*((100-I74)/100)</f>
        <v>29.725499999999997</v>
      </c>
      <c r="K74" s="73">
        <f>J74/0.75*1.16</f>
        <v>45.975439999999992</v>
      </c>
      <c r="L74" s="74">
        <v>45.9</v>
      </c>
      <c r="M74" s="74">
        <f>K74-L74</f>
        <v>7.543999999999329E-2</v>
      </c>
      <c r="N74" s="67">
        <v>9</v>
      </c>
      <c r="O74" s="67">
        <v>37</v>
      </c>
      <c r="P74" s="67">
        <v>-28</v>
      </c>
      <c r="Q74" s="68">
        <v>0</v>
      </c>
      <c r="R74" s="67">
        <v>2</v>
      </c>
      <c r="S74" s="67">
        <v>21</v>
      </c>
      <c r="T74" s="67">
        <v>-19</v>
      </c>
      <c r="U74" s="68">
        <v>0</v>
      </c>
      <c r="V74" s="67"/>
      <c r="W74" s="67">
        <v>0</v>
      </c>
      <c r="X74" s="67">
        <v>0</v>
      </c>
      <c r="Y74" s="68"/>
      <c r="Z74" s="67">
        <v>17</v>
      </c>
      <c r="AA74" s="67">
        <v>37</v>
      </c>
      <c r="AB74" s="67">
        <v>-20</v>
      </c>
      <c r="AC74" s="68">
        <v>0</v>
      </c>
      <c r="AD74" s="67">
        <v>5</v>
      </c>
      <c r="AE74" s="67">
        <v>23</v>
      </c>
      <c r="AF74" s="67">
        <v>-18</v>
      </c>
      <c r="AG74" s="69">
        <v>0</v>
      </c>
      <c r="AH74" s="69">
        <v>14</v>
      </c>
      <c r="AI74" s="69">
        <v>1</v>
      </c>
      <c r="AJ74" s="69">
        <v>13</v>
      </c>
      <c r="AK74" s="69">
        <v>2</v>
      </c>
      <c r="AL74" s="44">
        <f>Q74*G74</f>
        <v>0</v>
      </c>
      <c r="AM74" s="44">
        <f>G74*U74</f>
        <v>0</v>
      </c>
      <c r="AN74" s="44">
        <f>G74*Y74</f>
        <v>0</v>
      </c>
      <c r="AO74" s="44">
        <f>G74*AC74</f>
        <v>0</v>
      </c>
      <c r="AP74" s="44">
        <f>G74*AG74</f>
        <v>0</v>
      </c>
      <c r="AQ74" s="44">
        <f>AK74*G74</f>
        <v>30</v>
      </c>
      <c r="AR74" s="44">
        <f>SUM(AL74:AP74)</f>
        <v>0</v>
      </c>
      <c r="AS74" s="52">
        <f>SUM(Q74+U74+Y74+AC74+AG74)</f>
        <v>0</v>
      </c>
      <c r="AU74"/>
      <c r="AV74" s="1">
        <f>Q74+U74+Y74+AC74+AG74</f>
        <v>0</v>
      </c>
      <c r="AX74" s="25"/>
    </row>
    <row r="75" spans="1:253" ht="15" x14ac:dyDescent="0.25">
      <c r="A75" s="22">
        <v>114</v>
      </c>
      <c r="B75" s="53" t="s">
        <v>735</v>
      </c>
      <c r="C75" s="44" t="s">
        <v>725</v>
      </c>
      <c r="D75" s="71">
        <v>7501199423876</v>
      </c>
      <c r="E75" s="72" t="s">
        <v>726</v>
      </c>
      <c r="F75" s="44" t="s">
        <v>730</v>
      </c>
      <c r="G75" s="44">
        <v>6</v>
      </c>
      <c r="H75" s="56">
        <v>23.44</v>
      </c>
      <c r="I75" s="77"/>
      <c r="J75" s="73">
        <f>H75*((100-I75)/100)</f>
        <v>23.44</v>
      </c>
      <c r="K75" s="73">
        <f>J75/0.75*1.16</f>
        <v>36.253866666666667</v>
      </c>
      <c r="L75" s="74">
        <v>36.5</v>
      </c>
      <c r="M75" s="74">
        <f>K75-L75</f>
        <v>-0.24613333333333287</v>
      </c>
      <c r="N75" s="67">
        <v>12</v>
      </c>
      <c r="O75" s="67">
        <v>0</v>
      </c>
      <c r="P75" s="70">
        <v>12</v>
      </c>
      <c r="Q75" s="68">
        <v>4</v>
      </c>
      <c r="R75" s="67">
        <v>18</v>
      </c>
      <c r="S75" s="67">
        <v>0</v>
      </c>
      <c r="T75" s="67">
        <v>18</v>
      </c>
      <c r="U75" s="68">
        <v>4</v>
      </c>
      <c r="V75" s="67">
        <v>24</v>
      </c>
      <c r="W75" s="67">
        <v>0</v>
      </c>
      <c r="X75" s="70">
        <v>24</v>
      </c>
      <c r="Y75" s="68">
        <v>5</v>
      </c>
      <c r="Z75" s="67">
        <v>48</v>
      </c>
      <c r="AA75" s="67">
        <v>0</v>
      </c>
      <c r="AB75" s="67">
        <v>48</v>
      </c>
      <c r="AC75" s="68">
        <v>10</v>
      </c>
      <c r="AD75" s="67">
        <v>34</v>
      </c>
      <c r="AE75" s="67">
        <v>20</v>
      </c>
      <c r="AF75" s="67">
        <v>14</v>
      </c>
      <c r="AG75" s="69">
        <v>3</v>
      </c>
      <c r="AH75" s="69">
        <v>40</v>
      </c>
      <c r="AI75" s="69">
        <v>2</v>
      </c>
      <c r="AJ75" s="69">
        <v>38</v>
      </c>
      <c r="AK75" s="69">
        <v>10</v>
      </c>
      <c r="AL75" s="44">
        <f>Q75*G75</f>
        <v>24</v>
      </c>
      <c r="AM75" s="44">
        <f>G75*U75</f>
        <v>24</v>
      </c>
      <c r="AN75" s="44">
        <f>G75*Y75</f>
        <v>30</v>
      </c>
      <c r="AO75" s="44">
        <f>G75*AC75</f>
        <v>60</v>
      </c>
      <c r="AP75" s="44">
        <f>G75*AG75</f>
        <v>18</v>
      </c>
      <c r="AQ75" s="44">
        <f>AK75*G75</f>
        <v>60</v>
      </c>
      <c r="AR75" s="44">
        <f>SUM(AL75:AP75)</f>
        <v>156</v>
      </c>
      <c r="AS75" s="1">
        <f>SUM(Q75+U75+Y75+AC75+AG75)</f>
        <v>26</v>
      </c>
      <c r="AV75" s="1">
        <f>Q75+U75+Y75+AC75+AG75</f>
        <v>26</v>
      </c>
      <c r="AX75" s="25"/>
    </row>
    <row r="76" spans="1:253" ht="18" x14ac:dyDescent="0.25">
      <c r="A76" s="22">
        <v>7</v>
      </c>
      <c r="B76" s="53" t="s">
        <v>189</v>
      </c>
      <c r="C76" s="44" t="s">
        <v>54</v>
      </c>
      <c r="D76" s="71">
        <v>7501022150412</v>
      </c>
      <c r="E76" s="72" t="s">
        <v>590</v>
      </c>
      <c r="F76" s="44" t="s">
        <v>21</v>
      </c>
      <c r="G76" s="44">
        <v>50</v>
      </c>
      <c r="H76" s="56">
        <v>13.59</v>
      </c>
      <c r="I76" s="77"/>
      <c r="J76" s="73">
        <f>H76*((100-I76)/100)</f>
        <v>13.59</v>
      </c>
      <c r="K76" s="73">
        <f>J76/0.83*1.16</f>
        <v>18.993253012048189</v>
      </c>
      <c r="L76" s="74">
        <v>18.899999999999999</v>
      </c>
      <c r="M76" s="74">
        <f>K76-L76</f>
        <v>9.3253012048190698E-2</v>
      </c>
      <c r="N76" s="67">
        <v>32</v>
      </c>
      <c r="O76" s="67">
        <v>69</v>
      </c>
      <c r="P76" s="67">
        <v>-37</v>
      </c>
      <c r="Q76" s="68">
        <v>1</v>
      </c>
      <c r="R76" s="67">
        <v>8</v>
      </c>
      <c r="S76" s="67">
        <v>105</v>
      </c>
      <c r="T76" s="67">
        <v>-97</v>
      </c>
      <c r="U76" s="68">
        <v>0</v>
      </c>
      <c r="V76" s="67"/>
      <c r="W76" s="67">
        <v>0</v>
      </c>
      <c r="X76" s="67">
        <v>0</v>
      </c>
      <c r="Y76" s="68"/>
      <c r="Z76" s="67">
        <v>36</v>
      </c>
      <c r="AA76" s="67">
        <v>81</v>
      </c>
      <c r="AB76" s="67">
        <v>-45</v>
      </c>
      <c r="AC76" s="68">
        <v>1</v>
      </c>
      <c r="AD76" s="67"/>
      <c r="AE76" s="67">
        <v>0</v>
      </c>
      <c r="AF76" s="67">
        <v>0</v>
      </c>
      <c r="AG76" s="69">
        <f>AF76/G76</f>
        <v>0</v>
      </c>
      <c r="AH76" s="69">
        <v>48</v>
      </c>
      <c r="AI76" s="69">
        <v>2</v>
      </c>
      <c r="AJ76" s="69">
        <v>46</v>
      </c>
      <c r="AK76" s="69">
        <v>2</v>
      </c>
      <c r="AL76" s="44">
        <f>Q76*G76</f>
        <v>50</v>
      </c>
      <c r="AM76" s="44">
        <f>G76*U76</f>
        <v>0</v>
      </c>
      <c r="AN76" s="44">
        <f>G76*Y76</f>
        <v>0</v>
      </c>
      <c r="AO76" s="44">
        <f>G76*AC76</f>
        <v>50</v>
      </c>
      <c r="AP76" s="44">
        <f>G76*AG76</f>
        <v>0</v>
      </c>
      <c r="AQ76" s="44">
        <f>AK76*G76</f>
        <v>100</v>
      </c>
      <c r="AR76" s="44">
        <f>SUM(AL76:AP76)</f>
        <v>100</v>
      </c>
      <c r="AS76" s="1">
        <f>SUM(Q76+U76+Y76+AC76+AG76)</f>
        <v>2</v>
      </c>
      <c r="AV76" s="1">
        <f>Q76+U76+Y76+AC76+AG76</f>
        <v>2</v>
      </c>
      <c r="AX76" s="25"/>
      <c r="AY76" s="65"/>
      <c r="AZ76" s="65"/>
      <c r="BA76" s="6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5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</row>
    <row r="77" spans="1:253" ht="15" x14ac:dyDescent="0.25">
      <c r="A77" s="22">
        <v>29</v>
      </c>
      <c r="B77" s="53" t="s">
        <v>187</v>
      </c>
      <c r="C77" s="44" t="s">
        <v>52</v>
      </c>
      <c r="D77" s="71">
        <v>7501022133286</v>
      </c>
      <c r="E77" s="72" t="s">
        <v>591</v>
      </c>
      <c r="F77" s="44" t="s">
        <v>2</v>
      </c>
      <c r="G77" s="44">
        <v>24</v>
      </c>
      <c r="H77" s="56">
        <v>45.300000000000004</v>
      </c>
      <c r="I77" s="77"/>
      <c r="J77" s="73">
        <f>H77*((100-I77)/100)</f>
        <v>45.300000000000004</v>
      </c>
      <c r="K77" s="73">
        <f>J77/0.8*1.16</f>
        <v>65.685000000000002</v>
      </c>
      <c r="L77" s="74">
        <v>65.900000000000006</v>
      </c>
      <c r="M77" s="74">
        <f>K77-L77</f>
        <v>-0.21500000000000341</v>
      </c>
      <c r="N77" s="67">
        <v>10</v>
      </c>
      <c r="O77" s="67">
        <v>42</v>
      </c>
      <c r="P77" s="67">
        <v>-32</v>
      </c>
      <c r="Q77" s="68">
        <v>0</v>
      </c>
      <c r="R77" s="67">
        <v>2</v>
      </c>
      <c r="S77" s="67">
        <v>36</v>
      </c>
      <c r="T77" s="67">
        <v>-34</v>
      </c>
      <c r="U77" s="68">
        <v>0</v>
      </c>
      <c r="V77" s="67"/>
      <c r="W77" s="67">
        <v>0</v>
      </c>
      <c r="X77" s="67">
        <v>0</v>
      </c>
      <c r="Y77" s="68"/>
      <c r="Z77" s="67">
        <v>35</v>
      </c>
      <c r="AA77" s="67">
        <v>33</v>
      </c>
      <c r="AB77" s="67">
        <v>2</v>
      </c>
      <c r="AC77" s="68">
        <v>1</v>
      </c>
      <c r="AD77" s="67"/>
      <c r="AE77" s="67">
        <v>0</v>
      </c>
      <c r="AF77" s="67">
        <v>0</v>
      </c>
      <c r="AG77" s="69">
        <f>AF77/G77</f>
        <v>0</v>
      </c>
      <c r="AH77" s="69">
        <v>22</v>
      </c>
      <c r="AI77" s="69">
        <v>2</v>
      </c>
      <c r="AJ77" s="69">
        <v>20</v>
      </c>
      <c r="AK77" s="69">
        <v>2</v>
      </c>
      <c r="AL77" s="44">
        <f>Q77*G77</f>
        <v>0</v>
      </c>
      <c r="AM77" s="44">
        <f>G77*U77</f>
        <v>0</v>
      </c>
      <c r="AN77" s="44">
        <f>G77*Y77</f>
        <v>0</v>
      </c>
      <c r="AO77" s="44">
        <f>G77*AC77</f>
        <v>24</v>
      </c>
      <c r="AP77" s="44">
        <f>G77*AG77</f>
        <v>0</v>
      </c>
      <c r="AQ77" s="44">
        <f>AK77*G77</f>
        <v>48</v>
      </c>
      <c r="AR77" s="44">
        <f>SUM(AL77:AP77)</f>
        <v>24</v>
      </c>
      <c r="AS77" s="93">
        <f>SUM(Q77+U77+Y77+AC77+AG77)</f>
        <v>1</v>
      </c>
      <c r="AV77" s="1">
        <f>Q77+U77+Y77+AC77+AG77</f>
        <v>1</v>
      </c>
      <c r="AX77" s="60" t="s">
        <v>771</v>
      </c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  <c r="IQ77" s="15"/>
      <c r="IR77" s="15"/>
      <c r="IS77" s="15"/>
    </row>
    <row r="78" spans="1:253" ht="18" x14ac:dyDescent="0.25">
      <c r="A78" s="22">
        <v>12</v>
      </c>
      <c r="B78" s="54" t="s">
        <v>184</v>
      </c>
      <c r="C78" s="44" t="s">
        <v>153</v>
      </c>
      <c r="D78" s="71">
        <v>7501022132944</v>
      </c>
      <c r="E78" s="72" t="s">
        <v>561</v>
      </c>
      <c r="F78" s="44" t="s">
        <v>23</v>
      </c>
      <c r="G78" s="44">
        <v>12</v>
      </c>
      <c r="H78" s="56">
        <v>43.28</v>
      </c>
      <c r="I78" s="57">
        <v>6</v>
      </c>
      <c r="J78" s="73">
        <f>H78*((100-I78)/100)</f>
        <v>40.683199999999999</v>
      </c>
      <c r="K78" s="73">
        <f>J78/0.75*1.16</f>
        <v>62.923349333333334</v>
      </c>
      <c r="L78" s="74">
        <v>62.9</v>
      </c>
      <c r="M78" s="74">
        <f>K78-L78</f>
        <v>2.3349333333335665E-2</v>
      </c>
      <c r="N78" s="67">
        <v>7</v>
      </c>
      <c r="O78" s="67">
        <v>14</v>
      </c>
      <c r="P78" s="67">
        <v>-7</v>
      </c>
      <c r="Q78" s="68">
        <v>1</v>
      </c>
      <c r="R78" s="67">
        <v>7</v>
      </c>
      <c r="S78" s="67">
        <v>16</v>
      </c>
      <c r="T78" s="67">
        <v>-9</v>
      </c>
      <c r="U78" s="68">
        <v>1</v>
      </c>
      <c r="V78" s="67"/>
      <c r="W78" s="67">
        <v>0</v>
      </c>
      <c r="X78" s="67">
        <v>0</v>
      </c>
      <c r="Y78" s="68"/>
      <c r="Z78" s="67">
        <v>9</v>
      </c>
      <c r="AA78" s="67">
        <v>14</v>
      </c>
      <c r="AB78" s="67">
        <v>-5</v>
      </c>
      <c r="AC78" s="68">
        <v>1</v>
      </c>
      <c r="AD78" s="67"/>
      <c r="AE78" s="67">
        <v>0</v>
      </c>
      <c r="AF78" s="67">
        <v>0</v>
      </c>
      <c r="AG78" s="69">
        <f>AF78/G78</f>
        <v>0</v>
      </c>
      <c r="AH78" s="69">
        <v>10</v>
      </c>
      <c r="AI78" s="69">
        <v>2</v>
      </c>
      <c r="AJ78" s="69">
        <v>8</v>
      </c>
      <c r="AK78" s="69">
        <v>2</v>
      </c>
      <c r="AL78" s="44">
        <f>Q78*G78</f>
        <v>12</v>
      </c>
      <c r="AM78" s="44">
        <f>G78*U78</f>
        <v>12</v>
      </c>
      <c r="AN78" s="44">
        <f>G78*Y78</f>
        <v>0</v>
      </c>
      <c r="AO78" s="44">
        <f>G78*AC78</f>
        <v>12</v>
      </c>
      <c r="AP78" s="44">
        <f>G78*AG78</f>
        <v>0</v>
      </c>
      <c r="AQ78" s="44">
        <f>AK78*G78</f>
        <v>24</v>
      </c>
      <c r="AR78" s="44">
        <f>SUM(AL78:AP78)</f>
        <v>36</v>
      </c>
      <c r="AS78" s="1">
        <f>SUM(Q78+U78+Y78+AC78+AG78)</f>
        <v>3</v>
      </c>
      <c r="AV78" s="1">
        <f>Q78+U78+Y78+AC78+AG78</f>
        <v>3</v>
      </c>
      <c r="AX78" s="60" t="s">
        <v>771</v>
      </c>
      <c r="AY78" s="65"/>
      <c r="AZ78" s="65"/>
      <c r="BA78" s="6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5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</row>
    <row r="79" spans="1:253" ht="15" x14ac:dyDescent="0.25">
      <c r="A79" s="22">
        <v>99</v>
      </c>
      <c r="B79" s="53" t="s">
        <v>732</v>
      </c>
      <c r="C79" s="44" t="s">
        <v>695</v>
      </c>
      <c r="D79" s="71">
        <v>7501199418933</v>
      </c>
      <c r="E79" s="72" t="s">
        <v>696</v>
      </c>
      <c r="F79" s="44" t="s">
        <v>729</v>
      </c>
      <c r="G79" s="44">
        <v>12</v>
      </c>
      <c r="H79" s="56">
        <v>22.14</v>
      </c>
      <c r="I79" s="77"/>
      <c r="J79" s="73">
        <f>H79*((100-I79)/100)</f>
        <v>22.14</v>
      </c>
      <c r="K79" s="73">
        <f>J79/0.75*1.16</f>
        <v>34.243199999999995</v>
      </c>
      <c r="L79" s="74">
        <v>34.5</v>
      </c>
      <c r="M79" s="74">
        <f>K79-L79</f>
        <v>-0.25680000000000547</v>
      </c>
      <c r="N79" s="67">
        <v>24</v>
      </c>
      <c r="O79" s="67">
        <v>10</v>
      </c>
      <c r="P79" s="67">
        <v>14</v>
      </c>
      <c r="Q79" s="68">
        <v>3</v>
      </c>
      <c r="R79" s="67">
        <v>13</v>
      </c>
      <c r="S79" s="67">
        <v>3</v>
      </c>
      <c r="T79" s="67">
        <v>10</v>
      </c>
      <c r="U79" s="68">
        <v>1</v>
      </c>
      <c r="V79" s="67">
        <v>7</v>
      </c>
      <c r="W79" s="67">
        <v>23</v>
      </c>
      <c r="X79" s="67">
        <v>-16</v>
      </c>
      <c r="Y79" s="68">
        <v>0</v>
      </c>
      <c r="Z79" s="67">
        <v>28</v>
      </c>
      <c r="AA79" s="67">
        <v>5</v>
      </c>
      <c r="AB79" s="67">
        <v>23</v>
      </c>
      <c r="AC79" s="68">
        <v>3</v>
      </c>
      <c r="AD79" s="67">
        <v>11</v>
      </c>
      <c r="AE79" s="67">
        <v>21</v>
      </c>
      <c r="AF79" s="67">
        <v>-10</v>
      </c>
      <c r="AG79" s="69">
        <v>1</v>
      </c>
      <c r="AH79" s="69">
        <v>10</v>
      </c>
      <c r="AI79" s="69">
        <v>2</v>
      </c>
      <c r="AJ79" s="69">
        <v>8</v>
      </c>
      <c r="AK79" s="69">
        <v>2</v>
      </c>
      <c r="AL79" s="44">
        <f>Q79*G79</f>
        <v>36</v>
      </c>
      <c r="AM79" s="44">
        <f>G79*U79</f>
        <v>12</v>
      </c>
      <c r="AN79" s="44">
        <f>G79*Y79</f>
        <v>0</v>
      </c>
      <c r="AO79" s="44">
        <f>G79*AC79</f>
        <v>36</v>
      </c>
      <c r="AP79" s="44">
        <f>G79*AG79</f>
        <v>12</v>
      </c>
      <c r="AQ79" s="44">
        <f>AK79*G79</f>
        <v>24</v>
      </c>
      <c r="AR79" s="44">
        <f>SUM(AL79:AP79)</f>
        <v>96</v>
      </c>
      <c r="AS79" s="1">
        <f>SUM(Q79+U79+Y79+AC79+AG79)</f>
        <v>8</v>
      </c>
      <c r="AV79" s="1">
        <f>Q79+U79+Y79+AC79+AG79</f>
        <v>8</v>
      </c>
      <c r="AX79" s="25"/>
    </row>
    <row r="80" spans="1:253" ht="15" x14ac:dyDescent="0.25">
      <c r="A80" s="22">
        <v>18</v>
      </c>
      <c r="B80" s="54" t="s">
        <v>183</v>
      </c>
      <c r="C80" s="44" t="s">
        <v>262</v>
      </c>
      <c r="D80" s="71">
        <v>7501022133668</v>
      </c>
      <c r="E80" s="72" t="s">
        <v>269</v>
      </c>
      <c r="F80" s="44" t="s">
        <v>96</v>
      </c>
      <c r="G80" s="44">
        <v>12</v>
      </c>
      <c r="H80" s="56">
        <v>41.61</v>
      </c>
      <c r="I80" s="57">
        <v>6</v>
      </c>
      <c r="J80" s="73">
        <f>H80*((100-I80)/100)</f>
        <v>39.113399999999999</v>
      </c>
      <c r="K80" s="73">
        <f>J80/0.75*1.16</f>
        <v>60.495391999999988</v>
      </c>
      <c r="L80" s="74">
        <v>59.9</v>
      </c>
      <c r="M80" s="74">
        <f>K80-L80</f>
        <v>0.59539199999998971</v>
      </c>
      <c r="N80" s="67">
        <v>12</v>
      </c>
      <c r="O80" s="67">
        <v>15</v>
      </c>
      <c r="P80" s="67">
        <v>-3</v>
      </c>
      <c r="Q80" s="68">
        <v>1</v>
      </c>
      <c r="R80" s="67">
        <v>12</v>
      </c>
      <c r="S80" s="67">
        <v>14</v>
      </c>
      <c r="T80" s="67">
        <v>-2</v>
      </c>
      <c r="U80" s="68">
        <v>1</v>
      </c>
      <c r="V80" s="67"/>
      <c r="W80" s="67">
        <v>0</v>
      </c>
      <c r="X80" s="67">
        <v>0</v>
      </c>
      <c r="Y80" s="68"/>
      <c r="Z80" s="67">
        <v>20</v>
      </c>
      <c r="AA80" s="67">
        <v>11</v>
      </c>
      <c r="AB80" s="67">
        <v>9</v>
      </c>
      <c r="AC80" s="68">
        <v>1</v>
      </c>
      <c r="AD80" s="67"/>
      <c r="AE80" s="67">
        <v>0</v>
      </c>
      <c r="AF80" s="67">
        <v>0</v>
      </c>
      <c r="AG80" s="69">
        <f>AF80/G80</f>
        <v>0</v>
      </c>
      <c r="AH80" s="69">
        <v>21</v>
      </c>
      <c r="AI80" s="69">
        <v>3</v>
      </c>
      <c r="AJ80" s="69">
        <v>18</v>
      </c>
      <c r="AK80" s="69">
        <v>2</v>
      </c>
      <c r="AL80" s="44">
        <f>Q80*G80</f>
        <v>12</v>
      </c>
      <c r="AM80" s="44">
        <f>G80*U80</f>
        <v>12</v>
      </c>
      <c r="AN80" s="44">
        <f>G80*Y80</f>
        <v>0</v>
      </c>
      <c r="AO80" s="44">
        <f>G80*AC80</f>
        <v>12</v>
      </c>
      <c r="AP80" s="44">
        <f>G80*AG80</f>
        <v>0</v>
      </c>
      <c r="AQ80" s="44">
        <f>AK80*G80</f>
        <v>24</v>
      </c>
      <c r="AR80" s="44">
        <f>SUM(AL80:AP80)</f>
        <v>36</v>
      </c>
      <c r="AS80" s="1">
        <f>SUM(Q80+U80+Y80+AC80+AG80)</f>
        <v>3</v>
      </c>
      <c r="AV80" s="1">
        <f>Q80+U80+Y80+AC80+AG80</f>
        <v>3</v>
      </c>
      <c r="AX80" s="60" t="s">
        <v>771</v>
      </c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5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</row>
    <row r="81" spans="1:253" ht="15" x14ac:dyDescent="0.25">
      <c r="A81" s="22">
        <v>104</v>
      </c>
      <c r="B81" s="53" t="s">
        <v>733</v>
      </c>
      <c r="C81" s="44" t="s">
        <v>705</v>
      </c>
      <c r="D81" s="71">
        <v>7501199424071</v>
      </c>
      <c r="E81" s="72" t="s">
        <v>706</v>
      </c>
      <c r="F81" s="44" t="s">
        <v>96</v>
      </c>
      <c r="G81" s="44">
        <v>12</v>
      </c>
      <c r="H81" s="56">
        <v>20.81</v>
      </c>
      <c r="I81" s="77"/>
      <c r="J81" s="73">
        <f>H81*((100-I81)/100)</f>
        <v>20.81</v>
      </c>
      <c r="K81" s="73">
        <f>J81/0.75*1.16</f>
        <v>32.186133333333331</v>
      </c>
      <c r="L81" s="74">
        <v>32.5</v>
      </c>
      <c r="M81" s="74">
        <f>K81-L81</f>
        <v>-0.3138666666666694</v>
      </c>
      <c r="N81" s="67">
        <v>20</v>
      </c>
      <c r="O81" s="67">
        <v>15</v>
      </c>
      <c r="P81" s="70">
        <v>5</v>
      </c>
      <c r="Q81" s="68">
        <v>1</v>
      </c>
      <c r="R81" s="67">
        <v>3</v>
      </c>
      <c r="S81" s="67">
        <v>18</v>
      </c>
      <c r="T81" s="67">
        <v>-15</v>
      </c>
      <c r="U81" s="68">
        <v>0</v>
      </c>
      <c r="V81" s="67">
        <v>19</v>
      </c>
      <c r="W81" s="67">
        <v>14</v>
      </c>
      <c r="X81" s="67">
        <v>5</v>
      </c>
      <c r="Y81" s="68">
        <v>1</v>
      </c>
      <c r="Z81" s="67">
        <v>26</v>
      </c>
      <c r="AA81" s="67">
        <v>11</v>
      </c>
      <c r="AB81" s="70">
        <v>15</v>
      </c>
      <c r="AC81" s="68">
        <v>2</v>
      </c>
      <c r="AD81" s="67">
        <v>14</v>
      </c>
      <c r="AE81" s="67">
        <v>16</v>
      </c>
      <c r="AF81" s="67">
        <v>-2</v>
      </c>
      <c r="AG81" s="69">
        <v>1</v>
      </c>
      <c r="AH81" s="69">
        <v>21</v>
      </c>
      <c r="AI81" s="69">
        <v>3</v>
      </c>
      <c r="AJ81" s="69">
        <v>18</v>
      </c>
      <c r="AK81" s="69">
        <v>2</v>
      </c>
      <c r="AL81" s="44">
        <f>Q81*G81</f>
        <v>12</v>
      </c>
      <c r="AM81" s="44">
        <f>G81*U81</f>
        <v>0</v>
      </c>
      <c r="AN81" s="44">
        <f>G81*Y81</f>
        <v>12</v>
      </c>
      <c r="AO81" s="44">
        <f>G81*AC81</f>
        <v>24</v>
      </c>
      <c r="AP81" s="44">
        <f>G81*AG81</f>
        <v>12</v>
      </c>
      <c r="AQ81" s="44">
        <f>AK81*G81</f>
        <v>24</v>
      </c>
      <c r="AR81" s="44">
        <f>SUM(AL81:AP81)</f>
        <v>60</v>
      </c>
      <c r="AS81" s="1">
        <f>SUM(Q81+U81+Y81+AC81+AG81)</f>
        <v>5</v>
      </c>
      <c r="AV81" s="1">
        <f>Q81+U81+Y81+AC81+AG81</f>
        <v>5</v>
      </c>
      <c r="AX81" s="25"/>
    </row>
    <row r="82" spans="1:253" ht="15" x14ac:dyDescent="0.25">
      <c r="A82" s="22">
        <v>90</v>
      </c>
      <c r="B82" s="53" t="s">
        <v>731</v>
      </c>
      <c r="C82" s="44" t="s">
        <v>677</v>
      </c>
      <c r="D82" s="71">
        <v>7501199423777</v>
      </c>
      <c r="E82" s="72" t="s">
        <v>678</v>
      </c>
      <c r="F82" s="44" t="s">
        <v>727</v>
      </c>
      <c r="G82" s="44">
        <v>10</v>
      </c>
      <c r="H82" s="56">
        <v>30.36</v>
      </c>
      <c r="I82" s="77"/>
      <c r="J82" s="73">
        <f>H82*((100-I82)/100)</f>
        <v>30.36</v>
      </c>
      <c r="K82" s="73">
        <f>J82/0.75*1.16</f>
        <v>46.956799999999994</v>
      </c>
      <c r="L82" s="74">
        <v>46.9</v>
      </c>
      <c r="M82" s="74">
        <f>K82-L82</f>
        <v>5.6799999999995521E-2</v>
      </c>
      <c r="N82" s="67">
        <v>13</v>
      </c>
      <c r="O82" s="67">
        <v>0</v>
      </c>
      <c r="P82" s="67">
        <v>13</v>
      </c>
      <c r="Q82" s="68">
        <v>3</v>
      </c>
      <c r="R82" s="67">
        <v>2</v>
      </c>
      <c r="S82" s="67">
        <v>30</v>
      </c>
      <c r="T82" s="67">
        <v>-28</v>
      </c>
      <c r="U82" s="68">
        <v>0</v>
      </c>
      <c r="V82" s="67">
        <v>2</v>
      </c>
      <c r="W82" s="67">
        <v>21</v>
      </c>
      <c r="X82" s="67">
        <v>-19</v>
      </c>
      <c r="Y82" s="68">
        <v>0</v>
      </c>
      <c r="Z82" s="67">
        <v>32</v>
      </c>
      <c r="AA82" s="67">
        <v>0</v>
      </c>
      <c r="AB82" s="70">
        <v>32</v>
      </c>
      <c r="AC82" s="68">
        <v>4</v>
      </c>
      <c r="AD82" s="67">
        <v>11</v>
      </c>
      <c r="AE82" s="67">
        <v>9</v>
      </c>
      <c r="AF82" s="67">
        <v>2</v>
      </c>
      <c r="AG82" s="69">
        <v>1</v>
      </c>
      <c r="AH82" s="69">
        <v>26</v>
      </c>
      <c r="AI82" s="69">
        <v>4</v>
      </c>
      <c r="AJ82" s="69">
        <v>22</v>
      </c>
      <c r="AK82" s="69">
        <v>3</v>
      </c>
      <c r="AL82" s="44">
        <f>Q82*G82</f>
        <v>30</v>
      </c>
      <c r="AM82" s="44">
        <f>G82*U82</f>
        <v>0</v>
      </c>
      <c r="AN82" s="44">
        <f>G82*Y82</f>
        <v>0</v>
      </c>
      <c r="AO82" s="44">
        <f>G82*AC82</f>
        <v>40</v>
      </c>
      <c r="AP82" s="44">
        <f>G82*AG82</f>
        <v>10</v>
      </c>
      <c r="AQ82" s="44">
        <f>AK82*G82</f>
        <v>30</v>
      </c>
      <c r="AR82" s="44">
        <f>SUM(AL82:AP82)</f>
        <v>80</v>
      </c>
      <c r="AS82" s="1">
        <f>SUM(Q82+U82+Y82+AC82+AG82)</f>
        <v>8</v>
      </c>
      <c r="AU82"/>
      <c r="AV82" s="1">
        <f>Q82+U82+Y82+AC82+AG82</f>
        <v>8</v>
      </c>
      <c r="AX82" s="25"/>
    </row>
    <row r="83" spans="1:253" ht="15" x14ac:dyDescent="0.25">
      <c r="A83" s="22">
        <v>103</v>
      </c>
      <c r="B83" s="53" t="s">
        <v>733</v>
      </c>
      <c r="C83" s="44" t="s">
        <v>703</v>
      </c>
      <c r="D83" s="71">
        <v>7501199424064</v>
      </c>
      <c r="E83" s="72" t="s">
        <v>704</v>
      </c>
      <c r="F83" s="44" t="s">
        <v>96</v>
      </c>
      <c r="G83" s="44">
        <v>12</v>
      </c>
      <c r="H83" s="56">
        <v>20.81</v>
      </c>
      <c r="I83" s="77"/>
      <c r="J83" s="73">
        <f>H83*((100-I83)/100)</f>
        <v>20.81</v>
      </c>
      <c r="K83" s="73">
        <f>J83/0.75*1.16</f>
        <v>32.186133333333331</v>
      </c>
      <c r="L83" s="74">
        <v>32.5</v>
      </c>
      <c r="M83" s="74">
        <f>K83-L83</f>
        <v>-0.3138666666666694</v>
      </c>
      <c r="N83" s="67">
        <v>24</v>
      </c>
      <c r="O83" s="67">
        <v>15</v>
      </c>
      <c r="P83" s="70">
        <v>9</v>
      </c>
      <c r="Q83" s="68">
        <v>1</v>
      </c>
      <c r="R83" s="67">
        <v>12</v>
      </c>
      <c r="S83" s="67">
        <v>14</v>
      </c>
      <c r="T83" s="67">
        <v>-2</v>
      </c>
      <c r="U83" s="68">
        <v>1</v>
      </c>
      <c r="V83" s="67"/>
      <c r="W83" s="67">
        <v>16</v>
      </c>
      <c r="X83" s="67">
        <v>-16</v>
      </c>
      <c r="Y83" s="68"/>
      <c r="Z83" s="67">
        <v>32</v>
      </c>
      <c r="AA83" s="67">
        <v>28</v>
      </c>
      <c r="AB83" s="67">
        <v>4</v>
      </c>
      <c r="AC83" s="68">
        <v>1</v>
      </c>
      <c r="AD83" s="67">
        <v>9</v>
      </c>
      <c r="AE83" s="67">
        <v>18</v>
      </c>
      <c r="AF83" s="67">
        <v>-9</v>
      </c>
      <c r="AG83" s="69">
        <v>1</v>
      </c>
      <c r="AH83" s="69">
        <v>43</v>
      </c>
      <c r="AI83" s="69">
        <v>5</v>
      </c>
      <c r="AJ83" s="69">
        <v>38</v>
      </c>
      <c r="AK83" s="69">
        <v>4</v>
      </c>
      <c r="AL83" s="44">
        <f>Q83*G83</f>
        <v>12</v>
      </c>
      <c r="AM83" s="44">
        <f>G83*U83</f>
        <v>12</v>
      </c>
      <c r="AN83" s="44">
        <f>G83*Y83</f>
        <v>0</v>
      </c>
      <c r="AO83" s="44">
        <f>G83*AC83</f>
        <v>12</v>
      </c>
      <c r="AP83" s="44">
        <f>G83*AG83</f>
        <v>12</v>
      </c>
      <c r="AQ83" s="44">
        <f>AK83*G83</f>
        <v>48</v>
      </c>
      <c r="AR83" s="44">
        <f>SUM(AL83:AP83)</f>
        <v>48</v>
      </c>
      <c r="AS83" s="1">
        <f>SUM(Q83+U83+Y83+AC83+AG83)</f>
        <v>4</v>
      </c>
      <c r="AV83" s="1">
        <f>Q83+U83+Y83+AC83+AG83</f>
        <v>4</v>
      </c>
      <c r="AX83" s="25"/>
    </row>
    <row r="84" spans="1:253" ht="15" x14ac:dyDescent="0.25">
      <c r="A84" s="22">
        <v>100</v>
      </c>
      <c r="B84" s="53" t="s">
        <v>732</v>
      </c>
      <c r="C84" s="44" t="s">
        <v>697</v>
      </c>
      <c r="D84" s="71">
        <v>7501199424118</v>
      </c>
      <c r="E84" s="72" t="s">
        <v>698</v>
      </c>
      <c r="F84" s="44" t="s">
        <v>729</v>
      </c>
      <c r="G84" s="44">
        <v>12</v>
      </c>
      <c r="H84" s="56">
        <v>22.14</v>
      </c>
      <c r="I84" s="77"/>
      <c r="J84" s="73">
        <f>H84*((100-I84)/100)</f>
        <v>22.14</v>
      </c>
      <c r="K84" s="73">
        <f>J84/0.75*1.16</f>
        <v>34.243199999999995</v>
      </c>
      <c r="L84" s="74">
        <v>34.5</v>
      </c>
      <c r="M84" s="74">
        <f>K84-L84</f>
        <v>-0.25680000000000547</v>
      </c>
      <c r="N84" s="67">
        <v>4</v>
      </c>
      <c r="O84" s="67">
        <v>13</v>
      </c>
      <c r="P84" s="67">
        <v>-9</v>
      </c>
      <c r="Q84" s="68">
        <v>1</v>
      </c>
      <c r="R84" s="67">
        <v>4</v>
      </c>
      <c r="S84" s="67">
        <v>15</v>
      </c>
      <c r="T84" s="67">
        <v>-11</v>
      </c>
      <c r="U84" s="68">
        <v>1</v>
      </c>
      <c r="V84" s="67">
        <v>5</v>
      </c>
      <c r="W84" s="67">
        <v>15</v>
      </c>
      <c r="X84" s="67">
        <v>-10</v>
      </c>
      <c r="Y84" s="68">
        <v>1</v>
      </c>
      <c r="Z84" s="67">
        <v>16</v>
      </c>
      <c r="AA84" s="67">
        <v>9</v>
      </c>
      <c r="AB84" s="67">
        <v>7</v>
      </c>
      <c r="AC84" s="68">
        <v>1</v>
      </c>
      <c r="AD84" s="67">
        <v>7</v>
      </c>
      <c r="AE84" s="67">
        <v>16</v>
      </c>
      <c r="AF84" s="67">
        <v>-9</v>
      </c>
      <c r="AG84" s="69">
        <v>1</v>
      </c>
      <c r="AH84" s="69">
        <v>18</v>
      </c>
      <c r="AI84" s="69">
        <v>6</v>
      </c>
      <c r="AJ84" s="69">
        <v>12</v>
      </c>
      <c r="AK84" s="69">
        <v>1</v>
      </c>
      <c r="AL84" s="44">
        <f>Q84*G84</f>
        <v>12</v>
      </c>
      <c r="AM84" s="44">
        <f>G84*U84</f>
        <v>12</v>
      </c>
      <c r="AN84" s="44">
        <f>G84*Y84</f>
        <v>12</v>
      </c>
      <c r="AO84" s="44">
        <f>G84*AC84</f>
        <v>12</v>
      </c>
      <c r="AP84" s="44">
        <f>G84*AG84</f>
        <v>12</v>
      </c>
      <c r="AQ84" s="44">
        <f>AK84*G84</f>
        <v>12</v>
      </c>
      <c r="AR84" s="44">
        <f>SUM(AL84:AP84)</f>
        <v>60</v>
      </c>
      <c r="AS84" s="1">
        <f>SUM(Q84+U84+Y84+AC84+AG84)</f>
        <v>5</v>
      </c>
      <c r="AV84" s="1">
        <f>Q84+U84+Y84+AC84+AG84</f>
        <v>5</v>
      </c>
      <c r="AX84" s="25"/>
    </row>
    <row r="85" spans="1:253" ht="15" x14ac:dyDescent="0.25">
      <c r="A85" s="22">
        <v>71</v>
      </c>
      <c r="B85" s="53" t="s">
        <v>652</v>
      </c>
      <c r="C85" s="44" t="s">
        <v>627</v>
      </c>
      <c r="D85" s="71" t="s">
        <v>628</v>
      </c>
      <c r="E85" s="72" t="s">
        <v>607</v>
      </c>
      <c r="F85" s="44" t="s">
        <v>606</v>
      </c>
      <c r="G85" s="44">
        <v>30</v>
      </c>
      <c r="H85" s="56">
        <v>11.99</v>
      </c>
      <c r="I85" s="57">
        <v>5</v>
      </c>
      <c r="J85" s="73">
        <f>H85*((100-I85)/100)</f>
        <v>11.390499999999999</v>
      </c>
      <c r="K85" s="73">
        <f>J85/0.75*1.16</f>
        <v>17.617306666666664</v>
      </c>
      <c r="L85" s="74">
        <v>17.500000119999999</v>
      </c>
      <c r="M85" s="74">
        <f>K85-L85</f>
        <v>0.11730654666666496</v>
      </c>
      <c r="N85" s="67">
        <v>24</v>
      </c>
      <c r="O85" s="67">
        <v>40</v>
      </c>
      <c r="P85" s="67">
        <v>-16</v>
      </c>
      <c r="Q85" s="68">
        <v>1</v>
      </c>
      <c r="R85" s="67">
        <v>20</v>
      </c>
      <c r="S85" s="67">
        <v>41</v>
      </c>
      <c r="T85" s="67">
        <v>-21</v>
      </c>
      <c r="U85" s="68">
        <v>1</v>
      </c>
      <c r="V85" s="67">
        <v>15</v>
      </c>
      <c r="W85" s="67">
        <v>30</v>
      </c>
      <c r="X85" s="67">
        <v>-15</v>
      </c>
      <c r="Y85" s="68">
        <v>1</v>
      </c>
      <c r="Z85" s="67">
        <v>14</v>
      </c>
      <c r="AA85" s="67">
        <v>81</v>
      </c>
      <c r="AB85" s="67">
        <v>-67</v>
      </c>
      <c r="AC85" s="68">
        <v>0</v>
      </c>
      <c r="AD85" s="67">
        <v>16</v>
      </c>
      <c r="AE85" s="67">
        <v>43</v>
      </c>
      <c r="AF85" s="67">
        <v>-27</v>
      </c>
      <c r="AG85" s="69">
        <v>1</v>
      </c>
      <c r="AH85" s="69">
        <v>24</v>
      </c>
      <c r="AI85" s="69">
        <v>6</v>
      </c>
      <c r="AJ85" s="69">
        <v>18</v>
      </c>
      <c r="AK85" s="69">
        <v>1</v>
      </c>
      <c r="AL85" s="44">
        <f>Q85*G85</f>
        <v>30</v>
      </c>
      <c r="AM85" s="44">
        <f>G85*U85</f>
        <v>30</v>
      </c>
      <c r="AN85" s="44">
        <f>G85*Y85</f>
        <v>30</v>
      </c>
      <c r="AO85" s="44">
        <f>G85*AC85</f>
        <v>0</v>
      </c>
      <c r="AP85" s="44">
        <f>G85*AG85</f>
        <v>30</v>
      </c>
      <c r="AQ85" s="44">
        <f>AK85*G85</f>
        <v>30</v>
      </c>
      <c r="AR85" s="44">
        <f>SUM(AL85:AP85)</f>
        <v>120</v>
      </c>
      <c r="AS85" s="1">
        <f>SUM(Q85+U85+Y85+AC85+AG85)</f>
        <v>4</v>
      </c>
      <c r="AU85"/>
      <c r="AV85" s="1">
        <f>Q85+U85+Y85+AC85+AG85</f>
        <v>4</v>
      </c>
      <c r="AX85" s="2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5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  <c r="IC85" s="15"/>
      <c r="ID85" s="15"/>
      <c r="IE85" s="15"/>
      <c r="IF85" s="15"/>
      <c r="IG85" s="15"/>
      <c r="IH85" s="15"/>
      <c r="II85" s="15"/>
      <c r="IJ85" s="15"/>
      <c r="IK85" s="15"/>
      <c r="IL85" s="15"/>
      <c r="IM85" s="15"/>
      <c r="IN85" s="15"/>
      <c r="IO85" s="15"/>
      <c r="IP85" s="15"/>
      <c r="IQ85" s="15"/>
      <c r="IR85" s="15"/>
      <c r="IS85" s="15"/>
    </row>
    <row r="86" spans="1:253" ht="15" x14ac:dyDescent="0.25">
      <c r="A86" s="22">
        <v>30</v>
      </c>
      <c r="B86" s="53" t="s">
        <v>187</v>
      </c>
      <c r="C86" s="44" t="s">
        <v>135</v>
      </c>
      <c r="D86" s="71" t="s">
        <v>466</v>
      </c>
      <c r="E86" s="72" t="s">
        <v>594</v>
      </c>
      <c r="F86" s="44" t="s">
        <v>2</v>
      </c>
      <c r="G86" s="44">
        <v>24</v>
      </c>
      <c r="H86" s="56">
        <v>45.300000000000004</v>
      </c>
      <c r="I86" s="77"/>
      <c r="J86" s="73">
        <f>H86*((100-I86)/100)</f>
        <v>45.300000000000004</v>
      </c>
      <c r="K86" s="73">
        <f>J86/0.8*1.16</f>
        <v>65.685000000000002</v>
      </c>
      <c r="L86" s="74">
        <v>65.900000000000006</v>
      </c>
      <c r="M86" s="74">
        <f>K86-L86</f>
        <v>-0.21500000000000341</v>
      </c>
      <c r="N86" s="67">
        <v>5</v>
      </c>
      <c r="O86" s="67">
        <v>35</v>
      </c>
      <c r="P86" s="67">
        <v>-30</v>
      </c>
      <c r="Q86" s="68">
        <v>0</v>
      </c>
      <c r="R86" s="67">
        <v>3</v>
      </c>
      <c r="S86" s="67">
        <v>29</v>
      </c>
      <c r="T86" s="67">
        <v>-26</v>
      </c>
      <c r="U86" s="68">
        <v>0</v>
      </c>
      <c r="V86" s="67"/>
      <c r="W86" s="67">
        <v>0</v>
      </c>
      <c r="X86" s="67">
        <v>0</v>
      </c>
      <c r="Y86" s="68"/>
      <c r="Z86" s="67">
        <v>12</v>
      </c>
      <c r="AA86" s="67">
        <v>32</v>
      </c>
      <c r="AB86" s="67">
        <v>-20</v>
      </c>
      <c r="AC86" s="68">
        <v>1</v>
      </c>
      <c r="AD86" s="67"/>
      <c r="AE86" s="67">
        <v>0</v>
      </c>
      <c r="AF86" s="67">
        <v>0</v>
      </c>
      <c r="AG86" s="69">
        <f>AF86/G86</f>
        <v>0</v>
      </c>
      <c r="AH86" s="69">
        <v>17</v>
      </c>
      <c r="AI86" s="69">
        <v>7</v>
      </c>
      <c r="AJ86" s="69">
        <v>10</v>
      </c>
      <c r="AK86" s="69">
        <v>1</v>
      </c>
      <c r="AL86" s="44">
        <f>Q86*G86</f>
        <v>0</v>
      </c>
      <c r="AM86" s="44">
        <f>G86*U86</f>
        <v>0</v>
      </c>
      <c r="AN86" s="44">
        <f>G86*Y86</f>
        <v>0</v>
      </c>
      <c r="AO86" s="44">
        <f>G86*AC86</f>
        <v>24</v>
      </c>
      <c r="AP86" s="44">
        <f>G86*AG86</f>
        <v>0</v>
      </c>
      <c r="AQ86" s="44">
        <f>AK86*G86</f>
        <v>24</v>
      </c>
      <c r="AR86" s="44">
        <f>SUM(AL86:AP86)</f>
        <v>24</v>
      </c>
      <c r="AS86" s="1">
        <f>SUM(Q86+U86+Y86+AC86+AG86)</f>
        <v>1</v>
      </c>
      <c r="AV86" s="1">
        <f>Q86+U86+Y86+AC86+AG86</f>
        <v>1</v>
      </c>
      <c r="AX86" s="60" t="s">
        <v>771</v>
      </c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5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</row>
    <row r="87" spans="1:253" ht="15" x14ac:dyDescent="0.25">
      <c r="A87" s="22">
        <v>75</v>
      </c>
      <c r="B87" s="53" t="s">
        <v>652</v>
      </c>
      <c r="C87" s="87" t="s">
        <v>751</v>
      </c>
      <c r="D87" s="71" t="s">
        <v>738</v>
      </c>
      <c r="E87" s="72" t="s">
        <v>739</v>
      </c>
      <c r="F87" s="44" t="s">
        <v>15</v>
      </c>
      <c r="G87" s="44">
        <v>15</v>
      </c>
      <c r="H87" s="56">
        <v>31.29</v>
      </c>
      <c r="I87" s="57">
        <v>5</v>
      </c>
      <c r="J87" s="73">
        <f>H87*((100-I87)/100)</f>
        <v>29.725499999999997</v>
      </c>
      <c r="K87" s="73">
        <f>J87/0.75*1.16</f>
        <v>45.975439999999992</v>
      </c>
      <c r="L87" s="74">
        <v>45.9</v>
      </c>
      <c r="M87" s="74">
        <f>K87-L87</f>
        <v>7.543999999999329E-2</v>
      </c>
      <c r="N87" s="67">
        <v>22</v>
      </c>
      <c r="O87" s="67">
        <v>16</v>
      </c>
      <c r="P87" s="70">
        <v>6</v>
      </c>
      <c r="Q87" s="68">
        <v>1</v>
      </c>
      <c r="R87" s="67">
        <v>4</v>
      </c>
      <c r="S87" s="67">
        <v>23</v>
      </c>
      <c r="T87" s="67">
        <v>-19</v>
      </c>
      <c r="U87" s="68">
        <v>0</v>
      </c>
      <c r="V87" s="67"/>
      <c r="W87" s="67">
        <v>0</v>
      </c>
      <c r="X87" s="67">
        <v>0</v>
      </c>
      <c r="Y87" s="68"/>
      <c r="Z87" s="67">
        <v>11</v>
      </c>
      <c r="AA87" s="67">
        <v>64</v>
      </c>
      <c r="AB87" s="67">
        <v>-53</v>
      </c>
      <c r="AC87" s="68">
        <v>0</v>
      </c>
      <c r="AD87" s="67">
        <v>11</v>
      </c>
      <c r="AE87" s="67">
        <v>29</v>
      </c>
      <c r="AF87" s="67">
        <v>-18</v>
      </c>
      <c r="AG87" s="69">
        <v>0</v>
      </c>
      <c r="AH87" s="69">
        <v>22</v>
      </c>
      <c r="AI87" s="69">
        <v>8</v>
      </c>
      <c r="AJ87" s="69">
        <v>14</v>
      </c>
      <c r="AK87" s="69">
        <v>1</v>
      </c>
      <c r="AL87" s="44">
        <f>Q87*G87</f>
        <v>15</v>
      </c>
      <c r="AM87" s="44">
        <f>G87*U87</f>
        <v>0</v>
      </c>
      <c r="AN87" s="44">
        <f>G87*Y87</f>
        <v>0</v>
      </c>
      <c r="AO87" s="44">
        <f>G87*AC87</f>
        <v>0</v>
      </c>
      <c r="AP87" s="44">
        <f>G87*AG87</f>
        <v>0</v>
      </c>
      <c r="AQ87" s="44">
        <f>AK87*G87</f>
        <v>15</v>
      </c>
      <c r="AR87" s="44">
        <f>SUM(AL87:AP87)</f>
        <v>15</v>
      </c>
      <c r="AS87" s="52">
        <f>SUM(Q87+U87+Y87+AC87+AG87)</f>
        <v>1</v>
      </c>
      <c r="AU87"/>
      <c r="AV87" s="1">
        <f>Q87+U87+Y87+AC87+AG87</f>
        <v>1</v>
      </c>
      <c r="AX87" s="2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5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5"/>
      <c r="IH87" s="15"/>
      <c r="II87" s="15"/>
      <c r="IJ87" s="15"/>
      <c r="IK87" s="15"/>
      <c r="IL87" s="15"/>
      <c r="IM87" s="15"/>
      <c r="IN87" s="15"/>
      <c r="IO87" s="15"/>
      <c r="IP87" s="15"/>
      <c r="IQ87" s="15"/>
      <c r="IR87" s="15"/>
      <c r="IS87" s="15"/>
    </row>
    <row r="88" spans="1:253" ht="15" x14ac:dyDescent="0.25">
      <c r="A88" s="22">
        <v>78</v>
      </c>
      <c r="B88" s="53" t="s">
        <v>652</v>
      </c>
      <c r="C88" s="87" t="s">
        <v>749</v>
      </c>
      <c r="D88" s="71" t="s">
        <v>740</v>
      </c>
      <c r="E88" s="72" t="s">
        <v>741</v>
      </c>
      <c r="F88" s="44" t="s">
        <v>15</v>
      </c>
      <c r="G88" s="44">
        <v>15</v>
      </c>
      <c r="H88" s="56">
        <v>23.56</v>
      </c>
      <c r="I88" s="57">
        <v>5</v>
      </c>
      <c r="J88" s="73">
        <f>H88*((100-I88)/100)</f>
        <v>22.381999999999998</v>
      </c>
      <c r="K88" s="73">
        <f>J88/0.75*1.16</f>
        <v>34.617493333333329</v>
      </c>
      <c r="L88" s="74">
        <v>34.9</v>
      </c>
      <c r="M88" s="74">
        <f>K88-L88</f>
        <v>-0.28250666666667001</v>
      </c>
      <c r="N88" s="67">
        <v>8</v>
      </c>
      <c r="O88" s="67">
        <v>48</v>
      </c>
      <c r="P88" s="67">
        <v>-40</v>
      </c>
      <c r="Q88" s="68">
        <v>0</v>
      </c>
      <c r="R88" s="67">
        <v>1</v>
      </c>
      <c r="S88" s="67">
        <v>20</v>
      </c>
      <c r="T88" s="67">
        <v>-19</v>
      </c>
      <c r="U88" s="68">
        <v>0</v>
      </c>
      <c r="V88" s="67"/>
      <c r="W88" s="67">
        <v>0</v>
      </c>
      <c r="X88" s="67">
        <v>0</v>
      </c>
      <c r="Y88" s="68"/>
      <c r="Z88" s="67">
        <v>8</v>
      </c>
      <c r="AA88" s="67">
        <v>22</v>
      </c>
      <c r="AB88" s="67">
        <v>-14</v>
      </c>
      <c r="AC88" s="68">
        <v>1</v>
      </c>
      <c r="AD88" s="67">
        <v>9</v>
      </c>
      <c r="AE88" s="67">
        <v>29</v>
      </c>
      <c r="AF88" s="67">
        <v>-20</v>
      </c>
      <c r="AG88" s="69">
        <v>0</v>
      </c>
      <c r="AH88" s="69">
        <v>22</v>
      </c>
      <c r="AI88" s="69">
        <v>8</v>
      </c>
      <c r="AJ88" s="69">
        <v>14</v>
      </c>
      <c r="AK88" s="69">
        <v>1</v>
      </c>
      <c r="AL88" s="44">
        <f>Q88*G88</f>
        <v>0</v>
      </c>
      <c r="AM88" s="44">
        <f>G88*U88</f>
        <v>0</v>
      </c>
      <c r="AN88" s="44">
        <f>G88*Y88</f>
        <v>0</v>
      </c>
      <c r="AO88" s="44">
        <f>G88*AC88</f>
        <v>15</v>
      </c>
      <c r="AP88" s="44">
        <f>G88*AG88</f>
        <v>0</v>
      </c>
      <c r="AQ88" s="44">
        <f>AK88*G88</f>
        <v>15</v>
      </c>
      <c r="AR88" s="44">
        <f>SUM(AL88:AP88)</f>
        <v>15</v>
      </c>
      <c r="AS88" s="52">
        <f>SUM(Q88+U88+Y88+AC88+AG88)</f>
        <v>1</v>
      </c>
      <c r="AU88"/>
      <c r="AV88" s="1">
        <f>Q88+U88+Y88+AC88+AG88</f>
        <v>1</v>
      </c>
      <c r="AX88" s="25"/>
    </row>
    <row r="89" spans="1:253" ht="15" x14ac:dyDescent="0.25">
      <c r="A89" s="22">
        <v>98</v>
      </c>
      <c r="B89" s="53" t="s">
        <v>732</v>
      </c>
      <c r="C89" s="44" t="s">
        <v>693</v>
      </c>
      <c r="D89" s="71">
        <v>7501199418926</v>
      </c>
      <c r="E89" s="72" t="s">
        <v>694</v>
      </c>
      <c r="F89" s="44" t="s">
        <v>729</v>
      </c>
      <c r="G89" s="44">
        <v>12</v>
      </c>
      <c r="H89" s="56">
        <v>22.14</v>
      </c>
      <c r="I89" s="77"/>
      <c r="J89" s="73">
        <f>H89*((100-I89)/100)</f>
        <v>22.14</v>
      </c>
      <c r="K89" s="73">
        <f>J89/0.75*1.16</f>
        <v>34.243199999999995</v>
      </c>
      <c r="L89" s="74">
        <v>34.5</v>
      </c>
      <c r="M89" s="74">
        <f>K89-L89</f>
        <v>-0.25680000000000547</v>
      </c>
      <c r="N89" s="67">
        <v>7</v>
      </c>
      <c r="O89" s="67">
        <v>19</v>
      </c>
      <c r="P89" s="67">
        <v>-12</v>
      </c>
      <c r="Q89" s="68">
        <v>0</v>
      </c>
      <c r="R89" s="67">
        <v>5</v>
      </c>
      <c r="S89" s="67">
        <v>17</v>
      </c>
      <c r="T89" s="67">
        <v>-12</v>
      </c>
      <c r="U89" s="68">
        <v>0</v>
      </c>
      <c r="V89" s="67">
        <v>10</v>
      </c>
      <c r="W89" s="67">
        <v>18</v>
      </c>
      <c r="X89" s="67">
        <v>-8</v>
      </c>
      <c r="Y89" s="68">
        <v>1</v>
      </c>
      <c r="Z89" s="67">
        <v>20</v>
      </c>
      <c r="AA89" s="67">
        <v>11</v>
      </c>
      <c r="AB89" s="70">
        <v>9</v>
      </c>
      <c r="AC89" s="68">
        <v>1</v>
      </c>
      <c r="AD89" s="67">
        <v>7</v>
      </c>
      <c r="AE89" s="67">
        <v>22</v>
      </c>
      <c r="AF89" s="67">
        <v>-15</v>
      </c>
      <c r="AG89" s="69">
        <v>0</v>
      </c>
      <c r="AH89" s="69">
        <v>16</v>
      </c>
      <c r="AI89" s="69">
        <v>8</v>
      </c>
      <c r="AJ89" s="69">
        <v>8</v>
      </c>
      <c r="AK89" s="69">
        <v>1</v>
      </c>
      <c r="AL89" s="44">
        <f>Q89*G89</f>
        <v>0</v>
      </c>
      <c r="AM89" s="44">
        <f>G89*U89</f>
        <v>0</v>
      </c>
      <c r="AN89" s="44">
        <f>G89*Y89</f>
        <v>12</v>
      </c>
      <c r="AO89" s="44">
        <f>G89*AC89</f>
        <v>12</v>
      </c>
      <c r="AP89" s="44">
        <f>G89*AG89</f>
        <v>0</v>
      </c>
      <c r="AQ89" s="44">
        <f>AK89*G89</f>
        <v>12</v>
      </c>
      <c r="AR89" s="44">
        <f>SUM(AL89:AP89)</f>
        <v>24</v>
      </c>
      <c r="AS89" s="1">
        <f>SUM(Q89+U89+Y89+AC89+AG89)</f>
        <v>2</v>
      </c>
      <c r="AV89" s="1">
        <f>Q89+U89+Y89+AC89+AG89</f>
        <v>2</v>
      </c>
      <c r="AX89" s="25"/>
    </row>
    <row r="90" spans="1:253" ht="15" x14ac:dyDescent="0.25">
      <c r="A90" s="22">
        <v>25</v>
      </c>
      <c r="B90" s="53" t="s">
        <v>187</v>
      </c>
      <c r="C90" s="44" t="s">
        <v>35</v>
      </c>
      <c r="D90" s="71">
        <v>7501022103111</v>
      </c>
      <c r="E90" s="72" t="s">
        <v>588</v>
      </c>
      <c r="F90" s="44" t="s">
        <v>11</v>
      </c>
      <c r="G90" s="44">
        <v>36</v>
      </c>
      <c r="H90" s="56">
        <v>20.68</v>
      </c>
      <c r="I90" s="77"/>
      <c r="J90" s="73">
        <f>H90*((100-I90)/100)</f>
        <v>20.68</v>
      </c>
      <c r="K90" s="73">
        <f>J90/0.83*1.16</f>
        <v>28.902168674698792</v>
      </c>
      <c r="L90" s="74">
        <v>28.899999879999996</v>
      </c>
      <c r="M90" s="74">
        <f>K90-L90</f>
        <v>2.1687946987967166E-3</v>
      </c>
      <c r="N90" s="67">
        <v>59</v>
      </c>
      <c r="O90" s="67">
        <v>34</v>
      </c>
      <c r="P90" s="67">
        <v>25</v>
      </c>
      <c r="Q90" s="68">
        <v>1</v>
      </c>
      <c r="R90" s="67">
        <v>38</v>
      </c>
      <c r="S90" s="67">
        <v>52</v>
      </c>
      <c r="T90" s="67">
        <v>-14</v>
      </c>
      <c r="U90" s="68">
        <v>1</v>
      </c>
      <c r="V90" s="67"/>
      <c r="W90" s="67">
        <v>0</v>
      </c>
      <c r="X90" s="67">
        <v>0</v>
      </c>
      <c r="Y90" s="68"/>
      <c r="Z90" s="67">
        <v>82</v>
      </c>
      <c r="AA90" s="67">
        <v>50</v>
      </c>
      <c r="AB90" s="70">
        <v>32</v>
      </c>
      <c r="AC90" s="68">
        <v>1</v>
      </c>
      <c r="AD90" s="67"/>
      <c r="AE90" s="67">
        <v>0</v>
      </c>
      <c r="AF90" s="67">
        <v>0</v>
      </c>
      <c r="AG90" s="69">
        <f>AF90/G90</f>
        <v>0</v>
      </c>
      <c r="AH90" s="69">
        <v>63</v>
      </c>
      <c r="AI90" s="69">
        <v>9</v>
      </c>
      <c r="AJ90" s="69">
        <v>54</v>
      </c>
      <c r="AK90" s="69">
        <v>2</v>
      </c>
      <c r="AL90" s="44">
        <f>Q90*G90</f>
        <v>36</v>
      </c>
      <c r="AM90" s="44">
        <f>G90*U90</f>
        <v>36</v>
      </c>
      <c r="AN90" s="44">
        <f>G90*Y90</f>
        <v>0</v>
      </c>
      <c r="AO90" s="44">
        <f>G90*AC90</f>
        <v>36</v>
      </c>
      <c r="AP90" s="44">
        <f>G90*AG90</f>
        <v>0</v>
      </c>
      <c r="AQ90" s="44">
        <f>AK90*G90</f>
        <v>72</v>
      </c>
      <c r="AR90" s="44">
        <f>SUM(AL90:AP90)</f>
        <v>108</v>
      </c>
      <c r="AS90" s="1">
        <f>SUM(Q90+U90+Y90+AC90+AG90)</f>
        <v>3</v>
      </c>
      <c r="AV90" s="1">
        <f>Q90+U90+Y90+AC90+AG90</f>
        <v>3</v>
      </c>
      <c r="AX90" s="60" t="s">
        <v>771</v>
      </c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</row>
    <row r="91" spans="1:253" ht="15" x14ac:dyDescent="0.25">
      <c r="A91" s="22">
        <v>32</v>
      </c>
      <c r="B91" s="53" t="s">
        <v>187</v>
      </c>
      <c r="C91" s="79" t="s">
        <v>755</v>
      </c>
      <c r="D91" s="77" t="s">
        <v>756</v>
      </c>
      <c r="E91" s="80" t="s">
        <v>757</v>
      </c>
      <c r="F91" s="81" t="s">
        <v>2</v>
      </c>
      <c r="G91" s="81">
        <v>12</v>
      </c>
      <c r="H91" s="56">
        <v>45.300000000000004</v>
      </c>
      <c r="I91" s="77"/>
      <c r="J91" s="73">
        <f>H91*((100-I91)/100)</f>
        <v>45.300000000000004</v>
      </c>
      <c r="K91" s="73">
        <f>J91/0.8*1.16</f>
        <v>65.685000000000002</v>
      </c>
      <c r="L91" s="82">
        <v>65.900000000000006</v>
      </c>
      <c r="M91" s="74">
        <f>K91-L91</f>
        <v>-0.21500000000000341</v>
      </c>
      <c r="N91" s="67"/>
      <c r="O91" s="67">
        <v>12</v>
      </c>
      <c r="P91" s="67">
        <v>-12</v>
      </c>
      <c r="Q91" s="68">
        <v>0</v>
      </c>
      <c r="R91" s="67">
        <v>1</v>
      </c>
      <c r="S91" s="67">
        <v>11</v>
      </c>
      <c r="T91" s="67">
        <v>-10</v>
      </c>
      <c r="U91" s="68">
        <v>1</v>
      </c>
      <c r="V91" s="67"/>
      <c r="W91" s="67">
        <v>0</v>
      </c>
      <c r="X91" s="67">
        <v>0</v>
      </c>
      <c r="Y91" s="68"/>
      <c r="Z91" s="67">
        <v>5</v>
      </c>
      <c r="AA91" s="67">
        <v>19</v>
      </c>
      <c r="AB91" s="67">
        <v>-14</v>
      </c>
      <c r="AC91" s="68">
        <v>0</v>
      </c>
      <c r="AD91" s="67"/>
      <c r="AE91" s="67">
        <v>0</v>
      </c>
      <c r="AF91" s="67">
        <v>0</v>
      </c>
      <c r="AG91" s="69">
        <f>AF91/G91</f>
        <v>0</v>
      </c>
      <c r="AH91" s="69">
        <v>15</v>
      </c>
      <c r="AI91" s="69">
        <v>9</v>
      </c>
      <c r="AJ91" s="69">
        <v>6</v>
      </c>
      <c r="AK91" s="69">
        <v>1</v>
      </c>
      <c r="AL91" s="44">
        <f>Q91*G91</f>
        <v>0</v>
      </c>
      <c r="AM91" s="44">
        <f>G91*U91</f>
        <v>12</v>
      </c>
      <c r="AN91" s="44">
        <f>G91*Y91</f>
        <v>0</v>
      </c>
      <c r="AO91" s="44">
        <f>G91*AC91</f>
        <v>0</v>
      </c>
      <c r="AP91" s="44">
        <f>G91*AG91</f>
        <v>0</v>
      </c>
      <c r="AQ91" s="44">
        <f>AK91*G91</f>
        <v>12</v>
      </c>
      <c r="AR91" s="44">
        <f>SUM(AL91:AP91)</f>
        <v>12</v>
      </c>
      <c r="AS91" s="93"/>
      <c r="AX91" s="60" t="s">
        <v>771</v>
      </c>
    </row>
    <row r="92" spans="1:253" ht="15" x14ac:dyDescent="0.25">
      <c r="A92" s="22">
        <v>95</v>
      </c>
      <c r="B92" s="53" t="s">
        <v>731</v>
      </c>
      <c r="C92" s="44" t="s">
        <v>687</v>
      </c>
      <c r="D92" s="71">
        <v>7501199413785</v>
      </c>
      <c r="E92" s="72" t="s">
        <v>688</v>
      </c>
      <c r="F92" s="44" t="s">
        <v>728</v>
      </c>
      <c r="G92" s="44">
        <v>12</v>
      </c>
      <c r="H92" s="56">
        <v>11.69</v>
      </c>
      <c r="I92" s="77"/>
      <c r="J92" s="73">
        <f>H92*((100-I92)/100)</f>
        <v>11.69</v>
      </c>
      <c r="K92" s="73">
        <f>J92/0.75*1.16</f>
        <v>18.080533333333332</v>
      </c>
      <c r="L92" s="74">
        <v>17.899999999999999</v>
      </c>
      <c r="M92" s="74">
        <f>K92-L92</f>
        <v>0.18053333333333299</v>
      </c>
      <c r="N92" s="67">
        <v>24</v>
      </c>
      <c r="O92" s="67">
        <v>0</v>
      </c>
      <c r="P92" s="70">
        <v>24</v>
      </c>
      <c r="Q92" s="68">
        <v>4</v>
      </c>
      <c r="R92" s="67">
        <v>29</v>
      </c>
      <c r="S92" s="67">
        <v>10</v>
      </c>
      <c r="T92" s="67">
        <v>19</v>
      </c>
      <c r="U92" s="68">
        <v>2</v>
      </c>
      <c r="V92" s="67">
        <v>26</v>
      </c>
      <c r="W92" s="67">
        <v>10</v>
      </c>
      <c r="X92" s="67">
        <v>16</v>
      </c>
      <c r="Y92" s="68">
        <v>1</v>
      </c>
      <c r="Z92" s="67">
        <v>63</v>
      </c>
      <c r="AA92" s="67">
        <v>10</v>
      </c>
      <c r="AB92" s="67">
        <v>53</v>
      </c>
      <c r="AC92" s="68">
        <v>5</v>
      </c>
      <c r="AD92" s="67">
        <v>23</v>
      </c>
      <c r="AE92" s="67">
        <v>1</v>
      </c>
      <c r="AF92" s="67">
        <v>22</v>
      </c>
      <c r="AG92" s="69">
        <v>2</v>
      </c>
      <c r="AH92" s="69">
        <v>61</v>
      </c>
      <c r="AI92" s="69">
        <v>11</v>
      </c>
      <c r="AJ92" s="69">
        <v>50</v>
      </c>
      <c r="AK92" s="69">
        <v>5</v>
      </c>
      <c r="AL92" s="44">
        <f>Q92*G92</f>
        <v>48</v>
      </c>
      <c r="AM92" s="44">
        <f>G92*U92</f>
        <v>24</v>
      </c>
      <c r="AN92" s="44">
        <f>G92*Y92</f>
        <v>12</v>
      </c>
      <c r="AO92" s="44">
        <f>G92*AC92</f>
        <v>60</v>
      </c>
      <c r="AP92" s="44">
        <f>G92*AG92</f>
        <v>24</v>
      </c>
      <c r="AQ92" s="44">
        <f>AK92*G92</f>
        <v>60</v>
      </c>
      <c r="AR92" s="44">
        <f>SUM(AL92:AP92)</f>
        <v>168</v>
      </c>
      <c r="AS92" s="1">
        <f>SUM(Q92+U92+Y92+AC92+AG92)</f>
        <v>14</v>
      </c>
      <c r="AV92" s="1">
        <f>Q92+U92+Y92+AC92+AG92</f>
        <v>14</v>
      </c>
      <c r="AX92" s="25"/>
    </row>
    <row r="93" spans="1:253" ht="15" x14ac:dyDescent="0.25">
      <c r="A93" s="22">
        <v>111</v>
      </c>
      <c r="B93" s="53" t="s">
        <v>733</v>
      </c>
      <c r="C93" s="44" t="s">
        <v>719</v>
      </c>
      <c r="D93" s="71">
        <v>7501199425566</v>
      </c>
      <c r="E93" s="72" t="s">
        <v>720</v>
      </c>
      <c r="F93" s="44" t="s">
        <v>11</v>
      </c>
      <c r="G93" s="44">
        <v>12</v>
      </c>
      <c r="H93" s="56">
        <v>9.43</v>
      </c>
      <c r="I93" s="77"/>
      <c r="J93" s="73">
        <f>H93*((100-I93)/100)</f>
        <v>9.43</v>
      </c>
      <c r="K93" s="73">
        <f>J93/0.75*1.16</f>
        <v>14.585066666666664</v>
      </c>
      <c r="L93" s="74">
        <v>14.5</v>
      </c>
      <c r="M93" s="74">
        <f>K93-L93</f>
        <v>8.5066666666664403E-2</v>
      </c>
      <c r="N93" s="67">
        <v>44</v>
      </c>
      <c r="O93" s="67">
        <v>4</v>
      </c>
      <c r="P93" s="67">
        <v>40</v>
      </c>
      <c r="Q93" s="68">
        <v>6</v>
      </c>
      <c r="R93" s="67">
        <v>36</v>
      </c>
      <c r="S93" s="67">
        <v>0</v>
      </c>
      <c r="T93" s="67">
        <v>36</v>
      </c>
      <c r="U93" s="68">
        <v>4</v>
      </c>
      <c r="V93" s="67">
        <v>28</v>
      </c>
      <c r="W93" s="67">
        <v>8</v>
      </c>
      <c r="X93" s="67">
        <v>20</v>
      </c>
      <c r="Y93" s="68">
        <v>2</v>
      </c>
      <c r="Z93" s="67">
        <v>51</v>
      </c>
      <c r="AA93" s="67">
        <v>33</v>
      </c>
      <c r="AB93" s="67">
        <v>18</v>
      </c>
      <c r="AC93" s="68">
        <v>2</v>
      </c>
      <c r="AD93" s="67">
        <v>17</v>
      </c>
      <c r="AE93" s="67">
        <v>7</v>
      </c>
      <c r="AF93" s="67">
        <v>10</v>
      </c>
      <c r="AG93" s="69">
        <v>1</v>
      </c>
      <c r="AH93" s="69">
        <v>60</v>
      </c>
      <c r="AI93" s="69">
        <v>12</v>
      </c>
      <c r="AJ93" s="69">
        <v>48</v>
      </c>
      <c r="AK93" s="69">
        <v>4</v>
      </c>
      <c r="AL93" s="44">
        <f>Q93*G93</f>
        <v>72</v>
      </c>
      <c r="AM93" s="44">
        <f>G93*U93</f>
        <v>48</v>
      </c>
      <c r="AN93" s="44">
        <f>G93*Y93</f>
        <v>24</v>
      </c>
      <c r="AO93" s="44">
        <f>G93*AC93</f>
        <v>24</v>
      </c>
      <c r="AP93" s="44">
        <f>G93*AG93</f>
        <v>12</v>
      </c>
      <c r="AQ93" s="44">
        <f>AK93*G93</f>
        <v>48</v>
      </c>
      <c r="AR93" s="44">
        <f>SUM(AL93:AP93)</f>
        <v>180</v>
      </c>
      <c r="AS93" s="1">
        <f>SUM(Q93+U93+Y93+AC93+AG93)</f>
        <v>15</v>
      </c>
      <c r="AV93" s="1">
        <f>Q93+U93+Y93+AC93+AG93</f>
        <v>15</v>
      </c>
      <c r="AX93" s="25"/>
    </row>
    <row r="94" spans="1:253" ht="15" x14ac:dyDescent="0.25">
      <c r="A94" s="22">
        <v>108</v>
      </c>
      <c r="B94" s="53" t="s">
        <v>733</v>
      </c>
      <c r="C94" s="44" t="s">
        <v>713</v>
      </c>
      <c r="D94" s="71">
        <v>7501199424484</v>
      </c>
      <c r="E94" s="72" t="s">
        <v>714</v>
      </c>
      <c r="F94" s="44" t="s">
        <v>96</v>
      </c>
      <c r="G94" s="44">
        <v>12</v>
      </c>
      <c r="H94" s="56">
        <v>20.81</v>
      </c>
      <c r="I94" s="77"/>
      <c r="J94" s="73">
        <f>H94*((100-I94)/100)</f>
        <v>20.81</v>
      </c>
      <c r="K94" s="73">
        <f>J94/0.75*1.16</f>
        <v>32.186133333333331</v>
      </c>
      <c r="L94" s="74">
        <v>32.5</v>
      </c>
      <c r="M94" s="74">
        <f>K94-L94</f>
        <v>-0.3138666666666694</v>
      </c>
      <c r="N94" s="67">
        <v>20</v>
      </c>
      <c r="O94" s="67">
        <v>4</v>
      </c>
      <c r="P94" s="67">
        <v>16</v>
      </c>
      <c r="Q94" s="68">
        <v>3</v>
      </c>
      <c r="R94" s="67">
        <v>26</v>
      </c>
      <c r="S94" s="67">
        <v>5</v>
      </c>
      <c r="T94" s="67">
        <v>21</v>
      </c>
      <c r="U94" s="68">
        <v>2</v>
      </c>
      <c r="V94" s="67">
        <v>12</v>
      </c>
      <c r="W94" s="67">
        <v>0</v>
      </c>
      <c r="X94" s="67">
        <v>12</v>
      </c>
      <c r="Y94" s="68">
        <v>3</v>
      </c>
      <c r="Z94" s="67">
        <v>27</v>
      </c>
      <c r="AA94" s="67">
        <v>9</v>
      </c>
      <c r="AB94" s="67">
        <v>18</v>
      </c>
      <c r="AC94" s="68">
        <v>2</v>
      </c>
      <c r="AD94" s="67">
        <v>11</v>
      </c>
      <c r="AE94" s="67">
        <v>11</v>
      </c>
      <c r="AF94" s="67">
        <v>0</v>
      </c>
      <c r="AG94" s="69">
        <v>1</v>
      </c>
      <c r="AH94" s="69">
        <v>24</v>
      </c>
      <c r="AI94" s="69">
        <v>12</v>
      </c>
      <c r="AJ94" s="69">
        <v>12</v>
      </c>
      <c r="AK94" s="69">
        <v>1</v>
      </c>
      <c r="AL94" s="44">
        <f>Q94*G94</f>
        <v>36</v>
      </c>
      <c r="AM94" s="44">
        <f>G94*U94</f>
        <v>24</v>
      </c>
      <c r="AN94" s="44">
        <f>G94*Y94</f>
        <v>36</v>
      </c>
      <c r="AO94" s="44">
        <f>G94*AC94</f>
        <v>24</v>
      </c>
      <c r="AP94" s="44">
        <f>G94*AG94</f>
        <v>12</v>
      </c>
      <c r="AQ94" s="44">
        <f>AK94*G94</f>
        <v>12</v>
      </c>
      <c r="AR94" s="44">
        <f>SUM(AL94:AP94)</f>
        <v>132</v>
      </c>
      <c r="AS94" s="1">
        <f>SUM(Q94+U94+Y94+AC94+AG94)</f>
        <v>11</v>
      </c>
      <c r="AV94" s="1">
        <f>Q94+U94+Y94+AC94+AG94</f>
        <v>11</v>
      </c>
      <c r="AX94" s="25"/>
    </row>
    <row r="95" spans="1:253" ht="18" x14ac:dyDescent="0.25">
      <c r="A95" s="22">
        <v>13</v>
      </c>
      <c r="B95" s="53" t="s">
        <v>186</v>
      </c>
      <c r="C95" s="44" t="s">
        <v>29</v>
      </c>
      <c r="D95" s="71">
        <v>7501022104217</v>
      </c>
      <c r="E95" s="72" t="s">
        <v>552</v>
      </c>
      <c r="F95" s="44" t="s">
        <v>8</v>
      </c>
      <c r="G95" s="44">
        <v>24</v>
      </c>
      <c r="H95" s="58">
        <v>40.6</v>
      </c>
      <c r="I95" s="77"/>
      <c r="J95" s="73">
        <f>H95*((100-I95)/100)</f>
        <v>40.6</v>
      </c>
      <c r="K95" s="73">
        <f>J95/0.75*1.16</f>
        <v>62.794666666666664</v>
      </c>
      <c r="L95" s="74">
        <v>62.9</v>
      </c>
      <c r="M95" s="74">
        <f>K95-L95</f>
        <v>-0.10533333333333417</v>
      </c>
      <c r="N95" s="67">
        <v>29</v>
      </c>
      <c r="O95" s="67">
        <v>35</v>
      </c>
      <c r="P95" s="67">
        <v>-6</v>
      </c>
      <c r="Q95" s="68">
        <v>1</v>
      </c>
      <c r="R95" s="67">
        <v>17</v>
      </c>
      <c r="S95" s="67">
        <v>30</v>
      </c>
      <c r="T95" s="67">
        <v>-13</v>
      </c>
      <c r="U95" s="68">
        <v>1</v>
      </c>
      <c r="V95" s="67"/>
      <c r="W95" s="67">
        <v>0</v>
      </c>
      <c r="X95" s="67">
        <v>0</v>
      </c>
      <c r="Y95" s="68"/>
      <c r="Z95" s="67">
        <v>45</v>
      </c>
      <c r="AA95" s="67">
        <v>32</v>
      </c>
      <c r="AB95" s="67">
        <v>13</v>
      </c>
      <c r="AC95" s="68">
        <v>1</v>
      </c>
      <c r="AD95" s="67"/>
      <c r="AE95" s="67">
        <v>0</v>
      </c>
      <c r="AF95" s="67">
        <v>0</v>
      </c>
      <c r="AG95" s="69">
        <f>AF95/G95</f>
        <v>0</v>
      </c>
      <c r="AH95" s="69">
        <v>36</v>
      </c>
      <c r="AI95" s="69">
        <v>12</v>
      </c>
      <c r="AJ95" s="69">
        <v>24</v>
      </c>
      <c r="AK95" s="69">
        <v>1</v>
      </c>
      <c r="AL95" s="44">
        <f>Q95*G95</f>
        <v>24</v>
      </c>
      <c r="AM95" s="44">
        <f>G95*U95</f>
        <v>24</v>
      </c>
      <c r="AN95" s="44">
        <f>G95*Y95</f>
        <v>0</v>
      </c>
      <c r="AO95" s="44">
        <f>G95*AC95</f>
        <v>24</v>
      </c>
      <c r="AP95" s="44">
        <f>G95*AG95</f>
        <v>0</v>
      </c>
      <c r="AQ95" s="44">
        <f>AK95*G95</f>
        <v>24</v>
      </c>
      <c r="AR95" s="44">
        <f>SUM(AL95:AP95)</f>
        <v>72</v>
      </c>
      <c r="AS95" s="1">
        <f>SUM(Q95+U95+Y95+AC95+AG95)</f>
        <v>3</v>
      </c>
      <c r="AT95" s="39"/>
      <c r="AU95" s="39"/>
      <c r="AV95" s="1">
        <f>Q95+U95+Y95+AC95+AG95</f>
        <v>3</v>
      </c>
      <c r="AW95" s="39"/>
      <c r="AX95" s="60" t="s">
        <v>771</v>
      </c>
      <c r="AY95" s="65"/>
      <c r="AZ95" s="65"/>
      <c r="BA95" s="65"/>
    </row>
    <row r="96" spans="1:253" ht="15" x14ac:dyDescent="0.25">
      <c r="A96" s="22">
        <v>43</v>
      </c>
      <c r="B96" s="54" t="s">
        <v>192</v>
      </c>
      <c r="C96" s="44" t="s">
        <v>164</v>
      </c>
      <c r="D96" s="71">
        <v>7501022187296</v>
      </c>
      <c r="E96" s="72" t="s">
        <v>165</v>
      </c>
      <c r="F96" s="44" t="s">
        <v>12</v>
      </c>
      <c r="G96" s="44">
        <v>18</v>
      </c>
      <c r="H96" s="56">
        <v>34.64</v>
      </c>
      <c r="I96" s="57"/>
      <c r="J96" s="73">
        <f>H96*((100-I96)/100)</f>
        <v>34.64</v>
      </c>
      <c r="K96" s="73">
        <f>J96/0.83*1.16</f>
        <v>48.412530120481925</v>
      </c>
      <c r="L96" s="74">
        <v>48.500000199999995</v>
      </c>
      <c r="M96" s="74">
        <f>K96-L96</f>
        <v>-8.7470079518070065E-2</v>
      </c>
      <c r="N96" s="67">
        <v>19</v>
      </c>
      <c r="O96" s="67">
        <v>17</v>
      </c>
      <c r="P96" s="67">
        <v>2</v>
      </c>
      <c r="Q96" s="68">
        <v>1</v>
      </c>
      <c r="R96" s="67">
        <v>6</v>
      </c>
      <c r="S96" s="67">
        <v>30</v>
      </c>
      <c r="T96" s="67">
        <v>-24</v>
      </c>
      <c r="U96" s="68">
        <v>0</v>
      </c>
      <c r="V96" s="67"/>
      <c r="W96" s="67">
        <v>0</v>
      </c>
      <c r="X96" s="67">
        <v>0</v>
      </c>
      <c r="Y96" s="68"/>
      <c r="Z96" s="67">
        <v>29</v>
      </c>
      <c r="AA96" s="67">
        <v>20</v>
      </c>
      <c r="AB96" s="67">
        <v>9</v>
      </c>
      <c r="AC96" s="68">
        <v>1</v>
      </c>
      <c r="AD96" s="67"/>
      <c r="AE96" s="67">
        <v>0</v>
      </c>
      <c r="AF96" s="67">
        <v>0</v>
      </c>
      <c r="AG96" s="69">
        <f>AF96/G96</f>
        <v>0</v>
      </c>
      <c r="AH96" s="69">
        <v>24</v>
      </c>
      <c r="AI96" s="69">
        <v>12</v>
      </c>
      <c r="AJ96" s="69">
        <v>12</v>
      </c>
      <c r="AK96" s="69">
        <v>1</v>
      </c>
      <c r="AL96" s="44">
        <f>Q96*G96</f>
        <v>18</v>
      </c>
      <c r="AM96" s="44">
        <f>G96*U96</f>
        <v>0</v>
      </c>
      <c r="AN96" s="44">
        <f>G96*Y96</f>
        <v>0</v>
      </c>
      <c r="AO96" s="44">
        <f>G96*AC96</f>
        <v>18</v>
      </c>
      <c r="AP96" s="44">
        <f>G96*AG96</f>
        <v>0</v>
      </c>
      <c r="AQ96" s="44">
        <f>AK96*G96</f>
        <v>18</v>
      </c>
      <c r="AR96" s="44">
        <f>SUM(AL96:AP96)</f>
        <v>36</v>
      </c>
      <c r="AS96" s="1">
        <f>SUM(Q96+U96+Y96+AC96+AG96)</f>
        <v>2</v>
      </c>
      <c r="AU96"/>
      <c r="AV96" s="1">
        <f>Q96+U96+Y96+AC96+AG96</f>
        <v>2</v>
      </c>
      <c r="AW96"/>
      <c r="AX96" s="61"/>
    </row>
    <row r="97" spans="1:253" ht="15" x14ac:dyDescent="0.25">
      <c r="A97" s="22">
        <v>48</v>
      </c>
      <c r="B97" s="53" t="s">
        <v>193</v>
      </c>
      <c r="C97" s="44" t="s">
        <v>211</v>
      </c>
      <c r="D97" s="71" t="s">
        <v>521</v>
      </c>
      <c r="E97" s="72" t="s">
        <v>565</v>
      </c>
      <c r="F97" s="44" t="s">
        <v>63</v>
      </c>
      <c r="G97" s="44">
        <v>12</v>
      </c>
      <c r="H97" s="56">
        <v>37.65</v>
      </c>
      <c r="I97" s="57"/>
      <c r="J97" s="73">
        <f>H97*((100-I97)/100)</f>
        <v>37.65</v>
      </c>
      <c r="K97" s="73">
        <f>J97/0.75*1.16</f>
        <v>58.231999999999992</v>
      </c>
      <c r="L97" s="74">
        <v>59.9</v>
      </c>
      <c r="M97" s="74">
        <f>K97-L97</f>
        <v>-1.6680000000000064</v>
      </c>
      <c r="N97" s="67">
        <v>2</v>
      </c>
      <c r="O97" s="67">
        <v>22</v>
      </c>
      <c r="P97" s="67">
        <v>-20</v>
      </c>
      <c r="Q97" s="68">
        <v>0</v>
      </c>
      <c r="R97" s="67">
        <v>9</v>
      </c>
      <c r="S97" s="67">
        <v>17</v>
      </c>
      <c r="T97" s="67">
        <v>-8</v>
      </c>
      <c r="U97" s="68">
        <v>1</v>
      </c>
      <c r="V97" s="67"/>
      <c r="W97" s="67">
        <v>0</v>
      </c>
      <c r="X97" s="67">
        <v>0</v>
      </c>
      <c r="Y97" s="68"/>
      <c r="Z97" s="67">
        <v>33</v>
      </c>
      <c r="AA97" s="67">
        <v>15</v>
      </c>
      <c r="AB97" s="67">
        <v>18</v>
      </c>
      <c r="AC97" s="68">
        <v>2</v>
      </c>
      <c r="AD97" s="67"/>
      <c r="AE97" s="67">
        <v>0</v>
      </c>
      <c r="AF97" s="67">
        <v>0</v>
      </c>
      <c r="AG97" s="69">
        <f>AF97/G97</f>
        <v>0</v>
      </c>
      <c r="AH97" s="69">
        <v>23</v>
      </c>
      <c r="AI97" s="69">
        <v>13</v>
      </c>
      <c r="AJ97" s="69">
        <v>10</v>
      </c>
      <c r="AK97" s="69">
        <v>1</v>
      </c>
      <c r="AL97" s="44">
        <f>Q97*G97</f>
        <v>0</v>
      </c>
      <c r="AM97" s="44">
        <f>G97*U97</f>
        <v>12</v>
      </c>
      <c r="AN97" s="44">
        <f>G97*Y97</f>
        <v>0</v>
      </c>
      <c r="AO97" s="44">
        <f>G97*AC97</f>
        <v>24</v>
      </c>
      <c r="AP97" s="44">
        <f>G97*AG97</f>
        <v>0</v>
      </c>
      <c r="AQ97" s="44">
        <f>AK97*G97</f>
        <v>12</v>
      </c>
      <c r="AR97" s="44">
        <f>SUM(AL97:AP97)</f>
        <v>36</v>
      </c>
      <c r="AS97" s="1">
        <f>SUM(Q97+U97+Y97+AC97+AG97)</f>
        <v>3</v>
      </c>
      <c r="AU97"/>
      <c r="AV97" s="1">
        <f>Q97+U97+Y97+AC97+AG97</f>
        <v>3</v>
      </c>
      <c r="AW97"/>
      <c r="AX97" s="61"/>
    </row>
    <row r="98" spans="1:253" ht="15" x14ac:dyDescent="0.25">
      <c r="A98" s="22">
        <v>107</v>
      </c>
      <c r="B98" s="53" t="s">
        <v>733</v>
      </c>
      <c r="C98" s="44" t="s">
        <v>711</v>
      </c>
      <c r="D98" s="71">
        <v>7501199424477</v>
      </c>
      <c r="E98" s="72" t="s">
        <v>712</v>
      </c>
      <c r="F98" s="44" t="s">
        <v>96</v>
      </c>
      <c r="G98" s="44">
        <v>12</v>
      </c>
      <c r="H98" s="56">
        <v>20.81</v>
      </c>
      <c r="I98" s="77"/>
      <c r="J98" s="73">
        <f>H98*((100-I98)/100)</f>
        <v>20.81</v>
      </c>
      <c r="K98" s="73">
        <f>J98/0.75*1.16</f>
        <v>32.186133333333331</v>
      </c>
      <c r="L98" s="74">
        <v>32.5</v>
      </c>
      <c r="M98" s="74">
        <f>K98-L98</f>
        <v>-0.3138666666666694</v>
      </c>
      <c r="N98" s="67">
        <v>18</v>
      </c>
      <c r="O98" s="67">
        <v>13</v>
      </c>
      <c r="P98" s="70">
        <v>5</v>
      </c>
      <c r="Q98" s="68">
        <v>1</v>
      </c>
      <c r="R98" s="67">
        <v>12</v>
      </c>
      <c r="S98" s="67">
        <v>23</v>
      </c>
      <c r="T98" s="67">
        <v>-11</v>
      </c>
      <c r="U98" s="68">
        <v>1</v>
      </c>
      <c r="V98" s="67">
        <v>9</v>
      </c>
      <c r="W98" s="67">
        <v>15</v>
      </c>
      <c r="X98" s="67">
        <v>-6</v>
      </c>
      <c r="Y98" s="68">
        <v>1</v>
      </c>
      <c r="Z98" s="67">
        <v>7</v>
      </c>
      <c r="AA98" s="67">
        <v>20</v>
      </c>
      <c r="AB98" s="67">
        <v>-13</v>
      </c>
      <c r="AC98" s="68">
        <v>0</v>
      </c>
      <c r="AD98" s="67">
        <v>1</v>
      </c>
      <c r="AE98" s="67">
        <v>20</v>
      </c>
      <c r="AF98" s="67">
        <v>-19</v>
      </c>
      <c r="AG98" s="69">
        <v>0</v>
      </c>
      <c r="AH98" s="69">
        <v>11</v>
      </c>
      <c r="AI98" s="69">
        <v>13</v>
      </c>
      <c r="AJ98" s="69">
        <v>-2</v>
      </c>
      <c r="AK98" s="69">
        <v>1</v>
      </c>
      <c r="AL98" s="44">
        <f>Q98*G98</f>
        <v>12</v>
      </c>
      <c r="AM98" s="44">
        <f>G98*U98</f>
        <v>12</v>
      </c>
      <c r="AN98" s="44">
        <f>G98*Y98</f>
        <v>12</v>
      </c>
      <c r="AO98" s="44">
        <f>G98*AC98</f>
        <v>0</v>
      </c>
      <c r="AP98" s="44">
        <f>G98*AG98</f>
        <v>0</v>
      </c>
      <c r="AQ98" s="44">
        <f>AK98*G98</f>
        <v>12</v>
      </c>
      <c r="AR98" s="44">
        <f>SUM(AL98:AP98)</f>
        <v>36</v>
      </c>
      <c r="AS98" s="1">
        <f>SUM(Q98+U98+Y98+AC98+AG98)</f>
        <v>3</v>
      </c>
      <c r="AV98" s="1">
        <f>Q98+U98+Y98+AC98+AG98</f>
        <v>3</v>
      </c>
      <c r="AX98" s="25"/>
    </row>
    <row r="99" spans="1:253" ht="15" x14ac:dyDescent="0.25">
      <c r="A99" s="22">
        <v>0</v>
      </c>
      <c r="B99" s="54" t="s">
        <v>182</v>
      </c>
      <c r="C99" s="44" t="s">
        <v>178</v>
      </c>
      <c r="D99" s="71" t="s">
        <v>455</v>
      </c>
      <c r="E99" s="72" t="s">
        <v>578</v>
      </c>
      <c r="F99" s="44" t="s">
        <v>11</v>
      </c>
      <c r="G99" s="44">
        <v>12</v>
      </c>
      <c r="H99" s="58">
        <v>62.24</v>
      </c>
      <c r="I99" s="57">
        <v>6</v>
      </c>
      <c r="J99" s="73">
        <f>H99*((100-I99)/100)</f>
        <v>58.505600000000001</v>
      </c>
      <c r="K99" s="73">
        <f>J99/0.8*1.16</f>
        <v>84.83311999999998</v>
      </c>
      <c r="L99" s="74">
        <v>84.5</v>
      </c>
      <c r="M99" s="74">
        <f>K99-L99</f>
        <v>0.33311999999997965</v>
      </c>
      <c r="N99" s="67">
        <v>17</v>
      </c>
      <c r="O99" s="67">
        <v>17</v>
      </c>
      <c r="P99" s="67">
        <v>0</v>
      </c>
      <c r="Q99" s="68">
        <v>1</v>
      </c>
      <c r="R99" s="67">
        <v>10</v>
      </c>
      <c r="S99" s="67">
        <v>2</v>
      </c>
      <c r="T99" s="67">
        <v>8</v>
      </c>
      <c r="U99" s="68">
        <v>1</v>
      </c>
      <c r="V99" s="67"/>
      <c r="W99" s="67">
        <v>0</v>
      </c>
      <c r="X99" s="67">
        <v>0</v>
      </c>
      <c r="Y99" s="68"/>
      <c r="Z99" s="67">
        <v>12</v>
      </c>
      <c r="AA99" s="67">
        <v>16</v>
      </c>
      <c r="AB99" s="67">
        <v>-4</v>
      </c>
      <c r="AC99" s="68">
        <v>1</v>
      </c>
      <c r="AD99" s="67"/>
      <c r="AE99" s="67">
        <v>0</v>
      </c>
      <c r="AF99" s="67">
        <v>0</v>
      </c>
      <c r="AG99" s="69">
        <f>AF99/G99</f>
        <v>0</v>
      </c>
      <c r="AH99" s="69">
        <v>22</v>
      </c>
      <c r="AI99" s="69">
        <v>14</v>
      </c>
      <c r="AJ99" s="69">
        <v>8</v>
      </c>
      <c r="AK99" s="69">
        <v>1</v>
      </c>
      <c r="AL99" s="44">
        <f>Q99*G99</f>
        <v>12</v>
      </c>
      <c r="AM99" s="44">
        <f>G99*U99</f>
        <v>12</v>
      </c>
      <c r="AN99" s="44">
        <f>G99*Y99</f>
        <v>0</v>
      </c>
      <c r="AO99" s="44">
        <f>G99*AC99</f>
        <v>12</v>
      </c>
      <c r="AP99" s="44">
        <f>G99*AG99</f>
        <v>0</v>
      </c>
      <c r="AQ99" s="44">
        <f>AK99*G99</f>
        <v>12</v>
      </c>
      <c r="AR99" s="44">
        <f>SUM(AL99:AP99)</f>
        <v>36</v>
      </c>
      <c r="AS99" s="1">
        <f>SUM(Q99+U99+Y99+AC99+AG99)</f>
        <v>3</v>
      </c>
      <c r="AV99" s="1">
        <f>Q99+U99+Y99+AC99+AG99</f>
        <v>3</v>
      </c>
      <c r="AX99" s="60" t="s">
        <v>771</v>
      </c>
    </row>
    <row r="100" spans="1:253" ht="15" x14ac:dyDescent="0.25">
      <c r="A100" s="22">
        <v>69</v>
      </c>
      <c r="B100" s="53" t="s">
        <v>652</v>
      </c>
      <c r="C100" s="44" t="s">
        <v>631</v>
      </c>
      <c r="D100" s="71" t="s">
        <v>632</v>
      </c>
      <c r="E100" s="72" t="s">
        <v>568</v>
      </c>
      <c r="F100" s="44" t="s">
        <v>606</v>
      </c>
      <c r="G100" s="44">
        <v>30</v>
      </c>
      <c r="H100" s="56">
        <v>11.99</v>
      </c>
      <c r="I100" s="57">
        <v>5</v>
      </c>
      <c r="J100" s="73">
        <f>H100*((100-I100)/100)</f>
        <v>11.390499999999999</v>
      </c>
      <c r="K100" s="73">
        <f>J100/0.75*1.16</f>
        <v>17.617306666666664</v>
      </c>
      <c r="L100" s="74">
        <v>17.500000119999999</v>
      </c>
      <c r="M100" s="74">
        <f>K100-L100</f>
        <v>0.11730654666666496</v>
      </c>
      <c r="N100" s="67">
        <v>38</v>
      </c>
      <c r="O100" s="67">
        <v>51</v>
      </c>
      <c r="P100" s="67">
        <v>-13</v>
      </c>
      <c r="Q100" s="68">
        <v>1</v>
      </c>
      <c r="R100" s="67">
        <v>18</v>
      </c>
      <c r="S100" s="67">
        <v>53</v>
      </c>
      <c r="T100" s="67">
        <v>-35</v>
      </c>
      <c r="U100" s="68">
        <v>0</v>
      </c>
      <c r="V100" s="67">
        <v>17</v>
      </c>
      <c r="W100" s="67">
        <v>57</v>
      </c>
      <c r="X100" s="67">
        <v>-40</v>
      </c>
      <c r="Y100" s="68">
        <v>0</v>
      </c>
      <c r="Z100" s="67">
        <v>22</v>
      </c>
      <c r="AA100" s="67">
        <v>52</v>
      </c>
      <c r="AB100" s="67">
        <v>-30</v>
      </c>
      <c r="AC100" s="68">
        <v>0</v>
      </c>
      <c r="AD100" s="67">
        <v>19</v>
      </c>
      <c r="AE100" s="67">
        <v>50</v>
      </c>
      <c r="AF100" s="67">
        <v>-31</v>
      </c>
      <c r="AG100" s="69">
        <v>0</v>
      </c>
      <c r="AH100" s="69">
        <v>45</v>
      </c>
      <c r="AI100" s="69">
        <v>15</v>
      </c>
      <c r="AJ100" s="69">
        <v>30</v>
      </c>
      <c r="AK100" s="69">
        <v>1</v>
      </c>
      <c r="AL100" s="44">
        <f>Q100*G100</f>
        <v>30</v>
      </c>
      <c r="AM100" s="44">
        <f>G100*U100</f>
        <v>0</v>
      </c>
      <c r="AN100" s="44">
        <f>G100*Y100</f>
        <v>0</v>
      </c>
      <c r="AO100" s="44">
        <f>G100*AC100</f>
        <v>0</v>
      </c>
      <c r="AP100" s="44">
        <f>G100*AG100</f>
        <v>0</v>
      </c>
      <c r="AQ100" s="44">
        <f>AK100*G100</f>
        <v>30</v>
      </c>
      <c r="AR100" s="44">
        <f>SUM(AL100:AP100)</f>
        <v>30</v>
      </c>
      <c r="AS100" s="1">
        <f>SUM(Q100+U100+Y100+AC100+AG100)</f>
        <v>1</v>
      </c>
      <c r="AU100"/>
      <c r="AV100" s="1">
        <f>Q100+U100+Y100+AC100+AG100</f>
        <v>1</v>
      </c>
      <c r="AX100" s="2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P100" s="15"/>
      <c r="GQ100" s="15"/>
      <c r="GR100" s="15"/>
      <c r="GS100" s="15"/>
      <c r="GT100" s="15"/>
      <c r="GU100" s="15"/>
      <c r="GV100" s="15"/>
      <c r="GW100" s="15"/>
      <c r="GX100" s="15"/>
      <c r="GY100" s="15"/>
      <c r="GZ100" s="15"/>
      <c r="HA100" s="15"/>
      <c r="HB100" s="15"/>
      <c r="HC100" s="15"/>
      <c r="HD100" s="15"/>
      <c r="HE100" s="15"/>
      <c r="HF100" s="15"/>
      <c r="HG100" s="15"/>
      <c r="HH100" s="15"/>
      <c r="HI100" s="15"/>
      <c r="HJ100" s="15"/>
      <c r="HK100" s="15"/>
      <c r="HL100" s="15"/>
      <c r="HM100" s="15"/>
      <c r="HN100" s="15"/>
      <c r="HO100" s="15"/>
      <c r="HP100" s="15"/>
      <c r="HQ100" s="15"/>
      <c r="HR100" s="15"/>
      <c r="HS100" s="15"/>
      <c r="HT100" s="15"/>
      <c r="HU100" s="15"/>
      <c r="HV100" s="15"/>
      <c r="HW100" s="15"/>
      <c r="HX100" s="15"/>
      <c r="HY100" s="15"/>
      <c r="HZ100" s="15"/>
      <c r="IA100" s="15"/>
      <c r="IB100" s="15"/>
      <c r="IC100" s="15"/>
      <c r="ID100" s="15"/>
      <c r="IE100" s="15"/>
      <c r="IF100" s="15"/>
      <c r="IG100" s="15"/>
      <c r="IH100" s="15"/>
      <c r="II100" s="15"/>
      <c r="IJ100" s="15"/>
      <c r="IK100" s="15"/>
      <c r="IL100" s="15"/>
      <c r="IM100" s="15"/>
      <c r="IN100" s="15"/>
      <c r="IO100" s="15"/>
      <c r="IP100" s="15"/>
      <c r="IQ100" s="15"/>
      <c r="IR100" s="15"/>
      <c r="IS100" s="15"/>
    </row>
    <row r="101" spans="1:253" ht="15" x14ac:dyDescent="0.25">
      <c r="A101" s="22">
        <v>54</v>
      </c>
      <c r="B101" s="54" t="s">
        <v>768</v>
      </c>
      <c r="C101" s="44" t="s">
        <v>349</v>
      </c>
      <c r="D101" s="71">
        <v>8410190297555</v>
      </c>
      <c r="E101" s="72" t="s">
        <v>571</v>
      </c>
      <c r="F101" s="44" t="s">
        <v>328</v>
      </c>
      <c r="G101" s="44">
        <v>12</v>
      </c>
      <c r="H101" s="56">
        <v>25.12</v>
      </c>
      <c r="I101" s="57">
        <v>5</v>
      </c>
      <c r="J101" s="73">
        <f>H101*((100-I101)/100)</f>
        <v>23.864000000000001</v>
      </c>
      <c r="K101" s="73">
        <f>J101/0.75*1.16</f>
        <v>36.909653333333331</v>
      </c>
      <c r="L101" s="74">
        <v>36.900000200000001</v>
      </c>
      <c r="M101" s="74">
        <f>K101-L101</f>
        <v>9.6531333333302882E-3</v>
      </c>
      <c r="N101" s="67">
        <v>37</v>
      </c>
      <c r="O101" s="67">
        <v>18</v>
      </c>
      <c r="P101" s="67">
        <v>19</v>
      </c>
      <c r="Q101" s="68">
        <v>6</v>
      </c>
      <c r="R101" s="67">
        <v>25</v>
      </c>
      <c r="S101" s="67">
        <v>3</v>
      </c>
      <c r="T101" s="67">
        <v>22</v>
      </c>
      <c r="U101" s="68">
        <v>2</v>
      </c>
      <c r="V101" s="67"/>
      <c r="W101" s="67">
        <v>0</v>
      </c>
      <c r="X101" s="67">
        <v>0</v>
      </c>
      <c r="Y101" s="68"/>
      <c r="Z101" s="67">
        <v>79</v>
      </c>
      <c r="AA101" s="67">
        <v>22</v>
      </c>
      <c r="AB101" s="67">
        <v>57</v>
      </c>
      <c r="AC101" s="68">
        <v>5</v>
      </c>
      <c r="AD101" s="67"/>
      <c r="AE101" s="67">
        <v>0</v>
      </c>
      <c r="AF101" s="67">
        <v>0</v>
      </c>
      <c r="AG101" s="69">
        <f>AF101/G101</f>
        <v>0</v>
      </c>
      <c r="AH101" s="69">
        <v>80</v>
      </c>
      <c r="AI101" s="69">
        <v>16</v>
      </c>
      <c r="AJ101" s="69">
        <v>64</v>
      </c>
      <c r="AK101" s="69">
        <v>6</v>
      </c>
      <c r="AL101" s="44">
        <f>Q101*G101</f>
        <v>72</v>
      </c>
      <c r="AM101" s="44">
        <f>G101*U101</f>
        <v>24</v>
      </c>
      <c r="AN101" s="44">
        <f>G101*Y101</f>
        <v>0</v>
      </c>
      <c r="AO101" s="44">
        <f>G101*AC101</f>
        <v>60</v>
      </c>
      <c r="AP101" s="44">
        <f>G101*AG101</f>
        <v>0</v>
      </c>
      <c r="AQ101" s="44">
        <f>AK101*G101</f>
        <v>72</v>
      </c>
      <c r="AR101" s="44">
        <f>SUM(AL101:AP101)</f>
        <v>156</v>
      </c>
      <c r="AS101" s="1">
        <f>SUM(Q101+U101+Y101+AC101+AG101)</f>
        <v>13</v>
      </c>
      <c r="AU101"/>
      <c r="AV101" s="1">
        <f>Q101+U101+Y101+AC101+AG101</f>
        <v>13</v>
      </c>
      <c r="AW101"/>
      <c r="AX101" s="61"/>
    </row>
    <row r="102" spans="1:253" ht="15" x14ac:dyDescent="0.25">
      <c r="A102" s="22">
        <v>24</v>
      </c>
      <c r="B102" s="53" t="s">
        <v>187</v>
      </c>
      <c r="C102" s="44" t="s">
        <v>210</v>
      </c>
      <c r="D102" s="71">
        <v>7501022183625</v>
      </c>
      <c r="E102" s="72" t="s">
        <v>595</v>
      </c>
      <c r="F102" s="44" t="s">
        <v>11</v>
      </c>
      <c r="G102" s="44">
        <v>36</v>
      </c>
      <c r="H102" s="56">
        <v>20.68</v>
      </c>
      <c r="I102" s="77"/>
      <c r="J102" s="73">
        <f>H102*((100-I102)/100)</f>
        <v>20.68</v>
      </c>
      <c r="K102" s="73">
        <f>J102/0.83*1.16</f>
        <v>28.902168674698792</v>
      </c>
      <c r="L102" s="74">
        <v>28.899999879999996</v>
      </c>
      <c r="M102" s="74">
        <f>K102-L102</f>
        <v>2.1687946987967166E-3</v>
      </c>
      <c r="N102" s="67">
        <v>15</v>
      </c>
      <c r="O102" s="67">
        <v>40</v>
      </c>
      <c r="P102" s="67">
        <v>-25</v>
      </c>
      <c r="Q102" s="68">
        <v>1</v>
      </c>
      <c r="R102" s="67">
        <v>3</v>
      </c>
      <c r="S102" s="67">
        <v>65</v>
      </c>
      <c r="T102" s="67">
        <v>-62</v>
      </c>
      <c r="U102" s="68">
        <v>0</v>
      </c>
      <c r="V102" s="67"/>
      <c r="W102" s="67">
        <v>0</v>
      </c>
      <c r="X102" s="67">
        <v>0</v>
      </c>
      <c r="Y102" s="68"/>
      <c r="Z102" s="67">
        <v>21</v>
      </c>
      <c r="AA102" s="67">
        <v>43</v>
      </c>
      <c r="AB102" s="67">
        <v>-22</v>
      </c>
      <c r="AC102" s="68">
        <v>1</v>
      </c>
      <c r="AD102" s="67"/>
      <c r="AE102" s="67">
        <v>0</v>
      </c>
      <c r="AF102" s="67">
        <v>0</v>
      </c>
      <c r="AG102" s="69">
        <f>AF102/G102</f>
        <v>0</v>
      </c>
      <c r="AH102" s="69">
        <v>20</v>
      </c>
      <c r="AI102" s="69">
        <v>16</v>
      </c>
      <c r="AJ102" s="69">
        <v>4</v>
      </c>
      <c r="AK102" s="69">
        <v>1</v>
      </c>
      <c r="AL102" s="44">
        <f>Q102*G102</f>
        <v>36</v>
      </c>
      <c r="AM102" s="44">
        <f>G102*U102</f>
        <v>0</v>
      </c>
      <c r="AN102" s="44">
        <f>G102*Y102</f>
        <v>0</v>
      </c>
      <c r="AO102" s="44">
        <f>G102*AC102</f>
        <v>36</v>
      </c>
      <c r="AP102" s="44">
        <f>G102*AG102</f>
        <v>0</v>
      </c>
      <c r="AQ102" s="44">
        <f>AK102*G102</f>
        <v>36</v>
      </c>
      <c r="AR102" s="44">
        <f>SUM(AL102:AP102)</f>
        <v>72</v>
      </c>
      <c r="AS102" s="1">
        <f>SUM(Q102+U102+Y102+AC102+AG102)</f>
        <v>2</v>
      </c>
      <c r="AV102" s="1">
        <f>Q102+U102+Y102+AC102+AG102</f>
        <v>2</v>
      </c>
      <c r="AX102" s="60" t="s">
        <v>771</v>
      </c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5"/>
      <c r="HG102" s="15"/>
      <c r="HH102" s="15"/>
      <c r="HI102" s="15"/>
      <c r="HJ102" s="15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  <c r="HW102" s="15"/>
      <c r="HX102" s="15"/>
      <c r="HY102" s="15"/>
      <c r="HZ102" s="15"/>
      <c r="IA102" s="15"/>
      <c r="IB102" s="15"/>
      <c r="IC102" s="15"/>
      <c r="ID102" s="15"/>
      <c r="IE102" s="15"/>
      <c r="IF102" s="15"/>
      <c r="IG102" s="15"/>
      <c r="IH102" s="15"/>
      <c r="II102" s="15"/>
      <c r="IJ102" s="15"/>
      <c r="IK102" s="15"/>
      <c r="IL102" s="15"/>
      <c r="IM102" s="15"/>
      <c r="IN102" s="15"/>
      <c r="IO102" s="15"/>
      <c r="IP102" s="15"/>
      <c r="IQ102" s="15"/>
      <c r="IR102" s="15"/>
      <c r="IS102" s="15"/>
    </row>
    <row r="103" spans="1:253" ht="18" x14ac:dyDescent="0.25">
      <c r="A103" s="22">
        <v>10</v>
      </c>
      <c r="B103" s="54" t="s">
        <v>184</v>
      </c>
      <c r="C103" s="44" t="s">
        <v>155</v>
      </c>
      <c r="D103" s="71">
        <v>7501022121122</v>
      </c>
      <c r="E103" s="72" t="s">
        <v>559</v>
      </c>
      <c r="F103" s="44" t="s">
        <v>91</v>
      </c>
      <c r="G103" s="44">
        <v>12</v>
      </c>
      <c r="H103" s="56">
        <v>26.03</v>
      </c>
      <c r="I103" s="57">
        <v>6</v>
      </c>
      <c r="J103" s="73">
        <f>H103*((100-I103)/100)</f>
        <v>24.4682</v>
      </c>
      <c r="K103" s="73">
        <f>J103/0.75*1.16</f>
        <v>37.844149333333327</v>
      </c>
      <c r="L103" s="74">
        <v>37.9</v>
      </c>
      <c r="M103" s="74">
        <f>K103-L103</f>
        <v>-5.58506666666716E-2</v>
      </c>
      <c r="N103" s="67">
        <v>3</v>
      </c>
      <c r="O103" s="67">
        <v>29</v>
      </c>
      <c r="P103" s="67">
        <v>-26</v>
      </c>
      <c r="Q103" s="68">
        <v>0</v>
      </c>
      <c r="R103" s="67">
        <v>2</v>
      </c>
      <c r="S103" s="67">
        <v>20</v>
      </c>
      <c r="T103" s="67">
        <v>-18</v>
      </c>
      <c r="U103" s="68">
        <v>0</v>
      </c>
      <c r="V103" s="67"/>
      <c r="W103" s="67">
        <v>0</v>
      </c>
      <c r="X103" s="67">
        <v>0</v>
      </c>
      <c r="Y103" s="68"/>
      <c r="Z103" s="67">
        <v>10</v>
      </c>
      <c r="AA103" s="67">
        <v>14</v>
      </c>
      <c r="AB103" s="67">
        <v>-4</v>
      </c>
      <c r="AC103" s="68">
        <v>1</v>
      </c>
      <c r="AD103" s="67"/>
      <c r="AE103" s="67">
        <v>14</v>
      </c>
      <c r="AF103" s="67">
        <v>-14</v>
      </c>
      <c r="AG103" s="69">
        <v>0</v>
      </c>
      <c r="AH103" s="69">
        <v>8</v>
      </c>
      <c r="AI103" s="69">
        <v>16</v>
      </c>
      <c r="AJ103" s="69">
        <v>-8</v>
      </c>
      <c r="AK103" s="69">
        <v>1</v>
      </c>
      <c r="AL103" s="44">
        <f>Q103*G103</f>
        <v>0</v>
      </c>
      <c r="AM103" s="44">
        <f>G103*U103</f>
        <v>0</v>
      </c>
      <c r="AN103" s="44">
        <f>G103*Y103</f>
        <v>0</v>
      </c>
      <c r="AO103" s="44">
        <f>G103*AC103</f>
        <v>12</v>
      </c>
      <c r="AP103" s="44">
        <f>G103*AG103</f>
        <v>0</v>
      </c>
      <c r="AQ103" s="44">
        <f>AK103*G103</f>
        <v>12</v>
      </c>
      <c r="AR103" s="44">
        <f>SUM(AL103:AP103)</f>
        <v>12</v>
      </c>
      <c r="AS103" s="1">
        <f>SUM(Q103+U103+Y103+AC103+AG103)</f>
        <v>1</v>
      </c>
      <c r="AV103" s="1">
        <f>Q103+U103+Y103+AC103+AG103</f>
        <v>1</v>
      </c>
      <c r="AX103" s="60" t="s">
        <v>771</v>
      </c>
      <c r="AY103" s="65"/>
      <c r="AZ103" s="65"/>
      <c r="BA103" s="6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5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/>
      <c r="IB103" s="15"/>
      <c r="IC103" s="15"/>
      <c r="ID103" s="15"/>
      <c r="IE103" s="15"/>
      <c r="IF103" s="15"/>
      <c r="IG103" s="15"/>
      <c r="IH103" s="15"/>
      <c r="II103" s="15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</row>
    <row r="104" spans="1:253" ht="15" x14ac:dyDescent="0.25">
      <c r="A104" s="22">
        <v>2</v>
      </c>
      <c r="B104" s="54" t="s">
        <v>181</v>
      </c>
      <c r="C104" s="44" t="s">
        <v>87</v>
      </c>
      <c r="D104" s="71">
        <v>7501022132562</v>
      </c>
      <c r="E104" s="72" t="s">
        <v>636</v>
      </c>
      <c r="F104" s="44" t="s">
        <v>15</v>
      </c>
      <c r="G104" s="44">
        <v>12</v>
      </c>
      <c r="H104" s="56">
        <v>55.64</v>
      </c>
      <c r="I104" s="57">
        <v>6</v>
      </c>
      <c r="J104" s="73">
        <f>H104*((100-I104)/100)</f>
        <v>52.301600000000001</v>
      </c>
      <c r="K104" s="73">
        <f>J104/0.75*1.16</f>
        <v>80.893141333333332</v>
      </c>
      <c r="L104" s="74">
        <v>79.900000000000006</v>
      </c>
      <c r="M104" s="74">
        <f>K104-L104</f>
        <v>0.99314133333332677</v>
      </c>
      <c r="N104" s="67">
        <v>3</v>
      </c>
      <c r="O104" s="67">
        <v>21</v>
      </c>
      <c r="P104" s="67">
        <v>-18</v>
      </c>
      <c r="Q104" s="68">
        <v>0</v>
      </c>
      <c r="R104" s="67">
        <v>5</v>
      </c>
      <c r="S104" s="67">
        <v>23</v>
      </c>
      <c r="T104" s="67">
        <v>-18</v>
      </c>
      <c r="U104" s="68">
        <v>0</v>
      </c>
      <c r="V104" s="67"/>
      <c r="W104" s="67">
        <v>0</v>
      </c>
      <c r="X104" s="67">
        <v>0</v>
      </c>
      <c r="Y104" s="68"/>
      <c r="Z104" s="67">
        <v>27</v>
      </c>
      <c r="AA104" s="67">
        <v>8</v>
      </c>
      <c r="AB104" s="70">
        <v>19</v>
      </c>
      <c r="AC104" s="68">
        <v>2</v>
      </c>
      <c r="AD104" s="67"/>
      <c r="AE104" s="67">
        <v>0</v>
      </c>
      <c r="AF104" s="67">
        <v>0</v>
      </c>
      <c r="AG104" s="69">
        <f>AF104/G104</f>
        <v>0</v>
      </c>
      <c r="AH104" s="69">
        <v>6</v>
      </c>
      <c r="AI104" s="69">
        <v>18</v>
      </c>
      <c r="AJ104" s="69">
        <v>-12</v>
      </c>
      <c r="AK104" s="69">
        <v>0</v>
      </c>
      <c r="AL104" s="44">
        <f>Q104*G104</f>
        <v>0</v>
      </c>
      <c r="AM104" s="44">
        <f>G104*U104</f>
        <v>0</v>
      </c>
      <c r="AN104" s="44">
        <f>G104*Y104</f>
        <v>0</v>
      </c>
      <c r="AO104" s="44">
        <f>G104*AC104</f>
        <v>24</v>
      </c>
      <c r="AP104" s="44">
        <f>G104*AG104</f>
        <v>0</v>
      </c>
      <c r="AQ104" s="44">
        <f>AK104*G104</f>
        <v>0</v>
      </c>
      <c r="AR104" s="44">
        <f>SUM(AL104:AP104)</f>
        <v>24</v>
      </c>
      <c r="AS104" s="1">
        <f>SUM(Q104+U104+Y104+AC104+AG104)</f>
        <v>2</v>
      </c>
      <c r="AV104" s="1">
        <f>Q104+U104+Y104+AC104+AG104</f>
        <v>2</v>
      </c>
      <c r="AX104" s="60" t="s">
        <v>771</v>
      </c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P104" s="15"/>
      <c r="GQ104" s="15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/>
      <c r="HC104" s="15"/>
      <c r="HD104" s="15"/>
      <c r="HE104" s="15"/>
      <c r="HF104" s="15"/>
      <c r="HG104" s="15"/>
      <c r="HH104" s="15"/>
      <c r="HI104" s="15"/>
      <c r="HJ104" s="15"/>
      <c r="HK104" s="15"/>
      <c r="HL104" s="15"/>
      <c r="HM104" s="15"/>
      <c r="HN104" s="15"/>
      <c r="HO104" s="15"/>
      <c r="HP104" s="15"/>
      <c r="HQ104" s="15"/>
      <c r="HR104" s="15"/>
      <c r="HS104" s="15"/>
      <c r="HT104" s="15"/>
      <c r="HU104" s="15"/>
      <c r="HV104" s="15"/>
      <c r="HW104" s="15"/>
      <c r="HX104" s="15"/>
      <c r="HY104" s="15"/>
      <c r="HZ104" s="15"/>
      <c r="IA104" s="15"/>
      <c r="IB104" s="15"/>
      <c r="IC104" s="15"/>
      <c r="ID104" s="15"/>
      <c r="IE104" s="15"/>
      <c r="IF104" s="15"/>
      <c r="IG104" s="15"/>
      <c r="IH104" s="15"/>
      <c r="II104" s="15"/>
      <c r="IJ104" s="15"/>
      <c r="IK104" s="15"/>
      <c r="IL104" s="15"/>
      <c r="IM104" s="15"/>
      <c r="IN104" s="15"/>
      <c r="IO104" s="15"/>
      <c r="IP104" s="15"/>
      <c r="IQ104" s="15"/>
      <c r="IR104" s="15"/>
      <c r="IS104" s="15"/>
    </row>
    <row r="105" spans="1:253" ht="18" x14ac:dyDescent="0.25">
      <c r="A105" s="22">
        <v>11</v>
      </c>
      <c r="B105" s="54" t="s">
        <v>184</v>
      </c>
      <c r="C105" s="44" t="s">
        <v>154</v>
      </c>
      <c r="D105" s="71">
        <v>7501022121078</v>
      </c>
      <c r="E105" s="72" t="s">
        <v>560</v>
      </c>
      <c r="F105" s="44" t="s">
        <v>2</v>
      </c>
      <c r="G105" s="44">
        <v>12</v>
      </c>
      <c r="H105" s="56">
        <v>43.28</v>
      </c>
      <c r="I105" s="57">
        <v>6</v>
      </c>
      <c r="J105" s="73">
        <f>H105*((100-I105)/100)</f>
        <v>40.683199999999999</v>
      </c>
      <c r="K105" s="73">
        <f>J105/0.75*1.16</f>
        <v>62.923349333333334</v>
      </c>
      <c r="L105" s="74">
        <v>62.9</v>
      </c>
      <c r="M105" s="74">
        <f>K105-L105</f>
        <v>2.3349333333335665E-2</v>
      </c>
      <c r="N105" s="67">
        <v>2</v>
      </c>
      <c r="O105" s="67">
        <v>22</v>
      </c>
      <c r="P105" s="67">
        <v>-20</v>
      </c>
      <c r="Q105" s="68">
        <v>0</v>
      </c>
      <c r="R105" s="67">
        <v>4</v>
      </c>
      <c r="S105" s="67">
        <v>9</v>
      </c>
      <c r="T105" s="67">
        <v>-5</v>
      </c>
      <c r="U105" s="68">
        <v>1</v>
      </c>
      <c r="V105" s="67"/>
      <c r="W105" s="67">
        <v>0</v>
      </c>
      <c r="X105" s="67">
        <v>0</v>
      </c>
      <c r="Y105" s="68"/>
      <c r="Z105" s="67">
        <v>16</v>
      </c>
      <c r="AA105" s="67">
        <v>28</v>
      </c>
      <c r="AB105" s="67">
        <v>-12</v>
      </c>
      <c r="AC105" s="68">
        <v>0</v>
      </c>
      <c r="AD105" s="67"/>
      <c r="AE105" s="67">
        <v>0</v>
      </c>
      <c r="AF105" s="67">
        <v>0</v>
      </c>
      <c r="AG105" s="69">
        <f>AF105/G105</f>
        <v>0</v>
      </c>
      <c r="AH105" s="69">
        <v>6</v>
      </c>
      <c r="AI105" s="69">
        <v>18</v>
      </c>
      <c r="AJ105" s="69">
        <v>-12</v>
      </c>
      <c r="AK105" s="69">
        <v>0</v>
      </c>
      <c r="AL105" s="44">
        <f>Q105*G105</f>
        <v>0</v>
      </c>
      <c r="AM105" s="44">
        <f>G105*U105</f>
        <v>12</v>
      </c>
      <c r="AN105" s="44">
        <f>G105*Y105</f>
        <v>0</v>
      </c>
      <c r="AO105" s="44">
        <f>G105*AC105</f>
        <v>0</v>
      </c>
      <c r="AP105" s="44">
        <f>G105*AG105</f>
        <v>0</v>
      </c>
      <c r="AQ105" s="44">
        <f>AK105*G105</f>
        <v>0</v>
      </c>
      <c r="AR105" s="44">
        <f>SUM(AL105:AP105)</f>
        <v>12</v>
      </c>
      <c r="AS105" s="1">
        <f>SUM(Q105+U105+Y105+AC105+AG105)</f>
        <v>1</v>
      </c>
      <c r="AV105" s="1">
        <f>Q105+U105+Y105+AC105+AG105</f>
        <v>1</v>
      </c>
      <c r="AX105" s="60" t="s">
        <v>771</v>
      </c>
      <c r="AY105" s="65"/>
      <c r="AZ105" s="65"/>
      <c r="BA105" s="65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</row>
    <row r="106" spans="1:253" ht="15" x14ac:dyDescent="0.25">
      <c r="A106" s="22">
        <v>94</v>
      </c>
      <c r="B106" s="53" t="s">
        <v>731</v>
      </c>
      <c r="C106" s="44" t="s">
        <v>685</v>
      </c>
      <c r="D106" s="71">
        <v>7501199413648</v>
      </c>
      <c r="E106" s="72" t="s">
        <v>686</v>
      </c>
      <c r="F106" s="44" t="s">
        <v>728</v>
      </c>
      <c r="G106" s="44">
        <v>12</v>
      </c>
      <c r="H106" s="56">
        <v>11.69</v>
      </c>
      <c r="I106" s="77"/>
      <c r="J106" s="73">
        <f>H106*((100-I106)/100)</f>
        <v>11.69</v>
      </c>
      <c r="K106" s="73">
        <f>J106/0.75*1.16</f>
        <v>18.080533333333332</v>
      </c>
      <c r="L106" s="74">
        <v>17.899999999999999</v>
      </c>
      <c r="M106" s="74">
        <f>K106-L106</f>
        <v>0.18053333333333299</v>
      </c>
      <c r="N106" s="67">
        <v>60</v>
      </c>
      <c r="O106" s="67">
        <v>0</v>
      </c>
      <c r="P106" s="67">
        <v>60</v>
      </c>
      <c r="Q106" s="68">
        <v>8</v>
      </c>
      <c r="R106" s="67">
        <v>24</v>
      </c>
      <c r="S106" s="67">
        <v>0</v>
      </c>
      <c r="T106" s="67">
        <v>24</v>
      </c>
      <c r="U106" s="68">
        <v>3</v>
      </c>
      <c r="V106" s="67">
        <v>26</v>
      </c>
      <c r="W106" s="67">
        <v>19</v>
      </c>
      <c r="X106" s="70">
        <v>7</v>
      </c>
      <c r="Y106" s="68">
        <v>1</v>
      </c>
      <c r="Z106" s="67">
        <v>60</v>
      </c>
      <c r="AA106" s="67">
        <v>31</v>
      </c>
      <c r="AB106" s="67">
        <v>29</v>
      </c>
      <c r="AC106" s="68">
        <v>3</v>
      </c>
      <c r="AD106" s="67">
        <v>13</v>
      </c>
      <c r="AE106" s="67">
        <v>12</v>
      </c>
      <c r="AF106" s="67">
        <v>1</v>
      </c>
      <c r="AG106" s="69">
        <v>1</v>
      </c>
      <c r="AH106" s="69">
        <v>77</v>
      </c>
      <c r="AI106" s="69">
        <v>19</v>
      </c>
      <c r="AJ106" s="69">
        <v>58</v>
      </c>
      <c r="AK106" s="69">
        <v>5</v>
      </c>
      <c r="AL106" s="44">
        <f>Q106*G106</f>
        <v>96</v>
      </c>
      <c r="AM106" s="44">
        <f>G106*U106</f>
        <v>36</v>
      </c>
      <c r="AN106" s="44">
        <f>G106*Y106</f>
        <v>12</v>
      </c>
      <c r="AO106" s="44">
        <f>G106*AC106</f>
        <v>36</v>
      </c>
      <c r="AP106" s="44">
        <f>G106*AG106</f>
        <v>12</v>
      </c>
      <c r="AQ106" s="44">
        <f>AK106*G106</f>
        <v>60</v>
      </c>
      <c r="AR106" s="44">
        <f>SUM(AL106:AP106)</f>
        <v>192</v>
      </c>
      <c r="AS106" s="1">
        <f>SUM(Q106+U106+Y106+AC106+AG106)</f>
        <v>16</v>
      </c>
      <c r="AV106" s="1">
        <f>Q106+U106+Y106+AC106+AG106</f>
        <v>16</v>
      </c>
      <c r="AX106" s="25"/>
    </row>
    <row r="107" spans="1:253" ht="15" x14ac:dyDescent="0.25">
      <c r="A107" s="22">
        <v>106</v>
      </c>
      <c r="B107" s="53" t="s">
        <v>733</v>
      </c>
      <c r="C107" s="44" t="s">
        <v>709</v>
      </c>
      <c r="D107" s="71">
        <v>7501199424286</v>
      </c>
      <c r="E107" s="72" t="s">
        <v>710</v>
      </c>
      <c r="F107" s="44" t="s">
        <v>96</v>
      </c>
      <c r="G107" s="44">
        <v>12</v>
      </c>
      <c r="H107" s="56">
        <v>20.81</v>
      </c>
      <c r="I107" s="77"/>
      <c r="J107" s="73">
        <f>H107*((100-I107)/100)</f>
        <v>20.81</v>
      </c>
      <c r="K107" s="73">
        <f>J107/0.75*1.16</f>
        <v>32.186133333333331</v>
      </c>
      <c r="L107" s="74">
        <v>32.5</v>
      </c>
      <c r="M107" s="74">
        <f>K107-L107</f>
        <v>-0.3138666666666694</v>
      </c>
      <c r="N107" s="67">
        <v>24</v>
      </c>
      <c r="O107" s="67">
        <v>12</v>
      </c>
      <c r="P107" s="67">
        <v>12</v>
      </c>
      <c r="Q107" s="68">
        <v>3</v>
      </c>
      <c r="R107" s="67">
        <v>18</v>
      </c>
      <c r="S107" s="67">
        <v>15</v>
      </c>
      <c r="T107" s="67">
        <v>3</v>
      </c>
      <c r="U107" s="68">
        <v>1</v>
      </c>
      <c r="V107" s="67">
        <v>16</v>
      </c>
      <c r="W107" s="67">
        <v>20</v>
      </c>
      <c r="X107" s="67">
        <v>-4</v>
      </c>
      <c r="Y107" s="68">
        <v>1</v>
      </c>
      <c r="Z107" s="67">
        <v>24</v>
      </c>
      <c r="AA107" s="67">
        <v>12</v>
      </c>
      <c r="AB107" s="67">
        <v>12</v>
      </c>
      <c r="AC107" s="68">
        <v>1</v>
      </c>
      <c r="AD107" s="67">
        <v>10</v>
      </c>
      <c r="AE107" s="67">
        <v>25</v>
      </c>
      <c r="AF107" s="67">
        <v>-15</v>
      </c>
      <c r="AG107" s="69">
        <v>0</v>
      </c>
      <c r="AH107" s="69">
        <v>16</v>
      </c>
      <c r="AI107" s="69">
        <v>20</v>
      </c>
      <c r="AJ107" s="69">
        <v>-4</v>
      </c>
      <c r="AK107" s="69">
        <v>1</v>
      </c>
      <c r="AL107" s="44">
        <f>Q107*G107</f>
        <v>36</v>
      </c>
      <c r="AM107" s="44">
        <f>G107*U107</f>
        <v>12</v>
      </c>
      <c r="AN107" s="44">
        <f>G107*Y107</f>
        <v>12</v>
      </c>
      <c r="AO107" s="44">
        <f>G107*AC107</f>
        <v>12</v>
      </c>
      <c r="AP107" s="44">
        <f>G107*AG107</f>
        <v>0</v>
      </c>
      <c r="AQ107" s="44">
        <f>AK107*G107</f>
        <v>12</v>
      </c>
      <c r="AR107" s="44">
        <f>SUM(AL107:AP107)</f>
        <v>72</v>
      </c>
      <c r="AS107" s="1">
        <f>SUM(Q107+U107+Y107+AC107+AG107)</f>
        <v>6</v>
      </c>
      <c r="AV107" s="1">
        <f>Q107+U107+Y107+AC107+AG107</f>
        <v>6</v>
      </c>
      <c r="AX107" s="2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5"/>
      <c r="HK107" s="15"/>
      <c r="HL107" s="15"/>
      <c r="HM107" s="15"/>
      <c r="HN107" s="15"/>
      <c r="HO107" s="15"/>
      <c r="HP107" s="15"/>
      <c r="HQ107" s="15"/>
      <c r="HR107" s="15"/>
      <c r="HS107" s="15"/>
      <c r="HT107" s="15"/>
      <c r="HU107" s="15"/>
      <c r="HV107" s="15"/>
      <c r="HW107" s="15"/>
      <c r="HX107" s="15"/>
      <c r="HY107" s="15"/>
      <c r="HZ107" s="15"/>
      <c r="IA107" s="15"/>
      <c r="IB107" s="15"/>
      <c r="IC107" s="15"/>
      <c r="ID107" s="15"/>
      <c r="IE107" s="15"/>
      <c r="IF107" s="15"/>
      <c r="IG107" s="15"/>
      <c r="IH107" s="15"/>
      <c r="II107" s="15"/>
      <c r="IJ107" s="15"/>
      <c r="IK107" s="15"/>
      <c r="IL107" s="15"/>
      <c r="IM107" s="15"/>
      <c r="IN107" s="15"/>
      <c r="IO107" s="15"/>
      <c r="IP107" s="15"/>
      <c r="IQ107" s="15"/>
      <c r="IR107" s="15"/>
      <c r="IS107" s="15"/>
    </row>
    <row r="108" spans="1:253" ht="15" x14ac:dyDescent="0.25">
      <c r="A108" s="22">
        <v>73</v>
      </c>
      <c r="B108" s="53" t="s">
        <v>652</v>
      </c>
      <c r="C108" s="44" t="s">
        <v>629</v>
      </c>
      <c r="D108" s="71" t="s">
        <v>630</v>
      </c>
      <c r="E108" s="72" t="s">
        <v>601</v>
      </c>
      <c r="F108" s="44" t="s">
        <v>602</v>
      </c>
      <c r="G108" s="44">
        <v>15</v>
      </c>
      <c r="H108" s="56">
        <v>23.56</v>
      </c>
      <c r="I108" s="57">
        <v>5</v>
      </c>
      <c r="J108" s="73">
        <f>H108*((100-I108)/100)</f>
        <v>22.381999999999998</v>
      </c>
      <c r="K108" s="73">
        <f>J108/0.75*1.16</f>
        <v>34.617493333333329</v>
      </c>
      <c r="L108" s="74">
        <v>34.499999639999999</v>
      </c>
      <c r="M108" s="74">
        <f>K108-L108</f>
        <v>0.11749369333332993</v>
      </c>
      <c r="N108" s="67">
        <v>7</v>
      </c>
      <c r="O108" s="67">
        <v>15</v>
      </c>
      <c r="P108" s="67">
        <v>-8</v>
      </c>
      <c r="Q108" s="68">
        <v>1</v>
      </c>
      <c r="R108" s="67">
        <v>5</v>
      </c>
      <c r="S108" s="67">
        <v>19</v>
      </c>
      <c r="T108" s="67">
        <v>-14</v>
      </c>
      <c r="U108" s="68">
        <v>1</v>
      </c>
      <c r="V108" s="67">
        <v>12</v>
      </c>
      <c r="W108" s="67">
        <v>21</v>
      </c>
      <c r="X108" s="67">
        <v>-9</v>
      </c>
      <c r="Y108" s="68">
        <v>1</v>
      </c>
      <c r="Z108" s="67">
        <v>8</v>
      </c>
      <c r="AA108" s="67">
        <v>31</v>
      </c>
      <c r="AB108" s="67">
        <v>-23</v>
      </c>
      <c r="AC108" s="68">
        <v>0</v>
      </c>
      <c r="AD108" s="67">
        <v>7</v>
      </c>
      <c r="AE108" s="67">
        <v>27</v>
      </c>
      <c r="AF108" s="67">
        <v>-20</v>
      </c>
      <c r="AG108" s="69">
        <v>0</v>
      </c>
      <c r="AH108" s="69">
        <v>8</v>
      </c>
      <c r="AI108" s="69">
        <v>22</v>
      </c>
      <c r="AJ108" s="69">
        <v>-14</v>
      </c>
      <c r="AK108" s="69">
        <v>1</v>
      </c>
      <c r="AL108" s="44">
        <f>Q108*G108</f>
        <v>15</v>
      </c>
      <c r="AM108" s="44">
        <f>G108*U108</f>
        <v>15</v>
      </c>
      <c r="AN108" s="44">
        <f>G108*Y108</f>
        <v>15</v>
      </c>
      <c r="AO108" s="44">
        <f>G108*AC108</f>
        <v>0</v>
      </c>
      <c r="AP108" s="44">
        <f>G108*AG108</f>
        <v>0</v>
      </c>
      <c r="AQ108" s="44">
        <f>AK108*G108</f>
        <v>15</v>
      </c>
      <c r="AR108" s="44">
        <f>SUM(AL108:AP108)</f>
        <v>45</v>
      </c>
      <c r="AS108" s="1">
        <f>SUM(Q108+U108+Y108+AC108+AG108)</f>
        <v>3</v>
      </c>
      <c r="AV108" s="1">
        <f>Q108+U108+Y108+AC108+AG108</f>
        <v>3</v>
      </c>
      <c r="AX108" s="25"/>
    </row>
    <row r="109" spans="1:253" ht="15" x14ac:dyDescent="0.25">
      <c r="A109" s="22">
        <v>72</v>
      </c>
      <c r="B109" s="53" t="s">
        <v>652</v>
      </c>
      <c r="C109" s="44" t="s">
        <v>625</v>
      </c>
      <c r="D109" s="71" t="s">
        <v>626</v>
      </c>
      <c r="E109" s="72" t="s">
        <v>604</v>
      </c>
      <c r="F109" s="44" t="s">
        <v>602</v>
      </c>
      <c r="G109" s="44">
        <v>15</v>
      </c>
      <c r="H109" s="56">
        <v>23.56</v>
      </c>
      <c r="I109" s="57">
        <v>5</v>
      </c>
      <c r="J109" s="73">
        <f>H109*((100-I109)/100)</f>
        <v>22.381999999999998</v>
      </c>
      <c r="K109" s="73">
        <f>J109/0.75*1.16</f>
        <v>34.617493333333329</v>
      </c>
      <c r="L109" s="74">
        <v>34.499999639999999</v>
      </c>
      <c r="M109" s="74">
        <f>K109-L109</f>
        <v>0.11749369333332993</v>
      </c>
      <c r="N109" s="67">
        <v>9</v>
      </c>
      <c r="O109" s="67">
        <v>21</v>
      </c>
      <c r="P109" s="67">
        <v>-12</v>
      </c>
      <c r="Q109" s="68">
        <v>1</v>
      </c>
      <c r="R109" s="67">
        <v>2</v>
      </c>
      <c r="S109" s="67">
        <v>29</v>
      </c>
      <c r="T109" s="67">
        <v>-27</v>
      </c>
      <c r="U109" s="68">
        <v>0</v>
      </c>
      <c r="V109" s="67">
        <v>7</v>
      </c>
      <c r="W109" s="67">
        <v>24</v>
      </c>
      <c r="X109" s="67">
        <v>-17</v>
      </c>
      <c r="Y109" s="68">
        <v>0</v>
      </c>
      <c r="Z109" s="67">
        <v>5</v>
      </c>
      <c r="AA109" s="67">
        <v>65</v>
      </c>
      <c r="AB109" s="67">
        <v>-60</v>
      </c>
      <c r="AC109" s="68">
        <v>0</v>
      </c>
      <c r="AD109" s="67">
        <v>6</v>
      </c>
      <c r="AE109" s="67">
        <v>20</v>
      </c>
      <c r="AF109" s="67">
        <v>-14</v>
      </c>
      <c r="AG109" s="69">
        <v>1</v>
      </c>
      <c r="AH109" s="69">
        <v>7</v>
      </c>
      <c r="AI109" s="69">
        <v>23</v>
      </c>
      <c r="AJ109" s="69">
        <v>-16</v>
      </c>
      <c r="AK109" s="69">
        <v>0</v>
      </c>
      <c r="AL109" s="44">
        <f>Q109*G109</f>
        <v>15</v>
      </c>
      <c r="AM109" s="44">
        <f>G109*U109</f>
        <v>0</v>
      </c>
      <c r="AN109" s="44">
        <f>G109*Y109</f>
        <v>0</v>
      </c>
      <c r="AO109" s="44">
        <f>G109*AC109</f>
        <v>0</v>
      </c>
      <c r="AP109" s="44">
        <f>G109*AG109</f>
        <v>15</v>
      </c>
      <c r="AQ109" s="44">
        <f>AK109*G109</f>
        <v>0</v>
      </c>
      <c r="AR109" s="44">
        <f>SUM(AL109:AP109)</f>
        <v>30</v>
      </c>
      <c r="AS109" s="1">
        <f>SUM(Q109+U109+Y109+AC109+AG109)</f>
        <v>2</v>
      </c>
      <c r="AU109"/>
      <c r="AV109" s="1">
        <f>Q109+U109+Y109+AC109+AG109</f>
        <v>2</v>
      </c>
      <c r="AX109" s="25"/>
    </row>
    <row r="110" spans="1:253" ht="15" x14ac:dyDescent="0.25">
      <c r="A110" s="22">
        <v>109</v>
      </c>
      <c r="B110" s="53" t="s">
        <v>733</v>
      </c>
      <c r="C110" s="44" t="s">
        <v>715</v>
      </c>
      <c r="D110" s="71">
        <v>7501199424590</v>
      </c>
      <c r="E110" s="72" t="s">
        <v>716</v>
      </c>
      <c r="F110" s="44" t="s">
        <v>96</v>
      </c>
      <c r="G110" s="44">
        <v>12</v>
      </c>
      <c r="H110" s="56">
        <v>20.81</v>
      </c>
      <c r="I110" s="77"/>
      <c r="J110" s="73">
        <f>H110*((100-I110)/100)</f>
        <v>20.81</v>
      </c>
      <c r="K110" s="73">
        <f>J110/0.75*1.16</f>
        <v>32.186133333333331</v>
      </c>
      <c r="L110" s="74">
        <v>32.5</v>
      </c>
      <c r="M110" s="74">
        <f>K110-L110</f>
        <v>-0.3138666666666694</v>
      </c>
      <c r="N110" s="67">
        <v>17</v>
      </c>
      <c r="O110" s="67">
        <v>19</v>
      </c>
      <c r="P110" s="67">
        <v>-2</v>
      </c>
      <c r="Q110" s="68">
        <v>1</v>
      </c>
      <c r="R110" s="67">
        <v>14</v>
      </c>
      <c r="S110" s="67">
        <v>16</v>
      </c>
      <c r="T110" s="67">
        <v>-2</v>
      </c>
      <c r="U110" s="68">
        <v>1</v>
      </c>
      <c r="V110" s="67">
        <v>18</v>
      </c>
      <c r="W110" s="67">
        <v>16</v>
      </c>
      <c r="X110" s="67">
        <v>2</v>
      </c>
      <c r="Y110" s="68">
        <v>1</v>
      </c>
      <c r="Z110" s="67">
        <v>26</v>
      </c>
      <c r="AA110" s="67">
        <v>11</v>
      </c>
      <c r="AB110" s="67">
        <v>15</v>
      </c>
      <c r="AC110" s="68">
        <v>2</v>
      </c>
      <c r="AD110" s="67">
        <v>12</v>
      </c>
      <c r="AE110" s="67">
        <v>21</v>
      </c>
      <c r="AF110" s="67">
        <v>-9</v>
      </c>
      <c r="AG110" s="69">
        <v>1</v>
      </c>
      <c r="AH110" s="69">
        <v>24</v>
      </c>
      <c r="AI110" s="69">
        <v>24</v>
      </c>
      <c r="AJ110" s="69">
        <v>0</v>
      </c>
      <c r="AK110" s="69">
        <v>1</v>
      </c>
      <c r="AL110" s="44">
        <f>Q110*G110</f>
        <v>12</v>
      </c>
      <c r="AM110" s="44">
        <f>G110*U110</f>
        <v>12</v>
      </c>
      <c r="AN110" s="44">
        <f>G110*Y110</f>
        <v>12</v>
      </c>
      <c r="AO110" s="44">
        <f>G110*AC110</f>
        <v>24</v>
      </c>
      <c r="AP110" s="44">
        <f>G110*AG110</f>
        <v>12</v>
      </c>
      <c r="AQ110" s="44">
        <f>AK110*G110</f>
        <v>12</v>
      </c>
      <c r="AR110" s="44">
        <f>SUM(AL110:AP110)</f>
        <v>72</v>
      </c>
      <c r="AS110" s="1">
        <f>SUM(Q110+U110+Y110+AC110+AG110)</f>
        <v>6</v>
      </c>
      <c r="AV110" s="1">
        <f>Q110+U110+Y110+AC110+AG110</f>
        <v>6</v>
      </c>
      <c r="AX110" s="25"/>
    </row>
    <row r="111" spans="1:253" ht="13.5" x14ac:dyDescent="0.25">
      <c r="A111" s="22">
        <v>1</v>
      </c>
      <c r="B111" s="54" t="s">
        <v>181</v>
      </c>
      <c r="C111" s="44" t="s">
        <v>177</v>
      </c>
      <c r="D111" s="71">
        <v>7501022133460</v>
      </c>
      <c r="E111" s="72" t="s">
        <v>180</v>
      </c>
      <c r="F111" s="44" t="s">
        <v>5</v>
      </c>
      <c r="G111" s="44">
        <v>12</v>
      </c>
      <c r="H111" s="75">
        <v>55.64</v>
      </c>
      <c r="I111" s="76">
        <v>6</v>
      </c>
      <c r="J111" s="73">
        <f>H111*((100-I111)/100)</f>
        <v>52.301600000000001</v>
      </c>
      <c r="K111" s="73">
        <f>J111/0.75*1.16</f>
        <v>80.893141333333332</v>
      </c>
      <c r="L111" s="74">
        <v>79.900000000000006</v>
      </c>
      <c r="M111" s="74">
        <f>K111-L111</f>
        <v>0.99314133333332677</v>
      </c>
      <c r="N111" s="67">
        <v>8</v>
      </c>
      <c r="O111" s="67">
        <v>22</v>
      </c>
      <c r="P111" s="67">
        <v>-14</v>
      </c>
      <c r="Q111" s="68">
        <v>0</v>
      </c>
      <c r="R111" s="67">
        <v>13</v>
      </c>
      <c r="S111" s="67">
        <v>20</v>
      </c>
      <c r="T111" s="67">
        <v>-7</v>
      </c>
      <c r="U111" s="68">
        <v>1</v>
      </c>
      <c r="V111" s="67"/>
      <c r="W111" s="67">
        <v>0</v>
      </c>
      <c r="X111" s="67">
        <v>0</v>
      </c>
      <c r="Y111" s="68"/>
      <c r="Z111" s="67">
        <v>44</v>
      </c>
      <c r="AA111" s="67">
        <v>0</v>
      </c>
      <c r="AB111" s="67">
        <v>44</v>
      </c>
      <c r="AC111" s="68">
        <v>6</v>
      </c>
      <c r="AD111" s="67">
        <v>2</v>
      </c>
      <c r="AE111" s="67">
        <v>11</v>
      </c>
      <c r="AF111" s="67">
        <v>-9</v>
      </c>
      <c r="AG111" s="69">
        <v>1</v>
      </c>
      <c r="AH111" s="69">
        <v>11</v>
      </c>
      <c r="AI111" s="69">
        <v>25</v>
      </c>
      <c r="AJ111" s="69">
        <v>-14</v>
      </c>
      <c r="AK111" s="69">
        <v>0</v>
      </c>
      <c r="AL111" s="44">
        <f>Q111*G111</f>
        <v>0</v>
      </c>
      <c r="AM111" s="44">
        <f>G111*U111</f>
        <v>12</v>
      </c>
      <c r="AN111" s="44">
        <f>G111*Y111</f>
        <v>0</v>
      </c>
      <c r="AO111" s="44">
        <f>G111*AC111</f>
        <v>72</v>
      </c>
      <c r="AP111" s="44">
        <f>G111*AG111</f>
        <v>12</v>
      </c>
      <c r="AQ111" s="44">
        <f>AK111*G111</f>
        <v>0</v>
      </c>
      <c r="AR111" s="44">
        <f>SUM(AL111:AP111)</f>
        <v>96</v>
      </c>
      <c r="AS111" s="1">
        <f>SUM(Q111+U111+Y111+AC111+AG111)</f>
        <v>8</v>
      </c>
      <c r="AV111" s="1">
        <f>Q111+U111+Y111+AC111+AG111</f>
        <v>8</v>
      </c>
      <c r="AX111" s="60" t="s">
        <v>771</v>
      </c>
    </row>
    <row r="112" spans="1:253" ht="15" x14ac:dyDescent="0.25">
      <c r="A112" s="22">
        <v>76</v>
      </c>
      <c r="B112" s="53" t="s">
        <v>652</v>
      </c>
      <c r="C112" s="87" t="s">
        <v>752</v>
      </c>
      <c r="D112" s="71" t="s">
        <v>744</v>
      </c>
      <c r="E112" s="72" t="s">
        <v>745</v>
      </c>
      <c r="F112" s="44" t="s">
        <v>15</v>
      </c>
      <c r="G112" s="44">
        <v>15</v>
      </c>
      <c r="H112" s="56">
        <v>31.29</v>
      </c>
      <c r="I112" s="57">
        <v>5</v>
      </c>
      <c r="J112" s="73">
        <f>H112*((100-I112)/100)</f>
        <v>29.725499999999997</v>
      </c>
      <c r="K112" s="73">
        <f>J112/0.75*1.16</f>
        <v>45.975439999999992</v>
      </c>
      <c r="L112" s="74">
        <v>45.9</v>
      </c>
      <c r="M112" s="74">
        <f>K112-L112</f>
        <v>7.543999999999329E-2</v>
      </c>
      <c r="N112" s="67">
        <v>6</v>
      </c>
      <c r="O112" s="67">
        <v>41</v>
      </c>
      <c r="P112" s="67">
        <v>-35</v>
      </c>
      <c r="Q112" s="68">
        <v>0</v>
      </c>
      <c r="R112" s="67">
        <v>2</v>
      </c>
      <c r="S112" s="67">
        <v>20</v>
      </c>
      <c r="T112" s="67">
        <v>-18</v>
      </c>
      <c r="U112" s="68">
        <v>0</v>
      </c>
      <c r="V112" s="67"/>
      <c r="W112" s="67">
        <v>0</v>
      </c>
      <c r="X112" s="67">
        <v>0</v>
      </c>
      <c r="Y112" s="68"/>
      <c r="Z112" s="67">
        <v>4</v>
      </c>
      <c r="AA112" s="67">
        <v>70</v>
      </c>
      <c r="AB112" s="67">
        <v>-66</v>
      </c>
      <c r="AC112" s="68">
        <v>0</v>
      </c>
      <c r="AD112" s="67">
        <v>12</v>
      </c>
      <c r="AE112" s="67">
        <v>36</v>
      </c>
      <c r="AF112" s="67">
        <v>-24</v>
      </c>
      <c r="AG112" s="69">
        <v>0</v>
      </c>
      <c r="AH112" s="69">
        <v>4</v>
      </c>
      <c r="AI112" s="69">
        <v>26</v>
      </c>
      <c r="AJ112" s="69">
        <v>-22</v>
      </c>
      <c r="AK112" s="69">
        <v>0</v>
      </c>
      <c r="AL112" s="44">
        <f>Q112*G112</f>
        <v>0</v>
      </c>
      <c r="AM112" s="44">
        <f>G112*U112</f>
        <v>0</v>
      </c>
      <c r="AN112" s="44">
        <f>G112*Y112</f>
        <v>0</v>
      </c>
      <c r="AO112" s="44">
        <f>G112*AC112</f>
        <v>0</v>
      </c>
      <c r="AP112" s="44">
        <f>G112*AG112</f>
        <v>0</v>
      </c>
      <c r="AQ112" s="44">
        <f>AK112*G112</f>
        <v>0</v>
      </c>
      <c r="AR112" s="44">
        <f>SUM(AL112:AP112)</f>
        <v>0</v>
      </c>
      <c r="AS112" s="52">
        <f>SUM(Q112+U112+Y112+AC112+AG112)</f>
        <v>0</v>
      </c>
      <c r="AU112"/>
      <c r="AV112" s="1">
        <f>Q112+U112+Y112+AC112+AG112</f>
        <v>0</v>
      </c>
      <c r="AX112" s="25"/>
    </row>
    <row r="113" spans="1:253" ht="15" x14ac:dyDescent="0.25">
      <c r="A113" s="22">
        <v>52</v>
      </c>
      <c r="B113" s="54" t="s">
        <v>768</v>
      </c>
      <c r="C113" s="44" t="s">
        <v>346</v>
      </c>
      <c r="D113" s="71">
        <v>8410190589568</v>
      </c>
      <c r="E113" s="72" t="s">
        <v>577</v>
      </c>
      <c r="F113" s="44" t="s">
        <v>9</v>
      </c>
      <c r="G113" s="44">
        <v>12</v>
      </c>
      <c r="H113" s="56">
        <v>28.51</v>
      </c>
      <c r="I113" s="57">
        <v>5</v>
      </c>
      <c r="J113" s="73">
        <f>H113*((100-I113)/100)</f>
        <v>27.084499999999998</v>
      </c>
      <c r="K113" s="73">
        <f>J113/0.75*1.16</f>
        <v>41.890693333333324</v>
      </c>
      <c r="L113" s="74">
        <v>41.9</v>
      </c>
      <c r="M113" s="74">
        <f>K113-L113</f>
        <v>-9.3066666666743458E-3</v>
      </c>
      <c r="N113" s="67">
        <v>52</v>
      </c>
      <c r="O113" s="67">
        <v>0</v>
      </c>
      <c r="P113" s="70">
        <v>52</v>
      </c>
      <c r="Q113" s="68">
        <v>8</v>
      </c>
      <c r="R113" s="67">
        <v>24</v>
      </c>
      <c r="S113" s="67">
        <v>12</v>
      </c>
      <c r="T113" s="67">
        <v>12</v>
      </c>
      <c r="U113" s="68">
        <v>2</v>
      </c>
      <c r="V113" s="67"/>
      <c r="W113" s="67">
        <v>0</v>
      </c>
      <c r="X113" s="67">
        <v>0</v>
      </c>
      <c r="Y113" s="68"/>
      <c r="Z113" s="67">
        <v>51</v>
      </c>
      <c r="AA113" s="67">
        <v>33</v>
      </c>
      <c r="AB113" s="67">
        <v>18</v>
      </c>
      <c r="AC113" s="68">
        <v>2</v>
      </c>
      <c r="AD113" s="67"/>
      <c r="AE113" s="67">
        <v>0</v>
      </c>
      <c r="AF113" s="67">
        <v>0</v>
      </c>
      <c r="AG113" s="69">
        <f>AF113/G113</f>
        <v>0</v>
      </c>
      <c r="AH113" s="69">
        <v>57</v>
      </c>
      <c r="AI113" s="69">
        <v>27</v>
      </c>
      <c r="AJ113" s="69">
        <v>30</v>
      </c>
      <c r="AK113" s="69">
        <v>3</v>
      </c>
      <c r="AL113" s="44">
        <f>Q113*G113</f>
        <v>96</v>
      </c>
      <c r="AM113" s="44">
        <f>G113*U113</f>
        <v>24</v>
      </c>
      <c r="AN113" s="44">
        <f>G113*Y113</f>
        <v>0</v>
      </c>
      <c r="AO113" s="44">
        <f>G113*AC113</f>
        <v>24</v>
      </c>
      <c r="AP113" s="44">
        <f>G113*AG113</f>
        <v>0</v>
      </c>
      <c r="AQ113" s="44">
        <f>AK113*G113</f>
        <v>36</v>
      </c>
      <c r="AR113" s="44">
        <f>SUM(AL113:AP113)</f>
        <v>144</v>
      </c>
      <c r="AS113" s="1">
        <f>SUM(Q113+U113+Y113+AC113+AG113)</f>
        <v>12</v>
      </c>
      <c r="AU113"/>
      <c r="AV113" s="1">
        <f>Q113+U113+Y113+AC113+AG113</f>
        <v>12</v>
      </c>
      <c r="AW113"/>
      <c r="AX113" s="61"/>
    </row>
    <row r="114" spans="1:253" ht="15" x14ac:dyDescent="0.25">
      <c r="A114" s="22">
        <v>70</v>
      </c>
      <c r="B114" s="53" t="s">
        <v>652</v>
      </c>
      <c r="C114" s="44" t="s">
        <v>623</v>
      </c>
      <c r="D114" s="71" t="s">
        <v>624</v>
      </c>
      <c r="E114" s="72" t="s">
        <v>605</v>
      </c>
      <c r="F114" s="44" t="s">
        <v>606</v>
      </c>
      <c r="G114" s="44">
        <v>30</v>
      </c>
      <c r="H114" s="56">
        <v>11.99</v>
      </c>
      <c r="I114" s="57">
        <v>5</v>
      </c>
      <c r="J114" s="73">
        <f>H114*((100-I114)/100)</f>
        <v>11.390499999999999</v>
      </c>
      <c r="K114" s="73">
        <f>J114/0.75*1.16</f>
        <v>17.617306666666664</v>
      </c>
      <c r="L114" s="74">
        <v>17.500000119999999</v>
      </c>
      <c r="M114" s="74">
        <f>K114-L114</f>
        <v>0.11730654666666496</v>
      </c>
      <c r="N114" s="67">
        <v>26</v>
      </c>
      <c r="O114" s="67">
        <v>54</v>
      </c>
      <c r="P114" s="67">
        <v>-28</v>
      </c>
      <c r="Q114" s="68">
        <v>1</v>
      </c>
      <c r="R114" s="67">
        <v>10</v>
      </c>
      <c r="S114" s="67">
        <v>52</v>
      </c>
      <c r="T114" s="67">
        <v>-42</v>
      </c>
      <c r="U114" s="68">
        <v>0</v>
      </c>
      <c r="V114" s="67">
        <v>14</v>
      </c>
      <c r="W114" s="67">
        <v>52</v>
      </c>
      <c r="X114" s="67">
        <v>-38</v>
      </c>
      <c r="Y114" s="68">
        <v>0</v>
      </c>
      <c r="Z114" s="67">
        <v>25</v>
      </c>
      <c r="AA114" s="67">
        <v>54</v>
      </c>
      <c r="AB114" s="67">
        <v>-29</v>
      </c>
      <c r="AC114" s="68">
        <v>1</v>
      </c>
      <c r="AD114" s="67">
        <v>5</v>
      </c>
      <c r="AE114" s="67">
        <v>25</v>
      </c>
      <c r="AF114" s="67">
        <v>-20</v>
      </c>
      <c r="AG114" s="69">
        <v>1</v>
      </c>
      <c r="AH114" s="69">
        <v>27</v>
      </c>
      <c r="AI114" s="69">
        <v>33</v>
      </c>
      <c r="AJ114" s="69">
        <v>-6</v>
      </c>
      <c r="AK114" s="69">
        <v>1</v>
      </c>
      <c r="AL114" s="44">
        <f>Q114*G114</f>
        <v>30</v>
      </c>
      <c r="AM114" s="44">
        <f>G114*U114</f>
        <v>0</v>
      </c>
      <c r="AN114" s="44">
        <f>G114*Y114</f>
        <v>0</v>
      </c>
      <c r="AO114" s="44">
        <f>G114*AC114</f>
        <v>30</v>
      </c>
      <c r="AP114" s="44">
        <f>G114*AG114</f>
        <v>30</v>
      </c>
      <c r="AQ114" s="44">
        <f>AK114*G114</f>
        <v>30</v>
      </c>
      <c r="AR114" s="44">
        <f>SUM(AL114:AP114)</f>
        <v>90</v>
      </c>
      <c r="AS114" s="1">
        <f>SUM(Q114+U114+Y114+AC114+AG114)</f>
        <v>3</v>
      </c>
      <c r="AV114" s="1">
        <f>Q114+U114+Y114+AC114+AG114</f>
        <v>3</v>
      </c>
      <c r="AX114" s="25"/>
    </row>
    <row r="115" spans="1:253" ht="15" x14ac:dyDescent="0.25">
      <c r="A115" s="22">
        <v>26</v>
      </c>
      <c r="B115" s="53" t="s">
        <v>187</v>
      </c>
      <c r="C115" s="44" t="s">
        <v>209</v>
      </c>
      <c r="D115" s="71">
        <v>7501022183618</v>
      </c>
      <c r="E115" s="72" t="s">
        <v>584</v>
      </c>
      <c r="F115" s="44" t="s">
        <v>11</v>
      </c>
      <c r="G115" s="44">
        <v>36</v>
      </c>
      <c r="H115" s="56">
        <v>20.68</v>
      </c>
      <c r="I115" s="77"/>
      <c r="J115" s="73">
        <f>H115*((100-I115)/100)</f>
        <v>20.68</v>
      </c>
      <c r="K115" s="73">
        <f>J115/0.83*1.16</f>
        <v>28.902168674698792</v>
      </c>
      <c r="L115" s="74">
        <v>28.899999879999996</v>
      </c>
      <c r="M115" s="74">
        <f>K115-L115</f>
        <v>2.1687946987967166E-3</v>
      </c>
      <c r="N115" s="67">
        <v>11</v>
      </c>
      <c r="O115" s="67">
        <v>47</v>
      </c>
      <c r="P115" s="67">
        <v>-36</v>
      </c>
      <c r="Q115" s="68">
        <v>0</v>
      </c>
      <c r="R115" s="67">
        <v>6</v>
      </c>
      <c r="S115" s="67">
        <v>48</v>
      </c>
      <c r="T115" s="67">
        <v>-42</v>
      </c>
      <c r="U115" s="68">
        <v>0</v>
      </c>
      <c r="V115" s="67"/>
      <c r="W115" s="67">
        <v>0</v>
      </c>
      <c r="X115" s="67">
        <v>0</v>
      </c>
      <c r="Y115" s="68"/>
      <c r="Z115" s="67">
        <v>35</v>
      </c>
      <c r="AA115" s="67">
        <v>39</v>
      </c>
      <c r="AB115" s="67">
        <v>-4</v>
      </c>
      <c r="AC115" s="68">
        <v>1</v>
      </c>
      <c r="AD115" s="67"/>
      <c r="AE115" s="67">
        <v>0</v>
      </c>
      <c r="AF115" s="67">
        <v>0</v>
      </c>
      <c r="AG115" s="69">
        <f>AF115/G115</f>
        <v>0</v>
      </c>
      <c r="AH115" s="69">
        <v>34</v>
      </c>
      <c r="AI115" s="69">
        <v>38</v>
      </c>
      <c r="AJ115" s="69">
        <v>-4</v>
      </c>
      <c r="AK115" s="69">
        <v>1</v>
      </c>
      <c r="AL115" s="44">
        <f>Q115*G115</f>
        <v>0</v>
      </c>
      <c r="AM115" s="44">
        <f>G115*U115</f>
        <v>0</v>
      </c>
      <c r="AN115" s="44">
        <f>G115*Y115</f>
        <v>0</v>
      </c>
      <c r="AO115" s="44">
        <f>G115*AC115</f>
        <v>36</v>
      </c>
      <c r="AP115" s="44">
        <f>G115*AG115</f>
        <v>0</v>
      </c>
      <c r="AQ115" s="44">
        <f>AK115*G115</f>
        <v>36</v>
      </c>
      <c r="AR115" s="44">
        <f>SUM(AL115:AP115)</f>
        <v>36</v>
      </c>
      <c r="AS115" s="1">
        <f>SUM(Q115+U115+Y115+AC115+AG115)</f>
        <v>1</v>
      </c>
      <c r="AV115" s="1">
        <f>Q115+U115+Y115+AC115+AG115</f>
        <v>1</v>
      </c>
      <c r="AX115" s="60" t="s">
        <v>771</v>
      </c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5"/>
      <c r="HK115" s="15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  <c r="HV115" s="15"/>
      <c r="HW115" s="15"/>
      <c r="HX115" s="15"/>
      <c r="HY115" s="15"/>
      <c r="HZ115" s="15"/>
      <c r="IA115" s="15"/>
      <c r="IB115" s="15"/>
      <c r="IC115" s="15"/>
      <c r="ID115" s="15"/>
      <c r="IE115" s="15"/>
      <c r="IF115" s="15"/>
      <c r="IG115" s="15"/>
      <c r="IH115" s="15"/>
      <c r="II115" s="15"/>
      <c r="IJ115" s="15"/>
      <c r="IK115" s="15"/>
      <c r="IL115" s="15"/>
      <c r="IM115" s="15"/>
      <c r="IN115" s="15"/>
      <c r="IO115" s="15"/>
      <c r="IP115" s="15"/>
      <c r="IQ115" s="15"/>
      <c r="IR115" s="15"/>
      <c r="IS115" s="15"/>
    </row>
    <row r="116" spans="1:253" ht="15" x14ac:dyDescent="0.25">
      <c r="A116" s="22">
        <v>105</v>
      </c>
      <c r="B116" s="53" t="s">
        <v>733</v>
      </c>
      <c r="C116" s="44" t="s">
        <v>707</v>
      </c>
      <c r="D116" s="71">
        <v>7501199424088</v>
      </c>
      <c r="E116" s="72" t="s">
        <v>708</v>
      </c>
      <c r="F116" s="44" t="s">
        <v>96</v>
      </c>
      <c r="G116" s="44">
        <v>12</v>
      </c>
      <c r="H116" s="56">
        <v>20.81</v>
      </c>
      <c r="I116" s="77"/>
      <c r="J116" s="73">
        <f>H116*((100-I116)/100)</f>
        <v>20.81</v>
      </c>
      <c r="K116" s="73">
        <f>J116/0.75*1.16</f>
        <v>32.186133333333331</v>
      </c>
      <c r="L116" s="74">
        <v>32.5</v>
      </c>
      <c r="M116" s="74">
        <f>K116-L116</f>
        <v>-0.3138666666666694</v>
      </c>
      <c r="N116" s="67">
        <v>12</v>
      </c>
      <c r="O116" s="67">
        <v>7</v>
      </c>
      <c r="P116" s="70">
        <v>5</v>
      </c>
      <c r="Q116" s="68">
        <v>1</v>
      </c>
      <c r="R116" s="67">
        <v>10</v>
      </c>
      <c r="S116" s="67">
        <v>13</v>
      </c>
      <c r="T116" s="67">
        <v>-3</v>
      </c>
      <c r="U116" s="68">
        <v>1</v>
      </c>
      <c r="V116" s="67">
        <v>17</v>
      </c>
      <c r="W116" s="67">
        <v>14</v>
      </c>
      <c r="X116" s="67">
        <v>3</v>
      </c>
      <c r="Y116" s="68">
        <v>1</v>
      </c>
      <c r="Z116" s="67">
        <v>33</v>
      </c>
      <c r="AA116" s="67">
        <v>17</v>
      </c>
      <c r="AB116" s="67">
        <v>16</v>
      </c>
      <c r="AC116" s="68">
        <v>2</v>
      </c>
      <c r="AD116" s="67">
        <v>19</v>
      </c>
      <c r="AE116" s="67">
        <v>12</v>
      </c>
      <c r="AF116" s="70">
        <v>7</v>
      </c>
      <c r="AG116" s="69">
        <v>1</v>
      </c>
      <c r="AH116" s="69">
        <v>18</v>
      </c>
      <c r="AI116" s="69">
        <v>42</v>
      </c>
      <c r="AJ116" s="69">
        <v>-24</v>
      </c>
      <c r="AK116" s="69">
        <v>0</v>
      </c>
      <c r="AL116" s="44">
        <f>Q116*G116</f>
        <v>12</v>
      </c>
      <c r="AM116" s="44">
        <f>G116*U116</f>
        <v>12</v>
      </c>
      <c r="AN116" s="44">
        <f>G116*Y116</f>
        <v>12</v>
      </c>
      <c r="AO116" s="44">
        <f>G116*AC116</f>
        <v>24</v>
      </c>
      <c r="AP116" s="44">
        <f>G116*AG116</f>
        <v>12</v>
      </c>
      <c r="AQ116" s="44">
        <f>AK116*G116</f>
        <v>0</v>
      </c>
      <c r="AR116" s="44">
        <f>SUM(AL116:AP116)</f>
        <v>72</v>
      </c>
      <c r="AS116" s="1">
        <f>SUM(Q116+U116+Y116+AC116+AG116)</f>
        <v>6</v>
      </c>
      <c r="AV116" s="1">
        <f>Q116+U116+Y116+AC116+AG116</f>
        <v>6</v>
      </c>
      <c r="AX116" s="25"/>
    </row>
    <row r="117" spans="1:253" ht="15" x14ac:dyDescent="0.25">
      <c r="A117" s="22">
        <v>36</v>
      </c>
      <c r="B117" s="53" t="s">
        <v>190</v>
      </c>
      <c r="C117" s="44" t="s">
        <v>40</v>
      </c>
      <c r="D117" s="71">
        <v>7501022105276</v>
      </c>
      <c r="E117" s="72" t="s">
        <v>558</v>
      </c>
      <c r="F117" s="44" t="s">
        <v>13</v>
      </c>
      <c r="G117" s="44">
        <v>50</v>
      </c>
      <c r="H117" s="56">
        <v>16.850000000000001</v>
      </c>
      <c r="I117" s="57"/>
      <c r="J117" s="73">
        <f>H117*((100-I117)/100)</f>
        <v>16.850000000000001</v>
      </c>
      <c r="K117" s="73">
        <f>J117/0.83*1.16</f>
        <v>23.549397590361448</v>
      </c>
      <c r="L117" s="74">
        <v>23.5</v>
      </c>
      <c r="M117" s="74">
        <f>K117-L117</f>
        <v>4.9397590361447641E-2</v>
      </c>
      <c r="N117" s="67">
        <v>81</v>
      </c>
      <c r="O117" s="67">
        <v>33</v>
      </c>
      <c r="P117" s="70">
        <v>48</v>
      </c>
      <c r="Q117" s="68">
        <v>1</v>
      </c>
      <c r="R117" s="67">
        <v>25</v>
      </c>
      <c r="S117" s="67">
        <v>75</v>
      </c>
      <c r="T117" s="67">
        <v>-50</v>
      </c>
      <c r="U117" s="68">
        <v>0</v>
      </c>
      <c r="V117" s="67"/>
      <c r="W117" s="67">
        <v>0</v>
      </c>
      <c r="X117" s="67">
        <v>0</v>
      </c>
      <c r="Y117" s="68"/>
      <c r="Z117" s="67">
        <v>94</v>
      </c>
      <c r="AA117" s="67">
        <v>15</v>
      </c>
      <c r="AB117" s="67">
        <v>79</v>
      </c>
      <c r="AC117" s="68">
        <v>2</v>
      </c>
      <c r="AD117" s="67"/>
      <c r="AE117" s="67">
        <v>0</v>
      </c>
      <c r="AF117" s="67">
        <v>0</v>
      </c>
      <c r="AG117" s="69">
        <f>AF117/G117</f>
        <v>0</v>
      </c>
      <c r="AH117" s="69">
        <v>33</v>
      </c>
      <c r="AI117" s="69">
        <v>67</v>
      </c>
      <c r="AJ117" s="69">
        <v>-34</v>
      </c>
      <c r="AK117" s="69">
        <v>1</v>
      </c>
      <c r="AL117" s="44">
        <f>Q117*G117</f>
        <v>50</v>
      </c>
      <c r="AM117" s="44">
        <f>G117*U117</f>
        <v>0</v>
      </c>
      <c r="AN117" s="44">
        <f>G117*Y117</f>
        <v>0</v>
      </c>
      <c r="AO117" s="44">
        <f>G117*AC117</f>
        <v>100</v>
      </c>
      <c r="AP117" s="44">
        <f>G117*AG117</f>
        <v>0</v>
      </c>
      <c r="AQ117" s="44">
        <f>AK117*G117</f>
        <v>50</v>
      </c>
      <c r="AR117" s="44">
        <f>SUM(AL117:AP117)</f>
        <v>150</v>
      </c>
      <c r="AS117" s="1">
        <f>SUM(Q117+U117+Y117+AC117+AG117)</f>
        <v>3</v>
      </c>
      <c r="AV117" s="1">
        <f>Q117+U117+Y117+AC117+AG117</f>
        <v>3</v>
      </c>
      <c r="AX117" s="25"/>
    </row>
    <row r="118" spans="1:253" x14ac:dyDescent="0.2">
      <c r="AC118" s="43" t="s">
        <v>773</v>
      </c>
      <c r="AG118" s="38"/>
    </row>
  </sheetData>
  <sheetProtection selectLockedCells="1" selectUnlockedCells="1"/>
  <autoFilter ref="A3:IS3" xr:uid="{00000000-0001-0000-0000-000000000000}">
    <filterColumn colId="50" showButton="0"/>
    <filterColumn colId="51" showButton="0"/>
    <sortState xmlns:xlrd2="http://schemas.microsoft.com/office/spreadsheetml/2017/richdata2" ref="A4:IS118">
      <sortCondition ref="AI3"/>
    </sortState>
  </autoFilter>
  <sortState xmlns:xlrd2="http://schemas.microsoft.com/office/spreadsheetml/2017/richdata2" ref="A4:IT117">
    <sortCondition ref="A4:A117"/>
  </sortState>
  <mergeCells count="1">
    <mergeCell ref="C2:E2"/>
  </mergeCells>
  <phoneticPr fontId="9" type="noConversion"/>
  <printOptions horizontalCentered="1"/>
  <pageMargins left="0.19685039370078741" right="0.19685039370078741" top="0.19685039370078741" bottom="0.19685039370078741" header="0" footer="0"/>
  <pageSetup scale="69" orientation="portrait" r:id="rId1"/>
  <headerFooter alignWithMargins="0">
    <oddFooter>&amp;L&amp;F&amp;C&amp;A&amp;R&amp;P de &amp;N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AC164"/>
  <sheetViews>
    <sheetView topLeftCell="A139" workbookViewId="0">
      <selection activeCell="D140" sqref="D140"/>
    </sheetView>
  </sheetViews>
  <sheetFormatPr baseColWidth="10" defaultColWidth="10.7109375" defaultRowHeight="12.75" x14ac:dyDescent="0.2"/>
  <cols>
    <col min="1" max="1" width="4" bestFit="1" customWidth="1"/>
    <col min="2" max="2" width="15.140625" bestFit="1" customWidth="1"/>
    <col min="4" max="4" width="53.28515625" bestFit="1" customWidth="1"/>
    <col min="5" max="5" width="14.85546875" bestFit="1" customWidth="1"/>
  </cols>
  <sheetData>
    <row r="7" spans="1:29" x14ac:dyDescent="0.2">
      <c r="B7" s="6">
        <v>1</v>
      </c>
      <c r="C7" s="6"/>
      <c r="D7" s="6"/>
      <c r="E7" s="6"/>
      <c r="F7" s="6"/>
      <c r="G7" s="6"/>
      <c r="H7" s="6"/>
    </row>
    <row r="8" spans="1:29" s="23" customFormat="1" x14ac:dyDescent="0.2">
      <c r="A8" s="15">
        <v>3</v>
      </c>
      <c r="B8" s="8">
        <v>7501022102107</v>
      </c>
      <c r="C8" s="16" t="s">
        <v>25</v>
      </c>
      <c r="D8" s="2" t="s">
        <v>20</v>
      </c>
      <c r="E8" s="3" t="s">
        <v>10</v>
      </c>
      <c r="F8" s="3">
        <v>12</v>
      </c>
      <c r="G8" s="10">
        <v>25.88</v>
      </c>
      <c r="H8" s="11">
        <v>39.672413793103452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spans="1:29" s="15" customFormat="1" x14ac:dyDescent="0.2">
      <c r="A9" s="15">
        <v>4</v>
      </c>
      <c r="B9" s="31">
        <v>7501022121153</v>
      </c>
      <c r="C9" s="16" t="s">
        <v>176</v>
      </c>
      <c r="D9" s="4" t="s">
        <v>179</v>
      </c>
      <c r="E9" s="5" t="s">
        <v>2</v>
      </c>
      <c r="F9" s="3">
        <v>12</v>
      </c>
      <c r="G9" s="10">
        <v>27.29</v>
      </c>
      <c r="H9" s="11">
        <v>41.83620689655173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9" s="15" customFormat="1" x14ac:dyDescent="0.2">
      <c r="A10" s="15">
        <v>5</v>
      </c>
      <c r="B10" s="9">
        <v>7501022133071</v>
      </c>
      <c r="C10" s="16" t="s">
        <v>26</v>
      </c>
      <c r="D10" s="4" t="s">
        <v>59</v>
      </c>
      <c r="E10" s="3" t="s">
        <v>5</v>
      </c>
      <c r="F10" s="3">
        <v>12</v>
      </c>
      <c r="G10" s="10">
        <v>46.58</v>
      </c>
      <c r="H10" s="11">
        <v>71.387931034482762</v>
      </c>
      <c r="I10" s="21"/>
    </row>
    <row r="11" spans="1:29" s="15" customFormat="1" x14ac:dyDescent="0.2">
      <c r="A11" s="15">
        <v>7</v>
      </c>
      <c r="B11" s="9">
        <v>7501022102909</v>
      </c>
      <c r="C11" s="16" t="s">
        <v>85</v>
      </c>
      <c r="D11" s="4" t="s">
        <v>86</v>
      </c>
      <c r="E11" s="5" t="s">
        <v>4</v>
      </c>
      <c r="F11" s="3">
        <v>18</v>
      </c>
      <c r="G11" s="10">
        <v>53.160000000000004</v>
      </c>
      <c r="H11" s="11">
        <v>81.482758620689651</v>
      </c>
      <c r="I11" s="22"/>
    </row>
    <row r="12" spans="1:29" s="15" customFormat="1" x14ac:dyDescent="0.2">
      <c r="A12" s="15">
        <v>8</v>
      </c>
      <c r="B12" s="9">
        <v>7501022132562</v>
      </c>
      <c r="C12" s="16" t="s">
        <v>87</v>
      </c>
      <c r="D12" s="4" t="s">
        <v>88</v>
      </c>
      <c r="E12" s="5" t="s">
        <v>5</v>
      </c>
      <c r="F12" s="3">
        <v>12</v>
      </c>
      <c r="G12" s="10">
        <v>49.95</v>
      </c>
      <c r="H12" s="11">
        <v>76.560344827586221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9" s="15" customFormat="1" x14ac:dyDescent="0.2">
      <c r="A13" s="15">
        <v>10</v>
      </c>
      <c r="B13" s="8" t="s">
        <v>457</v>
      </c>
      <c r="C13" s="16" t="s">
        <v>252</v>
      </c>
      <c r="D13" s="4" t="s">
        <v>253</v>
      </c>
      <c r="E13" s="5" t="s">
        <v>9</v>
      </c>
      <c r="F13" s="3">
        <v>12</v>
      </c>
      <c r="G13" s="10">
        <v>41.13</v>
      </c>
      <c r="H13" s="11">
        <v>63.034482758620697</v>
      </c>
    </row>
    <row r="14" spans="1:29" s="15" customFormat="1" x14ac:dyDescent="0.2">
      <c r="A14" s="15">
        <v>11</v>
      </c>
      <c r="B14" s="8" t="s">
        <v>459</v>
      </c>
      <c r="C14" s="16" t="s">
        <v>308</v>
      </c>
      <c r="D14" s="4" t="s">
        <v>309</v>
      </c>
      <c r="E14" s="5" t="s">
        <v>4</v>
      </c>
      <c r="F14" s="3">
        <v>18</v>
      </c>
      <c r="G14" s="10">
        <v>53.160000000000004</v>
      </c>
      <c r="H14" s="11">
        <v>81.482758620689651</v>
      </c>
    </row>
    <row r="15" spans="1:29" s="15" customFormat="1" x14ac:dyDescent="0.2">
      <c r="A15" s="15">
        <v>13</v>
      </c>
      <c r="B15" s="9">
        <v>7501022102657</v>
      </c>
      <c r="C15" s="16" t="s">
        <v>27</v>
      </c>
      <c r="D15" s="2" t="s">
        <v>16</v>
      </c>
      <c r="E15" s="3" t="s">
        <v>10</v>
      </c>
      <c r="F15" s="3">
        <v>12</v>
      </c>
      <c r="G15" s="10">
        <v>26.39</v>
      </c>
      <c r="H15" s="10">
        <v>40.445689655172416</v>
      </c>
    </row>
    <row r="16" spans="1:29" s="15" customFormat="1" x14ac:dyDescent="0.2">
      <c r="A16" s="15">
        <v>14</v>
      </c>
      <c r="B16" s="8" t="s">
        <v>531</v>
      </c>
      <c r="C16" s="16" t="s">
        <v>119</v>
      </c>
      <c r="D16" s="4" t="s">
        <v>123</v>
      </c>
      <c r="E16" s="5" t="s">
        <v>5</v>
      </c>
      <c r="F16" s="3">
        <v>12</v>
      </c>
      <c r="G16" s="10">
        <v>43.71</v>
      </c>
      <c r="H16" s="11">
        <v>66.991379310344826</v>
      </c>
      <c r="AC16" s="21"/>
    </row>
    <row r="17" spans="1:29" s="15" customFormat="1" ht="12.75" customHeight="1" x14ac:dyDescent="0.2">
      <c r="A17" s="15">
        <v>15</v>
      </c>
      <c r="B17" s="8" t="s">
        <v>467</v>
      </c>
      <c r="C17" s="16" t="s">
        <v>120</v>
      </c>
      <c r="D17" s="4" t="s">
        <v>124</v>
      </c>
      <c r="E17" s="5" t="s">
        <v>5</v>
      </c>
      <c r="F17" s="3">
        <v>12</v>
      </c>
      <c r="G17" s="10">
        <v>43.71</v>
      </c>
      <c r="H17" s="11">
        <v>66.991379310344826</v>
      </c>
      <c r="AC17" s="21"/>
    </row>
    <row r="18" spans="1:29" s="15" customFormat="1" x14ac:dyDescent="0.2">
      <c r="A18" s="15">
        <v>16</v>
      </c>
      <c r="B18" s="8" t="s">
        <v>468</v>
      </c>
      <c r="C18" s="16" t="s">
        <v>121</v>
      </c>
      <c r="D18" s="4" t="s">
        <v>125</v>
      </c>
      <c r="E18" s="5" t="s">
        <v>5</v>
      </c>
      <c r="F18" s="3">
        <v>12</v>
      </c>
      <c r="G18" s="10">
        <v>46.33</v>
      </c>
      <c r="H18" s="11">
        <v>71.004310344827587</v>
      </c>
      <c r="AC18" s="21"/>
    </row>
    <row r="19" spans="1:29" s="15" customFormat="1" x14ac:dyDescent="0.2">
      <c r="A19" s="15">
        <v>17</v>
      </c>
      <c r="B19" s="8" t="s">
        <v>527</v>
      </c>
      <c r="C19" s="16" t="s">
        <v>122</v>
      </c>
      <c r="D19" s="4" t="s">
        <v>126</v>
      </c>
      <c r="E19" s="5" t="s">
        <v>5</v>
      </c>
      <c r="F19" s="3">
        <v>12</v>
      </c>
      <c r="G19" s="10">
        <v>43.71</v>
      </c>
      <c r="H19" s="11">
        <v>66.991379310344826</v>
      </c>
    </row>
    <row r="20" spans="1:29" s="21" customFormat="1" x14ac:dyDescent="0.2">
      <c r="A20" s="15">
        <v>18</v>
      </c>
      <c r="B20" s="19">
        <v>7501022103784</v>
      </c>
      <c r="C20" s="16" t="s">
        <v>28</v>
      </c>
      <c r="D20" s="18" t="s">
        <v>89</v>
      </c>
      <c r="E20" s="16" t="s">
        <v>2</v>
      </c>
      <c r="F20" s="16">
        <v>12</v>
      </c>
      <c r="G20" s="20">
        <v>38.090000000000003</v>
      </c>
      <c r="H20" s="20">
        <v>58.387931034482769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spans="1:29" s="21" customFormat="1" x14ac:dyDescent="0.2">
      <c r="A21" s="15">
        <v>19</v>
      </c>
      <c r="B21" s="19" t="s">
        <v>471</v>
      </c>
      <c r="C21" s="16" t="s">
        <v>173</v>
      </c>
      <c r="D21" s="18" t="s">
        <v>174</v>
      </c>
      <c r="E21" s="16" t="s">
        <v>5</v>
      </c>
      <c r="F21" s="16">
        <v>12</v>
      </c>
      <c r="G21" s="20">
        <v>43.71</v>
      </c>
      <c r="H21" s="20">
        <v>66.991379310344826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1:29" s="21" customFormat="1" x14ac:dyDescent="0.2">
      <c r="A22" s="15">
        <v>20</v>
      </c>
      <c r="B22" s="19" t="s">
        <v>472</v>
      </c>
      <c r="C22" s="16" t="s">
        <v>223</v>
      </c>
      <c r="D22" s="18" t="s">
        <v>224</v>
      </c>
      <c r="E22" s="16" t="s">
        <v>5</v>
      </c>
      <c r="F22" s="16">
        <v>12</v>
      </c>
      <c r="G22" s="20">
        <v>43.71</v>
      </c>
      <c r="H22" s="20">
        <v>66.991379310344826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1:29" s="15" customFormat="1" x14ac:dyDescent="0.2">
      <c r="A23" s="15">
        <v>21</v>
      </c>
      <c r="B23" s="19" t="s">
        <v>473</v>
      </c>
      <c r="C23" s="16" t="s">
        <v>239</v>
      </c>
      <c r="D23" s="18" t="s">
        <v>240</v>
      </c>
      <c r="E23" s="16" t="s">
        <v>5</v>
      </c>
      <c r="F23" s="16">
        <v>12</v>
      </c>
      <c r="G23" s="20">
        <v>43.71</v>
      </c>
      <c r="H23" s="20">
        <v>66.991379310344826</v>
      </c>
    </row>
    <row r="24" spans="1:29" s="15" customFormat="1" ht="12.75" customHeight="1" x14ac:dyDescent="0.2">
      <c r="A24" s="15">
        <v>23</v>
      </c>
      <c r="B24" s="31" t="s">
        <v>458</v>
      </c>
      <c r="C24" s="16" t="s">
        <v>254</v>
      </c>
      <c r="D24" s="18" t="s">
        <v>255</v>
      </c>
      <c r="E24" s="16" t="s">
        <v>9</v>
      </c>
      <c r="F24" s="16">
        <v>12</v>
      </c>
      <c r="G24" s="20">
        <v>41.13</v>
      </c>
      <c r="H24" s="20">
        <v>63.034482758620697</v>
      </c>
    </row>
    <row r="25" spans="1:29" s="15" customFormat="1" ht="12.75" customHeight="1" x14ac:dyDescent="0.2">
      <c r="A25" s="15">
        <v>26</v>
      </c>
      <c r="B25" s="9">
        <v>7501022132500</v>
      </c>
      <c r="C25" s="16" t="s">
        <v>66</v>
      </c>
      <c r="D25" s="4" t="s">
        <v>95</v>
      </c>
      <c r="E25" s="5" t="s">
        <v>23</v>
      </c>
      <c r="F25" s="5">
        <v>12</v>
      </c>
      <c r="G25" s="10">
        <v>37.72</v>
      </c>
      <c r="H25" s="10">
        <v>57.810344827586214</v>
      </c>
    </row>
    <row r="26" spans="1:29" s="15" customFormat="1" x14ac:dyDescent="0.2">
      <c r="A26" s="15">
        <v>27</v>
      </c>
      <c r="B26" s="9">
        <v>7501022102985</v>
      </c>
      <c r="C26" s="16" t="s">
        <v>109</v>
      </c>
      <c r="D26" s="4" t="s">
        <v>112</v>
      </c>
      <c r="E26" s="5" t="s">
        <v>2</v>
      </c>
      <c r="F26" s="3">
        <v>12</v>
      </c>
      <c r="G26" s="10">
        <v>34.71</v>
      </c>
      <c r="H26" s="10">
        <v>53.198275862068968</v>
      </c>
    </row>
    <row r="27" spans="1:29" s="15" customFormat="1" x14ac:dyDescent="0.2">
      <c r="A27" s="15">
        <v>28</v>
      </c>
      <c r="B27" s="9" t="s">
        <v>533</v>
      </c>
      <c r="C27" s="16" t="s">
        <v>151</v>
      </c>
      <c r="D27" s="4" t="s">
        <v>156</v>
      </c>
      <c r="E27" s="5" t="s">
        <v>157</v>
      </c>
      <c r="F27" s="3">
        <v>12</v>
      </c>
      <c r="G27" s="10">
        <v>37.72</v>
      </c>
      <c r="H27" s="10">
        <v>57.810344827586214</v>
      </c>
    </row>
    <row r="28" spans="1:29" s="15" customFormat="1" x14ac:dyDescent="0.2">
      <c r="A28" s="15">
        <v>29</v>
      </c>
      <c r="B28" s="9" t="s">
        <v>528</v>
      </c>
      <c r="C28" s="16" t="s">
        <v>152</v>
      </c>
      <c r="D28" s="4" t="s">
        <v>159</v>
      </c>
      <c r="E28" s="5" t="s">
        <v>158</v>
      </c>
      <c r="F28" s="3">
        <v>12</v>
      </c>
      <c r="G28" s="10">
        <v>34.71</v>
      </c>
      <c r="H28" s="10">
        <v>53.198275862068968</v>
      </c>
    </row>
    <row r="29" spans="1:29" s="15" customFormat="1" x14ac:dyDescent="0.2">
      <c r="A29" s="15">
        <v>32</v>
      </c>
      <c r="B29" s="9" t="s">
        <v>464</v>
      </c>
      <c r="C29" s="16" t="s">
        <v>256</v>
      </c>
      <c r="D29" s="4" t="s">
        <v>258</v>
      </c>
      <c r="E29" s="5" t="s">
        <v>2</v>
      </c>
      <c r="F29" s="3">
        <v>12</v>
      </c>
      <c r="G29" s="10">
        <v>34.71</v>
      </c>
      <c r="H29" s="10">
        <v>53.198275862068968</v>
      </c>
    </row>
    <row r="30" spans="1:29" s="15" customFormat="1" x14ac:dyDescent="0.2">
      <c r="A30" s="15">
        <v>33</v>
      </c>
      <c r="B30" s="9" t="s">
        <v>465</v>
      </c>
      <c r="C30" s="16" t="s">
        <v>257</v>
      </c>
      <c r="D30" s="4" t="s">
        <v>259</v>
      </c>
      <c r="E30" s="5" t="s">
        <v>2</v>
      </c>
      <c r="F30" s="3">
        <v>12</v>
      </c>
      <c r="G30" s="10">
        <v>34.71</v>
      </c>
      <c r="H30" s="10">
        <v>53.198275862068968</v>
      </c>
    </row>
    <row r="31" spans="1:29" s="15" customFormat="1" x14ac:dyDescent="0.2">
      <c r="A31" s="15">
        <v>41</v>
      </c>
      <c r="B31" s="9" t="s">
        <v>470</v>
      </c>
      <c r="C31" s="5" t="s">
        <v>172</v>
      </c>
      <c r="D31" s="4" t="s">
        <v>175</v>
      </c>
      <c r="E31" s="5" t="s">
        <v>23</v>
      </c>
      <c r="F31" s="3">
        <v>12</v>
      </c>
      <c r="G31" s="26">
        <v>37.72</v>
      </c>
      <c r="H31" s="10">
        <v>57.810344827586214</v>
      </c>
    </row>
    <row r="32" spans="1:29" s="15" customFormat="1" x14ac:dyDescent="0.2">
      <c r="A32" s="15">
        <v>47</v>
      </c>
      <c r="B32" s="9" t="s">
        <v>476</v>
      </c>
      <c r="C32" s="5" t="s">
        <v>241</v>
      </c>
      <c r="D32" s="4" t="s">
        <v>245</v>
      </c>
      <c r="E32" s="5" t="s">
        <v>23</v>
      </c>
      <c r="F32" s="3">
        <v>12</v>
      </c>
      <c r="G32" s="26">
        <v>37.72</v>
      </c>
      <c r="H32" s="10">
        <v>57.810344827586214</v>
      </c>
    </row>
    <row r="33" spans="1:28" s="15" customFormat="1" x14ac:dyDescent="0.2">
      <c r="A33" s="15">
        <v>49</v>
      </c>
      <c r="B33" s="9" t="s">
        <v>474</v>
      </c>
      <c r="C33" s="5" t="s">
        <v>242</v>
      </c>
      <c r="D33" s="4" t="s">
        <v>246</v>
      </c>
      <c r="E33" s="5" t="s">
        <v>23</v>
      </c>
      <c r="F33" s="3">
        <v>12</v>
      </c>
      <c r="G33" s="26">
        <v>37.72</v>
      </c>
      <c r="H33" s="10">
        <v>57.810344827586214</v>
      </c>
    </row>
    <row r="34" spans="1:28" s="15" customFormat="1" x14ac:dyDescent="0.2">
      <c r="A34" s="15">
        <v>51</v>
      </c>
      <c r="B34" s="9" t="s">
        <v>475</v>
      </c>
      <c r="C34" s="5" t="s">
        <v>243</v>
      </c>
      <c r="D34" s="4" t="s">
        <v>247</v>
      </c>
      <c r="E34" s="5" t="s">
        <v>23</v>
      </c>
      <c r="F34" s="3">
        <v>12</v>
      </c>
      <c r="G34" s="26">
        <v>37.72</v>
      </c>
      <c r="H34" s="10">
        <v>57.810344827586214</v>
      </c>
    </row>
    <row r="35" spans="1:28" s="15" customFormat="1" x14ac:dyDescent="0.2">
      <c r="A35" s="15">
        <v>53</v>
      </c>
      <c r="B35" s="9" t="s">
        <v>477</v>
      </c>
      <c r="C35" s="5" t="s">
        <v>244</v>
      </c>
      <c r="D35" s="4" t="s">
        <v>248</v>
      </c>
      <c r="E35" s="5" t="s">
        <v>23</v>
      </c>
      <c r="F35" s="3">
        <v>12</v>
      </c>
      <c r="G35" s="26">
        <v>37.72</v>
      </c>
      <c r="H35" s="10">
        <v>57.810344827586214</v>
      </c>
    </row>
    <row r="36" spans="1:28" s="15" customFormat="1" x14ac:dyDescent="0.2">
      <c r="A36" s="15">
        <v>55</v>
      </c>
      <c r="B36" s="9" t="s">
        <v>478</v>
      </c>
      <c r="C36" s="5" t="s">
        <v>260</v>
      </c>
      <c r="D36" s="4" t="s">
        <v>267</v>
      </c>
      <c r="E36" s="5" t="s">
        <v>23</v>
      </c>
      <c r="F36" s="3">
        <v>12</v>
      </c>
      <c r="G36" s="26">
        <v>37.72</v>
      </c>
      <c r="H36" s="10">
        <v>57.810344827586214</v>
      </c>
    </row>
    <row r="37" spans="1:28" s="15" customFormat="1" x14ac:dyDescent="0.2">
      <c r="A37" s="15">
        <v>56</v>
      </c>
      <c r="B37" s="9" t="s">
        <v>462</v>
      </c>
      <c r="C37" s="5" t="s">
        <v>261</v>
      </c>
      <c r="D37" s="4" t="s">
        <v>268</v>
      </c>
      <c r="E37" s="5" t="s">
        <v>2</v>
      </c>
      <c r="F37" s="3">
        <v>12</v>
      </c>
      <c r="G37" s="26">
        <v>34.71</v>
      </c>
      <c r="H37" s="10">
        <v>53.198275862068968</v>
      </c>
    </row>
    <row r="38" spans="1:28" s="15" customFormat="1" x14ac:dyDescent="0.2">
      <c r="A38" s="15">
        <v>58</v>
      </c>
      <c r="B38" s="9">
        <v>7501022133668</v>
      </c>
      <c r="C38" s="5" t="s">
        <v>262</v>
      </c>
      <c r="D38" s="4" t="s">
        <v>269</v>
      </c>
      <c r="E38" s="5" t="s">
        <v>23</v>
      </c>
      <c r="F38" s="3">
        <v>12</v>
      </c>
      <c r="G38" s="26">
        <v>37.72</v>
      </c>
      <c r="H38" s="10">
        <v>57.810344827586214</v>
      </c>
    </row>
    <row r="39" spans="1:28" s="15" customFormat="1" x14ac:dyDescent="0.2">
      <c r="A39" s="15">
        <v>59</v>
      </c>
      <c r="B39" s="9">
        <v>7501022121290</v>
      </c>
      <c r="C39" s="5" t="s">
        <v>263</v>
      </c>
      <c r="D39" s="4" t="s">
        <v>270</v>
      </c>
      <c r="E39" s="5" t="s">
        <v>2</v>
      </c>
      <c r="F39" s="3">
        <v>12</v>
      </c>
      <c r="G39" s="26">
        <v>34.71</v>
      </c>
      <c r="H39" s="10">
        <v>53.198275862068968</v>
      </c>
    </row>
    <row r="40" spans="1:28" s="15" customFormat="1" x14ac:dyDescent="0.2">
      <c r="A40" s="15">
        <v>61</v>
      </c>
      <c r="B40" s="9">
        <v>7501022133705</v>
      </c>
      <c r="C40" s="5" t="s">
        <v>264</v>
      </c>
      <c r="D40" s="4" t="s">
        <v>271</v>
      </c>
      <c r="E40" s="5" t="s">
        <v>96</v>
      </c>
      <c r="F40" s="3">
        <v>12</v>
      </c>
      <c r="G40" s="26">
        <v>37.72</v>
      </c>
      <c r="H40" s="10">
        <v>57.810344827586214</v>
      </c>
    </row>
    <row r="41" spans="1:28" s="15" customFormat="1" x14ac:dyDescent="0.2">
      <c r="A41" s="15">
        <v>63</v>
      </c>
      <c r="B41" s="9" t="s">
        <v>479</v>
      </c>
      <c r="C41" s="5" t="s">
        <v>265</v>
      </c>
      <c r="D41" s="4" t="s">
        <v>272</v>
      </c>
      <c r="E41" s="5" t="s">
        <v>23</v>
      </c>
      <c r="F41" s="3">
        <v>12</v>
      </c>
      <c r="G41" s="26">
        <v>37.72</v>
      </c>
      <c r="H41" s="10">
        <v>57.810344827586214</v>
      </c>
    </row>
    <row r="42" spans="1:28" s="15" customFormat="1" x14ac:dyDescent="0.2">
      <c r="A42" s="15">
        <v>65</v>
      </c>
      <c r="B42" s="9" t="s">
        <v>480</v>
      </c>
      <c r="C42" s="5" t="s">
        <v>266</v>
      </c>
      <c r="D42" s="4" t="s">
        <v>273</v>
      </c>
      <c r="E42" s="5" t="s">
        <v>23</v>
      </c>
      <c r="F42" s="3">
        <v>12</v>
      </c>
      <c r="G42" s="26">
        <v>37.72</v>
      </c>
      <c r="H42" s="10">
        <v>57.810344827586214</v>
      </c>
    </row>
    <row r="43" spans="1:28" s="15" customFormat="1" x14ac:dyDescent="0.2">
      <c r="A43" s="15">
        <v>73</v>
      </c>
      <c r="B43" s="27" t="s">
        <v>482</v>
      </c>
      <c r="C43" s="12" t="s">
        <v>74</v>
      </c>
      <c r="D43" s="13" t="s">
        <v>75</v>
      </c>
      <c r="E43" s="12" t="s">
        <v>8</v>
      </c>
      <c r="F43" s="12">
        <v>12</v>
      </c>
      <c r="G43" s="14">
        <v>38.75</v>
      </c>
      <c r="H43" s="14">
        <v>59.396551724137943</v>
      </c>
    </row>
    <row r="44" spans="1:28" s="15" customFormat="1" x14ac:dyDescent="0.2">
      <c r="A44" s="15">
        <v>74</v>
      </c>
      <c r="B44" s="8" t="s">
        <v>492</v>
      </c>
      <c r="C44" s="16" t="s">
        <v>236</v>
      </c>
      <c r="D44" s="4" t="s">
        <v>238</v>
      </c>
      <c r="E44" s="5" t="s">
        <v>237</v>
      </c>
      <c r="F44" s="3">
        <v>12</v>
      </c>
      <c r="G44" s="10">
        <v>79.86</v>
      </c>
      <c r="H44" s="10">
        <v>122.39655172413794</v>
      </c>
    </row>
    <row r="45" spans="1:28" s="15" customFormat="1" x14ac:dyDescent="0.2">
      <c r="A45" s="15">
        <v>77</v>
      </c>
      <c r="B45" s="8" t="s">
        <v>484</v>
      </c>
      <c r="C45" s="16" t="s">
        <v>110</v>
      </c>
      <c r="D45" s="4" t="s">
        <v>114</v>
      </c>
      <c r="E45" s="5" t="s">
        <v>113</v>
      </c>
      <c r="F45" s="5">
        <v>12</v>
      </c>
      <c r="G45" s="10">
        <v>26.580000000000002</v>
      </c>
      <c r="H45" s="10">
        <v>40.74568965517242</v>
      </c>
    </row>
    <row r="46" spans="1:28" s="15" customFormat="1" x14ac:dyDescent="0.2">
      <c r="A46" s="15">
        <v>79</v>
      </c>
      <c r="B46" s="9" t="s">
        <v>481</v>
      </c>
      <c r="C46" s="16" t="s">
        <v>64</v>
      </c>
      <c r="D46" s="4" t="s">
        <v>115</v>
      </c>
      <c r="E46" s="5" t="s">
        <v>15</v>
      </c>
      <c r="F46" s="3">
        <v>12</v>
      </c>
      <c r="G46" s="10">
        <v>50.75</v>
      </c>
      <c r="H46" s="10">
        <v>77.784482758620697</v>
      </c>
    </row>
    <row r="47" spans="1:28" s="15" customFormat="1" x14ac:dyDescent="0.2">
      <c r="A47" s="15">
        <v>80</v>
      </c>
      <c r="B47" s="27" t="s">
        <v>483</v>
      </c>
      <c r="C47" s="12" t="s">
        <v>76</v>
      </c>
      <c r="D47" s="13" t="s">
        <v>77</v>
      </c>
      <c r="E47" s="12" t="s">
        <v>15</v>
      </c>
      <c r="F47" s="12">
        <v>12</v>
      </c>
      <c r="G47" s="14">
        <v>40</v>
      </c>
      <c r="H47" s="14">
        <v>61.310344827586214</v>
      </c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 spans="1:28" s="15" customFormat="1" x14ac:dyDescent="0.2">
      <c r="A48" s="15">
        <v>81</v>
      </c>
      <c r="B48" s="8" t="s">
        <v>486</v>
      </c>
      <c r="C48" s="5" t="s">
        <v>107</v>
      </c>
      <c r="D48" s="34" t="s">
        <v>108</v>
      </c>
      <c r="E48" s="12" t="s">
        <v>15</v>
      </c>
      <c r="F48" s="5">
        <v>12</v>
      </c>
      <c r="G48" s="14">
        <v>42.800000000000004</v>
      </c>
      <c r="H48" s="14">
        <v>65.603448275862064</v>
      </c>
    </row>
    <row r="49" spans="1:29" s="15" customFormat="1" x14ac:dyDescent="0.2">
      <c r="A49" s="15">
        <v>83</v>
      </c>
      <c r="B49" s="27" t="s">
        <v>497</v>
      </c>
      <c r="C49" s="12" t="s">
        <v>274</v>
      </c>
      <c r="D49" s="13" t="s">
        <v>277</v>
      </c>
      <c r="E49" s="12" t="s">
        <v>5</v>
      </c>
      <c r="F49" s="12">
        <v>12</v>
      </c>
      <c r="G49" s="14">
        <v>48.58</v>
      </c>
      <c r="H49" s="14">
        <v>74.456896551724142</v>
      </c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</row>
    <row r="50" spans="1:29" s="15" customFormat="1" x14ac:dyDescent="0.2">
      <c r="A50" s="15">
        <v>84</v>
      </c>
      <c r="B50" s="27" t="s">
        <v>498</v>
      </c>
      <c r="C50" s="12" t="s">
        <v>275</v>
      </c>
      <c r="D50" s="13" t="s">
        <v>278</v>
      </c>
      <c r="E50" s="12" t="s">
        <v>5</v>
      </c>
      <c r="F50" s="12">
        <v>12</v>
      </c>
      <c r="G50" s="14">
        <v>48.58</v>
      </c>
      <c r="H50" s="14">
        <v>74.456896551724142</v>
      </c>
    </row>
    <row r="51" spans="1:29" s="15" customFormat="1" x14ac:dyDescent="0.2">
      <c r="A51" s="15">
        <v>85</v>
      </c>
      <c r="B51" s="27" t="s">
        <v>499</v>
      </c>
      <c r="C51" s="12" t="s">
        <v>276</v>
      </c>
      <c r="D51" s="13" t="s">
        <v>279</v>
      </c>
      <c r="E51" s="12" t="s">
        <v>5</v>
      </c>
      <c r="F51" s="12">
        <v>12</v>
      </c>
      <c r="G51" s="14">
        <v>48.58</v>
      </c>
      <c r="H51" s="14">
        <v>74.456896551724142</v>
      </c>
    </row>
    <row r="52" spans="1:29" s="15" customFormat="1" x14ac:dyDescent="0.2">
      <c r="A52" s="15">
        <v>87</v>
      </c>
      <c r="B52" s="27">
        <v>7501022140710</v>
      </c>
      <c r="C52" s="12" t="s">
        <v>203</v>
      </c>
      <c r="D52" s="13" t="s">
        <v>206</v>
      </c>
      <c r="E52" s="12" t="s">
        <v>14</v>
      </c>
      <c r="F52" s="12">
        <v>12</v>
      </c>
      <c r="G52" s="14">
        <v>43.7</v>
      </c>
      <c r="H52" s="14">
        <v>66.982758620689665</v>
      </c>
    </row>
    <row r="53" spans="1:29" s="15" customFormat="1" x14ac:dyDescent="0.2">
      <c r="A53" s="15">
        <v>88</v>
      </c>
      <c r="B53" s="27">
        <v>7501022140727</v>
      </c>
      <c r="C53" s="12" t="s">
        <v>204</v>
      </c>
      <c r="D53" s="13" t="s">
        <v>207</v>
      </c>
      <c r="E53" s="12" t="s">
        <v>14</v>
      </c>
      <c r="F53" s="12">
        <v>12</v>
      </c>
      <c r="G53" s="14">
        <v>43.7</v>
      </c>
      <c r="H53" s="14">
        <v>66.982758620689665</v>
      </c>
    </row>
    <row r="54" spans="1:29" s="15" customFormat="1" x14ac:dyDescent="0.2">
      <c r="A54" s="15">
        <v>89</v>
      </c>
      <c r="B54" s="27">
        <v>7501022140734</v>
      </c>
      <c r="C54" s="12" t="s">
        <v>205</v>
      </c>
      <c r="D54" s="13" t="s">
        <v>208</v>
      </c>
      <c r="E54" s="12" t="s">
        <v>14</v>
      </c>
      <c r="F54" s="12">
        <v>12</v>
      </c>
      <c r="G54" s="14">
        <v>43.7</v>
      </c>
      <c r="H54" s="14">
        <v>66.982758620689665</v>
      </c>
      <c r="AC54" s="21"/>
    </row>
    <row r="55" spans="1:29" s="15" customFormat="1" x14ac:dyDescent="0.2">
      <c r="A55" s="15">
        <v>90</v>
      </c>
      <c r="B55" s="27" t="s">
        <v>500</v>
      </c>
      <c r="C55" s="12" t="s">
        <v>310</v>
      </c>
      <c r="D55" s="13" t="s">
        <v>311</v>
      </c>
      <c r="E55" s="12" t="s">
        <v>14</v>
      </c>
      <c r="F55" s="12">
        <v>12</v>
      </c>
      <c r="G55" s="14">
        <v>43.7</v>
      </c>
      <c r="H55" s="14">
        <v>66.982758620689665</v>
      </c>
      <c r="AC55" s="21"/>
    </row>
    <row r="56" spans="1:29" s="15" customFormat="1" x14ac:dyDescent="0.2">
      <c r="A56" s="15">
        <v>98</v>
      </c>
      <c r="B56" s="8">
        <v>7501022140659</v>
      </c>
      <c r="C56" s="16" t="s">
        <v>145</v>
      </c>
      <c r="D56" s="4" t="s">
        <v>146</v>
      </c>
      <c r="E56" s="5" t="s">
        <v>72</v>
      </c>
      <c r="F56" s="3">
        <v>12</v>
      </c>
      <c r="G56" s="11">
        <v>58.19</v>
      </c>
      <c r="H56" s="11">
        <v>89.181034482758633</v>
      </c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</row>
    <row r="57" spans="1:29" s="15" customFormat="1" x14ac:dyDescent="0.2">
      <c r="A57" s="15">
        <v>99</v>
      </c>
      <c r="B57" s="8">
        <v>7501022140215</v>
      </c>
      <c r="C57" s="16" t="s">
        <v>71</v>
      </c>
      <c r="D57" s="4" t="s">
        <v>144</v>
      </c>
      <c r="E57" s="5" t="s">
        <v>72</v>
      </c>
      <c r="F57" s="3">
        <v>12</v>
      </c>
      <c r="G57" s="11">
        <v>58.19</v>
      </c>
      <c r="H57" s="11">
        <v>89.181034482758633</v>
      </c>
    </row>
    <row r="58" spans="1:29" s="15" customFormat="1" x14ac:dyDescent="0.2">
      <c r="A58" s="15">
        <v>100</v>
      </c>
      <c r="B58" s="8">
        <v>7501022140543</v>
      </c>
      <c r="C58" s="16" t="s">
        <v>134</v>
      </c>
      <c r="D58" s="4" t="s">
        <v>137</v>
      </c>
      <c r="E58" s="5" t="s">
        <v>72</v>
      </c>
      <c r="F58" s="3">
        <v>12</v>
      </c>
      <c r="G58" s="11">
        <v>58.19</v>
      </c>
      <c r="H58" s="11">
        <v>89.181034482758633</v>
      </c>
    </row>
    <row r="59" spans="1:29" s="15" customFormat="1" x14ac:dyDescent="0.2">
      <c r="A59" s="15">
        <v>107</v>
      </c>
      <c r="B59" s="9">
        <v>7501022133019</v>
      </c>
      <c r="C59" s="16" t="s">
        <v>32</v>
      </c>
      <c r="D59" s="4" t="s">
        <v>81</v>
      </c>
      <c r="E59" s="3" t="s">
        <v>5</v>
      </c>
      <c r="F59" s="5">
        <v>12</v>
      </c>
      <c r="G59" s="11">
        <v>56.02</v>
      </c>
      <c r="H59" s="11">
        <v>85.858491379310351</v>
      </c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</row>
    <row r="60" spans="1:29" s="15" customFormat="1" x14ac:dyDescent="0.2">
      <c r="A60" s="15">
        <v>108</v>
      </c>
      <c r="B60" s="8">
        <v>7501022130063</v>
      </c>
      <c r="C60" s="16" t="s">
        <v>65</v>
      </c>
      <c r="D60" s="4" t="s">
        <v>53</v>
      </c>
      <c r="E60" s="5" t="s">
        <v>11</v>
      </c>
      <c r="F60" s="5">
        <v>36</v>
      </c>
      <c r="G60" s="11">
        <v>18.39</v>
      </c>
      <c r="H60" s="11">
        <v>28.186482758620691</v>
      </c>
    </row>
    <row r="61" spans="1:29" s="15" customFormat="1" x14ac:dyDescent="0.2">
      <c r="A61" s="15">
        <v>110</v>
      </c>
      <c r="B61" s="8">
        <v>7501022130025</v>
      </c>
      <c r="C61" s="16" t="s">
        <v>55</v>
      </c>
      <c r="D61" s="6" t="s">
        <v>53</v>
      </c>
      <c r="E61" s="7" t="s">
        <v>5</v>
      </c>
      <c r="F61" s="5">
        <v>12</v>
      </c>
      <c r="G61" s="11">
        <v>56.02</v>
      </c>
      <c r="H61" s="11">
        <v>85.858491379310351</v>
      </c>
    </row>
    <row r="62" spans="1:29" s="15" customFormat="1" x14ac:dyDescent="0.2">
      <c r="A62" s="15">
        <v>115</v>
      </c>
      <c r="B62" s="8" t="s">
        <v>517</v>
      </c>
      <c r="C62" s="16" t="s">
        <v>281</v>
      </c>
      <c r="D62" s="4" t="s">
        <v>284</v>
      </c>
      <c r="E62" s="5" t="s">
        <v>5</v>
      </c>
      <c r="F62" s="3">
        <v>12</v>
      </c>
      <c r="G62" s="11">
        <v>56.02</v>
      </c>
      <c r="H62" s="11">
        <v>85.86293103448277</v>
      </c>
      <c r="AC62" s="22"/>
    </row>
    <row r="63" spans="1:29" s="15" customFormat="1" x14ac:dyDescent="0.2">
      <c r="A63" s="15">
        <v>116</v>
      </c>
      <c r="B63" s="8" t="s">
        <v>518</v>
      </c>
      <c r="C63" s="16" t="s">
        <v>280</v>
      </c>
      <c r="D63" s="4" t="s">
        <v>285</v>
      </c>
      <c r="E63" s="5" t="s">
        <v>5</v>
      </c>
      <c r="F63" s="3">
        <v>12</v>
      </c>
      <c r="G63" s="11">
        <v>56.02</v>
      </c>
      <c r="H63" s="11">
        <v>85.86293103448277</v>
      </c>
    </row>
    <row r="64" spans="1:29" s="15" customFormat="1" x14ac:dyDescent="0.2">
      <c r="A64" s="15">
        <v>117</v>
      </c>
      <c r="B64" s="8" t="s">
        <v>525</v>
      </c>
      <c r="C64" s="16" t="s">
        <v>282</v>
      </c>
      <c r="D64" s="4" t="s">
        <v>286</v>
      </c>
      <c r="E64" s="5" t="s">
        <v>5</v>
      </c>
      <c r="F64" s="3">
        <v>12</v>
      </c>
      <c r="G64" s="11">
        <v>56.02</v>
      </c>
      <c r="H64" s="11">
        <v>85.86293103448277</v>
      </c>
    </row>
    <row r="65" spans="1:29" s="15" customFormat="1" x14ac:dyDescent="0.2">
      <c r="A65" s="15">
        <v>121</v>
      </c>
      <c r="B65" s="8" t="s">
        <v>463</v>
      </c>
      <c r="C65" s="16" t="s">
        <v>312</v>
      </c>
      <c r="D65" s="4" t="s">
        <v>313</v>
      </c>
      <c r="E65" s="7" t="s">
        <v>6</v>
      </c>
      <c r="F65" s="5">
        <v>12</v>
      </c>
      <c r="G65" s="11">
        <v>23.240000000000002</v>
      </c>
      <c r="H65" s="11">
        <v>35.618534482758626</v>
      </c>
    </row>
    <row r="66" spans="1:29" s="15" customFormat="1" x14ac:dyDescent="0.2">
      <c r="A66" s="15">
        <v>122</v>
      </c>
      <c r="B66" s="8" t="s">
        <v>454</v>
      </c>
      <c r="C66" s="16" t="s">
        <v>160</v>
      </c>
      <c r="D66" s="4" t="s">
        <v>161</v>
      </c>
      <c r="E66" s="5" t="s">
        <v>6</v>
      </c>
      <c r="F66" s="5">
        <v>12</v>
      </c>
      <c r="G66" s="11">
        <v>23.240000000000002</v>
      </c>
      <c r="H66" s="11">
        <v>35.618534482758626</v>
      </c>
    </row>
    <row r="67" spans="1:29" s="15" customFormat="1" x14ac:dyDescent="0.2">
      <c r="A67" s="15">
        <v>123</v>
      </c>
      <c r="B67" s="8" t="s">
        <v>451</v>
      </c>
      <c r="C67" s="16" t="s">
        <v>90</v>
      </c>
      <c r="D67" s="4" t="s">
        <v>92</v>
      </c>
      <c r="E67" s="7" t="s">
        <v>91</v>
      </c>
      <c r="F67" s="5">
        <v>12</v>
      </c>
      <c r="G67" s="11">
        <v>23.240000000000002</v>
      </c>
      <c r="H67" s="11">
        <v>35.618534482758626</v>
      </c>
    </row>
    <row r="68" spans="1:29" s="15" customFormat="1" x14ac:dyDescent="0.2">
      <c r="A68" s="15">
        <v>124</v>
      </c>
      <c r="B68" s="8" t="s">
        <v>460</v>
      </c>
      <c r="C68" s="16" t="s">
        <v>233</v>
      </c>
      <c r="D68" s="4" t="s">
        <v>235</v>
      </c>
      <c r="E68" s="7" t="s">
        <v>234</v>
      </c>
      <c r="F68" s="5">
        <v>12</v>
      </c>
      <c r="G68" s="11">
        <v>33.410000000000004</v>
      </c>
      <c r="H68" s="11">
        <v>51.206896551724142</v>
      </c>
    </row>
    <row r="69" spans="1:29" s="15" customFormat="1" x14ac:dyDescent="0.2">
      <c r="A69" s="15">
        <v>125</v>
      </c>
      <c r="B69" s="8" t="s">
        <v>461</v>
      </c>
      <c r="C69" s="16" t="s">
        <v>290</v>
      </c>
      <c r="D69" s="4" t="s">
        <v>293</v>
      </c>
      <c r="E69" s="7" t="s">
        <v>234</v>
      </c>
      <c r="F69" s="5">
        <v>12</v>
      </c>
      <c r="G69" s="11">
        <v>33.410000000000004</v>
      </c>
      <c r="H69" s="11">
        <v>51.206896551724142</v>
      </c>
    </row>
    <row r="70" spans="1:29" s="15" customFormat="1" x14ac:dyDescent="0.2">
      <c r="A70" s="15">
        <v>127</v>
      </c>
      <c r="B70" s="9">
        <v>7501022104248</v>
      </c>
      <c r="C70" s="16" t="s">
        <v>33</v>
      </c>
      <c r="D70" s="2" t="s">
        <v>17</v>
      </c>
      <c r="E70" s="3" t="s">
        <v>11</v>
      </c>
      <c r="F70" s="5">
        <v>36</v>
      </c>
      <c r="G70" s="11">
        <v>18.8</v>
      </c>
      <c r="H70" s="11">
        <v>28.820689655172419</v>
      </c>
    </row>
    <row r="71" spans="1:29" s="15" customFormat="1" x14ac:dyDescent="0.2">
      <c r="A71" s="15">
        <v>128</v>
      </c>
      <c r="B71" s="9">
        <v>7501022104262</v>
      </c>
      <c r="C71" s="16" t="s">
        <v>34</v>
      </c>
      <c r="D71" s="2" t="s">
        <v>18</v>
      </c>
      <c r="E71" s="3" t="s">
        <v>11</v>
      </c>
      <c r="F71" s="5">
        <v>36</v>
      </c>
      <c r="G71" s="11">
        <v>18.8</v>
      </c>
      <c r="H71" s="11">
        <v>28.820689655172419</v>
      </c>
    </row>
    <row r="72" spans="1:29" s="15" customFormat="1" x14ac:dyDescent="0.2">
      <c r="A72" s="15">
        <v>129</v>
      </c>
      <c r="B72" s="9" t="s">
        <v>485</v>
      </c>
      <c r="C72" s="16" t="s">
        <v>93</v>
      </c>
      <c r="D72" s="4" t="s">
        <v>94</v>
      </c>
      <c r="E72" s="5" t="s">
        <v>2</v>
      </c>
      <c r="F72" s="5">
        <v>12</v>
      </c>
      <c r="G72" s="11">
        <v>26.740000000000002</v>
      </c>
      <c r="H72" s="11">
        <v>40.995258620689654</v>
      </c>
    </row>
    <row r="73" spans="1:29" s="15" customFormat="1" x14ac:dyDescent="0.2">
      <c r="A73" s="15">
        <v>130</v>
      </c>
      <c r="B73" s="9" t="s">
        <v>489</v>
      </c>
      <c r="C73" s="16" t="s">
        <v>136</v>
      </c>
      <c r="D73" s="4" t="s">
        <v>138</v>
      </c>
      <c r="E73" s="5" t="s">
        <v>2</v>
      </c>
      <c r="F73" s="5">
        <v>12</v>
      </c>
      <c r="G73" s="11">
        <v>26.740000000000002</v>
      </c>
      <c r="H73" s="11">
        <v>40.995258620689654</v>
      </c>
      <c r="AC73" s="21"/>
    </row>
    <row r="74" spans="1:29" s="15" customFormat="1" x14ac:dyDescent="0.2">
      <c r="A74" s="15">
        <v>133</v>
      </c>
      <c r="B74" s="9" t="s">
        <v>506</v>
      </c>
      <c r="C74" s="16" t="s">
        <v>297</v>
      </c>
      <c r="D74" s="4" t="s">
        <v>300</v>
      </c>
      <c r="E74" s="5" t="s">
        <v>11</v>
      </c>
      <c r="F74" s="5">
        <v>12</v>
      </c>
      <c r="G74" s="11">
        <v>23.400000000000002</v>
      </c>
      <c r="H74" s="11">
        <v>35.875603448275868</v>
      </c>
      <c r="AC74" s="21"/>
    </row>
    <row r="75" spans="1:29" s="15" customFormat="1" x14ac:dyDescent="0.2">
      <c r="A75" s="15">
        <v>135</v>
      </c>
      <c r="B75" s="9" t="s">
        <v>504</v>
      </c>
      <c r="C75" s="16" t="s">
        <v>291</v>
      </c>
      <c r="D75" s="4" t="s">
        <v>295</v>
      </c>
      <c r="E75" s="5" t="s">
        <v>294</v>
      </c>
      <c r="F75" s="5">
        <v>12</v>
      </c>
      <c r="G75" s="11">
        <v>26.1</v>
      </c>
      <c r="H75" s="11">
        <v>40</v>
      </c>
    </row>
    <row r="76" spans="1:29" s="15" customFormat="1" x14ac:dyDescent="0.2">
      <c r="A76" s="15">
        <v>136</v>
      </c>
      <c r="B76" s="9" t="s">
        <v>490</v>
      </c>
      <c r="C76" s="16" t="s">
        <v>147</v>
      </c>
      <c r="D76" s="4" t="s">
        <v>148</v>
      </c>
      <c r="E76" s="5" t="s">
        <v>11</v>
      </c>
      <c r="F76" s="5">
        <v>12</v>
      </c>
      <c r="G76" s="11">
        <v>21.06</v>
      </c>
      <c r="H76" s="11">
        <v>32.282974137931035</v>
      </c>
    </row>
    <row r="77" spans="1:29" s="15" customFormat="1" x14ac:dyDescent="0.2">
      <c r="A77" s="15">
        <v>137</v>
      </c>
      <c r="B77" s="9" t="s">
        <v>491</v>
      </c>
      <c r="C77" s="16" t="s">
        <v>196</v>
      </c>
      <c r="D77" s="4" t="s">
        <v>197</v>
      </c>
      <c r="E77" s="5" t="s">
        <v>198</v>
      </c>
      <c r="F77" s="5">
        <v>12</v>
      </c>
      <c r="G77" s="11">
        <v>101.25</v>
      </c>
      <c r="H77" s="11">
        <v>155.17241379310346</v>
      </c>
    </row>
    <row r="78" spans="1:29" s="15" customFormat="1" x14ac:dyDescent="0.2">
      <c r="A78" s="15">
        <v>138</v>
      </c>
      <c r="B78" s="9" t="s">
        <v>505</v>
      </c>
      <c r="C78" s="16" t="s">
        <v>283</v>
      </c>
      <c r="D78" s="4" t="s">
        <v>287</v>
      </c>
      <c r="E78" s="5" t="s">
        <v>2</v>
      </c>
      <c r="F78" s="5">
        <v>12</v>
      </c>
      <c r="G78" s="11">
        <v>26.740000000000002</v>
      </c>
      <c r="H78" s="11">
        <v>40.995258620689654</v>
      </c>
    </row>
    <row r="79" spans="1:29" s="15" customFormat="1" x14ac:dyDescent="0.2">
      <c r="A79" s="15">
        <v>139</v>
      </c>
      <c r="B79" s="9" t="s">
        <v>507</v>
      </c>
      <c r="C79" s="16" t="s">
        <v>303</v>
      </c>
      <c r="D79" s="4" t="s">
        <v>304</v>
      </c>
      <c r="E79" s="5" t="s">
        <v>2</v>
      </c>
      <c r="F79" s="5">
        <v>12</v>
      </c>
      <c r="G79" s="11">
        <v>26.740000000000002</v>
      </c>
      <c r="H79" s="11">
        <v>40.995258620689654</v>
      </c>
    </row>
    <row r="80" spans="1:29" s="15" customFormat="1" ht="12.75" customHeight="1" x14ac:dyDescent="0.2">
      <c r="A80" s="15">
        <v>140</v>
      </c>
      <c r="B80" s="9" t="s">
        <v>508</v>
      </c>
      <c r="C80" s="16" t="s">
        <v>298</v>
      </c>
      <c r="D80" s="4" t="s">
        <v>302</v>
      </c>
      <c r="E80" s="5" t="s">
        <v>301</v>
      </c>
      <c r="F80" s="5">
        <v>18</v>
      </c>
      <c r="G80" s="11">
        <v>26.79</v>
      </c>
      <c r="H80" s="11">
        <v>41.060344827586214</v>
      </c>
      <c r="AC80" s="24"/>
    </row>
    <row r="81" spans="1:29" s="15" customFormat="1" x14ac:dyDescent="0.2">
      <c r="A81" s="15">
        <v>141</v>
      </c>
      <c r="B81" s="9" t="s">
        <v>493</v>
      </c>
      <c r="C81" s="16" t="s">
        <v>292</v>
      </c>
      <c r="D81" s="4" t="s">
        <v>299</v>
      </c>
      <c r="E81" s="5" t="s">
        <v>296</v>
      </c>
      <c r="F81" s="5">
        <v>12</v>
      </c>
      <c r="G81" s="11">
        <v>150.64000000000001</v>
      </c>
      <c r="H81" s="11">
        <v>230.87068965517244</v>
      </c>
    </row>
    <row r="82" spans="1:29" s="15" customFormat="1" x14ac:dyDescent="0.2">
      <c r="A82" s="15">
        <v>142</v>
      </c>
      <c r="B82" s="9" t="s">
        <v>453</v>
      </c>
      <c r="C82" s="16" t="s">
        <v>305</v>
      </c>
      <c r="D82" s="4" t="s">
        <v>307</v>
      </c>
      <c r="E82" s="5" t="s">
        <v>306</v>
      </c>
      <c r="F82" s="5">
        <v>12</v>
      </c>
      <c r="G82" s="11">
        <v>50.22</v>
      </c>
      <c r="H82" s="11">
        <v>76.965517241379317</v>
      </c>
    </row>
    <row r="83" spans="1:29" s="15" customFormat="1" x14ac:dyDescent="0.2">
      <c r="A83" s="15">
        <v>144</v>
      </c>
      <c r="B83" s="8">
        <v>7501022150214</v>
      </c>
      <c r="C83" s="16" t="s">
        <v>67</v>
      </c>
      <c r="D83" s="4" t="s">
        <v>68</v>
      </c>
      <c r="E83" s="5" t="s">
        <v>21</v>
      </c>
      <c r="F83" s="3">
        <v>25</v>
      </c>
      <c r="G83" s="11">
        <v>11.63</v>
      </c>
      <c r="H83" s="11">
        <v>17.041172413793102</v>
      </c>
    </row>
    <row r="84" spans="1:29" s="21" customFormat="1" x14ac:dyDescent="0.2">
      <c r="A84" s="15">
        <v>149</v>
      </c>
      <c r="B84" s="8" t="s">
        <v>513</v>
      </c>
      <c r="C84" s="16" t="s">
        <v>139</v>
      </c>
      <c r="D84" s="4" t="s">
        <v>141</v>
      </c>
      <c r="E84" s="5" t="s">
        <v>21</v>
      </c>
      <c r="F84" s="3">
        <v>25</v>
      </c>
      <c r="G84" s="11">
        <v>12.790000000000001</v>
      </c>
      <c r="H84" s="11">
        <v>18.742448275862071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spans="1:29" s="21" customFormat="1" x14ac:dyDescent="0.2">
      <c r="A85" s="15">
        <v>152</v>
      </c>
      <c r="B85" s="8">
        <v>7501022140178</v>
      </c>
      <c r="C85" s="16" t="s">
        <v>82</v>
      </c>
      <c r="D85" s="4" t="s">
        <v>84</v>
      </c>
      <c r="E85" s="5" t="s">
        <v>83</v>
      </c>
      <c r="F85" s="3">
        <v>12</v>
      </c>
      <c r="G85" s="11">
        <v>32.549999999999997</v>
      </c>
      <c r="H85" s="11">
        <v>47.695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spans="1:29" s="15" customFormat="1" x14ac:dyDescent="0.2">
      <c r="A86" s="15">
        <v>161</v>
      </c>
      <c r="B86" s="8">
        <v>7501022150634</v>
      </c>
      <c r="C86" s="16" t="s">
        <v>97</v>
      </c>
      <c r="D86" s="4" t="s">
        <v>58</v>
      </c>
      <c r="E86" s="5" t="s">
        <v>21</v>
      </c>
      <c r="F86" s="3">
        <v>50</v>
      </c>
      <c r="G86" s="11">
        <v>8.370000000000001</v>
      </c>
      <c r="H86" s="11">
        <v>12.275862068965518</v>
      </c>
      <c r="I86" s="21"/>
    </row>
    <row r="87" spans="1:29" s="15" customFormat="1" ht="12.75" customHeight="1" x14ac:dyDescent="0.2">
      <c r="A87" s="15">
        <v>166</v>
      </c>
      <c r="B87" s="8">
        <v>7501022182635</v>
      </c>
      <c r="C87" s="16" t="s">
        <v>42</v>
      </c>
      <c r="D87" s="4" t="s">
        <v>44</v>
      </c>
      <c r="E87" s="5" t="s">
        <v>7</v>
      </c>
      <c r="F87" s="3">
        <v>10</v>
      </c>
      <c r="G87" s="11">
        <v>37.68</v>
      </c>
      <c r="H87" s="11">
        <v>55.21551724137931</v>
      </c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</row>
    <row r="88" spans="1:29" s="15" customFormat="1" ht="12.75" customHeight="1" x14ac:dyDescent="0.2">
      <c r="A88" s="15">
        <v>169</v>
      </c>
      <c r="B88" s="27">
        <v>7501022150573</v>
      </c>
      <c r="C88" s="12" t="s">
        <v>78</v>
      </c>
      <c r="D88" s="32" t="s">
        <v>79</v>
      </c>
      <c r="E88" s="12" t="s">
        <v>12</v>
      </c>
      <c r="F88" s="12">
        <v>50</v>
      </c>
      <c r="G88" s="33">
        <v>13.870000000000001</v>
      </c>
      <c r="H88" s="33">
        <v>20.336206896551726</v>
      </c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</row>
    <row r="89" spans="1:29" s="15" customFormat="1" x14ac:dyDescent="0.2">
      <c r="A89" s="15">
        <v>171</v>
      </c>
      <c r="B89" s="9">
        <v>7501022150184</v>
      </c>
      <c r="C89" s="16" t="s">
        <v>46</v>
      </c>
      <c r="D89" s="4" t="s">
        <v>57</v>
      </c>
      <c r="E89" s="3" t="s">
        <v>12</v>
      </c>
      <c r="F89" s="3">
        <v>50</v>
      </c>
      <c r="G89" s="11">
        <v>15.13</v>
      </c>
      <c r="H89" s="11">
        <v>22.181034482758623</v>
      </c>
    </row>
    <row r="90" spans="1:29" s="15" customFormat="1" x14ac:dyDescent="0.2">
      <c r="A90" s="15">
        <v>174</v>
      </c>
      <c r="B90" s="8">
        <v>7501022150962</v>
      </c>
      <c r="C90" s="16" t="s">
        <v>142</v>
      </c>
      <c r="D90" s="4" t="s">
        <v>143</v>
      </c>
      <c r="E90" s="5" t="s">
        <v>12</v>
      </c>
      <c r="F90" s="5">
        <v>50</v>
      </c>
      <c r="G90" s="11">
        <v>13.040000000000001</v>
      </c>
      <c r="H90" s="11">
        <v>19.120689655172416</v>
      </c>
    </row>
    <row r="91" spans="1:29" s="24" customFormat="1" x14ac:dyDescent="0.2">
      <c r="A91" s="15">
        <v>175</v>
      </c>
      <c r="B91" s="8">
        <v>7501022151105</v>
      </c>
      <c r="C91" s="16" t="s">
        <v>219</v>
      </c>
      <c r="D91" s="4" t="s">
        <v>220</v>
      </c>
      <c r="E91" s="5" t="s">
        <v>12</v>
      </c>
      <c r="F91" s="5">
        <v>50</v>
      </c>
      <c r="G91" s="11">
        <v>13.040000000000001</v>
      </c>
      <c r="H91" s="11">
        <v>19.120689655172416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spans="1:29" s="15" customFormat="1" x14ac:dyDescent="0.2">
      <c r="A92" s="15">
        <v>176</v>
      </c>
      <c r="B92" s="8">
        <v>7501022151112</v>
      </c>
      <c r="C92" s="16" t="s">
        <v>221</v>
      </c>
      <c r="D92" s="4" t="s">
        <v>222</v>
      </c>
      <c r="E92" s="5" t="s">
        <v>12</v>
      </c>
      <c r="F92" s="5">
        <v>50</v>
      </c>
      <c r="G92" s="11">
        <v>13.040000000000001</v>
      </c>
      <c r="H92" s="11">
        <v>19.120689655172416</v>
      </c>
    </row>
    <row r="93" spans="1:29" s="15" customFormat="1" x14ac:dyDescent="0.2">
      <c r="A93" s="15">
        <v>178</v>
      </c>
      <c r="B93" s="9" t="s">
        <v>514</v>
      </c>
      <c r="C93" s="16" t="s">
        <v>111</v>
      </c>
      <c r="D93" s="4" t="s">
        <v>116</v>
      </c>
      <c r="E93" s="5" t="s">
        <v>14</v>
      </c>
      <c r="F93" s="3">
        <v>18</v>
      </c>
      <c r="G93" s="11">
        <v>21.22</v>
      </c>
      <c r="H93" s="11">
        <v>31.092672413793107</v>
      </c>
    </row>
    <row r="94" spans="1:29" s="15" customFormat="1" x14ac:dyDescent="0.2">
      <c r="A94" s="15">
        <v>179</v>
      </c>
      <c r="B94" s="8">
        <v>7501022151181</v>
      </c>
      <c r="C94" s="16" t="s">
        <v>225</v>
      </c>
      <c r="D94" s="4" t="s">
        <v>227</v>
      </c>
      <c r="E94" s="5" t="s">
        <v>226</v>
      </c>
      <c r="F94" s="5">
        <v>12</v>
      </c>
      <c r="G94" s="11">
        <v>31.43</v>
      </c>
      <c r="H94" s="11">
        <v>46.060344827586206</v>
      </c>
      <c r="AC94" s="21"/>
    </row>
    <row r="95" spans="1:29" s="15" customFormat="1" x14ac:dyDescent="0.2">
      <c r="A95" s="15">
        <v>180</v>
      </c>
      <c r="B95" s="8">
        <v>7501022151198</v>
      </c>
      <c r="C95" s="16" t="s">
        <v>228</v>
      </c>
      <c r="D95" s="4" t="s">
        <v>229</v>
      </c>
      <c r="E95" s="5" t="s">
        <v>226</v>
      </c>
      <c r="F95" s="5">
        <v>12</v>
      </c>
      <c r="G95" s="11">
        <v>31.43</v>
      </c>
      <c r="H95" s="11">
        <v>46.060344827586206</v>
      </c>
      <c r="AC95" s="21"/>
    </row>
    <row r="96" spans="1:29" s="15" customFormat="1" x14ac:dyDescent="0.2">
      <c r="A96" s="15">
        <v>181</v>
      </c>
      <c r="B96" s="8">
        <v>7501022151204</v>
      </c>
      <c r="C96" s="16" t="s">
        <v>230</v>
      </c>
      <c r="D96" s="4" t="s">
        <v>231</v>
      </c>
      <c r="E96" s="5" t="s">
        <v>226</v>
      </c>
      <c r="F96" s="5">
        <v>12</v>
      </c>
      <c r="G96" s="11">
        <v>31.43</v>
      </c>
      <c r="H96" s="11">
        <v>46.060344827586206</v>
      </c>
    </row>
    <row r="97" spans="1:29" s="15" customFormat="1" x14ac:dyDescent="0.2">
      <c r="A97" s="15">
        <v>184</v>
      </c>
      <c r="B97" s="8" t="s">
        <v>526</v>
      </c>
      <c r="C97" s="16" t="s">
        <v>314</v>
      </c>
      <c r="D97" s="4" t="s">
        <v>315</v>
      </c>
      <c r="E97" s="5" t="s">
        <v>12</v>
      </c>
      <c r="F97" s="3">
        <v>18</v>
      </c>
      <c r="G97" s="10">
        <v>34.020000000000003</v>
      </c>
      <c r="H97" s="10">
        <v>49.853448275862071</v>
      </c>
    </row>
    <row r="98" spans="1:29" s="15" customFormat="1" x14ac:dyDescent="0.2">
      <c r="A98" s="15">
        <v>196</v>
      </c>
      <c r="B98" s="9" t="s">
        <v>515</v>
      </c>
      <c r="C98" s="16" t="s">
        <v>130</v>
      </c>
      <c r="D98" s="4" t="s">
        <v>132</v>
      </c>
      <c r="E98" s="5" t="s">
        <v>63</v>
      </c>
      <c r="F98" s="3">
        <v>12</v>
      </c>
      <c r="G98" s="17">
        <v>34.46</v>
      </c>
      <c r="H98" s="17">
        <v>50.491379310344833</v>
      </c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</row>
    <row r="99" spans="1:29" s="15" customFormat="1" x14ac:dyDescent="0.2">
      <c r="A99" s="15">
        <v>197</v>
      </c>
      <c r="B99" s="9" t="s">
        <v>516</v>
      </c>
      <c r="C99" s="16" t="s">
        <v>131</v>
      </c>
      <c r="D99" s="4" t="s">
        <v>133</v>
      </c>
      <c r="E99" s="5" t="s">
        <v>63</v>
      </c>
      <c r="F99" s="3">
        <v>12</v>
      </c>
      <c r="G99" s="17">
        <v>34.46</v>
      </c>
      <c r="H99" s="17">
        <v>50.491379310344833</v>
      </c>
    </row>
    <row r="100" spans="1:29" s="15" customFormat="1" x14ac:dyDescent="0.2">
      <c r="A100" s="15">
        <v>198</v>
      </c>
      <c r="B100" s="9" t="s">
        <v>519</v>
      </c>
      <c r="C100" s="16" t="s">
        <v>149</v>
      </c>
      <c r="D100" s="4" t="s">
        <v>150</v>
      </c>
      <c r="E100" s="5" t="s">
        <v>63</v>
      </c>
      <c r="F100" s="3">
        <v>12</v>
      </c>
      <c r="G100" s="17">
        <v>34.46</v>
      </c>
      <c r="H100" s="17">
        <v>50.491379310344833</v>
      </c>
    </row>
    <row r="101" spans="1:29" s="22" customFormat="1" x14ac:dyDescent="0.2">
      <c r="A101" s="15">
        <v>199</v>
      </c>
      <c r="B101" s="9" t="s">
        <v>520</v>
      </c>
      <c r="C101" s="16" t="s">
        <v>166</v>
      </c>
      <c r="D101" s="4" t="s">
        <v>167</v>
      </c>
      <c r="E101" s="5" t="s">
        <v>63</v>
      </c>
      <c r="F101" s="3">
        <v>12</v>
      </c>
      <c r="G101" s="17">
        <v>34.46</v>
      </c>
      <c r="H101" s="17">
        <v>50.491379310344833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spans="1:29" s="15" customFormat="1" x14ac:dyDescent="0.2">
      <c r="A102" s="15">
        <v>208</v>
      </c>
      <c r="B102" s="9" t="s">
        <v>496</v>
      </c>
      <c r="C102" s="16" t="s">
        <v>199</v>
      </c>
      <c r="D102" s="4" t="s">
        <v>200</v>
      </c>
      <c r="E102" s="5" t="s">
        <v>2</v>
      </c>
      <c r="F102" s="3">
        <v>12</v>
      </c>
      <c r="G102" s="17">
        <v>60.83</v>
      </c>
      <c r="H102" s="17">
        <v>89.137931034482776</v>
      </c>
    </row>
    <row r="103" spans="1:29" s="15" customFormat="1" x14ac:dyDescent="0.2">
      <c r="A103" s="15">
        <v>209</v>
      </c>
      <c r="B103" s="9" t="s">
        <v>456</v>
      </c>
      <c r="C103" s="16" t="s">
        <v>201</v>
      </c>
      <c r="D103" s="4" t="s">
        <v>202</v>
      </c>
      <c r="E103" s="5" t="s">
        <v>10</v>
      </c>
      <c r="F103" s="3">
        <v>12</v>
      </c>
      <c r="G103" s="17">
        <v>26.38</v>
      </c>
      <c r="H103" s="17">
        <v>40.431034482758619</v>
      </c>
    </row>
    <row r="104" spans="1:29" s="15" customFormat="1" x14ac:dyDescent="0.2">
      <c r="A104" s="15">
        <v>210</v>
      </c>
      <c r="B104" s="9" t="s">
        <v>494</v>
      </c>
      <c r="C104" s="16" t="s">
        <v>212</v>
      </c>
      <c r="D104" s="4" t="s">
        <v>215</v>
      </c>
      <c r="E104" s="5" t="s">
        <v>214</v>
      </c>
      <c r="F104" s="3">
        <v>12</v>
      </c>
      <c r="G104" s="17">
        <v>55.980000000000004</v>
      </c>
      <c r="H104" s="17">
        <v>85.801724137931046</v>
      </c>
    </row>
    <row r="105" spans="1:29" s="15" customFormat="1" x14ac:dyDescent="0.2">
      <c r="A105" s="15">
        <v>211</v>
      </c>
      <c r="B105" s="9" t="s">
        <v>495</v>
      </c>
      <c r="C105" s="16" t="s">
        <v>213</v>
      </c>
      <c r="D105" s="4" t="s">
        <v>216</v>
      </c>
      <c r="E105" s="5" t="s">
        <v>214</v>
      </c>
      <c r="F105" s="3">
        <v>12</v>
      </c>
      <c r="G105" s="17">
        <v>55.980000000000004</v>
      </c>
      <c r="H105" s="17">
        <v>85.801724137931046</v>
      </c>
    </row>
    <row r="106" spans="1:29" s="15" customFormat="1" x14ac:dyDescent="0.2">
      <c r="A106" s="15">
        <v>212</v>
      </c>
      <c r="B106" s="9" t="s">
        <v>502</v>
      </c>
      <c r="C106" s="16" t="s">
        <v>316</v>
      </c>
      <c r="D106" s="4" t="s">
        <v>320</v>
      </c>
      <c r="E106" s="5" t="s">
        <v>214</v>
      </c>
      <c r="F106" s="3">
        <v>12</v>
      </c>
      <c r="G106" s="17">
        <v>55.980000000000004</v>
      </c>
      <c r="H106" s="17">
        <v>85.801724137931046</v>
      </c>
    </row>
    <row r="107" spans="1:29" s="15" customFormat="1" x14ac:dyDescent="0.2">
      <c r="A107" s="15">
        <v>213</v>
      </c>
      <c r="B107" s="9" t="s">
        <v>503</v>
      </c>
      <c r="C107" s="16" t="s">
        <v>317</v>
      </c>
      <c r="D107" s="4" t="s">
        <v>321</v>
      </c>
      <c r="E107" s="5" t="s">
        <v>214</v>
      </c>
      <c r="F107" s="3">
        <v>12</v>
      </c>
      <c r="G107" s="17">
        <v>55.980000000000004</v>
      </c>
      <c r="H107" s="17">
        <v>85.801724137931046</v>
      </c>
    </row>
    <row r="108" spans="1:29" s="15" customFormat="1" x14ac:dyDescent="0.2">
      <c r="A108" s="15">
        <v>214</v>
      </c>
      <c r="B108" s="9" t="s">
        <v>524</v>
      </c>
      <c r="C108" s="16" t="s">
        <v>318</v>
      </c>
      <c r="D108" s="4" t="s">
        <v>322</v>
      </c>
      <c r="E108" s="5" t="s">
        <v>12</v>
      </c>
      <c r="F108" s="3">
        <v>50</v>
      </c>
      <c r="G108" s="17">
        <v>12.31</v>
      </c>
      <c r="H108" s="17">
        <v>18.043103448275865</v>
      </c>
    </row>
    <row r="109" spans="1:29" s="15" customFormat="1" x14ac:dyDescent="0.2">
      <c r="A109" s="15">
        <v>215</v>
      </c>
      <c r="B109" s="9" t="s">
        <v>523</v>
      </c>
      <c r="C109" s="16" t="s">
        <v>319</v>
      </c>
      <c r="D109" s="4" t="s">
        <v>323</v>
      </c>
      <c r="E109" s="5" t="s">
        <v>168</v>
      </c>
      <c r="F109" s="3">
        <v>12</v>
      </c>
      <c r="G109" s="17">
        <v>36.800000000000004</v>
      </c>
      <c r="H109" s="17">
        <v>53.931034482758626</v>
      </c>
    </row>
    <row r="110" spans="1:29" s="15" customFormat="1" ht="12.75" customHeight="1" x14ac:dyDescent="0.2">
      <c r="A110" s="15">
        <v>216</v>
      </c>
      <c r="B110" s="9" t="s">
        <v>501</v>
      </c>
      <c r="C110" s="16" t="s">
        <v>288</v>
      </c>
      <c r="D110" s="4" t="s">
        <v>289</v>
      </c>
      <c r="E110" s="5" t="s">
        <v>250</v>
      </c>
      <c r="F110" s="3">
        <v>12</v>
      </c>
      <c r="G110" s="17">
        <v>38.26</v>
      </c>
      <c r="H110" s="17">
        <v>56.060344827586214</v>
      </c>
    </row>
    <row r="111" spans="1:29" s="15" customFormat="1" x14ac:dyDescent="0.2">
      <c r="A111" s="15">
        <v>225</v>
      </c>
      <c r="B111" s="8">
        <v>7501022107201</v>
      </c>
      <c r="C111" s="16" t="s">
        <v>117</v>
      </c>
      <c r="D111" s="4" t="s">
        <v>118</v>
      </c>
      <c r="E111" s="5" t="s">
        <v>5</v>
      </c>
      <c r="F111" s="25">
        <v>12</v>
      </c>
      <c r="G111" s="10">
        <v>52.09</v>
      </c>
      <c r="H111" s="11">
        <v>79.840800000000002</v>
      </c>
    </row>
    <row r="112" spans="1:29" s="15" customFormat="1" x14ac:dyDescent="0.2">
      <c r="A112" s="15">
        <v>226</v>
      </c>
      <c r="B112" s="8" t="s">
        <v>452</v>
      </c>
      <c r="C112" s="16" t="s">
        <v>169</v>
      </c>
      <c r="D112" s="4" t="s">
        <v>170</v>
      </c>
      <c r="E112" s="5" t="s">
        <v>5</v>
      </c>
      <c r="F112" s="25">
        <v>12</v>
      </c>
      <c r="G112" s="10">
        <v>28.740000000000002</v>
      </c>
      <c r="H112" s="11">
        <v>44.054400000000001</v>
      </c>
    </row>
    <row r="113" spans="1:29" s="15" customFormat="1" x14ac:dyDescent="0.2">
      <c r="A113" s="15">
        <v>227</v>
      </c>
      <c r="B113" s="8">
        <v>7501022107294</v>
      </c>
      <c r="C113" s="16" t="s">
        <v>249</v>
      </c>
      <c r="D113" s="4" t="s">
        <v>251</v>
      </c>
      <c r="E113" s="5" t="s">
        <v>250</v>
      </c>
      <c r="F113" s="25">
        <v>12</v>
      </c>
      <c r="G113" s="10">
        <v>56.45</v>
      </c>
      <c r="H113" s="11">
        <v>86.528000000000006</v>
      </c>
    </row>
    <row r="114" spans="1:29" s="21" customFormat="1" x14ac:dyDescent="0.2">
      <c r="A114" s="15">
        <v>233</v>
      </c>
      <c r="B114" s="9" t="s">
        <v>530</v>
      </c>
      <c r="C114" s="16" t="s">
        <v>98</v>
      </c>
      <c r="D114" s="4" t="s">
        <v>99</v>
      </c>
      <c r="E114" s="3" t="s">
        <v>100</v>
      </c>
      <c r="F114" s="3">
        <v>12</v>
      </c>
      <c r="G114" s="10">
        <v>55.4</v>
      </c>
      <c r="H114" s="11">
        <v>84.905600000000007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spans="1:29" s="21" customFormat="1" x14ac:dyDescent="0.2">
      <c r="A115" s="15">
        <v>234</v>
      </c>
      <c r="B115" s="9" t="s">
        <v>532</v>
      </c>
      <c r="C115" s="16" t="s">
        <v>101</v>
      </c>
      <c r="D115" s="4" t="s">
        <v>102</v>
      </c>
      <c r="E115" s="5" t="s">
        <v>103</v>
      </c>
      <c r="F115" s="3">
        <v>12</v>
      </c>
      <c r="G115" s="26">
        <v>37.660000000000004</v>
      </c>
      <c r="H115" s="11">
        <v>57.72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spans="1:29" s="15" customFormat="1" x14ac:dyDescent="0.2">
      <c r="A116" s="15">
        <v>235</v>
      </c>
      <c r="B116" s="9" t="s">
        <v>529</v>
      </c>
      <c r="C116" s="16" t="s">
        <v>104</v>
      </c>
      <c r="D116" s="4" t="s">
        <v>105</v>
      </c>
      <c r="E116" s="5" t="s">
        <v>106</v>
      </c>
      <c r="F116" s="5">
        <v>25</v>
      </c>
      <c r="G116" s="26">
        <v>21.73</v>
      </c>
      <c r="H116" s="26">
        <v>33.311199999999999</v>
      </c>
    </row>
    <row r="117" spans="1:29" s="15" customFormat="1" ht="12.75" customHeight="1" x14ac:dyDescent="0.2">
      <c r="A117" s="15">
        <v>244</v>
      </c>
      <c r="B117" s="8">
        <v>8410190297685</v>
      </c>
      <c r="C117" s="16" t="s">
        <v>324</v>
      </c>
      <c r="D117" s="4" t="s">
        <v>325</v>
      </c>
      <c r="E117" s="5" t="s">
        <v>218</v>
      </c>
      <c r="F117" s="5">
        <v>6</v>
      </c>
      <c r="G117" s="28">
        <v>172.54</v>
      </c>
      <c r="H117" s="36">
        <v>264.43965517241384</v>
      </c>
    </row>
    <row r="118" spans="1:29" s="15" customFormat="1" ht="12.75" customHeight="1" x14ac:dyDescent="0.2">
      <c r="A118" s="15">
        <v>245</v>
      </c>
      <c r="B118" s="8">
        <v>8410190297678</v>
      </c>
      <c r="C118" s="16" t="s">
        <v>326</v>
      </c>
      <c r="D118" s="4" t="s">
        <v>327</v>
      </c>
      <c r="E118" s="5" t="s">
        <v>328</v>
      </c>
      <c r="F118" s="5">
        <v>12</v>
      </c>
      <c r="G118" s="28">
        <v>132.68</v>
      </c>
      <c r="H118" s="35">
        <v>203.34482758620692</v>
      </c>
    </row>
    <row r="119" spans="1:29" s="15" customFormat="1" x14ac:dyDescent="0.2">
      <c r="A119" s="15">
        <v>246</v>
      </c>
      <c r="B119" s="8">
        <v>7501046104552</v>
      </c>
      <c r="C119" s="16" t="s">
        <v>329</v>
      </c>
      <c r="D119" s="4" t="s">
        <v>330</v>
      </c>
      <c r="E119" s="5" t="s">
        <v>218</v>
      </c>
      <c r="F119" s="5">
        <v>6</v>
      </c>
      <c r="G119" s="28">
        <v>172.54</v>
      </c>
      <c r="H119" s="35">
        <v>264.43965517241384</v>
      </c>
    </row>
    <row r="120" spans="1:29" s="15" customFormat="1" x14ac:dyDescent="0.2">
      <c r="A120" s="15">
        <v>247</v>
      </c>
      <c r="B120" s="8">
        <v>7501046104569</v>
      </c>
      <c r="C120" s="16" t="s">
        <v>331</v>
      </c>
      <c r="D120" s="4" t="s">
        <v>330</v>
      </c>
      <c r="E120" s="5" t="s">
        <v>328</v>
      </c>
      <c r="F120" s="5">
        <v>12</v>
      </c>
      <c r="G120" s="28">
        <v>132.68</v>
      </c>
      <c r="H120" s="35">
        <v>203.34482758620692</v>
      </c>
    </row>
    <row r="121" spans="1:29" s="24" customFormat="1" x14ac:dyDescent="0.2">
      <c r="A121" s="15">
        <v>248</v>
      </c>
      <c r="B121" s="8" t="s">
        <v>537</v>
      </c>
      <c r="C121" s="16" t="s">
        <v>332</v>
      </c>
      <c r="D121" s="4" t="s">
        <v>333</v>
      </c>
      <c r="E121" s="5" t="s">
        <v>214</v>
      </c>
      <c r="F121" s="5">
        <v>12</v>
      </c>
      <c r="G121" s="28">
        <v>48.120000000000005</v>
      </c>
      <c r="H121" s="35">
        <v>73.758620689655174</v>
      </c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spans="1:29" s="15" customFormat="1" x14ac:dyDescent="0.2">
      <c r="A122" s="15">
        <v>249</v>
      </c>
      <c r="B122" s="8" t="s">
        <v>544</v>
      </c>
      <c r="C122" s="16" t="s">
        <v>334</v>
      </c>
      <c r="D122" s="4" t="s">
        <v>335</v>
      </c>
      <c r="E122" s="5" t="s">
        <v>217</v>
      </c>
      <c r="F122" s="5">
        <v>24</v>
      </c>
      <c r="G122" s="28">
        <v>22.63</v>
      </c>
      <c r="H122" s="35">
        <v>34.689655172413801</v>
      </c>
    </row>
    <row r="123" spans="1:29" s="15" customFormat="1" x14ac:dyDescent="0.2">
      <c r="A123" s="15">
        <v>250</v>
      </c>
      <c r="B123" s="8">
        <v>37836093951</v>
      </c>
      <c r="C123" s="16" t="s">
        <v>336</v>
      </c>
      <c r="D123" s="4" t="s">
        <v>337</v>
      </c>
      <c r="E123" s="5" t="s">
        <v>214</v>
      </c>
      <c r="F123" s="5">
        <v>12</v>
      </c>
      <c r="G123" s="28">
        <v>41.17</v>
      </c>
      <c r="H123" s="35">
        <v>63.103448275862078</v>
      </c>
    </row>
    <row r="124" spans="1:29" s="15" customFormat="1" x14ac:dyDescent="0.2">
      <c r="A124" s="15">
        <v>252</v>
      </c>
      <c r="B124" s="8">
        <v>8410190587229</v>
      </c>
      <c r="C124" s="16" t="s">
        <v>338</v>
      </c>
      <c r="D124" s="4" t="s">
        <v>339</v>
      </c>
      <c r="E124" s="5" t="s">
        <v>15</v>
      </c>
      <c r="F124" s="5">
        <v>12</v>
      </c>
      <c r="G124" s="28">
        <v>38.1</v>
      </c>
      <c r="H124" s="35">
        <v>58.396551724137929</v>
      </c>
    </row>
    <row r="125" spans="1:29" s="15" customFormat="1" ht="12.75" customHeight="1" x14ac:dyDescent="0.2">
      <c r="A125" s="15">
        <v>253</v>
      </c>
      <c r="B125" s="8" t="s">
        <v>538</v>
      </c>
      <c r="C125" s="16" t="s">
        <v>340</v>
      </c>
      <c r="D125" s="4" t="s">
        <v>341</v>
      </c>
      <c r="E125" s="5" t="s">
        <v>113</v>
      </c>
      <c r="F125" s="5">
        <v>12</v>
      </c>
      <c r="G125" s="28">
        <v>23.91</v>
      </c>
      <c r="H125" s="36">
        <v>36.646551724137929</v>
      </c>
    </row>
    <row r="126" spans="1:29" s="15" customFormat="1" x14ac:dyDescent="0.2">
      <c r="A126" s="15">
        <v>254</v>
      </c>
      <c r="B126" s="8" t="s">
        <v>548</v>
      </c>
      <c r="C126" s="16" t="s">
        <v>342</v>
      </c>
      <c r="D126" s="4" t="s">
        <v>343</v>
      </c>
      <c r="E126" s="5" t="s">
        <v>15</v>
      </c>
      <c r="F126" s="5">
        <v>12</v>
      </c>
      <c r="G126" s="28">
        <v>43.99</v>
      </c>
      <c r="H126" s="36">
        <v>67.422413793103445</v>
      </c>
    </row>
    <row r="127" spans="1:29" s="15" customFormat="1" x14ac:dyDescent="0.2">
      <c r="A127" s="15">
        <v>257</v>
      </c>
      <c r="B127" s="8">
        <v>8410190297616</v>
      </c>
      <c r="C127" s="16" t="s">
        <v>344</v>
      </c>
      <c r="D127" s="4" t="s">
        <v>345</v>
      </c>
      <c r="E127" s="5" t="s">
        <v>7</v>
      </c>
      <c r="F127" s="5">
        <v>6</v>
      </c>
      <c r="G127" s="28">
        <v>103.7</v>
      </c>
      <c r="H127" s="20">
        <v>158.93965517241381</v>
      </c>
    </row>
    <row r="128" spans="1:29" s="15" customFormat="1" x14ac:dyDescent="0.2">
      <c r="A128" s="15">
        <v>262</v>
      </c>
      <c r="B128" s="8">
        <v>7501046195215</v>
      </c>
      <c r="C128" s="16" t="s">
        <v>350</v>
      </c>
      <c r="D128" s="4" t="s">
        <v>351</v>
      </c>
      <c r="E128" s="5" t="s">
        <v>306</v>
      </c>
      <c r="F128" s="5">
        <v>24</v>
      </c>
      <c r="G128" s="28">
        <v>9.1</v>
      </c>
      <c r="H128" s="35">
        <v>13.948275862068966</v>
      </c>
    </row>
    <row r="129" spans="1:8" s="15" customFormat="1" x14ac:dyDescent="0.2">
      <c r="A129" s="15">
        <v>268</v>
      </c>
      <c r="B129" s="8">
        <v>8410190298477</v>
      </c>
      <c r="C129" s="16" t="s">
        <v>358</v>
      </c>
      <c r="D129" s="4" t="s">
        <v>359</v>
      </c>
      <c r="E129" s="5" t="s">
        <v>360</v>
      </c>
      <c r="F129" s="5">
        <v>6</v>
      </c>
      <c r="G129" s="28">
        <v>72.040000000000006</v>
      </c>
      <c r="H129" s="35">
        <v>105.56034482758622</v>
      </c>
    </row>
    <row r="130" spans="1:8" s="15" customFormat="1" x14ac:dyDescent="0.2">
      <c r="A130" s="15">
        <v>269</v>
      </c>
      <c r="B130" s="8">
        <v>7501046110591</v>
      </c>
      <c r="C130" s="16" t="s">
        <v>361</v>
      </c>
      <c r="D130" s="4" t="s">
        <v>362</v>
      </c>
      <c r="E130" s="5" t="s">
        <v>363</v>
      </c>
      <c r="F130" s="5">
        <v>6</v>
      </c>
      <c r="G130" s="28">
        <v>100.33</v>
      </c>
      <c r="H130" s="35">
        <v>147.00862068965517</v>
      </c>
    </row>
    <row r="131" spans="1:8" s="15" customFormat="1" x14ac:dyDescent="0.2">
      <c r="A131" s="15">
        <v>270</v>
      </c>
      <c r="B131" s="8" t="s">
        <v>547</v>
      </c>
      <c r="C131" s="16" t="s">
        <v>364</v>
      </c>
      <c r="D131" s="4" t="s">
        <v>365</v>
      </c>
      <c r="E131" s="5" t="s">
        <v>366</v>
      </c>
      <c r="F131" s="5">
        <v>6</v>
      </c>
      <c r="G131" s="28">
        <v>72.7</v>
      </c>
      <c r="H131" s="35">
        <v>106.5344827586207</v>
      </c>
    </row>
    <row r="132" spans="1:8" s="15" customFormat="1" x14ac:dyDescent="0.2">
      <c r="A132" s="15">
        <v>271</v>
      </c>
      <c r="B132" s="8" t="s">
        <v>550</v>
      </c>
      <c r="C132" s="16" t="s">
        <v>367</v>
      </c>
      <c r="D132" s="4" t="s">
        <v>368</v>
      </c>
      <c r="E132" s="5" t="s">
        <v>369</v>
      </c>
      <c r="F132" s="5">
        <v>12</v>
      </c>
      <c r="G132" s="28">
        <v>25.05</v>
      </c>
      <c r="H132" s="35">
        <v>36.715517241379317</v>
      </c>
    </row>
    <row r="133" spans="1:8" s="15" customFormat="1" x14ac:dyDescent="0.2">
      <c r="A133" s="15">
        <v>272</v>
      </c>
      <c r="B133" s="8" t="s">
        <v>535</v>
      </c>
      <c r="C133" s="16" t="s">
        <v>370</v>
      </c>
      <c r="D133" s="4" t="s">
        <v>371</v>
      </c>
      <c r="E133" s="5" t="s">
        <v>372</v>
      </c>
      <c r="F133" s="5">
        <v>96</v>
      </c>
      <c r="G133" s="28">
        <v>9.83</v>
      </c>
      <c r="H133" s="35">
        <v>14.405172413793105</v>
      </c>
    </row>
    <row r="134" spans="1:8" s="15" customFormat="1" x14ac:dyDescent="0.2">
      <c r="A134" s="15">
        <v>275</v>
      </c>
      <c r="B134" s="8" t="s">
        <v>536</v>
      </c>
      <c r="C134" s="16" t="s">
        <v>374</v>
      </c>
      <c r="D134" s="4" t="s">
        <v>375</v>
      </c>
      <c r="E134" s="5" t="s">
        <v>14</v>
      </c>
      <c r="F134" s="5">
        <v>12</v>
      </c>
      <c r="G134" s="28">
        <v>39.28</v>
      </c>
      <c r="H134" s="10">
        <v>57.560344827586206</v>
      </c>
    </row>
    <row r="135" spans="1:8" s="15" customFormat="1" x14ac:dyDescent="0.2">
      <c r="A135" s="15">
        <v>276</v>
      </c>
      <c r="B135" s="8">
        <v>37836093708</v>
      </c>
      <c r="C135" s="16" t="s">
        <v>376</v>
      </c>
      <c r="D135" s="4" t="s">
        <v>377</v>
      </c>
      <c r="E135" s="5" t="s">
        <v>14</v>
      </c>
      <c r="F135" s="5">
        <v>15</v>
      </c>
      <c r="G135" s="28">
        <v>40.06</v>
      </c>
      <c r="H135" s="10">
        <v>58.706896551724135</v>
      </c>
    </row>
    <row r="136" spans="1:8" s="15" customFormat="1" ht="12.75" customHeight="1" x14ac:dyDescent="0.2">
      <c r="A136" s="15">
        <v>285</v>
      </c>
      <c r="B136" s="8" t="s">
        <v>540</v>
      </c>
      <c r="C136" s="16" t="s">
        <v>378</v>
      </c>
      <c r="D136" s="4" t="s">
        <v>379</v>
      </c>
      <c r="E136" s="5" t="s">
        <v>15</v>
      </c>
      <c r="F136" s="5">
        <v>12</v>
      </c>
      <c r="G136" s="28">
        <v>41.99</v>
      </c>
      <c r="H136" s="10">
        <v>64.353448275862078</v>
      </c>
    </row>
    <row r="137" spans="1:8" s="15" customFormat="1" ht="12.75" customHeight="1" x14ac:dyDescent="0.2">
      <c r="A137" s="15">
        <v>286</v>
      </c>
      <c r="B137" s="8" t="s">
        <v>539</v>
      </c>
      <c r="C137" s="16" t="s">
        <v>380</v>
      </c>
      <c r="D137" s="4" t="s">
        <v>381</v>
      </c>
      <c r="E137" s="5" t="s">
        <v>113</v>
      </c>
      <c r="F137" s="5">
        <v>12</v>
      </c>
      <c r="G137" s="28">
        <v>23.91</v>
      </c>
      <c r="H137" s="10">
        <v>36.646551724137929</v>
      </c>
    </row>
    <row r="138" spans="1:8" s="15" customFormat="1" ht="12.75" customHeight="1" x14ac:dyDescent="0.2">
      <c r="A138" s="15">
        <v>287</v>
      </c>
      <c r="B138" s="8" t="s">
        <v>541</v>
      </c>
      <c r="C138" s="16" t="s">
        <v>382</v>
      </c>
      <c r="D138" s="4" t="s">
        <v>383</v>
      </c>
      <c r="E138" s="5" t="s">
        <v>214</v>
      </c>
      <c r="F138" s="5">
        <v>12</v>
      </c>
      <c r="G138" s="28">
        <v>48.120000000000005</v>
      </c>
      <c r="H138" s="35">
        <v>73.761469913793121</v>
      </c>
    </row>
    <row r="139" spans="1:8" s="15" customFormat="1" ht="12.75" customHeight="1" x14ac:dyDescent="0.2">
      <c r="A139" s="15">
        <v>288</v>
      </c>
      <c r="B139" s="8" t="s">
        <v>545</v>
      </c>
      <c r="C139" s="16" t="s">
        <v>384</v>
      </c>
      <c r="D139" s="4" t="s">
        <v>385</v>
      </c>
      <c r="E139" s="5" t="s">
        <v>217</v>
      </c>
      <c r="F139" s="5">
        <v>24</v>
      </c>
      <c r="G139" s="28">
        <v>22.63</v>
      </c>
      <c r="H139" s="35">
        <v>34.689655172413801</v>
      </c>
    </row>
    <row r="140" spans="1:8" s="15" customFormat="1" ht="12.75" customHeight="1" x14ac:dyDescent="0.2">
      <c r="A140" s="15">
        <v>289</v>
      </c>
      <c r="B140" s="8" t="s">
        <v>549</v>
      </c>
      <c r="C140" s="16" t="s">
        <v>386</v>
      </c>
      <c r="D140" s="4" t="s">
        <v>387</v>
      </c>
      <c r="E140" s="5" t="s">
        <v>388</v>
      </c>
      <c r="F140" s="5">
        <v>12</v>
      </c>
      <c r="G140" s="28">
        <v>25.84</v>
      </c>
      <c r="H140" s="35">
        <v>39.612068965517246</v>
      </c>
    </row>
    <row r="141" spans="1:8" s="15" customFormat="1" ht="12.75" customHeight="1" x14ac:dyDescent="0.2">
      <c r="A141" s="15">
        <v>290</v>
      </c>
      <c r="B141" s="8">
        <v>37836093371</v>
      </c>
      <c r="C141" s="16" t="s">
        <v>389</v>
      </c>
      <c r="D141" s="4" t="s">
        <v>390</v>
      </c>
      <c r="E141" s="5" t="s">
        <v>328</v>
      </c>
      <c r="F141" s="5">
        <v>12</v>
      </c>
      <c r="G141" s="28">
        <v>24.39</v>
      </c>
      <c r="H141" s="35">
        <v>37.379310344827587</v>
      </c>
    </row>
    <row r="142" spans="1:8" s="15" customFormat="1" ht="12.75" customHeight="1" x14ac:dyDescent="0.2">
      <c r="A142" s="15">
        <v>291</v>
      </c>
      <c r="B142" s="8">
        <v>37836093920</v>
      </c>
      <c r="C142" s="16" t="s">
        <v>391</v>
      </c>
      <c r="D142" s="4" t="s">
        <v>392</v>
      </c>
      <c r="E142" s="5" t="s">
        <v>306</v>
      </c>
      <c r="F142" s="5">
        <v>24</v>
      </c>
      <c r="G142" s="28">
        <v>9.1</v>
      </c>
      <c r="H142" s="35">
        <v>13.948275862068966</v>
      </c>
    </row>
    <row r="143" spans="1:8" s="15" customFormat="1" x14ac:dyDescent="0.2">
      <c r="A143" s="15">
        <v>292</v>
      </c>
      <c r="B143" s="8" t="s">
        <v>546</v>
      </c>
      <c r="C143" s="16" t="s">
        <v>393</v>
      </c>
      <c r="D143" s="4" t="s">
        <v>394</v>
      </c>
      <c r="E143" s="5" t="s">
        <v>15</v>
      </c>
      <c r="F143" s="5">
        <v>12</v>
      </c>
      <c r="G143" s="28">
        <v>40.46</v>
      </c>
      <c r="H143" s="35">
        <v>59.28448275862069</v>
      </c>
    </row>
    <row r="144" spans="1:8" s="15" customFormat="1" x14ac:dyDescent="0.2">
      <c r="A144" s="15">
        <v>293</v>
      </c>
      <c r="B144" s="8" t="s">
        <v>542</v>
      </c>
      <c r="C144" s="16" t="s">
        <v>395</v>
      </c>
      <c r="D144" s="4" t="s">
        <v>396</v>
      </c>
      <c r="E144" s="5" t="s">
        <v>397</v>
      </c>
      <c r="F144" s="5">
        <v>6</v>
      </c>
      <c r="G144" s="28">
        <v>72.7</v>
      </c>
      <c r="H144" s="35">
        <v>106.5344827586207</v>
      </c>
    </row>
    <row r="145" spans="1:29" s="15" customFormat="1" x14ac:dyDescent="0.2">
      <c r="A145" s="15">
        <v>294</v>
      </c>
      <c r="B145" s="8" t="s">
        <v>543</v>
      </c>
      <c r="C145" s="16" t="s">
        <v>398</v>
      </c>
      <c r="D145" s="4" t="s">
        <v>399</v>
      </c>
      <c r="E145" s="5" t="s">
        <v>400</v>
      </c>
      <c r="F145" s="5">
        <v>12</v>
      </c>
      <c r="G145" s="28">
        <v>25.05</v>
      </c>
      <c r="H145" s="35">
        <v>36.715517241379317</v>
      </c>
    </row>
    <row r="146" spans="1:29" s="15" customFormat="1" x14ac:dyDescent="0.2">
      <c r="A146" s="15">
        <v>295</v>
      </c>
      <c r="B146" s="8" t="s">
        <v>551</v>
      </c>
      <c r="C146" s="5" t="s">
        <v>401</v>
      </c>
      <c r="D146" s="4" t="s">
        <v>402</v>
      </c>
      <c r="E146" s="5" t="s">
        <v>372</v>
      </c>
      <c r="F146" s="5">
        <v>96</v>
      </c>
      <c r="G146" s="29">
        <v>9.83</v>
      </c>
      <c r="H146" s="26">
        <v>14.405172413793105</v>
      </c>
    </row>
    <row r="147" spans="1:29" s="21" customFormat="1" x14ac:dyDescent="0.2">
      <c r="A147" s="15">
        <v>296</v>
      </c>
      <c r="B147" s="8">
        <v>37836093715</v>
      </c>
      <c r="C147" s="5" t="s">
        <v>403</v>
      </c>
      <c r="D147" s="4" t="s">
        <v>404</v>
      </c>
      <c r="E147" s="5" t="s">
        <v>14</v>
      </c>
      <c r="F147" s="5">
        <v>15</v>
      </c>
      <c r="G147" s="29">
        <v>40.06</v>
      </c>
      <c r="H147" s="26">
        <v>58.706896551724135</v>
      </c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spans="1:29" s="21" customFormat="1" x14ac:dyDescent="0.2">
      <c r="A148" s="15">
        <v>298</v>
      </c>
      <c r="B148" s="8" t="s">
        <v>407</v>
      </c>
      <c r="C148" s="16" t="s">
        <v>405</v>
      </c>
      <c r="D148" s="4" t="s">
        <v>406</v>
      </c>
      <c r="E148" s="5" t="s">
        <v>15</v>
      </c>
      <c r="F148" s="5">
        <v>12</v>
      </c>
      <c r="G148" s="28">
        <v>41.99</v>
      </c>
      <c r="H148" s="10">
        <v>64.353448275862078</v>
      </c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pans="1:29" s="15" customFormat="1" x14ac:dyDescent="0.2">
      <c r="A149" s="15">
        <v>299</v>
      </c>
      <c r="B149" s="30" t="s">
        <v>410</v>
      </c>
      <c r="C149" s="16" t="s">
        <v>408</v>
      </c>
      <c r="D149" s="4" t="s">
        <v>409</v>
      </c>
      <c r="E149" s="5" t="s">
        <v>113</v>
      </c>
      <c r="F149" s="5">
        <v>12</v>
      </c>
      <c r="G149" s="28">
        <v>23.91</v>
      </c>
      <c r="H149" s="10">
        <v>36.646551724137929</v>
      </c>
    </row>
    <row r="150" spans="1:29" s="15" customFormat="1" ht="12.75" customHeight="1" x14ac:dyDescent="0.2">
      <c r="A150" s="15">
        <v>300</v>
      </c>
      <c r="B150" s="8" t="s">
        <v>413</v>
      </c>
      <c r="C150" s="16" t="s">
        <v>411</v>
      </c>
      <c r="D150" s="4" t="s">
        <v>412</v>
      </c>
      <c r="E150" s="5" t="s">
        <v>214</v>
      </c>
      <c r="F150" s="5">
        <v>12</v>
      </c>
      <c r="G150" s="28">
        <v>48.120000000000005</v>
      </c>
      <c r="H150" s="10">
        <v>73.761469913793107</v>
      </c>
    </row>
    <row r="151" spans="1:29" s="15" customFormat="1" x14ac:dyDescent="0.2">
      <c r="A151" s="15">
        <v>301</v>
      </c>
      <c r="B151" s="30" t="s">
        <v>415</v>
      </c>
      <c r="C151" s="16" t="s">
        <v>414</v>
      </c>
      <c r="D151" s="4" t="s">
        <v>412</v>
      </c>
      <c r="E151" s="5" t="s">
        <v>217</v>
      </c>
      <c r="F151" s="5">
        <v>24</v>
      </c>
      <c r="G151" s="28">
        <v>22.63</v>
      </c>
      <c r="H151" s="10">
        <v>34.689655172413801</v>
      </c>
    </row>
    <row r="152" spans="1:29" s="15" customFormat="1" x14ac:dyDescent="0.2">
      <c r="A152" s="15">
        <v>302</v>
      </c>
      <c r="B152" s="30">
        <v>37836093937</v>
      </c>
      <c r="C152" s="16" t="s">
        <v>416</v>
      </c>
      <c r="D152" s="4" t="s">
        <v>417</v>
      </c>
      <c r="E152" s="5" t="s">
        <v>328</v>
      </c>
      <c r="F152" s="5">
        <v>12</v>
      </c>
      <c r="G152" s="28">
        <v>24.39</v>
      </c>
      <c r="H152" s="10">
        <v>37.379310344827587</v>
      </c>
    </row>
    <row r="153" spans="1:29" s="15" customFormat="1" x14ac:dyDescent="0.2">
      <c r="A153" s="15">
        <v>303</v>
      </c>
      <c r="B153" s="30">
        <v>37836093944</v>
      </c>
      <c r="C153" s="16" t="s">
        <v>418</v>
      </c>
      <c r="D153" s="4" t="s">
        <v>417</v>
      </c>
      <c r="E153" s="5" t="s">
        <v>306</v>
      </c>
      <c r="F153" s="5">
        <v>24</v>
      </c>
      <c r="G153" s="28">
        <v>9.1</v>
      </c>
      <c r="H153" s="10">
        <v>13.948275862068966</v>
      </c>
    </row>
    <row r="154" spans="1:29" s="15" customFormat="1" x14ac:dyDescent="0.2">
      <c r="A154" s="15">
        <v>304</v>
      </c>
      <c r="B154" s="30">
        <v>37836093210</v>
      </c>
      <c r="C154" s="16" t="s">
        <v>419</v>
      </c>
      <c r="D154" s="4" t="s">
        <v>420</v>
      </c>
      <c r="E154" s="5" t="s">
        <v>15</v>
      </c>
      <c r="F154" s="5">
        <v>12</v>
      </c>
      <c r="G154" s="28">
        <v>40.46</v>
      </c>
      <c r="H154" s="10">
        <v>59.28448275862069</v>
      </c>
    </row>
    <row r="155" spans="1:29" s="15" customFormat="1" x14ac:dyDescent="0.2">
      <c r="A155" s="15">
        <v>305</v>
      </c>
      <c r="B155" s="8" t="s">
        <v>424</v>
      </c>
      <c r="C155" s="16" t="s">
        <v>421</v>
      </c>
      <c r="D155" s="4" t="s">
        <v>422</v>
      </c>
      <c r="E155" s="5" t="s">
        <v>423</v>
      </c>
      <c r="F155" s="5">
        <v>6</v>
      </c>
      <c r="G155" s="28">
        <v>72.7</v>
      </c>
      <c r="H155" s="35">
        <v>106.5344827586207</v>
      </c>
    </row>
    <row r="156" spans="1:29" s="15" customFormat="1" x14ac:dyDescent="0.2">
      <c r="A156" s="15">
        <v>306</v>
      </c>
      <c r="B156" s="8" t="s">
        <v>427</v>
      </c>
      <c r="C156" s="16" t="s">
        <v>425</v>
      </c>
      <c r="D156" s="4" t="s">
        <v>426</v>
      </c>
      <c r="E156" s="5" t="s">
        <v>388</v>
      </c>
      <c r="F156" s="5">
        <v>12</v>
      </c>
      <c r="G156" s="28">
        <v>25.05</v>
      </c>
      <c r="H156" s="35">
        <v>36.715517241379317</v>
      </c>
    </row>
    <row r="157" spans="1:29" s="15" customFormat="1" x14ac:dyDescent="0.2">
      <c r="A157" s="15">
        <v>307</v>
      </c>
      <c r="B157" s="30" t="s">
        <v>429</v>
      </c>
      <c r="C157" s="16" t="s">
        <v>428</v>
      </c>
      <c r="D157" s="4" t="s">
        <v>426</v>
      </c>
      <c r="E157" s="5" t="s">
        <v>372</v>
      </c>
      <c r="F157" s="5">
        <v>96</v>
      </c>
      <c r="G157" s="28">
        <v>9.36</v>
      </c>
      <c r="H157" s="10">
        <v>13.724137931034484</v>
      </c>
    </row>
    <row r="158" spans="1:29" s="15" customFormat="1" x14ac:dyDescent="0.2">
      <c r="A158" s="15">
        <v>308</v>
      </c>
      <c r="B158" s="30" t="s">
        <v>432</v>
      </c>
      <c r="C158" s="16" t="s">
        <v>430</v>
      </c>
      <c r="D158" s="4" t="s">
        <v>431</v>
      </c>
      <c r="E158" s="5" t="s">
        <v>14</v>
      </c>
      <c r="F158" s="5">
        <v>15</v>
      </c>
      <c r="G158" s="28">
        <v>40.06</v>
      </c>
      <c r="H158" s="10">
        <v>58.706896551724135</v>
      </c>
    </row>
    <row r="159" spans="1:29" s="15" customFormat="1" x14ac:dyDescent="0.2">
      <c r="A159" s="15">
        <v>310</v>
      </c>
      <c r="B159" s="30" t="s">
        <v>435</v>
      </c>
      <c r="C159" s="16" t="s">
        <v>433</v>
      </c>
      <c r="D159" s="4" t="s">
        <v>434</v>
      </c>
      <c r="E159" s="5" t="s">
        <v>214</v>
      </c>
      <c r="F159" s="5">
        <v>12</v>
      </c>
      <c r="G159" s="28">
        <v>59.620000000000005</v>
      </c>
      <c r="H159" s="10">
        <v>91.379310344827587</v>
      </c>
    </row>
    <row r="160" spans="1:29" s="15" customFormat="1" x14ac:dyDescent="0.2">
      <c r="A160" s="15">
        <v>311</v>
      </c>
      <c r="B160" s="30" t="s">
        <v>438</v>
      </c>
      <c r="C160" s="16" t="s">
        <v>436</v>
      </c>
      <c r="D160" s="4" t="s">
        <v>437</v>
      </c>
      <c r="E160" s="5" t="s">
        <v>214</v>
      </c>
      <c r="F160" s="5">
        <v>12</v>
      </c>
      <c r="G160" s="28">
        <v>59.620000000000005</v>
      </c>
      <c r="H160" s="10">
        <v>91.379310344827587</v>
      </c>
    </row>
    <row r="161" spans="1:8" s="15" customFormat="1" x14ac:dyDescent="0.2">
      <c r="A161" s="15">
        <v>312</v>
      </c>
      <c r="B161" s="30" t="s">
        <v>441</v>
      </c>
      <c r="C161" s="16" t="s">
        <v>439</v>
      </c>
      <c r="D161" s="4" t="s">
        <v>440</v>
      </c>
      <c r="E161" s="5" t="s">
        <v>214</v>
      </c>
      <c r="F161" s="5">
        <v>12</v>
      </c>
      <c r="G161" s="28">
        <v>59.620000000000005</v>
      </c>
      <c r="H161" s="10">
        <v>91.379310344827587</v>
      </c>
    </row>
    <row r="162" spans="1:8" s="15" customFormat="1" x14ac:dyDescent="0.2">
      <c r="A162" s="15">
        <v>313</v>
      </c>
      <c r="B162" s="30" t="s">
        <v>444</v>
      </c>
      <c r="C162" s="16" t="s">
        <v>442</v>
      </c>
      <c r="D162" s="4" t="s">
        <v>443</v>
      </c>
      <c r="E162" s="5" t="s">
        <v>296</v>
      </c>
      <c r="F162" s="5">
        <v>12</v>
      </c>
      <c r="G162" s="28">
        <v>33.32</v>
      </c>
      <c r="H162" s="10">
        <v>51.077586206896555</v>
      </c>
    </row>
    <row r="163" spans="1:8" s="15" customFormat="1" ht="12.75" customHeight="1" x14ac:dyDescent="0.2">
      <c r="A163" s="15">
        <v>314</v>
      </c>
      <c r="B163" s="30" t="s">
        <v>447</v>
      </c>
      <c r="C163" s="16" t="s">
        <v>445</v>
      </c>
      <c r="D163" s="4" t="s">
        <v>446</v>
      </c>
      <c r="E163" s="5" t="s">
        <v>296</v>
      </c>
      <c r="F163" s="5">
        <v>12</v>
      </c>
      <c r="G163" s="28">
        <v>33.32</v>
      </c>
      <c r="H163" s="10">
        <v>51.077586206896555</v>
      </c>
    </row>
    <row r="164" spans="1:8" s="15" customFormat="1" x14ac:dyDescent="0.2">
      <c r="A164" s="15">
        <v>315</v>
      </c>
      <c r="B164" s="30" t="s">
        <v>450</v>
      </c>
      <c r="C164" s="16" t="s">
        <v>448</v>
      </c>
      <c r="D164" s="4" t="s">
        <v>449</v>
      </c>
      <c r="E164" s="5" t="s">
        <v>296</v>
      </c>
      <c r="F164" s="5">
        <v>12</v>
      </c>
      <c r="G164" s="28">
        <v>33.32</v>
      </c>
      <c r="H164" s="10">
        <v>51.077586206896555</v>
      </c>
    </row>
  </sheetData>
  <autoFilter ref="A7:AC7" xr:uid="{00000000-0009-0000-0000-000001000000}">
    <sortState xmlns:xlrd2="http://schemas.microsoft.com/office/spreadsheetml/2017/richdata2" ref="A8:AC164">
      <sortCondition ref="A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C3, C4</vt:lpstr>
      <vt:lpstr>Hoja1</vt:lpstr>
    </vt:vector>
  </TitlesOfParts>
  <Company>GRISI HNOS.,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GRISI</dc:creator>
  <cp:lastModifiedBy>Lic. Gloria Charur</cp:lastModifiedBy>
  <cp:lastPrinted>2020-11-11T15:27:25Z</cp:lastPrinted>
  <dcterms:created xsi:type="dcterms:W3CDTF">2003-12-18T17:29:35Z</dcterms:created>
  <dcterms:modified xsi:type="dcterms:W3CDTF">2023-05-02T18:50:45Z</dcterms:modified>
</cp:coreProperties>
</file>