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18195" windowHeight="10740"/>
  </bookViews>
  <sheets>
    <sheet name="Livros" sheetId="1" r:id="rId1"/>
    <sheet name="Membro" sheetId="2" r:id="rId2"/>
    <sheet name="Contabilidade" sheetId="3" r:id="rId3"/>
    <sheet name="Saldo Cliente" sheetId="4" r:id="rId4"/>
    <sheet name="Perfil" sheetId="5" r:id="rId5"/>
    <sheet name="Doaccao" sheetId="7" r:id="rId6"/>
    <sheet name="Transaccao" sheetId="8" r:id="rId7"/>
    <sheet name="MDM-ReferenceData" sheetId="9" r:id="rId8"/>
  </sheets>
  <calcPr calcId="114210"/>
</workbook>
</file>

<file path=xl/calcChain.xml><?xml version="1.0" encoding="utf-8"?>
<calcChain xmlns="http://schemas.openxmlformats.org/spreadsheetml/2006/main">
  <c r="H19" i="3"/>
  <c r="E19"/>
  <c r="H18"/>
  <c r="E18"/>
  <c r="H17"/>
  <c r="E17"/>
  <c r="H16"/>
  <c r="E16"/>
  <c r="H15"/>
  <c r="E15"/>
  <c r="H13"/>
  <c r="H12"/>
  <c r="E12"/>
  <c r="H11"/>
  <c r="E11"/>
  <c r="H10"/>
  <c r="E10"/>
  <c r="H9"/>
  <c r="E9"/>
  <c r="E13"/>
  <c r="C5"/>
  <c r="H7"/>
  <c r="E7"/>
  <c r="C7"/>
  <c r="H6"/>
  <c r="E6"/>
  <c r="C6"/>
  <c r="H5"/>
  <c r="E5"/>
  <c r="H4"/>
  <c r="H3"/>
  <c r="E3"/>
  <c r="C3"/>
  <c r="E4"/>
  <c r="C4"/>
</calcChain>
</file>

<file path=xl/sharedStrings.xml><?xml version="1.0" encoding="utf-8"?>
<sst xmlns="http://schemas.openxmlformats.org/spreadsheetml/2006/main" count="177" uniqueCount="117">
  <si>
    <t>Autor</t>
  </si>
  <si>
    <t>Nome</t>
  </si>
  <si>
    <t>Nome Original</t>
  </si>
  <si>
    <t>Ano</t>
  </si>
  <si>
    <t>Editora</t>
  </si>
  <si>
    <t>Tradução</t>
  </si>
  <si>
    <t>Dono do livro</t>
  </si>
  <si>
    <t>Disponibilidade</t>
  </si>
  <si>
    <t>Tipo de transacção</t>
  </si>
  <si>
    <t>Email</t>
  </si>
  <si>
    <t>Contacto Telefónico</t>
  </si>
  <si>
    <t>Morada de Entrega</t>
  </si>
  <si>
    <t>Número Edição</t>
  </si>
  <si>
    <t xml:space="preserve">Dono do Livro </t>
  </si>
  <si>
    <t>Compra / Aluguer / Troca</t>
  </si>
  <si>
    <t>Aluguer</t>
  </si>
  <si>
    <t>Valor da Transacção</t>
  </si>
  <si>
    <t>C = D + E</t>
  </si>
  <si>
    <t>Valor Solidariedade Social</t>
  </si>
  <si>
    <t>Valor Mínimo</t>
  </si>
  <si>
    <t>Valor Site</t>
  </si>
  <si>
    <t>Definida pelo user</t>
  </si>
  <si>
    <t>Escalões de peso</t>
  </si>
  <si>
    <t>Preços</t>
  </si>
  <si>
    <t>[Até 20 g] formato normalizado (a)</t>
  </si>
  <si>
    <t>0,33 € (b)</t>
  </si>
  <si>
    <t>[20 g - 50 g] formato normalizado (a)</t>
  </si>
  <si>
    <t>[50 g - 100 g]</t>
  </si>
  <si>
    <t>[100 g - 500 g]</t>
  </si>
  <si>
    <t>[500 g - 2 kg]</t>
  </si>
  <si>
    <t>Valor User</t>
  </si>
  <si>
    <t>K = M + N</t>
  </si>
  <si>
    <t>Peso em gramas</t>
  </si>
  <si>
    <t>&lt;20g</t>
  </si>
  <si>
    <t>&gt;20g e &lt;50g</t>
  </si>
  <si>
    <t>&gt;50g e &lt;100g</t>
  </si>
  <si>
    <t>&gt;100g e &lt;500g</t>
  </si>
  <si>
    <t>&gt;500g e &lt;2000g</t>
  </si>
  <si>
    <t>Valor Correios</t>
  </si>
  <si>
    <t>Compra</t>
  </si>
  <si>
    <t>Troca A</t>
  </si>
  <si>
    <t>Tipo de Doacção</t>
  </si>
  <si>
    <t>ID</t>
  </si>
  <si>
    <t>Titulo</t>
  </si>
  <si>
    <t>ISBN</t>
  </si>
  <si>
    <t>Categoria</t>
  </si>
  <si>
    <t>Classificaçao</t>
  </si>
  <si>
    <t>Conservação</t>
  </si>
  <si>
    <t>Colecçao</t>
  </si>
  <si>
    <t>Vol</t>
  </si>
  <si>
    <t>de</t>
  </si>
  <si>
    <t>Livros D'Hoje</t>
  </si>
  <si>
    <t>Opiniao</t>
  </si>
  <si>
    <t>Economia</t>
  </si>
  <si>
    <t>Muito Boa</t>
  </si>
  <si>
    <t>FotoID</t>
  </si>
  <si>
    <t>link para o ficheiroimagem</t>
  </si>
  <si>
    <t>PalavrasChave</t>
  </si>
  <si>
    <t>Membro</t>
  </si>
  <si>
    <t>Perfil</t>
  </si>
  <si>
    <t>Doaccao</t>
  </si>
  <si>
    <t>978-972-20-5262-7</t>
  </si>
  <si>
    <t>luis.dinis@gmail.com</t>
  </si>
  <si>
    <t>dproenca@gmail.com</t>
  </si>
  <si>
    <t>Doador</t>
  </si>
  <si>
    <t>Leitor</t>
  </si>
  <si>
    <t>MembroID</t>
  </si>
  <si>
    <t>Nick name</t>
  </si>
  <si>
    <t>dinix</t>
  </si>
  <si>
    <t>diogo</t>
  </si>
  <si>
    <t>Data</t>
  </si>
  <si>
    <t>Leya</t>
  </si>
  <si>
    <t>Status</t>
  </si>
  <si>
    <t>Activo</t>
  </si>
  <si>
    <t>Crise, Economia, Troika</t>
  </si>
  <si>
    <t>Lista de Perfis</t>
  </si>
  <si>
    <t>Entidades</t>
  </si>
  <si>
    <t>Administrador</t>
  </si>
  <si>
    <t>Livro</t>
  </si>
  <si>
    <t>Transacção</t>
  </si>
  <si>
    <t>ONG</t>
  </si>
  <si>
    <t>nfolque@hotmail.com</t>
  </si>
  <si>
    <t>folque</t>
  </si>
  <si>
    <t>PendAproval</t>
  </si>
  <si>
    <t>DataRegisto</t>
  </si>
  <si>
    <t>LivroID</t>
  </si>
  <si>
    <t>TipoDoaccao</t>
  </si>
  <si>
    <t>ReservaPropriedade</t>
  </si>
  <si>
    <t>AguardaRecepção</t>
  </si>
  <si>
    <t>TransacID</t>
  </si>
  <si>
    <t>Express</t>
  </si>
  <si>
    <t>Normal</t>
  </si>
  <si>
    <t>TipoEntrega</t>
  </si>
  <si>
    <t>valorMin</t>
  </si>
  <si>
    <t>ValorMax</t>
  </si>
  <si>
    <t>&gt;</t>
  </si>
  <si>
    <t>&lt;=</t>
  </si>
  <si>
    <t>Formato</t>
  </si>
  <si>
    <t>Portes</t>
  </si>
  <si>
    <t>Unida</t>
  </si>
  <si>
    <t>peça</t>
  </si>
  <si>
    <t>kg</t>
  </si>
  <si>
    <t>Standard</t>
  </si>
  <si>
    <t>DataPedido</t>
  </si>
  <si>
    <t>Operação</t>
  </si>
  <si>
    <t>Step</t>
  </si>
  <si>
    <t>Pediu</t>
  </si>
  <si>
    <t>PorResolver</t>
  </si>
  <si>
    <t>Fechado</t>
  </si>
  <si>
    <t>PedidoTransfer</t>
  </si>
  <si>
    <t>DataStatus</t>
  </si>
  <si>
    <t>InicioEnvio</t>
  </si>
  <si>
    <t>Jose Gomes Ferreira</t>
  </si>
  <si>
    <t>O meu programa de governo</t>
  </si>
  <si>
    <t>EmCirculacao</t>
  </si>
  <si>
    <t>MembroQueRequereu</t>
  </si>
  <si>
    <t>MembroQueTem</t>
  </si>
</sst>
</file>

<file path=xl/styles.xml><?xml version="1.0" encoding="utf-8"?>
<styleSheet xmlns="http://schemas.openxmlformats.org/spreadsheetml/2006/main">
  <numFmts count="1">
    <numFmt numFmtId="8" formatCode="#,##0.00\ &quot;€&quot;;[Red]\-#,##0.00\ &quot;€&quot;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0"/>
      <color indexed="8"/>
      <name val="Arial"/>
    </font>
    <font>
      <sz val="8"/>
      <color indexed="8"/>
      <name val="Arial"/>
    </font>
    <font>
      <u/>
      <sz val="11"/>
      <color indexed="12"/>
      <name val="Calibri"/>
      <family val="2"/>
    </font>
    <font>
      <sz val="11"/>
      <color indexed="8"/>
      <name val="Arial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/>
      <bottom/>
      <diagonal/>
    </border>
  </borders>
  <cellStyleXfs count="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8" fontId="0" fillId="0" borderId="0" xfId="0" applyNumberFormat="1"/>
    <xf numFmtId="0" fontId="3" fillId="2" borderId="0" xfId="0" applyFont="1" applyFill="1"/>
    <xf numFmtId="0" fontId="0" fillId="0" borderId="0" xfId="0" applyFont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8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 indent="1"/>
    </xf>
    <xf numFmtId="9" fontId="0" fillId="0" borderId="0" xfId="5" applyFont="1"/>
    <xf numFmtId="0" fontId="7" fillId="0" borderId="0" xfId="2" applyFont="1" applyAlignment="1">
      <alignment wrapText="1"/>
    </xf>
    <xf numFmtId="14" fontId="0" fillId="0" borderId="0" xfId="0" applyNumberFormat="1" applyFont="1"/>
    <xf numFmtId="0" fontId="8" fillId="0" borderId="0" xfId="1" applyAlignment="1" applyProtection="1"/>
    <xf numFmtId="0" fontId="9" fillId="3" borderId="0" xfId="4" applyFont="1" applyFill="1" applyAlignment="1">
      <alignment wrapText="1"/>
    </xf>
    <xf numFmtId="14" fontId="0" fillId="0" borderId="0" xfId="0" applyNumberFormat="1"/>
    <xf numFmtId="0" fontId="0" fillId="3" borderId="0" xfId="0" applyFill="1"/>
    <xf numFmtId="0" fontId="0" fillId="3" borderId="0" xfId="0" applyFont="1" applyFill="1"/>
    <xf numFmtId="0" fontId="3" fillId="3" borderId="0" xfId="0" applyFont="1" applyFill="1"/>
    <xf numFmtId="0" fontId="2" fillId="3" borderId="1" xfId="0" applyFont="1" applyFill="1" applyBorder="1" applyAlignment="1">
      <alignment horizontal="left" vertical="center"/>
    </xf>
    <xf numFmtId="0" fontId="10" fillId="3" borderId="0" xfId="3" applyFont="1" applyFill="1" applyAlignment="1">
      <alignment wrapText="1"/>
    </xf>
    <xf numFmtId="0" fontId="6" fillId="4" borderId="0" xfId="3" applyFill="1" applyAlignment="1">
      <alignment wrapText="1"/>
    </xf>
    <xf numFmtId="0" fontId="6" fillId="4" borderId="0" xfId="3" applyFont="1" applyFill="1" applyAlignment="1">
      <alignment wrapText="1"/>
    </xf>
    <xf numFmtId="0" fontId="0" fillId="0" borderId="1" xfId="0" applyBorder="1" applyAlignment="1">
      <alignment horizontal="left" vertical="center"/>
    </xf>
    <xf numFmtId="0" fontId="2" fillId="3" borderId="0" xfId="0" applyFont="1" applyFill="1"/>
    <xf numFmtId="8" fontId="0" fillId="0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" fontId="0" fillId="0" borderId="0" xfId="0" applyNumberFormat="1"/>
    <xf numFmtId="0" fontId="4" fillId="3" borderId="0" xfId="0" applyFont="1" applyFill="1"/>
    <xf numFmtId="0" fontId="0" fillId="3" borderId="0" xfId="0" applyFill="1" applyAlignment="1">
      <alignment horizontal="center"/>
    </xf>
  </cellXfs>
  <cellStyles count="6">
    <cellStyle name="Hyperlink" xfId="1" builtinId="8"/>
    <cellStyle name="Normal" xfId="0" builtinId="0"/>
    <cellStyle name="Normal_Livros" xfId="2"/>
    <cellStyle name="Normal_MDM-ReferenceData" xfId="3"/>
    <cellStyle name="Normal_Sheet2" xfId="4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dinis@gmail.com" TargetMode="External"/><Relationship Id="rId2" Type="http://schemas.openxmlformats.org/officeDocument/2006/relationships/hyperlink" Target="mailto:nfolque@hotmail.com" TargetMode="External"/><Relationship Id="rId1" Type="http://schemas.openxmlformats.org/officeDocument/2006/relationships/hyperlink" Target="mailto:dproenc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>
      <selection activeCell="F21" sqref="F21"/>
    </sheetView>
  </sheetViews>
  <sheetFormatPr defaultRowHeight="15"/>
  <cols>
    <col min="1" max="1" width="9.140625" style="3"/>
    <col min="2" max="8" width="15.140625" style="3" customWidth="1"/>
    <col min="9" max="17" width="14" style="3" customWidth="1"/>
    <col min="18" max="18" width="12.85546875" style="3" bestFit="1" customWidth="1"/>
    <col min="19" max="19" width="23.42578125" style="3" bestFit="1" customWidth="1"/>
    <col min="20" max="20" width="15.140625" style="3" bestFit="1" customWidth="1"/>
    <col min="21" max="21" width="18.5703125" style="3" bestFit="1" customWidth="1"/>
    <col min="22" max="22" width="15.42578125" style="3" bestFit="1" customWidth="1"/>
    <col min="23" max="23" width="12.7109375" style="3" customWidth="1"/>
    <col min="24" max="24" width="17.5703125" style="3" bestFit="1" customWidth="1"/>
    <col min="25" max="25" width="35.7109375" style="3" bestFit="1" customWidth="1"/>
    <col min="26" max="26" width="9.85546875" style="3" bestFit="1" customWidth="1"/>
    <col min="27" max="16384" width="9.140625" style="3"/>
  </cols>
  <sheetData>
    <row r="1" spans="1:26" ht="15.75" thickBot="1">
      <c r="A1" s="27" t="s">
        <v>42</v>
      </c>
      <c r="B1" s="15"/>
      <c r="C1" s="14" t="s">
        <v>43</v>
      </c>
      <c r="D1" s="15"/>
      <c r="E1" s="14" t="s">
        <v>44</v>
      </c>
      <c r="F1" s="15"/>
      <c r="G1" s="15"/>
      <c r="H1" s="15"/>
      <c r="I1" s="15"/>
      <c r="J1" s="14" t="s">
        <v>48</v>
      </c>
      <c r="K1" s="14" t="s">
        <v>49</v>
      </c>
      <c r="L1" s="14" t="s">
        <v>50</v>
      </c>
      <c r="M1" s="14" t="s">
        <v>45</v>
      </c>
      <c r="N1" s="14" t="s">
        <v>46</v>
      </c>
      <c r="O1" s="14" t="s">
        <v>57</v>
      </c>
      <c r="P1" s="14" t="s">
        <v>47</v>
      </c>
      <c r="Q1" s="14" t="s">
        <v>55</v>
      </c>
      <c r="R1" s="15"/>
      <c r="S1" s="14" t="s">
        <v>41</v>
      </c>
      <c r="T1" s="15"/>
      <c r="U1" s="15" t="s">
        <v>31</v>
      </c>
      <c r="V1" s="15"/>
      <c r="W1" s="15"/>
      <c r="X1" s="16" t="s">
        <v>21</v>
      </c>
      <c r="Y1" s="15"/>
      <c r="Z1" s="15"/>
    </row>
    <row r="2" spans="1:26" ht="15.75" thickBot="1">
      <c r="A2" s="14"/>
      <c r="B2" s="15" t="s">
        <v>0</v>
      </c>
      <c r="C2" s="15" t="s">
        <v>1</v>
      </c>
      <c r="D2" s="15" t="s">
        <v>2</v>
      </c>
      <c r="E2" s="15"/>
      <c r="F2" s="15" t="s">
        <v>12</v>
      </c>
      <c r="G2" s="15" t="s">
        <v>3</v>
      </c>
      <c r="H2" s="15" t="s">
        <v>4</v>
      </c>
      <c r="I2" s="15" t="s">
        <v>5</v>
      </c>
      <c r="J2" s="15"/>
      <c r="K2" s="15"/>
      <c r="L2" s="15"/>
      <c r="M2" s="15"/>
      <c r="N2" s="15"/>
      <c r="O2" s="15"/>
      <c r="P2" s="15"/>
      <c r="Q2" s="15"/>
      <c r="R2" s="15" t="s">
        <v>6</v>
      </c>
      <c r="S2" s="15" t="s">
        <v>8</v>
      </c>
      <c r="T2" s="15" t="s">
        <v>7</v>
      </c>
      <c r="U2" s="15" t="s">
        <v>16</v>
      </c>
      <c r="V2" s="14" t="s">
        <v>32</v>
      </c>
      <c r="W2" s="15" t="s">
        <v>19</v>
      </c>
      <c r="X2" s="15" t="s">
        <v>30</v>
      </c>
      <c r="Y2" s="17" t="s">
        <v>22</v>
      </c>
      <c r="Z2" s="17" t="s">
        <v>23</v>
      </c>
    </row>
    <row r="3" spans="1:26" ht="15.75" thickBot="1">
      <c r="B3" t="s">
        <v>112</v>
      </c>
      <c r="C3" t="s">
        <v>113</v>
      </c>
      <c r="E3" s="9" t="s">
        <v>61</v>
      </c>
      <c r="F3" s="3">
        <v>4</v>
      </c>
      <c r="G3" s="3">
        <v>2013</v>
      </c>
      <c r="H3" t="s">
        <v>71</v>
      </c>
      <c r="J3" t="s">
        <v>51</v>
      </c>
      <c r="K3" s="3">
        <v>3</v>
      </c>
      <c r="L3" s="3">
        <v>4</v>
      </c>
      <c r="M3" t="s">
        <v>52</v>
      </c>
      <c r="N3" t="s">
        <v>53</v>
      </c>
      <c r="O3" t="s">
        <v>74</v>
      </c>
      <c r="P3" t="s">
        <v>54</v>
      </c>
      <c r="Q3" t="s">
        <v>56</v>
      </c>
      <c r="S3" s="3" t="s">
        <v>14</v>
      </c>
      <c r="T3" s="10">
        <v>41640</v>
      </c>
      <c r="Y3" s="4" t="s">
        <v>24</v>
      </c>
      <c r="Z3" s="5" t="s">
        <v>25</v>
      </c>
    </row>
    <row r="4" spans="1:26" ht="15.75" thickBot="1">
      <c r="Y4" s="4" t="s">
        <v>26</v>
      </c>
      <c r="Z4" s="6">
        <v>0.55000000000000004</v>
      </c>
    </row>
    <row r="5" spans="1:26" ht="15.75" thickBot="1">
      <c r="Y5" s="4" t="s">
        <v>27</v>
      </c>
      <c r="Z5" s="6">
        <v>0.62</v>
      </c>
    </row>
    <row r="6" spans="1:26" ht="15.75" thickBot="1">
      <c r="Y6" s="4" t="s">
        <v>28</v>
      </c>
      <c r="Z6" s="6">
        <v>1.3</v>
      </c>
    </row>
    <row r="7" spans="1:26" ht="15.75" thickBot="1">
      <c r="Y7" s="4" t="s">
        <v>29</v>
      </c>
      <c r="Z7" s="6">
        <v>2.9</v>
      </c>
    </row>
    <row r="9" spans="1:26">
      <c r="Y9" s="7"/>
    </row>
    <row r="10" spans="1:26">
      <c r="Y10" s="7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I10" sqref="I10"/>
    </sheetView>
  </sheetViews>
  <sheetFormatPr defaultRowHeight="15"/>
  <cols>
    <col min="2" max="2" width="13.7109375" bestFit="1" customWidth="1"/>
    <col min="3" max="3" width="6.42578125" bestFit="1" customWidth="1"/>
    <col min="4" max="4" width="27.42578125" customWidth="1"/>
    <col min="5" max="5" width="21.42578125" bestFit="1" customWidth="1"/>
    <col min="6" max="6" width="19" bestFit="1" customWidth="1"/>
    <col min="7" max="7" width="17.85546875" bestFit="1" customWidth="1"/>
    <col min="9" max="9" width="11.5703125" bestFit="1" customWidth="1"/>
  </cols>
  <sheetData>
    <row r="1" spans="1:9">
      <c r="A1" s="14" t="s">
        <v>42</v>
      </c>
      <c r="B1" s="14"/>
      <c r="C1" s="14"/>
      <c r="D1" s="12" t="s">
        <v>67</v>
      </c>
      <c r="E1" s="14"/>
      <c r="F1" s="14"/>
      <c r="G1" s="14"/>
      <c r="H1" s="14" t="s">
        <v>72</v>
      </c>
      <c r="I1" s="14" t="s">
        <v>84</v>
      </c>
    </row>
    <row r="2" spans="1:9">
      <c r="A2" s="14"/>
      <c r="B2" s="14" t="s">
        <v>13</v>
      </c>
      <c r="C2" s="14" t="s">
        <v>1</v>
      </c>
      <c r="D2" s="14"/>
      <c r="E2" s="27" t="s">
        <v>9</v>
      </c>
      <c r="F2" s="14" t="s">
        <v>10</v>
      </c>
      <c r="G2" s="14" t="s">
        <v>11</v>
      </c>
      <c r="H2" s="14"/>
      <c r="I2" s="14"/>
    </row>
    <row r="3" spans="1:9">
      <c r="A3">
        <v>1</v>
      </c>
      <c r="D3" t="s">
        <v>69</v>
      </c>
      <c r="E3" s="11" t="s">
        <v>63</v>
      </c>
      <c r="H3" t="s">
        <v>73</v>
      </c>
    </row>
    <row r="4" spans="1:9">
      <c r="A4">
        <v>2</v>
      </c>
      <c r="D4" t="s">
        <v>82</v>
      </c>
      <c r="E4" s="11" t="s">
        <v>81</v>
      </c>
      <c r="H4" t="s">
        <v>73</v>
      </c>
    </row>
    <row r="5" spans="1:9">
      <c r="A5">
        <v>3</v>
      </c>
      <c r="D5" t="s">
        <v>68</v>
      </c>
      <c r="E5" s="11" t="s">
        <v>62</v>
      </c>
      <c r="H5" t="s">
        <v>83</v>
      </c>
    </row>
  </sheetData>
  <phoneticPr fontId="5" type="noConversion"/>
  <hyperlinks>
    <hyperlink ref="E3" r:id="rId1"/>
    <hyperlink ref="E4" r:id="rId2"/>
    <hyperlink ref="E5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A2" sqref="A2:B2"/>
    </sheetView>
  </sheetViews>
  <sheetFormatPr defaultRowHeight="15"/>
  <cols>
    <col min="1" max="1" width="17.5703125" bestFit="1" customWidth="1"/>
    <col min="2" max="2" width="17.5703125" customWidth="1"/>
    <col min="3" max="3" width="18.5703125" bestFit="1" customWidth="1"/>
    <col min="4" max="4" width="18.5703125" customWidth="1"/>
    <col min="5" max="5" width="13.5703125" bestFit="1" customWidth="1"/>
    <col min="6" max="6" width="24.42578125" bestFit="1" customWidth="1"/>
    <col min="8" max="8" width="13.7109375" bestFit="1" customWidth="1"/>
    <col min="9" max="9" width="13.7109375" customWidth="1"/>
    <col min="10" max="10" width="33.42578125" bestFit="1" customWidth="1"/>
    <col min="11" max="11" width="9" bestFit="1" customWidth="1"/>
  </cols>
  <sheetData>
    <row r="1" spans="1:11">
      <c r="C1" t="s">
        <v>17</v>
      </c>
    </row>
    <row r="2" spans="1:11" ht="15.75" thickBot="1">
      <c r="A2" s="27" t="s">
        <v>8</v>
      </c>
      <c r="B2" s="27" t="s">
        <v>32</v>
      </c>
      <c r="C2" s="14" t="s">
        <v>16</v>
      </c>
      <c r="D2" s="15" t="s">
        <v>30</v>
      </c>
      <c r="E2" s="14" t="s">
        <v>19</v>
      </c>
      <c r="F2" s="14" t="s">
        <v>18</v>
      </c>
      <c r="G2" s="14" t="s">
        <v>20</v>
      </c>
      <c r="H2" s="14" t="s">
        <v>38</v>
      </c>
    </row>
    <row r="3" spans="1:11" ht="15.75" thickBot="1">
      <c r="A3" t="s">
        <v>15</v>
      </c>
      <c r="B3" t="s">
        <v>33</v>
      </c>
      <c r="C3" s="1">
        <f>+D3+E3</f>
        <v>1</v>
      </c>
      <c r="D3" s="2"/>
      <c r="E3" s="1">
        <f>+F3+G3+H3</f>
        <v>1</v>
      </c>
      <c r="F3" s="1">
        <v>0.25</v>
      </c>
      <c r="G3" s="1">
        <v>0.09</v>
      </c>
      <c r="H3" s="1">
        <f>0.33*2</f>
        <v>0.66</v>
      </c>
      <c r="I3" s="1"/>
      <c r="J3" s="4" t="s">
        <v>24</v>
      </c>
      <c r="K3" s="5" t="s">
        <v>25</v>
      </c>
    </row>
    <row r="4" spans="1:11" ht="15.75" thickBot="1">
      <c r="A4" t="s">
        <v>15</v>
      </c>
      <c r="B4" t="s">
        <v>34</v>
      </c>
      <c r="C4" s="1">
        <f>+D4+E4</f>
        <v>1.5</v>
      </c>
      <c r="D4" s="2"/>
      <c r="E4" s="1">
        <f>+F4+G4+H4</f>
        <v>1.5</v>
      </c>
      <c r="F4" s="1">
        <v>0.3</v>
      </c>
      <c r="G4" s="1">
        <v>0.1</v>
      </c>
      <c r="H4" s="1">
        <f>0.55*2</f>
        <v>1.1000000000000001</v>
      </c>
      <c r="I4" s="8"/>
      <c r="J4" s="4" t="s">
        <v>26</v>
      </c>
      <c r="K4" s="6">
        <v>0.55000000000000004</v>
      </c>
    </row>
    <row r="5" spans="1:11" ht="15.75" thickBot="1">
      <c r="A5" t="s">
        <v>15</v>
      </c>
      <c r="B5" t="s">
        <v>35</v>
      </c>
      <c r="C5" s="1">
        <f>+D5+E5</f>
        <v>1.75</v>
      </c>
      <c r="D5" s="2"/>
      <c r="E5" s="1">
        <f>+F5+G5+H5</f>
        <v>1.75</v>
      </c>
      <c r="F5" s="1">
        <v>0.31</v>
      </c>
      <c r="G5" s="1">
        <v>0.2</v>
      </c>
      <c r="H5" s="1">
        <f>0.62*2</f>
        <v>1.24</v>
      </c>
      <c r="I5" s="8"/>
      <c r="J5" s="4" t="s">
        <v>27</v>
      </c>
      <c r="K5" s="6">
        <v>0.62</v>
      </c>
    </row>
    <row r="6" spans="1:11" ht="15.75" thickBot="1">
      <c r="A6" t="s">
        <v>15</v>
      </c>
      <c r="B6" t="s">
        <v>36</v>
      </c>
      <c r="C6" s="1">
        <f>+D6+E6</f>
        <v>3.5</v>
      </c>
      <c r="D6" s="2"/>
      <c r="E6" s="1">
        <f>+F6+G6+H6</f>
        <v>3.5</v>
      </c>
      <c r="F6" s="1">
        <v>0.5</v>
      </c>
      <c r="G6" s="1">
        <v>0.4</v>
      </c>
      <c r="H6" s="1">
        <f>1.3*2</f>
        <v>2.6</v>
      </c>
      <c r="I6" s="8"/>
      <c r="J6" s="4" t="s">
        <v>28</v>
      </c>
      <c r="K6" s="6">
        <v>1.3</v>
      </c>
    </row>
    <row r="7" spans="1:11" ht="15.75" thickBot="1">
      <c r="A7" t="s">
        <v>15</v>
      </c>
      <c r="B7" t="s">
        <v>37</v>
      </c>
      <c r="C7" s="1">
        <f>+D7+E7</f>
        <v>6.75</v>
      </c>
      <c r="D7" s="2"/>
      <c r="E7" s="1">
        <f>+F7+G7+H7</f>
        <v>6.75</v>
      </c>
      <c r="F7" s="1">
        <v>0.5</v>
      </c>
      <c r="G7" s="1">
        <v>0.45</v>
      </c>
      <c r="H7" s="1">
        <f>2.9*2</f>
        <v>5.8</v>
      </c>
      <c r="I7" s="8"/>
      <c r="J7" s="4" t="s">
        <v>29</v>
      </c>
      <c r="K7" s="6">
        <v>2.9</v>
      </c>
    </row>
    <row r="9" spans="1:11">
      <c r="A9" t="s">
        <v>39</v>
      </c>
      <c r="B9" t="s">
        <v>33</v>
      </c>
      <c r="E9" s="1">
        <f>+F9+G9+H9</f>
        <v>0.5</v>
      </c>
      <c r="F9" s="1">
        <v>0.15</v>
      </c>
      <c r="G9" s="1">
        <v>0.02</v>
      </c>
      <c r="H9" s="1">
        <f>0.33</f>
        <v>0.33</v>
      </c>
    </row>
    <row r="10" spans="1:11">
      <c r="A10" t="s">
        <v>39</v>
      </c>
      <c r="B10" t="s">
        <v>34</v>
      </c>
      <c r="E10" s="1">
        <f>+F10+G10+H10</f>
        <v>0.75</v>
      </c>
      <c r="F10" s="1">
        <v>0.17</v>
      </c>
      <c r="G10" s="1">
        <v>0.03</v>
      </c>
      <c r="H10" s="1">
        <f>0.55</f>
        <v>0.55000000000000004</v>
      </c>
    </row>
    <row r="11" spans="1:11">
      <c r="A11" t="s">
        <v>39</v>
      </c>
      <c r="B11" t="s">
        <v>35</v>
      </c>
      <c r="E11" s="1">
        <f>+F11+G11+H11</f>
        <v>1</v>
      </c>
      <c r="F11" s="1">
        <v>0.2</v>
      </c>
      <c r="G11" s="1">
        <v>0.18</v>
      </c>
      <c r="H11" s="1">
        <f>0.62</f>
        <v>0.62</v>
      </c>
    </row>
    <row r="12" spans="1:11">
      <c r="A12" t="s">
        <v>39</v>
      </c>
      <c r="B12" t="s">
        <v>36</v>
      </c>
      <c r="E12" s="1">
        <f>+F12+G12+H12</f>
        <v>2</v>
      </c>
      <c r="F12" s="1">
        <v>0.4</v>
      </c>
      <c r="G12" s="1">
        <v>0.3</v>
      </c>
      <c r="H12" s="1">
        <f>1.3</f>
        <v>1.3</v>
      </c>
    </row>
    <row r="13" spans="1:11">
      <c r="A13" t="s">
        <v>39</v>
      </c>
      <c r="B13" t="s">
        <v>37</v>
      </c>
      <c r="E13" s="1">
        <f>+F13+G13+H13</f>
        <v>3.75</v>
      </c>
      <c r="F13" s="1">
        <v>0.5</v>
      </c>
      <c r="G13" s="1">
        <v>0.35</v>
      </c>
      <c r="H13" s="1">
        <f>2.9</f>
        <v>2.9</v>
      </c>
    </row>
    <row r="15" spans="1:11">
      <c r="A15" t="s">
        <v>40</v>
      </c>
      <c r="B15" t="s">
        <v>33</v>
      </c>
      <c r="E15" s="1">
        <f>+F15+G15+H15</f>
        <v>0.5</v>
      </c>
      <c r="F15" s="1">
        <v>0.15</v>
      </c>
      <c r="G15" s="1">
        <v>0.02</v>
      </c>
      <c r="H15" s="1">
        <f>0.33</f>
        <v>0.33</v>
      </c>
    </row>
    <row r="16" spans="1:11">
      <c r="A16" t="s">
        <v>40</v>
      </c>
      <c r="B16" t="s">
        <v>34</v>
      </c>
      <c r="E16" s="1">
        <f>+F16+G16+H16</f>
        <v>0.75</v>
      </c>
      <c r="F16" s="1">
        <v>0.17</v>
      </c>
      <c r="G16" s="1">
        <v>0.03</v>
      </c>
      <c r="H16" s="1">
        <f>0.55</f>
        <v>0.55000000000000004</v>
      </c>
    </row>
    <row r="17" spans="1:8">
      <c r="A17" t="s">
        <v>40</v>
      </c>
      <c r="B17" t="s">
        <v>35</v>
      </c>
      <c r="E17" s="1">
        <f>+F17+G17+H17</f>
        <v>1</v>
      </c>
      <c r="F17" s="1">
        <v>0.2</v>
      </c>
      <c r="G17" s="1">
        <v>0.18</v>
      </c>
      <c r="H17" s="1">
        <f>0.62</f>
        <v>0.62</v>
      </c>
    </row>
    <row r="18" spans="1:8">
      <c r="A18" t="s">
        <v>40</v>
      </c>
      <c r="B18" t="s">
        <v>36</v>
      </c>
      <c r="E18" s="1">
        <f>+F18+G18+H18</f>
        <v>2</v>
      </c>
      <c r="F18" s="1">
        <v>0.4</v>
      </c>
      <c r="G18" s="1">
        <v>0.3</v>
      </c>
      <c r="H18" s="1">
        <f>1.3</f>
        <v>1.3</v>
      </c>
    </row>
    <row r="19" spans="1:8">
      <c r="A19" t="s">
        <v>40</v>
      </c>
      <c r="B19" t="s">
        <v>37</v>
      </c>
      <c r="E19" s="1">
        <f>+F19+G19+H19</f>
        <v>3.75</v>
      </c>
      <c r="F19" s="1">
        <v>0.5</v>
      </c>
      <c r="G19" s="1">
        <v>0.35</v>
      </c>
      <c r="H19" s="1">
        <f>2.9</f>
        <v>2.9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1" sqref="E21"/>
    </sheetView>
  </sheetViews>
  <sheetFormatPr defaultRowHeight="15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C5"/>
  <sheetViews>
    <sheetView workbookViewId="0">
      <selection activeCell="B1" sqref="B1"/>
    </sheetView>
  </sheetViews>
  <sheetFormatPr defaultRowHeight="15"/>
  <sheetData>
    <row r="1" spans="2:3">
      <c r="B1" t="s">
        <v>66</v>
      </c>
      <c r="C1" t="s">
        <v>59</v>
      </c>
    </row>
    <row r="2" spans="2:3">
      <c r="B2">
        <v>1</v>
      </c>
      <c r="C2" t="s">
        <v>65</v>
      </c>
    </row>
    <row r="3" spans="2:3">
      <c r="B3">
        <v>3</v>
      </c>
      <c r="C3" t="s">
        <v>64</v>
      </c>
    </row>
    <row r="4" spans="2:3">
      <c r="B4">
        <v>1</v>
      </c>
      <c r="C4" t="s">
        <v>64</v>
      </c>
    </row>
    <row r="5" spans="2:3">
      <c r="B5">
        <v>2</v>
      </c>
      <c r="C5" t="s">
        <v>65</v>
      </c>
    </row>
  </sheetData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F3"/>
  <sheetViews>
    <sheetView workbookViewId="0">
      <selection activeCell="F3" sqref="F3"/>
    </sheetView>
  </sheetViews>
  <sheetFormatPr defaultRowHeight="15"/>
  <cols>
    <col min="2" max="2" width="7.140625" bestFit="1" customWidth="1"/>
    <col min="3" max="4" width="10.42578125" bestFit="1" customWidth="1"/>
    <col min="5" max="5" width="19.28515625" bestFit="1" customWidth="1"/>
    <col min="6" max="6" width="16.85546875" bestFit="1" customWidth="1"/>
  </cols>
  <sheetData>
    <row r="1" spans="2:6">
      <c r="B1" s="27" t="s">
        <v>85</v>
      </c>
      <c r="C1" s="27" t="s">
        <v>66</v>
      </c>
      <c r="D1" s="14" t="s">
        <v>70</v>
      </c>
      <c r="E1" s="14" t="s">
        <v>86</v>
      </c>
      <c r="F1" s="14" t="s">
        <v>72</v>
      </c>
    </row>
    <row r="2" spans="2:6">
      <c r="B2">
        <v>2</v>
      </c>
      <c r="C2">
        <v>1</v>
      </c>
      <c r="D2" s="13">
        <v>41540</v>
      </c>
      <c r="E2" t="s">
        <v>60</v>
      </c>
      <c r="F2" t="s">
        <v>114</v>
      </c>
    </row>
    <row r="3" spans="2:6">
      <c r="B3">
        <v>3</v>
      </c>
      <c r="C3">
        <v>1</v>
      </c>
      <c r="D3" s="13">
        <v>41540</v>
      </c>
      <c r="E3" t="s">
        <v>87</v>
      </c>
      <c r="F3" t="s">
        <v>88</v>
      </c>
    </row>
  </sheetData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I13" sqref="I13"/>
    </sheetView>
  </sheetViews>
  <sheetFormatPr defaultRowHeight="15"/>
  <cols>
    <col min="4" max="4" width="21.42578125" customWidth="1"/>
    <col min="5" max="5" width="11.28515625" bestFit="1" customWidth="1"/>
    <col min="6" max="6" width="14.7109375" bestFit="1" customWidth="1"/>
    <col min="7" max="7" width="11.7109375" bestFit="1" customWidth="1"/>
    <col min="8" max="8" width="10.42578125" bestFit="1" customWidth="1"/>
    <col min="9" max="9" width="18.85546875" bestFit="1" customWidth="1"/>
  </cols>
  <sheetData>
    <row r="1" spans="1:9">
      <c r="A1" s="27" t="s">
        <v>89</v>
      </c>
      <c r="B1" s="27" t="s">
        <v>105</v>
      </c>
      <c r="C1" s="14" t="s">
        <v>85</v>
      </c>
      <c r="D1" s="14" t="s">
        <v>115</v>
      </c>
      <c r="E1" s="14" t="s">
        <v>103</v>
      </c>
      <c r="F1" s="14" t="s">
        <v>104</v>
      </c>
      <c r="G1" s="14" t="s">
        <v>72</v>
      </c>
      <c r="H1" s="14" t="s">
        <v>110</v>
      </c>
      <c r="I1" s="14" t="s">
        <v>116</v>
      </c>
    </row>
    <row r="2" spans="1:9">
      <c r="A2">
        <v>1</v>
      </c>
      <c r="B2">
        <v>1</v>
      </c>
      <c r="C2">
        <v>2</v>
      </c>
      <c r="D2">
        <v>3</v>
      </c>
      <c r="E2" s="13">
        <v>41540</v>
      </c>
      <c r="F2" t="s">
        <v>106</v>
      </c>
      <c r="G2" t="s">
        <v>107</v>
      </c>
      <c r="H2" s="13">
        <v>41552</v>
      </c>
      <c r="I2" s="26"/>
    </row>
    <row r="3" spans="1:9">
      <c r="A3">
        <v>2</v>
      </c>
      <c r="B3">
        <v>1</v>
      </c>
      <c r="C3">
        <v>3</v>
      </c>
      <c r="D3">
        <v>2</v>
      </c>
      <c r="E3" s="13">
        <v>41552</v>
      </c>
      <c r="F3" t="s">
        <v>106</v>
      </c>
      <c r="G3" t="s">
        <v>108</v>
      </c>
      <c r="H3" s="13">
        <v>41556</v>
      </c>
      <c r="I3" s="26">
        <v>6</v>
      </c>
    </row>
    <row r="4" spans="1:9">
      <c r="A4">
        <v>2</v>
      </c>
      <c r="B4">
        <v>2</v>
      </c>
      <c r="C4">
        <v>3</v>
      </c>
      <c r="D4">
        <v>2</v>
      </c>
      <c r="E4" s="13">
        <v>41556</v>
      </c>
      <c r="F4" t="s">
        <v>109</v>
      </c>
      <c r="G4" t="s">
        <v>108</v>
      </c>
      <c r="H4" s="13">
        <v>41562</v>
      </c>
      <c r="I4" s="26">
        <v>6</v>
      </c>
    </row>
    <row r="5" spans="1:9">
      <c r="A5">
        <v>2</v>
      </c>
      <c r="B5">
        <v>3</v>
      </c>
      <c r="C5">
        <v>3</v>
      </c>
      <c r="D5">
        <v>2</v>
      </c>
      <c r="E5" s="13">
        <v>41562</v>
      </c>
      <c r="F5" t="s">
        <v>111</v>
      </c>
      <c r="G5" t="s">
        <v>107</v>
      </c>
      <c r="H5" s="13">
        <v>41562</v>
      </c>
      <c r="I5" s="26">
        <v>6</v>
      </c>
    </row>
  </sheetData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2:O10"/>
  <sheetViews>
    <sheetView workbookViewId="0">
      <selection activeCell="G29" sqref="G29"/>
    </sheetView>
  </sheetViews>
  <sheetFormatPr defaultRowHeight="15"/>
  <cols>
    <col min="2" max="2" width="18.42578125" customWidth="1"/>
    <col min="5" max="5" width="22.85546875" customWidth="1"/>
    <col min="11" max="11" width="33.42578125" bestFit="1" customWidth="1"/>
    <col min="12" max="12" width="8.42578125" bestFit="1" customWidth="1"/>
    <col min="13" max="13" width="13.140625" customWidth="1"/>
    <col min="14" max="14" width="9" bestFit="1" customWidth="1"/>
  </cols>
  <sheetData>
    <row r="2" spans="2:15">
      <c r="J2" s="28" t="s">
        <v>98</v>
      </c>
      <c r="K2" s="28"/>
      <c r="L2" s="28"/>
      <c r="M2" s="28"/>
      <c r="N2" s="28"/>
      <c r="O2" s="28"/>
    </row>
    <row r="3" spans="2:15" ht="15.75" thickBot="1">
      <c r="J3" t="s">
        <v>95</v>
      </c>
      <c r="K3" t="s">
        <v>96</v>
      </c>
    </row>
    <row r="4" spans="2:15" ht="15.75" thickBot="1">
      <c r="B4" s="18" t="s">
        <v>75</v>
      </c>
      <c r="E4" s="18" t="s">
        <v>76</v>
      </c>
      <c r="J4" s="22" t="s">
        <v>93</v>
      </c>
      <c r="K4" s="17" t="s">
        <v>94</v>
      </c>
      <c r="L4" s="17" t="s">
        <v>97</v>
      </c>
      <c r="M4" s="17" t="s">
        <v>92</v>
      </c>
      <c r="N4" s="17" t="s">
        <v>23</v>
      </c>
      <c r="O4" s="24" t="s">
        <v>99</v>
      </c>
    </row>
    <row r="5" spans="2:15" ht="15.75" thickBot="1">
      <c r="B5" s="19" t="s">
        <v>64</v>
      </c>
      <c r="E5" s="19" t="s">
        <v>58</v>
      </c>
      <c r="J5">
        <v>0</v>
      </c>
      <c r="K5" s="4">
        <v>20</v>
      </c>
      <c r="L5" s="21" t="s">
        <v>102</v>
      </c>
      <c r="M5" s="21" t="s">
        <v>91</v>
      </c>
      <c r="N5" s="5" t="s">
        <v>25</v>
      </c>
      <c r="O5" t="s">
        <v>100</v>
      </c>
    </row>
    <row r="6" spans="2:15" ht="15.75" thickBot="1">
      <c r="B6" s="20" t="s">
        <v>77</v>
      </c>
      <c r="E6" s="19" t="s">
        <v>78</v>
      </c>
      <c r="J6">
        <v>20</v>
      </c>
      <c r="K6" s="4">
        <v>50</v>
      </c>
      <c r="L6" s="21" t="s">
        <v>102</v>
      </c>
      <c r="M6" s="21" t="s">
        <v>91</v>
      </c>
      <c r="N6" s="6">
        <v>0.55000000000000004</v>
      </c>
      <c r="O6" t="s">
        <v>100</v>
      </c>
    </row>
    <row r="7" spans="2:15" ht="15.75" thickBot="1">
      <c r="B7" s="19" t="s">
        <v>65</v>
      </c>
      <c r="E7" s="19" t="s">
        <v>79</v>
      </c>
      <c r="J7">
        <v>50</v>
      </c>
      <c r="K7" s="4">
        <v>100</v>
      </c>
      <c r="L7" s="21" t="s">
        <v>102</v>
      </c>
      <c r="M7" s="21" t="s">
        <v>91</v>
      </c>
      <c r="N7" s="6">
        <v>0.62</v>
      </c>
      <c r="O7" t="s">
        <v>100</v>
      </c>
    </row>
    <row r="8" spans="2:15" ht="15.75" thickBot="1">
      <c r="B8" s="19" t="s">
        <v>80</v>
      </c>
      <c r="J8">
        <v>100</v>
      </c>
      <c r="K8" s="4">
        <v>500</v>
      </c>
      <c r="L8" s="21" t="s">
        <v>102</v>
      </c>
      <c r="M8" s="21" t="s">
        <v>91</v>
      </c>
      <c r="N8" s="6">
        <v>1.3</v>
      </c>
      <c r="O8" t="s">
        <v>100</v>
      </c>
    </row>
    <row r="9" spans="2:15" ht="15.75" thickBot="1">
      <c r="J9">
        <v>100</v>
      </c>
      <c r="K9" s="4">
        <v>500</v>
      </c>
      <c r="L9" s="4"/>
      <c r="M9" s="21" t="s">
        <v>90</v>
      </c>
      <c r="N9" s="6">
        <v>3.9</v>
      </c>
      <c r="O9" t="s">
        <v>100</v>
      </c>
    </row>
    <row r="10" spans="2:15">
      <c r="J10">
        <v>2000</v>
      </c>
      <c r="M10" s="25" t="s">
        <v>91</v>
      </c>
      <c r="N10" s="23">
        <v>5</v>
      </c>
      <c r="O10" t="s">
        <v>101</v>
      </c>
    </row>
  </sheetData>
  <mergeCells count="1">
    <mergeCell ref="J2:O2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Livros</vt:lpstr>
      <vt:lpstr>Membro</vt:lpstr>
      <vt:lpstr>Contabilidade</vt:lpstr>
      <vt:lpstr>Saldo Cliente</vt:lpstr>
      <vt:lpstr>Perfil</vt:lpstr>
      <vt:lpstr>Doaccao</vt:lpstr>
      <vt:lpstr>Transaccao</vt:lpstr>
      <vt:lpstr>MDM-ReferenceData</vt:lpstr>
    </vt:vector>
  </TitlesOfParts>
  <Company>Vodafone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Proença, Diogo Ferreira, VF-PT</dc:creator>
  <cp:lastModifiedBy>PT003032</cp:lastModifiedBy>
  <cp:lastPrinted>2013-10-08T13:38:08Z</cp:lastPrinted>
  <dcterms:created xsi:type="dcterms:W3CDTF">2013-10-08T10:41:12Z</dcterms:created>
  <dcterms:modified xsi:type="dcterms:W3CDTF">2013-10-17T21:26:53Z</dcterms:modified>
</cp:coreProperties>
</file>